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elianatschang/Desktop/Hiwi/Christ_DAO/"/>
    </mc:Choice>
  </mc:AlternateContent>
  <xr:revisionPtr revIDLastSave="0" documentId="13_ncr:1_{233051C1-05AF-D64C-8D8D-DF9BE368E1B9}" xr6:coauthVersionLast="47" xr6:coauthVersionMax="47" xr10:uidLastSave="{00000000-0000-0000-0000-000000000000}"/>
  <bookViews>
    <workbookView xWindow="0" yWindow="500" windowWidth="35840" windowHeight="20520" activeTab="4" xr2:uid="{00000000-000D-0000-FFFF-FFFF00000000}"/>
  </bookViews>
  <sheets>
    <sheet name="Categories" sheetId="1" r:id="rId1"/>
    <sheet name="Categories v2" sheetId="2" r:id="rId2"/>
    <sheet name="Assigned Taxonomy v1" sheetId="3" r:id="rId3"/>
    <sheet name="Assigned Taxonomy v2" sheetId="4" r:id="rId4"/>
    <sheet name="Taxv3" sheetId="5" r:id="rId5"/>
    <sheet name="DaoTresouries" sheetId="6" r:id="rId6"/>
    <sheet name="DaoMembe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9" i="5" l="1"/>
  <c r="AD38" i="5"/>
  <c r="AD37" i="5"/>
  <c r="AD36" i="5"/>
  <c r="S37" i="5"/>
  <c r="S38" i="5"/>
  <c r="S39" i="5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5" i="7"/>
  <c r="D4" i="7"/>
  <c r="D3" i="7"/>
  <c r="D2" i="7"/>
  <c r="D195" i="6"/>
  <c r="C195" i="6"/>
  <c r="D200" i="6" s="1"/>
  <c r="D190" i="6"/>
  <c r="C190" i="6"/>
  <c r="D185" i="6"/>
  <c r="C185" i="6"/>
  <c r="C180" i="6"/>
  <c r="D180" i="6" s="1"/>
  <c r="C175" i="6"/>
  <c r="C170" i="6"/>
  <c r="D175" i="6" s="1"/>
  <c r="C165" i="6"/>
  <c r="C160" i="6"/>
  <c r="D165" i="6" s="1"/>
  <c r="D155" i="6"/>
  <c r="C155" i="6"/>
  <c r="D150" i="6"/>
  <c r="C150" i="6"/>
  <c r="D145" i="6"/>
  <c r="C145" i="6"/>
  <c r="D140" i="6"/>
  <c r="C140" i="6"/>
  <c r="D135" i="6"/>
  <c r="C135" i="6"/>
  <c r="D130" i="6"/>
  <c r="C130" i="6"/>
  <c r="C125" i="6"/>
  <c r="C120" i="6"/>
  <c r="D125" i="6" s="1"/>
  <c r="D115" i="6"/>
  <c r="C115" i="6"/>
  <c r="D110" i="6"/>
  <c r="C110" i="6"/>
  <c r="D105" i="6"/>
  <c r="C105" i="6"/>
  <c r="D100" i="6"/>
  <c r="C100" i="6"/>
  <c r="D95" i="6"/>
  <c r="C95" i="6"/>
  <c r="D90" i="6"/>
  <c r="C90" i="6"/>
  <c r="C85" i="6"/>
  <c r="C80" i="6"/>
  <c r="D85" i="6" s="1"/>
  <c r="D75" i="6"/>
  <c r="C75" i="6"/>
  <c r="D70" i="6"/>
  <c r="C70" i="6"/>
  <c r="D65" i="6"/>
  <c r="C65" i="6"/>
  <c r="D60" i="6"/>
  <c r="C60" i="6"/>
  <c r="D55" i="6"/>
  <c r="C55" i="6"/>
  <c r="D50" i="6"/>
  <c r="C50" i="6"/>
  <c r="C45" i="6"/>
  <c r="C40" i="6"/>
  <c r="D45" i="6" s="1"/>
  <c r="C35" i="6"/>
  <c r="C30" i="6"/>
  <c r="C25" i="6"/>
  <c r="C20" i="6"/>
  <c r="C15" i="6"/>
  <c r="C10" i="6"/>
  <c r="S50" i="5"/>
  <c r="S49" i="5"/>
  <c r="S48" i="5"/>
  <c r="S47" i="5"/>
  <c r="S46" i="5"/>
  <c r="S45" i="5"/>
  <c r="S44" i="5"/>
  <c r="S43" i="5"/>
  <c r="S42" i="5"/>
  <c r="S41" i="5"/>
  <c r="S40" i="5"/>
  <c r="S36" i="5"/>
  <c r="S35" i="5"/>
  <c r="S34" i="5"/>
  <c r="S33" i="5"/>
  <c r="S32" i="5"/>
  <c r="S31" i="5"/>
  <c r="S30" i="5"/>
  <c r="S29" i="5"/>
  <c r="AD28" i="5"/>
  <c r="S28" i="5"/>
  <c r="AD27" i="5"/>
  <c r="S27" i="5"/>
  <c r="S26" i="5"/>
  <c r="AD25" i="5"/>
  <c r="S25" i="5"/>
  <c r="AD24" i="5"/>
  <c r="S24" i="5"/>
  <c r="AD23" i="5"/>
  <c r="S23" i="5"/>
  <c r="AD22" i="5"/>
  <c r="S22" i="5"/>
  <c r="AD21" i="5"/>
  <c r="S21" i="5"/>
  <c r="AD20" i="5"/>
  <c r="S20" i="5"/>
  <c r="AD19" i="5"/>
  <c r="S19" i="5"/>
  <c r="AD18" i="5"/>
  <c r="S18" i="5"/>
  <c r="S17" i="5"/>
  <c r="AD16" i="5"/>
  <c r="S16" i="5"/>
  <c r="AD15" i="5"/>
  <c r="S15" i="5"/>
  <c r="AD14" i="5"/>
  <c r="S14" i="5"/>
  <c r="AD13" i="5"/>
  <c r="S13" i="5"/>
  <c r="AD12" i="5"/>
  <c r="S12" i="5"/>
  <c r="AD11" i="5"/>
  <c r="S11" i="5"/>
  <c r="AD10" i="5"/>
  <c r="S10" i="5"/>
  <c r="AD9" i="5"/>
  <c r="S9" i="5"/>
  <c r="AD8" i="5"/>
  <c r="S8" i="5"/>
  <c r="AD7" i="5"/>
  <c r="S7" i="5"/>
  <c r="AD6" i="5"/>
  <c r="S6" i="5"/>
  <c r="AB62" i="4"/>
  <c r="AA62" i="4"/>
  <c r="H62" i="4"/>
  <c r="AA61" i="4" s="1"/>
  <c r="G62" i="4"/>
  <c r="AB61" i="4"/>
  <c r="H61" i="4"/>
  <c r="AA60" i="4" s="1"/>
  <c r="G61" i="4"/>
  <c r="AB60" i="4"/>
  <c r="H60" i="4"/>
  <c r="AA59" i="4" s="1"/>
  <c r="G60" i="4"/>
  <c r="AB59" i="4"/>
  <c r="H59" i="4"/>
  <c r="AA58" i="4" s="1"/>
  <c r="G59" i="4"/>
  <c r="AB58" i="4"/>
  <c r="H58" i="4"/>
  <c r="AA57" i="4" s="1"/>
  <c r="G58" i="4"/>
  <c r="AB57" i="4"/>
  <c r="H57" i="4"/>
  <c r="AA56" i="4" s="1"/>
  <c r="G57" i="4"/>
  <c r="AB56" i="4"/>
  <c r="H56" i="4"/>
  <c r="AA55" i="4" s="1"/>
  <c r="G56" i="4"/>
  <c r="AB55" i="4"/>
  <c r="H55" i="4"/>
  <c r="AA54" i="4" s="1"/>
  <c r="G55" i="4"/>
  <c r="AB54" i="4"/>
  <c r="H54" i="4"/>
  <c r="AA53" i="4" s="1"/>
  <c r="G54" i="4"/>
  <c r="AB53" i="4"/>
  <c r="H53" i="4"/>
  <c r="AA52" i="4" s="1"/>
  <c r="G53" i="4"/>
  <c r="AB52" i="4"/>
  <c r="H52" i="4"/>
  <c r="AA51" i="4" s="1"/>
  <c r="G52" i="4"/>
  <c r="AB51" i="4"/>
  <c r="H51" i="4"/>
  <c r="AA50" i="4" s="1"/>
  <c r="G51" i="4"/>
  <c r="AB50" i="4"/>
  <c r="H50" i="4"/>
  <c r="AA49" i="4" s="1"/>
  <c r="G50" i="4"/>
  <c r="AB49" i="4"/>
  <c r="H49" i="4"/>
  <c r="AA48" i="4" s="1"/>
  <c r="G49" i="4"/>
  <c r="AB48" i="4"/>
  <c r="H48" i="4"/>
  <c r="AA47" i="4" s="1"/>
  <c r="G48" i="4"/>
  <c r="AB47" i="4"/>
  <c r="H47" i="4"/>
  <c r="AA46" i="4" s="1"/>
  <c r="G47" i="4"/>
  <c r="AB46" i="4"/>
  <c r="H46" i="4"/>
  <c r="AA45" i="4" s="1"/>
  <c r="G46" i="4"/>
  <c r="AB45" i="4"/>
  <c r="H45" i="4"/>
  <c r="AA44" i="4" s="1"/>
  <c r="G45" i="4"/>
  <c r="AB44" i="4"/>
  <c r="H44" i="4"/>
  <c r="AA43" i="4" s="1"/>
  <c r="G44" i="4"/>
  <c r="AB43" i="4"/>
  <c r="H43" i="4"/>
  <c r="AA42" i="4" s="1"/>
  <c r="G43" i="4"/>
  <c r="AB42" i="4"/>
  <c r="H42" i="4"/>
  <c r="AA41" i="4" s="1"/>
  <c r="G42" i="4"/>
  <c r="AB41" i="4"/>
  <c r="H41" i="4"/>
  <c r="G41" i="4"/>
  <c r="AN40" i="4"/>
  <c r="H40" i="4" s="1"/>
  <c r="AA39" i="4" s="1"/>
  <c r="AB40" i="4"/>
  <c r="AA40" i="4"/>
  <c r="G40" i="4"/>
  <c r="AB39" i="4"/>
  <c r="H39" i="4"/>
  <c r="AA38" i="4" s="1"/>
  <c r="G39" i="4"/>
  <c r="AN38" i="4"/>
  <c r="H38" i="4" s="1"/>
  <c r="AA37" i="4" s="1"/>
  <c r="AB38" i="4"/>
  <c r="G38" i="4"/>
  <c r="AB37" i="4"/>
  <c r="H37" i="4"/>
  <c r="AA36" i="4" s="1"/>
  <c r="G37" i="4"/>
  <c r="AN36" i="4"/>
  <c r="H36" i="4" s="1"/>
  <c r="AA35" i="4" s="1"/>
  <c r="AB36" i="4"/>
  <c r="G36" i="4"/>
  <c r="AN35" i="4"/>
  <c r="AB35" i="4"/>
  <c r="H35" i="4"/>
  <c r="AA34" i="4" s="1"/>
  <c r="G35" i="4"/>
  <c r="AB34" i="4"/>
  <c r="H34" i="4"/>
  <c r="AA33" i="4" s="1"/>
  <c r="G34" i="4"/>
  <c r="AB33" i="4"/>
  <c r="H33" i="4"/>
  <c r="AA32" i="4" s="1"/>
  <c r="G33" i="4"/>
  <c r="AN32" i="4"/>
  <c r="AB32" i="4"/>
  <c r="H32" i="4"/>
  <c r="AA31" i="4" s="1"/>
  <c r="G32" i="4"/>
  <c r="AN31" i="4"/>
  <c r="H31" i="4" s="1"/>
  <c r="AA30" i="4" s="1"/>
  <c r="AB31" i="4"/>
  <c r="G31" i="4"/>
  <c r="AN30" i="4"/>
  <c r="AB30" i="4"/>
  <c r="H30" i="4"/>
  <c r="AA29" i="4" s="1"/>
  <c r="G30" i="4"/>
  <c r="AN29" i="4"/>
  <c r="AB29" i="4"/>
  <c r="H29" i="4"/>
  <c r="G29" i="4"/>
  <c r="AN28" i="4"/>
  <c r="H28" i="4" s="1"/>
  <c r="AA27" i="4" s="1"/>
  <c r="AB28" i="4"/>
  <c r="AA28" i="4"/>
  <c r="G28" i="4"/>
  <c r="AB27" i="4"/>
  <c r="H27" i="4"/>
  <c r="AA26" i="4" s="1"/>
  <c r="G27" i="4"/>
  <c r="AN26" i="4"/>
  <c r="H26" i="4" s="1"/>
  <c r="AA25" i="4" s="1"/>
  <c r="AB26" i="4"/>
  <c r="G26" i="4"/>
  <c r="AN25" i="4"/>
  <c r="H25" i="4" s="1"/>
  <c r="AA24" i="4" s="1"/>
  <c r="AB25" i="4"/>
  <c r="G25" i="4"/>
  <c r="AB24" i="4"/>
  <c r="H24" i="4"/>
  <c r="G24" i="4"/>
  <c r="AN23" i="4"/>
  <c r="AB23" i="4"/>
  <c r="AA23" i="4"/>
  <c r="H23" i="4"/>
  <c r="AA22" i="4" s="1"/>
  <c r="G23" i="4"/>
  <c r="AB22" i="4"/>
  <c r="H22" i="4"/>
  <c r="AA21" i="4" s="1"/>
  <c r="G22" i="4"/>
  <c r="AB21" i="4"/>
  <c r="H21" i="4"/>
  <c r="AA20" i="4" s="1"/>
  <c r="G21" i="4"/>
  <c r="AB20" i="4"/>
  <c r="H20" i="4"/>
  <c r="G20" i="4"/>
  <c r="AN19" i="4"/>
  <c r="H19" i="4" s="1"/>
  <c r="AA18" i="4" s="1"/>
  <c r="AB19" i="4"/>
  <c r="AA19" i="4"/>
  <c r="G19" i="4"/>
  <c r="AB18" i="4"/>
  <c r="H18" i="4"/>
  <c r="G18" i="4"/>
  <c r="AB17" i="4"/>
  <c r="AA17" i="4"/>
  <c r="H17" i="4"/>
  <c r="G17" i="4"/>
  <c r="AN16" i="4"/>
  <c r="AB16" i="4"/>
  <c r="AA16" i="4"/>
  <c r="H16" i="4"/>
  <c r="AA15" i="4" s="1"/>
  <c r="G16" i="4"/>
  <c r="AB15" i="4"/>
  <c r="H15" i="4"/>
  <c r="G15" i="4"/>
  <c r="AN14" i="4"/>
  <c r="H14" i="4" s="1"/>
  <c r="AA13" i="4" s="1"/>
  <c r="AB14" i="4"/>
  <c r="AA14" i="4"/>
  <c r="G14" i="4"/>
  <c r="AB13" i="4"/>
  <c r="H13" i="4"/>
  <c r="G13" i="4"/>
  <c r="AN12" i="4"/>
  <c r="AB12" i="4"/>
  <c r="AA12" i="4"/>
  <c r="H12" i="4"/>
  <c r="AA11" i="4" s="1"/>
  <c r="G12" i="4"/>
  <c r="AN11" i="4"/>
  <c r="AB11" i="4"/>
  <c r="H11" i="4"/>
  <c r="AA10" i="4" s="1"/>
  <c r="G11" i="4"/>
  <c r="AN10" i="4"/>
  <c r="H10" i="4" s="1"/>
  <c r="AA9" i="4" s="1"/>
  <c r="AB10" i="4"/>
  <c r="G10" i="4"/>
  <c r="AN9" i="4"/>
  <c r="AB9" i="4"/>
  <c r="H9" i="4"/>
  <c r="AA8" i="4" s="1"/>
  <c r="G9" i="4"/>
  <c r="AN8" i="4"/>
  <c r="AB8" i="4"/>
  <c r="H8" i="4"/>
  <c r="G8" i="4"/>
  <c r="AN7" i="4"/>
  <c r="H7" i="4" s="1"/>
  <c r="AA6" i="4" s="1"/>
  <c r="AB7" i="4"/>
  <c r="AA7" i="4"/>
  <c r="G7" i="4"/>
  <c r="AN6" i="4"/>
  <c r="AB6" i="4"/>
  <c r="H6" i="4"/>
  <c r="G6" i="4"/>
  <c r="H2" i="3"/>
  <c r="D80" i="6" l="1"/>
  <c r="D120" i="6"/>
  <c r="D160" i="6"/>
  <c r="D170" i="6"/>
</calcChain>
</file>

<file path=xl/sharedStrings.xml><?xml version="1.0" encoding="utf-8"?>
<sst xmlns="http://schemas.openxmlformats.org/spreadsheetml/2006/main" count="3291" uniqueCount="476">
  <si>
    <t>General Details</t>
  </si>
  <si>
    <t>Underlying Blockchain</t>
  </si>
  <si>
    <t>Clusters</t>
  </si>
  <si>
    <t>Purpose</t>
  </si>
  <si>
    <t>Has Legal Entity</t>
  </si>
  <si>
    <t>with voting</t>
  </si>
  <si>
    <t>Has Grants Programm</t>
  </si>
  <si>
    <t>without voting</t>
  </si>
  <si>
    <t>Community</t>
  </si>
  <si>
    <t>Community Membership</t>
  </si>
  <si>
    <t>Community Access</t>
  </si>
  <si>
    <t>Open || Token Gated || Gov Staked || MultiSig</t>
  </si>
  <si>
    <t>Membership Type</t>
  </si>
  <si>
    <t>Token Ownership  / Token Profit ||Community ||  Decider / MultiSig</t>
  </si>
  <si>
    <t>Membership levels</t>
  </si>
  <si>
    <t>Yes || No</t>
  </si>
  <si>
    <t>Member Anonymity</t>
  </si>
  <si>
    <t>Anonymous || Pseudonymous || Doxed/Known</t>
  </si>
  <si>
    <t>Entry Barriers</t>
  </si>
  <si>
    <t>Open || Token Ownership  || Token + Application || Invitation || Token Staking</t>
  </si>
  <si>
    <t>Community Parameters</t>
  </si>
  <si>
    <t>Amount of Token Holders</t>
  </si>
  <si>
    <t>Very Small ||Small ||Medium || Large || Very Large</t>
  </si>
  <si>
    <t>Community Activity</t>
  </si>
  <si>
    <t>No- || Some- || High- || Very High- || Full Participation</t>
  </si>
  <si>
    <t>Has MultiSign Owners</t>
  </si>
  <si>
    <t>Governance</t>
  </si>
  <si>
    <t>Governance Token</t>
  </si>
  <si>
    <t>Token Type</t>
  </si>
  <si>
    <t>ERC20 || ERC721 || Custom</t>
  </si>
  <si>
    <t>Full On-Chain Governance</t>
  </si>
  <si>
    <t>Token supply Cap</t>
  </si>
  <si>
    <t>Capped || Uncapped</t>
  </si>
  <si>
    <t>Governance Application</t>
  </si>
  <si>
    <t>Governance Portal</t>
  </si>
  <si>
    <t>Snapshot || Custom</t>
  </si>
  <si>
    <t>Full Public Governance</t>
  </si>
  <si>
    <t>Governance Process</t>
  </si>
  <si>
    <t>TODO</t>
  </si>
  <si>
    <t>Governance Execution</t>
  </si>
  <si>
    <t>Manual || Automatic</t>
  </si>
  <si>
    <t>Governance Token holder/staker voting rights</t>
  </si>
  <si>
    <t>Proposal Creation Restricted</t>
  </si>
  <si>
    <t>None || %Token || Whitelist</t>
  </si>
  <si>
    <t>Governance Voting</t>
  </si>
  <si>
    <t>On-Chain Voting</t>
  </si>
  <si>
    <t>Yes || No || Both</t>
  </si>
  <si>
    <t>Voting Power</t>
  </si>
  <si>
    <t>Tokens Owned || Tokens Staked || MultiSig</t>
  </si>
  <si>
    <t>Voting Limits</t>
  </si>
  <si>
    <t>None || Per Address</t>
  </si>
  <si>
    <t>Voting System</t>
  </si>
  <si>
    <t>Approval || Quadratic || Ranked choice || Weighted || Multiple</t>
  </si>
  <si>
    <t>??</t>
  </si>
  <si>
    <t>Tresoury</t>
  </si>
  <si>
    <t>Has Public Tresoury</t>
  </si>
  <si>
    <t>Tresoury Type</t>
  </si>
  <si>
    <t>Single Owner || MultiSig || Smart Contract</t>
  </si>
  <si>
    <t>Tresoury Size</t>
  </si>
  <si>
    <t>None || Very Small ||Small || Medium ||Large || Very Large ||Super</t>
  </si>
  <si>
    <t>Tresoury is diversified</t>
  </si>
  <si>
    <t>Gov || Gov + Blockchain || Gov + Blockchain + Other [each over 10%]</t>
  </si>
  <si>
    <t>Governs(Stakes?) Tokens</t>
  </si>
  <si>
    <t>Initial Funding / Setup</t>
  </si>
  <si>
    <t>Had initial Airdrop</t>
  </si>
  <si>
    <t>Had initial Token Sale</t>
  </si>
  <si>
    <t>Previous Seed Rounds</t>
  </si>
  <si>
    <t>Capital Gain</t>
  </si>
  <si>
    <t xml:space="preserve">Initial Token Sale || Ongoing Token Sale || Donations || </t>
  </si>
  <si>
    <t>Maturity Indicators</t>
  </si>
  <si>
    <t>Membership</t>
  </si>
  <si>
    <t>Access</t>
  </si>
  <si>
    <t>Type</t>
  </si>
  <si>
    <t>is hierachical</t>
  </si>
  <si>
    <t>Anonymity</t>
  </si>
  <si>
    <t>Contributor Rewards</t>
  </si>
  <si>
    <t>Parameters</t>
  </si>
  <si>
    <t>Token Holders</t>
  </si>
  <si>
    <t>Participation</t>
  </si>
  <si>
    <t>Has MultiSig Owners</t>
  </si>
  <si>
    <t>Network effects || DAO Platform || Growth/Investment/Build</t>
  </si>
  <si>
    <t>Token</t>
  </si>
  <si>
    <t>Exists</t>
  </si>
  <si>
    <t>Singular || Multiple</t>
  </si>
  <si>
    <t>Primary Type</t>
  </si>
  <si>
    <t>ERC20 || ERC721 || Custom || None</t>
  </si>
  <si>
    <t>Supply Cap</t>
  </si>
  <si>
    <t>Voting Rights</t>
  </si>
  <si>
    <t>Process</t>
  </si>
  <si>
    <t>Ownership || Token + Application || Invitation ||Staking</t>
  </si>
  <si>
    <t>Portal</t>
  </si>
  <si>
    <t>Standard Software || Custom || None</t>
  </si>
  <si>
    <t>is fully Public</t>
  </si>
  <si>
    <t>Yes ||No</t>
  </si>
  <si>
    <t>Execution</t>
  </si>
  <si>
    <t>has Proposal Creation Restricted</t>
  </si>
  <si>
    <t>Voting</t>
  </si>
  <si>
    <t>is fully On-Chain</t>
  </si>
  <si>
    <t>Power</t>
  </si>
  <si>
    <t>Tokens Owned || Tokens Staked || Per Individual</t>
  </si>
  <si>
    <t>Limits</t>
  </si>
  <si>
    <t>Options</t>
  </si>
  <si>
    <t>Single || Multiple</t>
  </si>
  <si>
    <t>is Public</t>
  </si>
  <si>
    <t>Single Owner || Smart Contract</t>
  </si>
  <si>
    <t>Size</t>
  </si>
  <si>
    <t>Diversification</t>
  </si>
  <si>
    <t>None || Some || Very</t>
  </si>
  <si>
    <t>Stakes Tokens</t>
  </si>
  <si>
    <t>Token Sales || Services || Donations</t>
  </si>
  <si>
    <t>Inadmissible Characteristics</t>
  </si>
  <si>
    <t>Primary Governance Token Type</t>
  </si>
  <si>
    <r>
      <rPr>
        <sz val="11"/>
        <color theme="1"/>
        <rFont val="Calibri"/>
      </rPr>
      <t xml:space="preserve">ERC20 || ERC721 || Custom || </t>
    </r>
    <r>
      <rPr>
        <b/>
        <sz val="11"/>
        <color theme="1"/>
        <rFont val="Calibri"/>
      </rPr>
      <t>None</t>
    </r>
  </si>
  <si>
    <t>Treasury Type</t>
  </si>
  <si>
    <r>
      <rPr>
        <sz val="11"/>
        <color theme="1"/>
        <rFont val="Calibri"/>
      </rPr>
      <t xml:space="preserve">Smart Contract || </t>
    </r>
    <r>
      <rPr>
        <b/>
        <sz val="11"/>
        <color theme="1"/>
        <rFont val="Calibri"/>
      </rPr>
      <t>Single Owner</t>
    </r>
  </si>
  <si>
    <t>Treasury is Public</t>
  </si>
  <si>
    <r>
      <rPr>
        <sz val="11"/>
        <color theme="1"/>
        <rFont val="Calibri"/>
      </rPr>
      <t xml:space="preserve">Yes || </t>
    </r>
    <r>
      <rPr>
        <b/>
        <sz val="11"/>
        <color theme="1"/>
        <rFont val="Calibri"/>
      </rPr>
      <t>No</t>
    </r>
  </si>
  <si>
    <t>Has Governance Voting Process</t>
  </si>
  <si>
    <r>
      <rPr>
        <sz val="11"/>
        <color theme="1"/>
        <rFont val="Calibri"/>
      </rPr>
      <t xml:space="preserve">Yes || </t>
    </r>
    <r>
      <rPr>
        <b/>
        <sz val="11"/>
        <color theme="1"/>
        <rFont val="Calibri"/>
      </rPr>
      <t>No</t>
    </r>
  </si>
  <si>
    <t>Assessment of Organizations</t>
  </si>
  <si>
    <t>Community Participation</t>
  </si>
  <si>
    <t>Treasury Size</t>
  </si>
  <si>
    <t>Ethereum || Other</t>
  </si>
  <si>
    <t>Label</t>
  </si>
  <si>
    <t>Community Size</t>
  </si>
  <si>
    <t>Data Range: 22.02.2022 - X</t>
  </si>
  <si>
    <t>N/A</t>
  </si>
  <si>
    <t>None</t>
  </si>
  <si>
    <t>&lt;100</t>
  </si>
  <si>
    <t>Very Small</t>
  </si>
  <si>
    <t>0% Activitity</t>
  </si>
  <si>
    <t>No Participation</t>
  </si>
  <si>
    <t>TODO:</t>
  </si>
  <si>
    <t>Add: "Voting Mechanism"? Ex: Single Choice Voting</t>
  </si>
  <si>
    <t>https://chainbroker.io/projects/prime-dao/</t>
  </si>
  <si>
    <t>&lt; 1000000</t>
  </si>
  <si>
    <t>Small</t>
  </si>
  <si>
    <t>&gt;0 - 25% Activity</t>
  </si>
  <si>
    <t>Some Participation</t>
  </si>
  <si>
    <t>Add: "Voting Limits"</t>
  </si>
  <si>
    <t>https://www.coingecko.com/de/munze/prime</t>
  </si>
  <si>
    <t>Medium</t>
  </si>
  <si>
    <t>25% - 90% Activity</t>
  </si>
  <si>
    <t>High Participation</t>
  </si>
  <si>
    <t>https://deepdao.io/organizations</t>
  </si>
  <si>
    <t>Large</t>
  </si>
  <si>
    <t>90% - 100% Activity</t>
  </si>
  <si>
    <t>Very High Participation</t>
  </si>
  <si>
    <t>Limitations:</t>
  </si>
  <si>
    <t>Some Data Not public</t>
  </si>
  <si>
    <t>&gt; 50000</t>
  </si>
  <si>
    <t>Very Large</t>
  </si>
  <si>
    <t>100% Activity</t>
  </si>
  <si>
    <t>Full Participation</t>
  </si>
  <si>
    <t>100% governance Not checkable</t>
  </si>
  <si>
    <t>(TokeNomics?)</t>
  </si>
  <si>
    <t>(kind of initial distribution?)</t>
  </si>
  <si>
    <t>&gt;500000000</t>
  </si>
  <si>
    <t>Super</t>
  </si>
  <si>
    <t>(Should be split)</t>
  </si>
  <si>
    <t>Has had seed rounds</t>
  </si>
  <si>
    <t>at least 5% in other tokens</t>
  </si>
  <si>
    <t>(Gov VS Access Token)</t>
  </si>
  <si>
    <t>(Initial token Distribution)</t>
  </si>
  <si>
    <t>(How to aquire tokens)</t>
  </si>
  <si>
    <t>(Bounties)</t>
  </si>
  <si>
    <t>(Tresoury Diversificaiton)</t>
  </si>
  <si>
    <t>Staked tokens grant voting rights?</t>
  </si>
  <si>
    <t>Maturity</t>
  </si>
  <si>
    <t>(Has MultiSign Owners)</t>
  </si>
  <si>
    <t>Users != Governance deciders!!</t>
  </si>
  <si>
    <t>(need better method)</t>
  </si>
  <si>
    <t>Maturity indicator</t>
  </si>
  <si>
    <t>DAOs</t>
  </si>
  <si>
    <t>Link Governance Platform</t>
  </si>
  <si>
    <t>Had public initial Airdrop</t>
  </si>
  <si>
    <t>Has public Tresoury</t>
  </si>
  <si>
    <t>Owns other Tokens</t>
  </si>
  <si>
    <t>Governance Token holder voting rights</t>
  </si>
  <si>
    <t>Entry Barriers (to Governance)</t>
  </si>
  <si>
    <t>Member ANonymity</t>
  </si>
  <si>
    <t>Total Value Locked (TVL)</t>
  </si>
  <si>
    <t>Governance Token Holders</t>
  </si>
  <si>
    <t>Unique Active Members</t>
  </si>
  <si>
    <t>Average active Voters</t>
  </si>
  <si>
    <t>Comments</t>
  </si>
  <si>
    <t>Security Audits</t>
  </si>
  <si>
    <t>Protocol</t>
  </si>
  <si>
    <t>Uniswap</t>
  </si>
  <si>
    <t>Yes</t>
  </si>
  <si>
    <t>ERC20</t>
  </si>
  <si>
    <t>Both</t>
  </si>
  <si>
    <t>Amount of Tokens owned</t>
  </si>
  <si>
    <t>Custom (offchain)</t>
  </si>
  <si>
    <t>https://snapshot.org/#/uniswap</t>
  </si>
  <si>
    <t>Temperature / Consensus / Proposal</t>
  </si>
  <si>
    <t>Automatic</t>
  </si>
  <si>
    <t>Ethereum</t>
  </si>
  <si>
    <t>?</t>
  </si>
  <si>
    <t>https://www.unigrants.org/</t>
  </si>
  <si>
    <t>No</t>
  </si>
  <si>
    <t>1,000,000,000</t>
  </si>
  <si>
    <t>open</t>
  </si>
  <si>
    <t>Token Ownership / Token Profit</t>
  </si>
  <si>
    <t>Token Ownership</t>
  </si>
  <si>
    <t>ANonymous</t>
  </si>
  <si>
    <t>Yes 0.25% of uni / Token Ownership</t>
  </si>
  <si>
    <t>Lending</t>
  </si>
  <si>
    <t>Compound</t>
  </si>
  <si>
    <t xml:space="preserve">Custom </t>
  </si>
  <si>
    <t>https://comp.vote/</t>
  </si>
  <si>
    <t>Created / Active / Suceeded / Queued / Executed</t>
  </si>
  <si>
    <t>https://compoundgrants.org/</t>
  </si>
  <si>
    <t>10,000,000</t>
  </si>
  <si>
    <t>Yes 1% of COMP delegated / Token Ownership</t>
  </si>
  <si>
    <t>Aave</t>
  </si>
  <si>
    <t>https://app.aave.com/#/governance</t>
  </si>
  <si>
    <t>PENDING - ACTIVE - SUCEEDED/FAILED - QUEUED - EXECUTED/EXPIRED</t>
  </si>
  <si>
    <t>https://governance.aave.com/c/developers/25</t>
  </si>
  <si>
    <t>16,000,000</t>
  </si>
  <si>
    <t>Yes / 50 Aaave</t>
  </si>
  <si>
    <t>Badger</t>
  </si>
  <si>
    <t>snapshot</t>
  </si>
  <si>
    <t>https://snapshot.org/#/badgerdao.eth</t>
  </si>
  <si>
    <t>Active - Closed</t>
  </si>
  <si>
    <t>Manual</t>
  </si>
  <si>
    <t>https://gitcoin.co/badger-finance/bounties</t>
  </si>
  <si>
    <t>21,000,000</t>
  </si>
  <si>
    <t>Whitelist</t>
  </si>
  <si>
    <t>No?</t>
  </si>
  <si>
    <t>240000000 - DIFFERS DEEPDAO!</t>
  </si>
  <si>
    <t>Yes?</t>
  </si>
  <si>
    <t>SushiChef</t>
  </si>
  <si>
    <t>https://snapshot.org/#/sushigov.eth</t>
  </si>
  <si>
    <t>250,000,000</t>
  </si>
  <si>
    <t xml:space="preserve">Yes / 200k SUSHIPOWAH </t>
  </si>
  <si>
    <t>Liquidity/Swaps</t>
  </si>
  <si>
    <t>~600</t>
  </si>
  <si>
    <t>Service</t>
  </si>
  <si>
    <t>Dxdao</t>
  </si>
  <si>
    <t>REP Token</t>
  </si>
  <si>
    <t>https://dxvote.eth.link/</t>
  </si>
  <si>
    <t>In Queue - Pre Boosted - Pending Boost - Boosted - Quiet Ending Period - Pending Execution - Execution Failed - Execution Succeeded - Expired in Queue</t>
  </si>
  <si>
    <t>https://www.dxventures.vc/</t>
  </si>
  <si>
    <t>Pseudonymous</t>
  </si>
  <si>
    <t>Services</t>
  </si>
  <si>
    <t>Yam Finance</t>
  </si>
  <si>
    <t>Custom (onchain) + snapshot (offchain)</t>
  </si>
  <si>
    <t>https://snapshot.org/#/yam.eth</t>
  </si>
  <si>
    <t>differs onchain/offchain</t>
  </si>
  <si>
    <t>Yes // Initial distribution</t>
  </si>
  <si>
    <t>elastic</t>
  </si>
  <si>
    <t>onchain: Tokens / offchain: 100 YAM</t>
  </si>
  <si>
    <t>Networking Effects</t>
  </si>
  <si>
    <t>probably Not?</t>
  </si>
  <si>
    <t>legit</t>
  </si>
  <si>
    <t>Yield Guild Games</t>
  </si>
  <si>
    <t>ERC721</t>
  </si>
  <si>
    <t>No // continious sale</t>
  </si>
  <si>
    <t>Token Gated</t>
  </si>
  <si>
    <t>Game</t>
  </si>
  <si>
    <t>Play2Earn</t>
  </si>
  <si>
    <t>early stage</t>
  </si>
  <si>
    <t>VitaDAO</t>
  </si>
  <si>
    <t>https://snapshot.org/#/vote.vitadao.eth</t>
  </si>
  <si>
    <t>https://www.vitadao.com/submit-project</t>
  </si>
  <si>
    <t>64,298,880</t>
  </si>
  <si>
    <t>Decider</t>
  </si>
  <si>
    <t>Research Funding</t>
  </si>
  <si>
    <t>Yes // switzerland</t>
  </si>
  <si>
    <t>~40</t>
  </si>
  <si>
    <t>UniWhales</t>
  </si>
  <si>
    <t>Custom</t>
  </si>
  <si>
    <t>Etereum</t>
  </si>
  <si>
    <t>FREE | PRO | WHALE</t>
  </si>
  <si>
    <t>Yes / 5000UWL</t>
  </si>
  <si>
    <t>Community/Learning</t>
  </si>
  <si>
    <t>heavily gated</t>
  </si>
  <si>
    <t>Media</t>
  </si>
  <si>
    <t>BanklessDAO</t>
  </si>
  <si>
    <t>https://snapshot.org/#/banklessvault.eth</t>
  </si>
  <si>
    <t>Ethereum/Polygon</t>
  </si>
  <si>
    <t>https://forum.bankless.community/c/proposals/7</t>
  </si>
  <si>
    <t>rekt</t>
  </si>
  <si>
    <t>Invite</t>
  </si>
  <si>
    <t>Author</t>
  </si>
  <si>
    <t>News Aggregator</t>
  </si>
  <si>
    <t>Global Coin Research</t>
  </si>
  <si>
    <t>News Aggregator/Investment Advise</t>
  </si>
  <si>
    <t>pay4info "dao"</t>
  </si>
  <si>
    <t>Forefront</t>
  </si>
  <si>
    <t>https://snapshot.org/#/ffdao.eth</t>
  </si>
  <si>
    <t>~25</t>
  </si>
  <si>
    <t>DarkstarDAO</t>
  </si>
  <si>
    <t>N/A???</t>
  </si>
  <si>
    <t>Blog Posts</t>
  </si>
  <si>
    <t>Two man Blog??</t>
  </si>
  <si>
    <t>Social</t>
  </si>
  <si>
    <t>Bored Ape Yacht Club</t>
  </si>
  <si>
    <t>https://boredapeyachtclub.com/#/login-bathroom</t>
  </si>
  <si>
    <t>ProsperDAO</t>
  </si>
  <si>
    <t>MultiSig</t>
  </si>
  <si>
    <t>Ethereum / Celo</t>
  </si>
  <si>
    <t>MultiSign</t>
  </si>
  <si>
    <t>KNown</t>
  </si>
  <si>
    <t>Friends with Benefits</t>
  </si>
  <si>
    <t>https://snapshot.org/#/friendswithbenefits.eth</t>
  </si>
  <si>
    <t>Yes (Migration)</t>
  </si>
  <si>
    <t>Communiy</t>
  </si>
  <si>
    <t>Member | Token Holder</t>
  </si>
  <si>
    <t>Application + Token Ownership</t>
  </si>
  <si>
    <t>Seed Club</t>
  </si>
  <si>
    <t>https://snapshot.org/#/club.eth</t>
  </si>
  <si>
    <t>Growth/Investment</t>
  </si>
  <si>
    <t>~22</t>
  </si>
  <si>
    <t>Radicle</t>
  </si>
  <si>
    <t>Custom (Compound)</t>
  </si>
  <si>
    <t>https://gov.radicle.network/#/proposals</t>
  </si>
  <si>
    <t>99,998,700</t>
  </si>
  <si>
    <t>Yes / 1% RAD delegated</t>
  </si>
  <si>
    <t>~8</t>
  </si>
  <si>
    <t>compound clone</t>
  </si>
  <si>
    <t>Investment</t>
  </si>
  <si>
    <t>BitDAO</t>
  </si>
  <si>
    <t>https://snapshot.org/#/bitdao.eth</t>
  </si>
  <si>
    <t>GNosis Snapshot</t>
  </si>
  <si>
    <t>10,000,000,000</t>
  </si>
  <si>
    <t>Yes 200K BIT</t>
  </si>
  <si>
    <t>DuckDAO Incubator</t>
  </si>
  <si>
    <t>1,457,247</t>
  </si>
  <si>
    <t>Community / Exclusive Access</t>
  </si>
  <si>
    <t>5 Levels dep. On token</t>
  </si>
  <si>
    <t>Flamingo</t>
  </si>
  <si>
    <t>https://flamingodao.xyz/proposals</t>
  </si>
  <si>
    <t>Not Public</t>
  </si>
  <si>
    <t>Yes // still sells</t>
  </si>
  <si>
    <t>Accredited Investor + Token Ownership</t>
  </si>
  <si>
    <t>Yes / active member</t>
  </si>
  <si>
    <t>Yes llc</t>
  </si>
  <si>
    <t>copy of the LAO</t>
  </si>
  <si>
    <t>No / Inherited?</t>
  </si>
  <si>
    <t>MetaCartel Venures</t>
  </si>
  <si>
    <t>https://hideout.metacartel.xyz/</t>
  </si>
  <si>
    <t>https://www.metacartel.org/grants</t>
  </si>
  <si>
    <t>927,216,558,493</t>
  </si>
  <si>
    <t>TheLAO</t>
  </si>
  <si>
    <t>https://www.thelao.io/proposals</t>
  </si>
  <si>
    <t>https://www.thelao.io/apply</t>
  </si>
  <si>
    <t>Plattform</t>
  </si>
  <si>
    <t>Aragon</t>
  </si>
  <si>
    <t>https://voice.aragon.org/</t>
  </si>
  <si>
    <t>Aragon Voice</t>
  </si>
  <si>
    <t>Ethereum / Vochain</t>
  </si>
  <si>
    <t>43,029,960</t>
  </si>
  <si>
    <t>Services / Platform</t>
  </si>
  <si>
    <t>Colony</t>
  </si>
  <si>
    <t>https://snapshot.org/#/colony.eth</t>
  </si>
  <si>
    <t>Ethereum / GNosis</t>
  </si>
  <si>
    <t>Yes Colony Foundation Ltd</t>
  </si>
  <si>
    <t>~276</t>
  </si>
  <si>
    <t>Early Stage</t>
  </si>
  <si>
    <t>Syndicate</t>
  </si>
  <si>
    <t>Application</t>
  </si>
  <si>
    <t>DAO Platform</t>
  </si>
  <si>
    <t>Yes  Syndicate Inc.</t>
  </si>
  <si>
    <t>tools to create dao</t>
  </si>
  <si>
    <t>DaoStack</t>
  </si>
  <si>
    <t>PrimeDao</t>
  </si>
  <si>
    <t>https://app.boardroom.info/primedao/treasuryOverview</t>
  </si>
  <si>
    <t>100,000,000</t>
  </si>
  <si>
    <t>No / staked tokens grant rep</t>
  </si>
  <si>
    <t>Token Gated / Stakked</t>
  </si>
  <si>
    <t>Token Ownership + Staking</t>
  </si>
  <si>
    <t>Prime Development Foundation</t>
  </si>
  <si>
    <t>Collector</t>
  </si>
  <si>
    <t>PleasrDAO</t>
  </si>
  <si>
    <t>Jenny Metaverse DAO</t>
  </si>
  <si>
    <t>https://snapshot.org/#/jennydao.eth</t>
  </si>
  <si>
    <t>Token Gaed</t>
  </si>
  <si>
    <t>NFT Collecting</t>
  </si>
  <si>
    <t>MeebitsDAO</t>
  </si>
  <si>
    <t>One per Address</t>
  </si>
  <si>
    <t>https://snapshot.org/#/meebitsdao.eth</t>
  </si>
  <si>
    <t>HERSTORY</t>
  </si>
  <si>
    <t>scam</t>
  </si>
  <si>
    <t>SquiggleDAO</t>
  </si>
  <si>
    <t>https://snapshot.org/#/squiggledao.eth</t>
  </si>
  <si>
    <t>https://forum.squiggledao.com/t/proposals</t>
  </si>
  <si>
    <t>10,000,00</t>
  </si>
  <si>
    <t>Yes 10K SQUIG</t>
  </si>
  <si>
    <t>(Conceptually; It 2)</t>
  </si>
  <si>
    <t>OlympusDAO</t>
  </si>
  <si>
    <t>Lido</t>
  </si>
  <si>
    <t>MakerDAO</t>
  </si>
  <si>
    <t>Dcenraland</t>
  </si>
  <si>
    <t>Gitcoin</t>
  </si>
  <si>
    <t>a16z</t>
  </si>
  <si>
    <t>Inftrasructure</t>
  </si>
  <si>
    <t>GenesysGo</t>
  </si>
  <si>
    <t>Treasury</t>
  </si>
  <si>
    <t>Params</t>
  </si>
  <si>
    <t>Setup</t>
  </si>
  <si>
    <t>Levels</t>
  </si>
  <si>
    <t>Type2</t>
  </si>
  <si>
    <t>Is Public</t>
  </si>
  <si>
    <t>Type3</t>
  </si>
  <si>
    <t>Initial Airdrop</t>
  </si>
  <si>
    <t>Initial Token Sale</t>
  </si>
  <si>
    <t>Seed Rounds</t>
  </si>
  <si>
    <t>RAW Token Holders</t>
  </si>
  <si>
    <t>RAW Treasury Size</t>
  </si>
  <si>
    <t>RAW Unique Active</t>
  </si>
  <si>
    <t>Active quota</t>
  </si>
  <si>
    <t>RAW Diversification / %GOV Token</t>
  </si>
  <si>
    <t>Open</t>
  </si>
  <si>
    <t>Profit from Tokens</t>
  </si>
  <si>
    <t>Anonymous</t>
  </si>
  <si>
    <t>Growth/Investment/Build</t>
  </si>
  <si>
    <t>Singular</t>
  </si>
  <si>
    <t>Ownership</t>
  </si>
  <si>
    <t>%Token</t>
  </si>
  <si>
    <t>Tokens Owned</t>
  </si>
  <si>
    <t>Standard Software</t>
  </si>
  <si>
    <t>Multiple</t>
  </si>
  <si>
    <t>Primary and Repuration</t>
  </si>
  <si>
    <t>Invitation</t>
  </si>
  <si>
    <t>Known</t>
  </si>
  <si>
    <t>Per Individual</t>
  </si>
  <si>
    <t>Token + Application</t>
  </si>
  <si>
    <t>no</t>
  </si>
  <si>
    <t>Token Staked</t>
  </si>
  <si>
    <t>Staking</t>
  </si>
  <si>
    <t>Per Address</t>
  </si>
  <si>
    <t>Single Owner</t>
  </si>
  <si>
    <t>Meta Information</t>
  </si>
  <si>
    <t>Is hierachical</t>
  </si>
  <si>
    <t xml:space="preserve">Product Building and Management </t>
  </si>
  <si>
    <t>99.9</t>
  </si>
  <si>
    <t>99.5</t>
  </si>
  <si>
    <t>96.6</t>
  </si>
  <si>
    <t>Primary and Reputation</t>
  </si>
  <si>
    <t>Other Tokens</t>
  </si>
  <si>
    <t>Token Sales</t>
  </si>
  <si>
    <t>Investment Returns</t>
  </si>
  <si>
    <t>Community Building and Engagement</t>
  </si>
  <si>
    <t>87.1</t>
  </si>
  <si>
    <t>82.2</t>
  </si>
  <si>
    <t>92.2</t>
  </si>
  <si>
    <t xml:space="preserve">Investing or Fund Raising </t>
  </si>
  <si>
    <t>89.5</t>
  </si>
  <si>
    <t>53.6</t>
  </si>
  <si>
    <t>86.8</t>
  </si>
  <si>
    <t>64.3</t>
  </si>
  <si>
    <t>88.5</t>
  </si>
  <si>
    <t>x</t>
  </si>
  <si>
    <t>Fei Protocol</t>
  </si>
  <si>
    <t>Mango DAO</t>
  </si>
  <si>
    <t>99.1</t>
  </si>
  <si>
    <t>SuperRare</t>
  </si>
  <si>
    <t>93.3</t>
  </si>
  <si>
    <t>Synthetix</t>
  </si>
  <si>
    <t>Election</t>
  </si>
  <si>
    <t>65.6</t>
  </si>
  <si>
    <t>UXDProtocol</t>
  </si>
  <si>
    <t>DAO</t>
  </si>
  <si>
    <t>1 mio</t>
  </si>
  <si>
    <t>5 mio</t>
  </si>
  <si>
    <t>Total Members</t>
  </si>
  <si>
    <t>Active Members</t>
  </si>
  <si>
    <t>Active Quota</t>
  </si>
  <si>
    <t>ApeCoin</t>
  </si>
  <si>
    <t>Product Building and Management</t>
  </si>
  <si>
    <t>Allowlist</t>
  </si>
  <si>
    <t>#Tokens Owned</t>
  </si>
  <si>
    <t>Curve DAO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</si>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</sst>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d/m/yyyy"/>
    <numFmt numFmtId="184" formatCode="0_);[Red]\(0\)"/>
  </numFmts>
  <fonts count="1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rgb="FF44546A"/>
      <name val="Calibri"/>
    </font>
    <font>
      <sz val="11"/>
      <color theme="5"/>
      <name val="Calibri"/>
    </font>
    <font>
      <sz val="11"/>
      <color rgb="FFFF0000"/>
      <name val="Calibri"/>
    </font>
    <font>
      <u/>
      <sz val="11"/>
      <color theme="10"/>
      <name val="Calibri"/>
    </font>
    <font>
      <sz val="14"/>
      <color theme="1"/>
      <name val="Calibri"/>
    </font>
    <font>
      <sz val="16"/>
      <color theme="1"/>
      <name val="Calibri"/>
    </font>
    <font>
      <sz val="11"/>
      <name val="Calibri"/>
    </font>
    <font>
      <sz val="11"/>
      <color rgb="FF000000"/>
      <name val="Calibri"/>
    </font>
    <font>
      <u/>
      <sz val="11"/>
      <color theme="10"/>
      <name val="Calibri"/>
    </font>
    <font>
      <sz val="8"/>
      <color rgb="FF1E2022"/>
      <name val="Arial"/>
    </font>
    <font>
      <sz val="8"/>
      <color theme="1"/>
      <name val="Arial"/>
    </font>
    <font>
      <sz val="11"/>
      <color theme="0"/>
      <name val="Calibri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2E75B5"/>
        <bgColor rgb="FF2E75B5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 textRotation="90"/>
    </xf>
    <xf numFmtId="0" fontId="1" fillId="0" borderId="1" xfId="0" applyFont="1" applyBorder="1"/>
    <xf numFmtId="176" fontId="1" fillId="0" borderId="0" xfId="0" applyNumberFormat="1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 applyAlignment="1">
      <alignment horizontal="left"/>
    </xf>
    <xf numFmtId="0" fontId="8" fillId="0" borderId="0" xfId="0" applyFont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9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2" fillId="0" borderId="0" xfId="0" applyFont="1"/>
    <xf numFmtId="0" fontId="2" fillId="2" borderId="8" xfId="0" applyFont="1" applyFill="1" applyBorder="1"/>
    <xf numFmtId="0" fontId="2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3" fillId="2" borderId="8" xfId="0" applyFont="1" applyFill="1" applyBorder="1"/>
    <xf numFmtId="0" fontId="14" fillId="0" borderId="0" xfId="0" applyFont="1"/>
    <xf numFmtId="0" fontId="15" fillId="0" borderId="0" xfId="0" applyFont="1"/>
    <xf numFmtId="0" fontId="2" fillId="0" borderId="10" xfId="0" applyFont="1" applyBorder="1"/>
    <xf numFmtId="0" fontId="3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6" borderId="8" xfId="0" applyFont="1" applyFill="1" applyBorder="1" applyAlignment="1">
      <alignment horizontal="center"/>
    </xf>
    <xf numFmtId="0" fontId="2" fillId="0" borderId="0" xfId="0" applyFont="1"/>
    <xf numFmtId="0" fontId="12" fillId="0" borderId="0" xfId="0" applyFont="1"/>
    <xf numFmtId="0" fontId="2" fillId="0" borderId="14" xfId="0" applyFont="1" applyBorder="1"/>
    <xf numFmtId="0" fontId="2" fillId="7" borderId="15" xfId="0" applyFont="1" applyFill="1" applyBorder="1"/>
    <xf numFmtId="0" fontId="2" fillId="2" borderId="8" xfId="0" applyFont="1" applyFill="1" applyBorder="1"/>
    <xf numFmtId="0" fontId="2" fillId="2" borderId="15" xfId="0" applyFont="1" applyFill="1" applyBorder="1"/>
    <xf numFmtId="1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11" fillId="0" borderId="12" xfId="0" applyFont="1" applyBorder="1"/>
    <xf numFmtId="0" fontId="11" fillId="0" borderId="13" xfId="0" applyFont="1" applyBorder="1"/>
    <xf numFmtId="0" fontId="2" fillId="3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/>
    <xf numFmtId="0" fontId="2" fillId="8" borderId="8" xfId="0" applyFont="1" applyFill="1" applyBorder="1"/>
    <xf numFmtId="0" fontId="18" fillId="0" borderId="0" xfId="0" applyFont="1" applyFill="1"/>
    <xf numFmtId="3" fontId="2" fillId="0" borderId="0" xfId="0" applyNumberFormat="1" applyFont="1" applyAlignment="1">
      <alignment horizontal="right"/>
    </xf>
    <xf numFmtId="184" fontId="0" fillId="0" borderId="0" xfId="0" applyNumberFormat="1" applyFont="1" applyAlignment="1"/>
    <xf numFmtId="184" fontId="3" fillId="0" borderId="0" xfId="0" applyNumberFormat="1" applyFont="1"/>
    <xf numFmtId="184" fontId="18" fillId="0" borderId="0" xfId="0" applyNumberFormat="1" applyFont="1" applyAlignment="1"/>
  </cellXfs>
  <cellStyles count="1">
    <cellStyle name="一般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Assigned Taxonomy v2-style" pivot="0" count="4" xr9:uid="{00000000-0011-0000-FFFF-FFFF00000000}">
      <tableStyleElement type="headerRow" dxfId="29"/>
      <tableStyleElement type="totalRow" dxfId="26"/>
      <tableStyleElement type="firstRowStripe" dxfId="28"/>
      <tableStyleElement type="secondRowStripe" dxfId="27"/>
    </tableStyle>
    <tableStyle name="Taxv3-style" pivot="0" count="4" xr9:uid="{00000000-0011-0000-FFFF-FFFF01000000}">
      <tableStyleElement type="headerRow" dxfId="25"/>
      <tableStyleElement type="totalRow" dxfId="22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AG62" totalsRowCount="1">
  <tableColumns count="33">
    <tableColumn id="1" xr3:uid="{00000000-0010-0000-0000-000001000000}" name="DAOs"/>
    <tableColumn id="2" xr3:uid="{00000000-0010-0000-0000-000002000000}" name="Access"/>
    <tableColumn id="3" xr3:uid="{00000000-0010-0000-0000-000003000000}" name="Type"/>
    <tableColumn id="4" xr3:uid="{00000000-0010-0000-0000-000004000000}" name="Levels"/>
    <tableColumn id="5" xr3:uid="{00000000-0010-0000-0000-000005000000}" name="Anonymity"/>
    <tableColumn id="6" xr3:uid="{00000000-0010-0000-0000-000006000000}" name="Contributor Rewards"/>
    <tableColumn id="7" xr3:uid="{00000000-0010-0000-0000-000007000000}" name="Token Holders" totalsRowFunction="custom">
      <totalsRowFormula>IF(AK62&gt;50000, "very large", IF(AK62&gt;12500, "large", IF(AK62&gt;2500,"medium", IF(AK62 &gt; 100, "small", "very small"))))</totalsRowFormula>
    </tableColumn>
    <tableColumn id="8" xr3:uid="{00000000-0010-0000-0000-000008000000}" name="Participation" totalsRowFunction="custom">
      <totalsRowFormula>IF(AN62="N/A", "N/A", IF(AN62=100,"Full",IF(AN62&gt;90,"Very High",IF(AN62&gt;25,"High",IF(AN62&gt;0,"Some","None")))))</totalsRowFormula>
    </tableColumn>
    <tableColumn id="9" xr3:uid="{00000000-0010-0000-0000-000009000000}" name="Has MultiSig Owners"/>
    <tableColumn id="10" xr3:uid="{00000000-0010-0000-0000-00000A000000}" name="Purpose"/>
    <tableColumn id="11" xr3:uid="{00000000-0010-0000-0000-00000B000000}" name="Exists"/>
    <tableColumn id="12" xr3:uid="{00000000-0010-0000-0000-00000C000000}" name="Type2"/>
    <tableColumn id="13" xr3:uid="{00000000-0010-0000-0000-00000D000000}" name="Primary Type"/>
    <tableColumn id="14" xr3:uid="{00000000-0010-0000-0000-00000E000000}" name="Supply Cap"/>
    <tableColumn id="15" xr3:uid="{00000000-0010-0000-0000-00000F000000}" name="Voting Rights"/>
    <tableColumn id="16" xr3:uid="{00000000-0010-0000-0000-000010000000}" name="Entry Barriers"/>
    <tableColumn id="17" xr3:uid="{00000000-0010-0000-0000-000011000000}" name="Portal"/>
    <tableColumn id="18" xr3:uid="{00000000-0010-0000-0000-000012000000}" name="is fully Public"/>
    <tableColumn id="19" xr3:uid="{00000000-0010-0000-0000-000013000000}" name="Execution"/>
    <tableColumn id="20" xr3:uid="{00000000-0010-0000-0000-000014000000}" name="has Proposal Creation Restricted"/>
    <tableColumn id="21" xr3:uid="{00000000-0010-0000-0000-000015000000}" name="is fully On-Chain"/>
    <tableColumn id="22" xr3:uid="{00000000-0010-0000-0000-000016000000}" name="Power"/>
    <tableColumn id="23" xr3:uid="{00000000-0010-0000-0000-000017000000}" name="Limits"/>
    <tableColumn id="24" xr3:uid="{00000000-0010-0000-0000-000018000000}" name="Options"/>
    <tableColumn id="25" xr3:uid="{00000000-0010-0000-0000-000019000000}" name="Is Public"/>
    <tableColumn id="26" xr3:uid="{00000000-0010-0000-0000-00001A000000}" name="Type3"/>
    <tableColumn id="27" xr3:uid="{00000000-0010-0000-0000-00001B000000}" name="Size" totalsRowFunction="custom">
      <totalsRowFormula>H63</totalsRowFormula>
    </tableColumn>
    <tableColumn id="28" xr3:uid="{00000000-0010-0000-0000-00001C000000}" name="Diversification" totalsRowFunction="custom">
      <totalsRowFormula>IF(AO62="N/A", "N/A", IF(AO62&gt;95,"None",IF(AO62&gt;75,"Very",IF(AO62&gt;25,"Some","Very"))))</totalsRowFormula>
    </tableColumn>
    <tableColumn id="29" xr3:uid="{00000000-0010-0000-0000-00001D000000}" name="Stakes Tokens"/>
    <tableColumn id="30" xr3:uid="{00000000-0010-0000-0000-00001E000000}" name="Capital Gain"/>
    <tableColumn id="31" xr3:uid="{00000000-0010-0000-0000-00001F000000}" name="Initial Airdrop"/>
    <tableColumn id="32" xr3:uid="{00000000-0010-0000-0000-000020000000}" name="Initial Token Sale"/>
    <tableColumn id="33" xr3:uid="{00000000-0010-0000-0000-000021000000}" name="Seed Rounds"/>
  </tableColumns>
  <tableStyleInfo name="Assigned Taxonomy v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W50" totalsRowCount="1">
  <tableColumns count="22">
    <tableColumn id="1" xr3:uid="{00000000-0010-0000-0100-000001000000}" name="DAOs" totalsRowDxfId="21"/>
    <tableColumn id="2" xr3:uid="{00000000-0010-0000-0100-000002000000}" name="Access" totalsRowDxfId="20"/>
    <tableColumn id="3" xr3:uid="{00000000-0010-0000-0100-000003000000}" name="Type" totalsRowDxfId="19"/>
    <tableColumn id="4" xr3:uid="{00000000-0010-0000-0100-000004000000}" name="Is hierachical" totalsRowDxfId="18"/>
    <tableColumn id="5" xr3:uid="{00000000-0010-0000-0100-000005000000}" name="Anonymity" totalsRowDxfId="17"/>
    <tableColumn id="6" xr3:uid="{00000000-0010-0000-0100-000006000000}" name="Contributor Rewards" totalsRowDxfId="16"/>
    <tableColumn id="7" xr3:uid="{00000000-0010-0000-0100-000007000000}" name="Purpose" totalsRowDxfId="15"/>
    <tableColumn id="8" xr3:uid="{00000000-0010-0000-0100-000008000000}" name="Token Type" totalsRowDxfId="14"/>
    <tableColumn id="9" xr3:uid="{00000000-0010-0000-0100-000009000000}" name="Primary Type" totalsRowDxfId="13"/>
    <tableColumn id="10" xr3:uid="{00000000-0010-0000-0100-00000A000000}" name="Supply Cap" totalsRowDxfId="12"/>
    <tableColumn id="11" xr3:uid="{00000000-0010-0000-0100-00000B000000}" name="Entry Barriers" totalsRowDxfId="11"/>
    <tableColumn id="12" xr3:uid="{00000000-0010-0000-0100-00000C000000}" name="is fully Public" totalsRowDxfId="10"/>
    <tableColumn id="13" xr3:uid="{00000000-0010-0000-0100-00000D000000}" name="Execution" totalsRowDxfId="9"/>
    <tableColumn id="14" xr3:uid="{00000000-0010-0000-0100-00000E000000}" name="has Proposal Creation Restricted" totalsRowDxfId="8"/>
    <tableColumn id="15" xr3:uid="{00000000-0010-0000-0100-00000F000000}" name="is fully On-Chain" totalsRowDxfId="7"/>
    <tableColumn id="16" xr3:uid="{00000000-0010-0000-0100-000010000000}" name="Power" totalsRowDxfId="6"/>
    <tableColumn id="17" xr3:uid="{00000000-0010-0000-0100-000011000000}" name="Limits" totalsRowDxfId="5"/>
    <tableColumn id="18" xr3:uid="{00000000-0010-0000-0100-000012000000}" name="Diversification" totalsRowFunction="custom" totalsRowDxfId="4">
      <totalsRowFormula>IF(AE50="N/A", "N/A", IF(AE50&gt;95,"None",IF(AE50&gt;75,"Very",IF(AE50&gt;25,"Some","Very"))))</totalsRowFormula>
    </tableColumn>
    <tableColumn id="19" xr3:uid="{00000000-0010-0000-0100-000013000000}" name="Stakes Tokens" totalsRowDxfId="3"/>
    <tableColumn id="20" xr3:uid="{00000000-0010-0000-0100-000014000000}" name="Capital Gain" totalsRowDxfId="2"/>
    <tableColumn id="21" xr3:uid="{00000000-0010-0000-0100-000015000000}" name="Initial Airdrop" totalsRowDxfId="1"/>
    <tableColumn id="22" xr3:uid="{00000000-0010-0000-0100-000016000000}" name="Initial Token Sale" totalsRowDxfId="0"/>
  </tableColumns>
  <tableStyleInfo name="Taxv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xvote.eth.link/" TargetMode="External"/><Relationship Id="rId18" Type="http://schemas.openxmlformats.org/officeDocument/2006/relationships/hyperlink" Target="https://snapshot.org/" TargetMode="External"/><Relationship Id="rId26" Type="http://schemas.openxmlformats.org/officeDocument/2006/relationships/hyperlink" Target="https://flamingodao.xyz/proposals" TargetMode="External"/><Relationship Id="rId21" Type="http://schemas.openxmlformats.org/officeDocument/2006/relationships/hyperlink" Target="https://boredapeyachtclub.com/" TargetMode="External"/><Relationship Id="rId34" Type="http://schemas.openxmlformats.org/officeDocument/2006/relationships/hyperlink" Target="https://app.boardroom.info/primedao/treasuryOverview" TargetMode="External"/><Relationship Id="rId7" Type="http://schemas.openxmlformats.org/officeDocument/2006/relationships/hyperlink" Target="https://compoundgrants.org/" TargetMode="External"/><Relationship Id="rId12" Type="http://schemas.openxmlformats.org/officeDocument/2006/relationships/hyperlink" Target="https://snapshot.org/" TargetMode="External"/><Relationship Id="rId17" Type="http://schemas.openxmlformats.org/officeDocument/2006/relationships/hyperlink" Target="https://www.vitadao.com/submit-project" TargetMode="External"/><Relationship Id="rId25" Type="http://schemas.openxmlformats.org/officeDocument/2006/relationships/hyperlink" Target="https://snapshot.org/" TargetMode="External"/><Relationship Id="rId33" Type="http://schemas.openxmlformats.org/officeDocument/2006/relationships/hyperlink" Target="https://snapshot.org/" TargetMode="External"/><Relationship Id="rId38" Type="http://schemas.openxmlformats.org/officeDocument/2006/relationships/hyperlink" Target="https://forum.squiggledao.com/t/proposals" TargetMode="External"/><Relationship Id="rId2" Type="http://schemas.openxmlformats.org/officeDocument/2006/relationships/hyperlink" Target="https://www.coingecko.com/de/munze/prime" TargetMode="External"/><Relationship Id="rId16" Type="http://schemas.openxmlformats.org/officeDocument/2006/relationships/hyperlink" Target="https://snapshot.org/" TargetMode="External"/><Relationship Id="rId20" Type="http://schemas.openxmlformats.org/officeDocument/2006/relationships/hyperlink" Target="https://snapshot.org/" TargetMode="External"/><Relationship Id="rId29" Type="http://schemas.openxmlformats.org/officeDocument/2006/relationships/hyperlink" Target="https://www.metacartel.org/grants" TargetMode="External"/><Relationship Id="rId1" Type="http://schemas.openxmlformats.org/officeDocument/2006/relationships/hyperlink" Target="https://chainbroker.io/projects/prime-dao/" TargetMode="External"/><Relationship Id="rId6" Type="http://schemas.openxmlformats.org/officeDocument/2006/relationships/hyperlink" Target="https://comp.vote/" TargetMode="External"/><Relationship Id="rId11" Type="http://schemas.openxmlformats.org/officeDocument/2006/relationships/hyperlink" Target="https://gitcoin.co/badger-finance/bounties" TargetMode="External"/><Relationship Id="rId24" Type="http://schemas.openxmlformats.org/officeDocument/2006/relationships/hyperlink" Target="https://gov.radicle.network/" TargetMode="External"/><Relationship Id="rId32" Type="http://schemas.openxmlformats.org/officeDocument/2006/relationships/hyperlink" Target="https://voice.aragon.org/" TargetMode="External"/><Relationship Id="rId37" Type="http://schemas.openxmlformats.org/officeDocument/2006/relationships/hyperlink" Target="https://snapshot.org/" TargetMode="External"/><Relationship Id="rId5" Type="http://schemas.openxmlformats.org/officeDocument/2006/relationships/hyperlink" Target="https://www.unigrants.org/" TargetMode="External"/><Relationship Id="rId15" Type="http://schemas.openxmlformats.org/officeDocument/2006/relationships/hyperlink" Target="https://snapshot.org/" TargetMode="External"/><Relationship Id="rId23" Type="http://schemas.openxmlformats.org/officeDocument/2006/relationships/hyperlink" Target="https://snapshot.org/" TargetMode="External"/><Relationship Id="rId28" Type="http://schemas.openxmlformats.org/officeDocument/2006/relationships/hyperlink" Target="https://hideout.metacartel.xyz/" TargetMode="External"/><Relationship Id="rId36" Type="http://schemas.openxmlformats.org/officeDocument/2006/relationships/hyperlink" Target="https://snapshot.org/" TargetMode="External"/><Relationship Id="rId10" Type="http://schemas.openxmlformats.org/officeDocument/2006/relationships/hyperlink" Target="https://snapshot.org/" TargetMode="External"/><Relationship Id="rId19" Type="http://schemas.openxmlformats.org/officeDocument/2006/relationships/hyperlink" Target="https://forum.bankless.community/c/proposals/7" TargetMode="External"/><Relationship Id="rId31" Type="http://schemas.openxmlformats.org/officeDocument/2006/relationships/hyperlink" Target="https://www.thelao.io/apply" TargetMode="External"/><Relationship Id="rId4" Type="http://schemas.openxmlformats.org/officeDocument/2006/relationships/hyperlink" Target="https://snapshot.org/" TargetMode="External"/><Relationship Id="rId9" Type="http://schemas.openxmlformats.org/officeDocument/2006/relationships/hyperlink" Target="https://governance.aave.com/c/developers/25" TargetMode="External"/><Relationship Id="rId14" Type="http://schemas.openxmlformats.org/officeDocument/2006/relationships/hyperlink" Target="https://www.dxventures.vc/" TargetMode="External"/><Relationship Id="rId22" Type="http://schemas.openxmlformats.org/officeDocument/2006/relationships/hyperlink" Target="https://snapshot.org/" TargetMode="External"/><Relationship Id="rId27" Type="http://schemas.openxmlformats.org/officeDocument/2006/relationships/hyperlink" Target="https://flamingodao.xyz/proposals" TargetMode="External"/><Relationship Id="rId30" Type="http://schemas.openxmlformats.org/officeDocument/2006/relationships/hyperlink" Target="https://www.thelao.io/proposals" TargetMode="External"/><Relationship Id="rId35" Type="http://schemas.openxmlformats.org/officeDocument/2006/relationships/hyperlink" Target="https://snapshot.org/" TargetMode="External"/><Relationship Id="rId8" Type="http://schemas.openxmlformats.org/officeDocument/2006/relationships/hyperlink" Target="https://app.aave.com/" TargetMode="External"/><Relationship Id="rId3" Type="http://schemas.openxmlformats.org/officeDocument/2006/relationships/hyperlink" Target="https://deepdao.io/organiz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22.33203125" customWidth="1"/>
    <col min="3" max="3" width="22.5" customWidth="1"/>
    <col min="4" max="4" width="67.33203125" customWidth="1"/>
    <col min="5" max="5" width="22.33203125" customWidth="1"/>
    <col min="6" max="6" width="38.5" customWidth="1"/>
    <col min="7" max="26" width="10.6640625" customWidth="1"/>
  </cols>
  <sheetData>
    <row r="1" spans="1:5" ht="14.25" customHeight="1" x14ac:dyDescent="0.2">
      <c r="B1" s="1" t="s">
        <v>0</v>
      </c>
      <c r="C1" s="2" t="s">
        <v>1</v>
      </c>
      <c r="E1" s="46" t="s">
        <v>2</v>
      </c>
    </row>
    <row r="2" spans="1:5" ht="14.25" customHeight="1" x14ac:dyDescent="0.2">
      <c r="C2" s="2" t="s">
        <v>3</v>
      </c>
      <c r="E2" s="47"/>
    </row>
    <row r="3" spans="1:5" ht="14.25" customHeight="1" x14ac:dyDescent="0.2">
      <c r="C3" s="2" t="s">
        <v>4</v>
      </c>
      <c r="E3" s="3" t="s">
        <v>5</v>
      </c>
    </row>
    <row r="4" spans="1:5" ht="14.25" customHeight="1" x14ac:dyDescent="0.2">
      <c r="C4" s="2" t="s">
        <v>6</v>
      </c>
      <c r="E4" s="3" t="s">
        <v>7</v>
      </c>
    </row>
    <row r="5" spans="1:5" ht="14.25" customHeight="1" x14ac:dyDescent="0.2"/>
    <row r="6" spans="1:5" ht="14.25" customHeight="1" x14ac:dyDescent="0.2"/>
    <row r="7" spans="1:5" ht="14.25" customHeight="1" x14ac:dyDescent="0.2"/>
    <row r="8" spans="1:5" ht="14.25" customHeight="1" x14ac:dyDescent="0.2"/>
    <row r="9" spans="1:5" ht="14.25" customHeight="1" x14ac:dyDescent="0.2">
      <c r="B9" s="4"/>
      <c r="C9" s="4"/>
      <c r="D9" s="4"/>
    </row>
    <row r="10" spans="1:5" ht="14.25" customHeight="1" x14ac:dyDescent="0.2">
      <c r="B10" s="4"/>
      <c r="C10" s="4"/>
      <c r="D10" s="4"/>
    </row>
    <row r="11" spans="1:5" ht="14.25" customHeight="1" x14ac:dyDescent="0.2">
      <c r="A11" s="48" t="s">
        <v>8</v>
      </c>
      <c r="B11" s="1" t="s">
        <v>9</v>
      </c>
      <c r="C11" s="2" t="s">
        <v>10</v>
      </c>
      <c r="D11" s="3" t="s">
        <v>11</v>
      </c>
    </row>
    <row r="12" spans="1:5" ht="14.25" customHeight="1" x14ac:dyDescent="0.2">
      <c r="A12" s="47"/>
      <c r="C12" s="2" t="s">
        <v>12</v>
      </c>
      <c r="D12" s="3" t="s">
        <v>13</v>
      </c>
    </row>
    <row r="13" spans="1:5" ht="14.25" customHeight="1" x14ac:dyDescent="0.2">
      <c r="A13" s="47"/>
      <c r="C13" s="2" t="s">
        <v>14</v>
      </c>
      <c r="D13" s="3" t="s">
        <v>15</v>
      </c>
    </row>
    <row r="14" spans="1:5" ht="14.25" customHeight="1" x14ac:dyDescent="0.2">
      <c r="A14" s="47"/>
      <c r="C14" s="2" t="s">
        <v>16</v>
      </c>
      <c r="D14" s="3" t="s">
        <v>17</v>
      </c>
    </row>
    <row r="15" spans="1:5" ht="14.25" customHeight="1" x14ac:dyDescent="0.2">
      <c r="A15" s="47"/>
      <c r="C15" s="2" t="s">
        <v>18</v>
      </c>
      <c r="D15" s="3" t="s">
        <v>19</v>
      </c>
    </row>
    <row r="16" spans="1:5" ht="14.25" customHeight="1" x14ac:dyDescent="0.2">
      <c r="A16" s="47"/>
      <c r="B16" s="1" t="s">
        <v>20</v>
      </c>
      <c r="C16" s="2" t="s">
        <v>21</v>
      </c>
      <c r="D16" s="3" t="s">
        <v>22</v>
      </c>
    </row>
    <row r="17" spans="1:5" ht="14.25" customHeight="1" x14ac:dyDescent="0.2">
      <c r="A17" s="47"/>
      <c r="C17" s="2" t="s">
        <v>23</v>
      </c>
      <c r="D17" s="3" t="s">
        <v>24</v>
      </c>
    </row>
    <row r="18" spans="1:5" ht="14.25" customHeight="1" x14ac:dyDescent="0.2">
      <c r="A18" s="47"/>
      <c r="C18" s="5" t="s">
        <v>25</v>
      </c>
      <c r="D18" s="3" t="s">
        <v>15</v>
      </c>
    </row>
    <row r="19" spans="1:5" ht="14.25" customHeight="1" x14ac:dyDescent="0.2">
      <c r="A19" s="48" t="s">
        <v>26</v>
      </c>
      <c r="B19" s="1" t="s">
        <v>27</v>
      </c>
      <c r="C19" s="2" t="s">
        <v>27</v>
      </c>
      <c r="D19" s="3" t="s">
        <v>15</v>
      </c>
    </row>
    <row r="20" spans="1:5" ht="14.25" customHeight="1" x14ac:dyDescent="0.2">
      <c r="A20" s="47"/>
      <c r="C20" s="2" t="s">
        <v>28</v>
      </c>
      <c r="D20" s="3" t="s">
        <v>29</v>
      </c>
    </row>
    <row r="21" spans="1:5" ht="14.25" customHeight="1" x14ac:dyDescent="0.2">
      <c r="A21" s="47"/>
      <c r="C21" s="2" t="s">
        <v>30</v>
      </c>
      <c r="D21" s="3" t="s">
        <v>15</v>
      </c>
    </row>
    <row r="22" spans="1:5" ht="14.25" customHeight="1" x14ac:dyDescent="0.2">
      <c r="A22" s="47"/>
      <c r="C22" s="2" t="s">
        <v>31</v>
      </c>
      <c r="D22" s="3" t="s">
        <v>32</v>
      </c>
    </row>
    <row r="23" spans="1:5" ht="14.25" customHeight="1" x14ac:dyDescent="0.2">
      <c r="A23" s="47"/>
      <c r="B23" s="1" t="s">
        <v>33</v>
      </c>
      <c r="C23" s="2" t="s">
        <v>34</v>
      </c>
      <c r="D23" s="3" t="s">
        <v>35</v>
      </c>
    </row>
    <row r="24" spans="1:5" ht="14.25" customHeight="1" x14ac:dyDescent="0.2">
      <c r="A24" s="47"/>
      <c r="C24" s="2" t="s">
        <v>36</v>
      </c>
      <c r="D24" s="3" t="s">
        <v>15</v>
      </c>
    </row>
    <row r="25" spans="1:5" ht="14.25" customHeight="1" x14ac:dyDescent="0.2">
      <c r="A25" s="47"/>
      <c r="C25" s="2" t="s">
        <v>37</v>
      </c>
      <c r="D25" s="3" t="s">
        <v>38</v>
      </c>
    </row>
    <row r="26" spans="1:5" ht="14.25" customHeight="1" x14ac:dyDescent="0.2">
      <c r="A26" s="47"/>
      <c r="C26" s="2" t="s">
        <v>39</v>
      </c>
      <c r="D26" s="3" t="s">
        <v>40</v>
      </c>
    </row>
    <row r="27" spans="1:5" ht="14.25" customHeight="1" x14ac:dyDescent="0.2">
      <c r="A27" s="47"/>
      <c r="C27" s="2" t="s">
        <v>41</v>
      </c>
      <c r="D27" s="3" t="s">
        <v>15</v>
      </c>
    </row>
    <row r="28" spans="1:5" ht="14.25" customHeight="1" x14ac:dyDescent="0.2">
      <c r="A28" s="47"/>
      <c r="C28" s="2" t="s">
        <v>42</v>
      </c>
      <c r="D28" s="3" t="s">
        <v>43</v>
      </c>
    </row>
    <row r="29" spans="1:5" ht="14.25" customHeight="1" x14ac:dyDescent="0.2">
      <c r="A29" s="47"/>
      <c r="B29" s="1" t="s">
        <v>44</v>
      </c>
      <c r="C29" s="2" t="s">
        <v>45</v>
      </c>
      <c r="D29" s="3" t="s">
        <v>46</v>
      </c>
    </row>
    <row r="30" spans="1:5" ht="14.25" customHeight="1" x14ac:dyDescent="0.2">
      <c r="A30" s="47"/>
      <c r="C30" s="2" t="s">
        <v>47</v>
      </c>
      <c r="D30" s="3" t="s">
        <v>48</v>
      </c>
    </row>
    <row r="31" spans="1:5" ht="14.25" customHeight="1" x14ac:dyDescent="0.2">
      <c r="A31" s="47"/>
      <c r="C31" s="2" t="s">
        <v>49</v>
      </c>
      <c r="D31" s="3" t="s">
        <v>50</v>
      </c>
    </row>
    <row r="32" spans="1:5" ht="14.25" customHeight="1" x14ac:dyDescent="0.2">
      <c r="A32" s="47"/>
      <c r="C32" s="2" t="s">
        <v>51</v>
      </c>
      <c r="D32" s="3" t="s">
        <v>52</v>
      </c>
      <c r="E32" s="3" t="s">
        <v>53</v>
      </c>
    </row>
    <row r="33" spans="1:4" ht="14.25" customHeight="1" x14ac:dyDescent="0.2">
      <c r="A33" s="48" t="s">
        <v>54</v>
      </c>
      <c r="B33" s="1" t="s">
        <v>54</v>
      </c>
      <c r="C33" s="2" t="s">
        <v>55</v>
      </c>
      <c r="D33" s="6" t="s">
        <v>15</v>
      </c>
    </row>
    <row r="34" spans="1:4" ht="14.25" customHeight="1" x14ac:dyDescent="0.2">
      <c r="A34" s="47"/>
      <c r="C34" s="2" t="s">
        <v>56</v>
      </c>
      <c r="D34" s="3" t="s">
        <v>57</v>
      </c>
    </row>
    <row r="35" spans="1:4" ht="14.25" customHeight="1" x14ac:dyDescent="0.2">
      <c r="A35" s="47"/>
      <c r="C35" s="2" t="s">
        <v>58</v>
      </c>
      <c r="D35" s="3" t="s">
        <v>59</v>
      </c>
    </row>
    <row r="36" spans="1:4" ht="14.25" customHeight="1" x14ac:dyDescent="0.2">
      <c r="A36" s="47"/>
      <c r="C36" s="2" t="s">
        <v>60</v>
      </c>
      <c r="D36" s="3" t="s">
        <v>61</v>
      </c>
    </row>
    <row r="37" spans="1:4" ht="14.25" customHeight="1" x14ac:dyDescent="0.2">
      <c r="A37" s="47"/>
      <c r="C37" s="2" t="s">
        <v>62</v>
      </c>
      <c r="D37" s="3" t="s">
        <v>15</v>
      </c>
    </row>
    <row r="38" spans="1:4" ht="14.25" customHeight="1" x14ac:dyDescent="0.2">
      <c r="A38" s="47"/>
    </row>
    <row r="39" spans="1:4" ht="14.25" customHeight="1" x14ac:dyDescent="0.2">
      <c r="A39" s="47"/>
      <c r="B39" s="1" t="s">
        <v>63</v>
      </c>
      <c r="C39" s="2" t="s">
        <v>64</v>
      </c>
      <c r="D39" s="3" t="s">
        <v>15</v>
      </c>
    </row>
    <row r="40" spans="1:4" ht="14.25" customHeight="1" x14ac:dyDescent="0.2">
      <c r="A40" s="47"/>
      <c r="C40" s="2" t="s">
        <v>65</v>
      </c>
      <c r="D40" s="2" t="s">
        <v>15</v>
      </c>
    </row>
    <row r="41" spans="1:4" ht="14.25" customHeight="1" x14ac:dyDescent="0.2">
      <c r="A41" s="47"/>
      <c r="C41" s="2" t="s">
        <v>66</v>
      </c>
      <c r="D41" s="3" t="s">
        <v>15</v>
      </c>
    </row>
    <row r="42" spans="1:4" ht="14.25" customHeight="1" x14ac:dyDescent="0.2">
      <c r="A42" s="47"/>
      <c r="C42" s="2" t="s">
        <v>67</v>
      </c>
      <c r="D42" s="3" t="s">
        <v>68</v>
      </c>
    </row>
    <row r="43" spans="1:4" ht="14.25" customHeight="1" x14ac:dyDescent="0.2">
      <c r="A43" s="48" t="s">
        <v>69</v>
      </c>
    </row>
    <row r="44" spans="1:4" ht="14.25" customHeight="1" x14ac:dyDescent="0.2">
      <c r="A44" s="47"/>
    </row>
    <row r="45" spans="1:4" ht="14.25" customHeight="1" x14ac:dyDescent="0.2">
      <c r="A45" s="47"/>
    </row>
    <row r="46" spans="1:4" ht="14.25" customHeight="1" x14ac:dyDescent="0.2">
      <c r="A46" s="47"/>
    </row>
    <row r="47" spans="1:4" ht="14.25" customHeight="1" x14ac:dyDescent="0.2">
      <c r="A47" s="47"/>
    </row>
    <row r="48" spans="1:4" ht="14.25" customHeight="1" x14ac:dyDescent="0.2">
      <c r="A48" s="47"/>
    </row>
    <row r="49" spans="1:1" ht="14.25" customHeight="1" x14ac:dyDescent="0.2">
      <c r="A49" s="47"/>
    </row>
    <row r="50" spans="1:1" ht="14.25" customHeight="1" x14ac:dyDescent="0.2">
      <c r="A50" s="47"/>
    </row>
    <row r="51" spans="1:1" ht="14.25" customHeight="1" x14ac:dyDescent="0.2"/>
    <row r="52" spans="1:1" ht="14.25" customHeight="1" x14ac:dyDescent="0.2"/>
    <row r="53" spans="1:1" ht="14.25" customHeight="1" x14ac:dyDescent="0.2"/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5">
    <mergeCell ref="E1:E2"/>
    <mergeCell ref="A11:A18"/>
    <mergeCell ref="A19:A32"/>
    <mergeCell ref="A33:A42"/>
    <mergeCell ref="A43:A50"/>
  </mergeCells>
  <phoneticPr fontId="17" type="noConversion"/>
  <pageMargins left="0.7" right="0.7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" customHeight="1" x14ac:dyDescent="0.2"/>
  <cols>
    <col min="1" max="1" width="11.6640625" customWidth="1"/>
    <col min="2" max="2" width="22.83203125" customWidth="1"/>
    <col min="3" max="3" width="38.5" customWidth="1"/>
    <col min="4" max="4" width="65.83203125" customWidth="1"/>
    <col min="5" max="5" width="36.83203125" customWidth="1"/>
    <col min="6" max="26" width="10.6640625" customWidth="1"/>
  </cols>
  <sheetData>
    <row r="1" spans="1:5" ht="14.25" customHeight="1" x14ac:dyDescent="0.2">
      <c r="B1" s="1" t="s">
        <v>0</v>
      </c>
      <c r="C1" s="2" t="s">
        <v>1</v>
      </c>
      <c r="E1" s="46" t="s">
        <v>2</v>
      </c>
    </row>
    <row r="2" spans="1:5" ht="14.25" customHeight="1" x14ac:dyDescent="0.2">
      <c r="C2" s="2" t="s">
        <v>3</v>
      </c>
      <c r="E2" s="47"/>
    </row>
    <row r="3" spans="1:5" ht="14.25" customHeight="1" x14ac:dyDescent="0.2">
      <c r="C3" s="2" t="s">
        <v>4</v>
      </c>
      <c r="E3" s="3" t="s">
        <v>5</v>
      </c>
    </row>
    <row r="4" spans="1:5" ht="14.25" customHeight="1" x14ac:dyDescent="0.2">
      <c r="C4" s="2" t="s">
        <v>6</v>
      </c>
      <c r="E4" s="3" t="s">
        <v>7</v>
      </c>
    </row>
    <row r="5" spans="1:5" ht="14.25" customHeight="1" x14ac:dyDescent="0.2"/>
    <row r="6" spans="1:5" ht="14.25" customHeight="1" x14ac:dyDescent="0.2"/>
    <row r="7" spans="1:5" ht="14.25" customHeight="1" x14ac:dyDescent="0.2"/>
    <row r="8" spans="1:5" ht="14.25" customHeight="1" x14ac:dyDescent="0.2"/>
    <row r="9" spans="1:5" ht="14.25" customHeight="1" x14ac:dyDescent="0.2">
      <c r="B9" s="4"/>
      <c r="C9" s="4"/>
      <c r="D9" s="4"/>
    </row>
    <row r="10" spans="1:5" ht="14.25" customHeight="1" x14ac:dyDescent="0.2">
      <c r="B10" s="4"/>
      <c r="C10" s="4"/>
      <c r="D10" s="4"/>
    </row>
    <row r="11" spans="1:5" ht="14.25" customHeight="1" x14ac:dyDescent="0.2">
      <c r="A11" s="48" t="s">
        <v>8</v>
      </c>
      <c r="B11" s="1" t="s">
        <v>70</v>
      </c>
      <c r="C11" s="2" t="s">
        <v>71</v>
      </c>
      <c r="D11" s="3" t="s">
        <v>11</v>
      </c>
    </row>
    <row r="12" spans="1:5" ht="14.25" customHeight="1" x14ac:dyDescent="0.2">
      <c r="A12" s="47"/>
      <c r="C12" s="2" t="s">
        <v>72</v>
      </c>
      <c r="D12" s="3" t="s">
        <v>13</v>
      </c>
    </row>
    <row r="13" spans="1:5" ht="14.25" customHeight="1" x14ac:dyDescent="0.2">
      <c r="A13" s="47"/>
      <c r="C13" s="2" t="s">
        <v>73</v>
      </c>
      <c r="D13" s="3" t="s">
        <v>15</v>
      </c>
    </row>
    <row r="14" spans="1:5" ht="14.25" customHeight="1" x14ac:dyDescent="0.2">
      <c r="A14" s="47"/>
      <c r="C14" s="2" t="s">
        <v>74</v>
      </c>
      <c r="D14" s="3" t="s">
        <v>17</v>
      </c>
    </row>
    <row r="15" spans="1:5" ht="14.25" customHeight="1" x14ac:dyDescent="0.2">
      <c r="A15" s="47"/>
      <c r="C15" s="2" t="s">
        <v>75</v>
      </c>
      <c r="D15" s="3" t="s">
        <v>19</v>
      </c>
    </row>
    <row r="16" spans="1:5" ht="14.25" customHeight="1" x14ac:dyDescent="0.2">
      <c r="A16" s="47"/>
      <c r="B16" s="1" t="s">
        <v>76</v>
      </c>
      <c r="C16" s="7" t="s">
        <v>77</v>
      </c>
      <c r="D16" s="8" t="s">
        <v>22</v>
      </c>
    </row>
    <row r="17" spans="1:4" ht="14.25" customHeight="1" x14ac:dyDescent="0.2">
      <c r="A17" s="47"/>
      <c r="C17" s="7" t="s">
        <v>78</v>
      </c>
      <c r="D17" s="8" t="s">
        <v>24</v>
      </c>
    </row>
    <row r="18" spans="1:4" ht="14.25" customHeight="1" x14ac:dyDescent="0.2">
      <c r="A18" s="47"/>
      <c r="C18" s="5" t="s">
        <v>79</v>
      </c>
      <c r="D18" s="3" t="s">
        <v>15</v>
      </c>
    </row>
    <row r="19" spans="1:4" ht="14.25" customHeight="1" x14ac:dyDescent="0.2">
      <c r="A19" s="47"/>
      <c r="C19" s="2" t="s">
        <v>3</v>
      </c>
      <c r="D19" s="3" t="s">
        <v>80</v>
      </c>
    </row>
    <row r="20" spans="1:4" ht="14.25" customHeight="1" x14ac:dyDescent="0.2">
      <c r="A20" s="48" t="s">
        <v>26</v>
      </c>
      <c r="B20" s="1" t="s">
        <v>81</v>
      </c>
      <c r="C20" s="9" t="s">
        <v>82</v>
      </c>
      <c r="D20" s="10" t="s">
        <v>15</v>
      </c>
    </row>
    <row r="21" spans="1:4" ht="14.25" customHeight="1" x14ac:dyDescent="0.2">
      <c r="A21" s="47"/>
      <c r="C21" s="2" t="s">
        <v>72</v>
      </c>
      <c r="D21" s="6" t="s">
        <v>83</v>
      </c>
    </row>
    <row r="22" spans="1:4" ht="14.25" customHeight="1" x14ac:dyDescent="0.2">
      <c r="A22" s="47"/>
      <c r="C22" s="7" t="s">
        <v>84</v>
      </c>
      <c r="D22" s="8" t="s">
        <v>85</v>
      </c>
    </row>
    <row r="23" spans="1:4" ht="14.25" customHeight="1" x14ac:dyDescent="0.2">
      <c r="A23" s="47"/>
      <c r="C23" s="2" t="s">
        <v>86</v>
      </c>
      <c r="D23" s="3" t="s">
        <v>32</v>
      </c>
    </row>
    <row r="24" spans="1:4" ht="14.25" customHeight="1" x14ac:dyDescent="0.2">
      <c r="A24" s="47"/>
      <c r="C24" s="2" t="s">
        <v>87</v>
      </c>
      <c r="D24" s="3" t="s">
        <v>15</v>
      </c>
    </row>
    <row r="25" spans="1:4" ht="14.25" customHeight="1" x14ac:dyDescent="0.2">
      <c r="A25" s="47"/>
      <c r="B25" s="1" t="s">
        <v>88</v>
      </c>
      <c r="C25" s="2" t="s">
        <v>18</v>
      </c>
      <c r="D25" s="3" t="s">
        <v>89</v>
      </c>
    </row>
    <row r="26" spans="1:4" ht="14.25" customHeight="1" x14ac:dyDescent="0.2">
      <c r="A26" s="47"/>
      <c r="C26" s="7" t="s">
        <v>90</v>
      </c>
      <c r="D26" s="8" t="s">
        <v>91</v>
      </c>
    </row>
    <row r="27" spans="1:4" ht="14.25" customHeight="1" x14ac:dyDescent="0.2">
      <c r="A27" s="47"/>
      <c r="C27" s="2" t="s">
        <v>92</v>
      </c>
      <c r="D27" s="3" t="s">
        <v>93</v>
      </c>
    </row>
    <row r="28" spans="1:4" ht="14.25" customHeight="1" x14ac:dyDescent="0.2">
      <c r="A28" s="47"/>
      <c r="C28" s="2" t="s">
        <v>94</v>
      </c>
      <c r="D28" s="3" t="s">
        <v>40</v>
      </c>
    </row>
    <row r="29" spans="1:4" ht="14.25" customHeight="1" x14ac:dyDescent="0.2">
      <c r="A29" s="47"/>
      <c r="C29" s="2" t="s">
        <v>95</v>
      </c>
      <c r="D29" s="3" t="s">
        <v>43</v>
      </c>
    </row>
    <row r="30" spans="1:4" ht="14.25" customHeight="1" x14ac:dyDescent="0.2">
      <c r="A30" s="47"/>
      <c r="B30" s="1" t="s">
        <v>96</v>
      </c>
      <c r="C30" s="2" t="s">
        <v>97</v>
      </c>
      <c r="D30" s="3" t="s">
        <v>15</v>
      </c>
    </row>
    <row r="31" spans="1:4" ht="14.25" customHeight="1" x14ac:dyDescent="0.2">
      <c r="A31" s="47"/>
      <c r="C31" s="2" t="s">
        <v>98</v>
      </c>
      <c r="D31" s="3" t="s">
        <v>99</v>
      </c>
    </row>
    <row r="32" spans="1:4" ht="14.25" customHeight="1" x14ac:dyDescent="0.2">
      <c r="A32" s="47"/>
      <c r="C32" s="2" t="s">
        <v>100</v>
      </c>
      <c r="D32" s="3" t="s">
        <v>50</v>
      </c>
    </row>
    <row r="33" spans="1:4" ht="14.25" customHeight="1" x14ac:dyDescent="0.2">
      <c r="A33" s="47"/>
      <c r="C33" s="2" t="s">
        <v>101</v>
      </c>
      <c r="D33" s="3" t="s">
        <v>102</v>
      </c>
    </row>
    <row r="34" spans="1:4" ht="14.25" customHeight="1" x14ac:dyDescent="0.2">
      <c r="A34" s="48" t="s">
        <v>54</v>
      </c>
      <c r="B34" s="1" t="s">
        <v>54</v>
      </c>
      <c r="C34" s="7" t="s">
        <v>103</v>
      </c>
      <c r="D34" s="8" t="s">
        <v>15</v>
      </c>
    </row>
    <row r="35" spans="1:4" ht="14.25" customHeight="1" x14ac:dyDescent="0.2">
      <c r="A35" s="47"/>
      <c r="C35" s="7" t="s">
        <v>72</v>
      </c>
      <c r="D35" s="8" t="s">
        <v>104</v>
      </c>
    </row>
    <row r="36" spans="1:4" ht="14.25" customHeight="1" x14ac:dyDescent="0.2">
      <c r="A36" s="47"/>
      <c r="C36" s="7" t="s">
        <v>105</v>
      </c>
      <c r="D36" s="8" t="s">
        <v>59</v>
      </c>
    </row>
    <row r="37" spans="1:4" ht="14.25" customHeight="1" x14ac:dyDescent="0.2">
      <c r="A37" s="47"/>
      <c r="C37" s="2" t="s">
        <v>106</v>
      </c>
      <c r="D37" s="3" t="s">
        <v>107</v>
      </c>
    </row>
    <row r="38" spans="1:4" ht="14.25" customHeight="1" x14ac:dyDescent="0.2">
      <c r="A38" s="47"/>
      <c r="C38" s="2" t="s">
        <v>108</v>
      </c>
      <c r="D38" s="3" t="s">
        <v>15</v>
      </c>
    </row>
    <row r="39" spans="1:4" ht="14.25" customHeight="1" x14ac:dyDescent="0.2">
      <c r="A39" s="47"/>
      <c r="C39" s="2" t="s">
        <v>67</v>
      </c>
      <c r="D39" s="3" t="s">
        <v>109</v>
      </c>
    </row>
    <row r="40" spans="1:4" ht="14.25" customHeight="1" x14ac:dyDescent="0.2">
      <c r="A40" s="47"/>
      <c r="B40" s="1" t="s">
        <v>63</v>
      </c>
      <c r="C40" s="2" t="s">
        <v>64</v>
      </c>
      <c r="D40" s="3" t="s">
        <v>15</v>
      </c>
    </row>
    <row r="41" spans="1:4" ht="14.25" customHeight="1" x14ac:dyDescent="0.2">
      <c r="A41" s="47"/>
      <c r="C41" s="2" t="s">
        <v>65</v>
      </c>
      <c r="D41" s="2" t="s">
        <v>15</v>
      </c>
    </row>
    <row r="42" spans="1:4" ht="14.25" customHeight="1" x14ac:dyDescent="0.2">
      <c r="A42" s="47"/>
      <c r="C42" s="2" t="s">
        <v>66</v>
      </c>
      <c r="D42" s="3" t="s">
        <v>15</v>
      </c>
    </row>
    <row r="43" spans="1:4" ht="14.25" customHeight="1" x14ac:dyDescent="0.2"/>
    <row r="44" spans="1:4" ht="14.25" customHeight="1" x14ac:dyDescent="0.2">
      <c r="A44" s="11"/>
      <c r="C44" s="2"/>
    </row>
    <row r="45" spans="1:4" ht="14.25" customHeight="1" x14ac:dyDescent="0.2">
      <c r="A45" s="11"/>
    </row>
    <row r="46" spans="1:4" ht="14.25" customHeight="1" x14ac:dyDescent="0.2">
      <c r="A46" s="11"/>
    </row>
    <row r="47" spans="1:4" ht="14.25" customHeight="1" x14ac:dyDescent="0.2">
      <c r="A47" s="49" t="s">
        <v>110</v>
      </c>
      <c r="B47" s="47"/>
      <c r="C47" s="47"/>
      <c r="D47" s="47"/>
    </row>
    <row r="48" spans="1:4" ht="14.25" customHeight="1" x14ac:dyDescent="0.2">
      <c r="A48" s="11"/>
      <c r="B48" s="1"/>
      <c r="C48" s="2" t="s">
        <v>111</v>
      </c>
      <c r="D48" s="6" t="s">
        <v>112</v>
      </c>
    </row>
    <row r="49" spans="1:4" ht="14.25" customHeight="1" x14ac:dyDescent="0.2">
      <c r="A49" s="11"/>
      <c r="C49" s="2" t="s">
        <v>113</v>
      </c>
      <c r="D49" s="6" t="s">
        <v>114</v>
      </c>
    </row>
    <row r="50" spans="1:4" ht="14.25" customHeight="1" x14ac:dyDescent="0.2">
      <c r="A50" s="11"/>
      <c r="C50" s="2" t="s">
        <v>115</v>
      </c>
      <c r="D50" s="6" t="s">
        <v>116</v>
      </c>
    </row>
    <row r="51" spans="1:4" ht="14.25" customHeight="1" x14ac:dyDescent="0.2">
      <c r="A51" s="11"/>
      <c r="C51" s="3" t="s">
        <v>117</v>
      </c>
      <c r="D51" s="3" t="s">
        <v>118</v>
      </c>
    </row>
    <row r="52" spans="1:4" ht="14.25" customHeight="1" x14ac:dyDescent="0.2">
      <c r="A52" s="11"/>
      <c r="C52" s="2"/>
    </row>
    <row r="53" spans="1:4" ht="14.25" customHeight="1" x14ac:dyDescent="0.2"/>
    <row r="54" spans="1:4" ht="14.25" customHeight="1" x14ac:dyDescent="0.25">
      <c r="A54" s="50" t="s">
        <v>119</v>
      </c>
      <c r="B54" s="47"/>
      <c r="C54" s="47"/>
      <c r="D54" s="47"/>
    </row>
    <row r="55" spans="1:4" ht="14.25" customHeight="1" x14ac:dyDescent="0.2">
      <c r="C55" s="2" t="s">
        <v>77</v>
      </c>
      <c r="D55" s="6" t="s">
        <v>22</v>
      </c>
    </row>
    <row r="56" spans="1:4" ht="14.25" customHeight="1" x14ac:dyDescent="0.2">
      <c r="C56" s="2" t="s">
        <v>120</v>
      </c>
      <c r="D56" s="6" t="s">
        <v>24</v>
      </c>
    </row>
    <row r="57" spans="1:4" ht="14.25" customHeight="1" x14ac:dyDescent="0.2">
      <c r="C57" s="2" t="s">
        <v>121</v>
      </c>
      <c r="D57" s="6" t="s">
        <v>59</v>
      </c>
    </row>
    <row r="58" spans="1:4" ht="14.25" customHeight="1" x14ac:dyDescent="0.2">
      <c r="C58" s="2" t="s">
        <v>90</v>
      </c>
      <c r="D58" s="3" t="s">
        <v>91</v>
      </c>
    </row>
    <row r="59" spans="1:4" ht="14.25" customHeight="1" x14ac:dyDescent="0.2">
      <c r="C59" s="2" t="s">
        <v>4</v>
      </c>
      <c r="D59" s="3" t="s">
        <v>15</v>
      </c>
    </row>
    <row r="60" spans="1:4" ht="14.25" customHeight="1" x14ac:dyDescent="0.2">
      <c r="C60" s="2" t="s">
        <v>1</v>
      </c>
      <c r="D60" s="3" t="s">
        <v>122</v>
      </c>
    </row>
    <row r="61" spans="1:4" ht="14.25" customHeight="1" x14ac:dyDescent="0.2"/>
    <row r="62" spans="1:4" ht="14.25" customHeight="1" x14ac:dyDescent="0.2"/>
    <row r="63" spans="1:4" ht="14.25" customHeight="1" x14ac:dyDescent="0.2"/>
    <row r="64" spans="1: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">
    <mergeCell ref="A54:D54"/>
    <mergeCell ref="E1:E2"/>
    <mergeCell ref="A11:A19"/>
    <mergeCell ref="A20:A33"/>
    <mergeCell ref="A34:A42"/>
    <mergeCell ref="A47:D47"/>
  </mergeCells>
  <phoneticPr fontId="17" type="noConversion"/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0"/>
  <sheetViews>
    <sheetView workbookViewId="0"/>
  </sheetViews>
  <sheetFormatPr baseColWidth="10" defaultColWidth="14.5" defaultRowHeight="15" customHeight="1" x14ac:dyDescent="0.2"/>
  <cols>
    <col min="1" max="1" width="19.6640625" customWidth="1"/>
    <col min="2" max="2" width="19.83203125" customWidth="1"/>
    <col min="3" max="3" width="19.1640625" customWidth="1"/>
    <col min="4" max="4" width="18" customWidth="1"/>
    <col min="5" max="5" width="33.33203125" customWidth="1"/>
    <col min="6" max="6" width="21" customWidth="1"/>
    <col min="7" max="7" width="22.83203125" customWidth="1"/>
    <col min="8" max="8" width="20.33203125" customWidth="1"/>
    <col min="9" max="9" width="43.83203125" customWidth="1"/>
    <col min="10" max="10" width="35.1640625" customWidth="1"/>
    <col min="11" max="11" width="26" customWidth="1"/>
    <col min="12" max="12" width="20.33203125" customWidth="1"/>
    <col min="13" max="13" width="24.6640625" customWidth="1"/>
    <col min="14" max="14" width="23.83203125" customWidth="1"/>
    <col min="15" max="15" width="29.5" customWidth="1"/>
    <col min="16" max="16" width="45.6640625" customWidth="1"/>
    <col min="17" max="17" width="20.5" customWidth="1"/>
    <col min="18" max="18" width="22.5" customWidth="1"/>
    <col min="19" max="19" width="23" customWidth="1"/>
    <col min="20" max="20" width="35.6640625" customWidth="1"/>
    <col min="21" max="21" width="35.1640625" customWidth="1"/>
    <col min="22" max="22" width="34.1640625" customWidth="1"/>
    <col min="23" max="23" width="28.1640625" customWidth="1"/>
    <col min="24" max="24" width="27.1640625" customWidth="1"/>
    <col min="25" max="25" width="33.6640625" customWidth="1"/>
    <col min="26" max="26" width="38.33203125" customWidth="1"/>
    <col min="27" max="27" width="32" customWidth="1"/>
    <col min="28" max="28" width="32.6640625" customWidth="1"/>
    <col min="29" max="29" width="24.33203125" customWidth="1"/>
    <col min="30" max="30" width="28.6640625" customWidth="1"/>
    <col min="31" max="31" width="26.5" customWidth="1"/>
    <col min="32" max="32" width="25" customWidth="1"/>
    <col min="33" max="33" width="27.1640625" customWidth="1"/>
    <col min="34" max="34" width="23.33203125" customWidth="1"/>
    <col min="35" max="35" width="22.33203125" customWidth="1"/>
    <col min="36" max="36" width="23.5" customWidth="1"/>
    <col min="37" max="37" width="19.6640625" customWidth="1"/>
    <col min="38" max="38" width="18.5" customWidth="1"/>
    <col min="39" max="39" width="19.6640625" customWidth="1"/>
  </cols>
  <sheetData>
    <row r="1" spans="1:39" ht="14.25" customHeight="1" x14ac:dyDescent="0.2">
      <c r="A1" s="1" t="s">
        <v>58</v>
      </c>
      <c r="B1" s="3" t="s">
        <v>123</v>
      </c>
      <c r="C1" s="12" t="s">
        <v>124</v>
      </c>
      <c r="D1" s="6" t="s">
        <v>123</v>
      </c>
      <c r="E1" s="12" t="s">
        <v>23</v>
      </c>
      <c r="F1" s="6" t="s">
        <v>123</v>
      </c>
      <c r="I1" s="13" t="s">
        <v>125</v>
      </c>
    </row>
    <row r="2" spans="1:39" ht="14.25" customHeight="1" x14ac:dyDescent="0.2">
      <c r="A2" s="3" t="s">
        <v>126</v>
      </c>
      <c r="B2" s="3" t="s">
        <v>127</v>
      </c>
      <c r="C2" s="14" t="s">
        <v>128</v>
      </c>
      <c r="D2" s="6" t="s">
        <v>129</v>
      </c>
      <c r="E2" s="14" t="s">
        <v>130</v>
      </c>
      <c r="F2" s="6" t="s">
        <v>131</v>
      </c>
      <c r="G2" s="15" t="s">
        <v>132</v>
      </c>
      <c r="H2" s="16">
        <f>COUNTIF(C11:C45, "")</f>
        <v>0</v>
      </c>
      <c r="I2" s="3" t="s">
        <v>133</v>
      </c>
      <c r="K2" s="17" t="s">
        <v>134</v>
      </c>
    </row>
    <row r="3" spans="1:39" ht="14.25" customHeight="1" x14ac:dyDescent="0.2">
      <c r="A3" s="3" t="s">
        <v>135</v>
      </c>
      <c r="B3" s="3" t="s">
        <v>129</v>
      </c>
      <c r="C3" s="14">
        <v>2500</v>
      </c>
      <c r="D3" s="3" t="s">
        <v>136</v>
      </c>
      <c r="E3" s="14" t="s">
        <v>137</v>
      </c>
      <c r="F3" s="6" t="s">
        <v>138</v>
      </c>
      <c r="I3" s="3" t="s">
        <v>139</v>
      </c>
      <c r="K3" s="17" t="s">
        <v>140</v>
      </c>
    </row>
    <row r="4" spans="1:39" ht="14.25" customHeight="1" x14ac:dyDescent="0.2">
      <c r="A4" s="3">
        <v>1000000</v>
      </c>
      <c r="B4" s="3" t="s">
        <v>136</v>
      </c>
      <c r="C4" s="14">
        <v>12500</v>
      </c>
      <c r="D4" s="3" t="s">
        <v>141</v>
      </c>
      <c r="E4" s="14" t="s">
        <v>142</v>
      </c>
      <c r="F4" s="6" t="s">
        <v>143</v>
      </c>
      <c r="H4" s="18"/>
      <c r="I4" s="18"/>
      <c r="K4" s="17" t="s">
        <v>144</v>
      </c>
    </row>
    <row r="5" spans="1:39" ht="14.25" customHeight="1" x14ac:dyDescent="0.2">
      <c r="A5" s="3">
        <v>5000000</v>
      </c>
      <c r="B5" s="3" t="s">
        <v>141</v>
      </c>
      <c r="C5" s="14">
        <v>50000</v>
      </c>
      <c r="D5" s="3" t="s">
        <v>145</v>
      </c>
      <c r="E5" s="14" t="s">
        <v>146</v>
      </c>
      <c r="F5" s="6" t="s">
        <v>147</v>
      </c>
      <c r="H5" s="1" t="s">
        <v>148</v>
      </c>
      <c r="I5" s="6" t="s">
        <v>149</v>
      </c>
    </row>
    <row r="6" spans="1:39" ht="14.25" customHeight="1" x14ac:dyDescent="0.2">
      <c r="A6" s="3">
        <v>50000000</v>
      </c>
      <c r="B6" s="3" t="s">
        <v>145</v>
      </c>
      <c r="C6" s="14" t="s">
        <v>150</v>
      </c>
      <c r="D6" s="6" t="s">
        <v>151</v>
      </c>
      <c r="E6" s="14" t="s">
        <v>152</v>
      </c>
      <c r="F6" s="6" t="s">
        <v>153</v>
      </c>
      <c r="I6" s="3" t="s">
        <v>154</v>
      </c>
      <c r="N6" s="3" t="s">
        <v>155</v>
      </c>
    </row>
    <row r="7" spans="1:39" ht="14.25" customHeight="1" x14ac:dyDescent="0.2">
      <c r="A7" s="3">
        <v>500000000</v>
      </c>
      <c r="B7" s="3" t="s">
        <v>151</v>
      </c>
      <c r="C7" s="14"/>
      <c r="D7" s="6"/>
      <c r="E7" s="14"/>
      <c r="H7" s="18"/>
      <c r="N7" s="3" t="s">
        <v>156</v>
      </c>
    </row>
    <row r="8" spans="1:39" ht="13.5" customHeight="1" x14ac:dyDescent="0.2">
      <c r="A8" s="3" t="s">
        <v>157</v>
      </c>
      <c r="B8" s="3" t="s">
        <v>158</v>
      </c>
      <c r="C8" s="14"/>
      <c r="E8" s="14"/>
      <c r="N8" s="3" t="s">
        <v>159</v>
      </c>
      <c r="O8" s="3" t="s">
        <v>160</v>
      </c>
      <c r="R8" s="3" t="s">
        <v>161</v>
      </c>
    </row>
    <row r="9" spans="1:39" ht="14.25" customHeight="1" x14ac:dyDescent="0.2">
      <c r="C9" s="3" t="s">
        <v>162</v>
      </c>
      <c r="N9" s="3" t="s">
        <v>163</v>
      </c>
      <c r="O9" s="3" t="s">
        <v>164</v>
      </c>
      <c r="P9" s="3" t="s">
        <v>165</v>
      </c>
      <c r="R9" s="3" t="s">
        <v>166</v>
      </c>
      <c r="U9" s="3" t="s">
        <v>167</v>
      </c>
      <c r="AC9" s="3" t="s">
        <v>168</v>
      </c>
      <c r="AD9" s="19" t="s">
        <v>169</v>
      </c>
      <c r="AF9" s="19"/>
      <c r="AG9" s="19" t="s">
        <v>170</v>
      </c>
      <c r="AH9" s="19" t="s">
        <v>171</v>
      </c>
      <c r="AI9" s="19"/>
      <c r="AL9" s="3" t="s">
        <v>172</v>
      </c>
    </row>
    <row r="10" spans="1:39" ht="14.25" customHeight="1" x14ac:dyDescent="0.2">
      <c r="A10" s="20"/>
      <c r="B10" s="21" t="s">
        <v>173</v>
      </c>
      <c r="C10" s="22" t="s">
        <v>27</v>
      </c>
      <c r="D10" s="22" t="s">
        <v>28</v>
      </c>
      <c r="E10" s="20" t="s">
        <v>30</v>
      </c>
      <c r="F10" s="20" t="s">
        <v>45</v>
      </c>
      <c r="G10" s="20" t="s">
        <v>47</v>
      </c>
      <c r="H10" s="20" t="s">
        <v>49</v>
      </c>
      <c r="I10" s="20" t="s">
        <v>34</v>
      </c>
      <c r="J10" s="20" t="s">
        <v>174</v>
      </c>
      <c r="K10" s="22" t="s">
        <v>37</v>
      </c>
      <c r="L10" s="22" t="s">
        <v>39</v>
      </c>
      <c r="M10" s="22" t="s">
        <v>1</v>
      </c>
      <c r="N10" s="22" t="s">
        <v>175</v>
      </c>
      <c r="O10" s="22" t="s">
        <v>65</v>
      </c>
      <c r="P10" s="22" t="s">
        <v>6</v>
      </c>
      <c r="Q10" s="22" t="s">
        <v>176</v>
      </c>
      <c r="R10" s="22" t="s">
        <v>177</v>
      </c>
      <c r="S10" s="22" t="s">
        <v>62</v>
      </c>
      <c r="T10" s="22" t="s">
        <v>31</v>
      </c>
      <c r="U10" s="20" t="s">
        <v>178</v>
      </c>
      <c r="V10" s="22" t="s">
        <v>10</v>
      </c>
      <c r="W10" s="22" t="s">
        <v>12</v>
      </c>
      <c r="X10" s="22" t="s">
        <v>14</v>
      </c>
      <c r="Y10" s="22" t="s">
        <v>179</v>
      </c>
      <c r="Z10" s="22" t="s">
        <v>180</v>
      </c>
      <c r="AA10" s="22" t="s">
        <v>42</v>
      </c>
      <c r="AB10" s="22" t="s">
        <v>3</v>
      </c>
      <c r="AC10" s="22" t="s">
        <v>4</v>
      </c>
      <c r="AD10" s="22" t="s">
        <v>58</v>
      </c>
      <c r="AE10" s="22" t="s">
        <v>181</v>
      </c>
      <c r="AF10" s="22" t="s">
        <v>182</v>
      </c>
      <c r="AG10" s="22" t="s">
        <v>183</v>
      </c>
      <c r="AH10" s="19" t="s">
        <v>184</v>
      </c>
      <c r="AI10" s="22" t="s">
        <v>25</v>
      </c>
      <c r="AJ10" s="22" t="s">
        <v>36</v>
      </c>
      <c r="AK10" s="22" t="s">
        <v>185</v>
      </c>
      <c r="AL10" s="19" t="s">
        <v>186</v>
      </c>
      <c r="AM10" s="23" t="s">
        <v>173</v>
      </c>
    </row>
    <row r="11" spans="1:39" ht="14.25" customHeight="1" x14ac:dyDescent="0.2">
      <c r="A11" s="51" t="s">
        <v>187</v>
      </c>
      <c r="B11" s="3" t="s">
        <v>188</v>
      </c>
      <c r="C11" s="3" t="s">
        <v>189</v>
      </c>
      <c r="D11" s="3" t="s">
        <v>190</v>
      </c>
      <c r="E11" s="3" t="s">
        <v>189</v>
      </c>
      <c r="F11" s="3" t="s">
        <v>191</v>
      </c>
      <c r="G11" s="3" t="s">
        <v>192</v>
      </c>
      <c r="H11" s="3" t="s">
        <v>127</v>
      </c>
      <c r="I11" s="3" t="s">
        <v>193</v>
      </c>
      <c r="J11" s="17" t="s">
        <v>194</v>
      </c>
      <c r="K11" s="3" t="s">
        <v>195</v>
      </c>
      <c r="L11" s="3" t="s">
        <v>196</v>
      </c>
      <c r="M11" s="3" t="s">
        <v>197</v>
      </c>
      <c r="N11" s="3" t="s">
        <v>189</v>
      </c>
      <c r="O11" s="3" t="s">
        <v>198</v>
      </c>
      <c r="P11" s="17" t="s">
        <v>199</v>
      </c>
      <c r="Q11" s="3" t="s">
        <v>189</v>
      </c>
      <c r="R11" s="3" t="s">
        <v>200</v>
      </c>
      <c r="S11" s="3" t="s">
        <v>189</v>
      </c>
      <c r="T11" s="3" t="s">
        <v>201</v>
      </c>
      <c r="U11" s="3" t="s">
        <v>189</v>
      </c>
      <c r="V11" s="3" t="s">
        <v>202</v>
      </c>
      <c r="W11" s="3" t="s">
        <v>203</v>
      </c>
      <c r="X11" s="2" t="s">
        <v>200</v>
      </c>
      <c r="Y11" s="3" t="s">
        <v>204</v>
      </c>
      <c r="Z11" s="3" t="s">
        <v>205</v>
      </c>
      <c r="AA11" s="3" t="s">
        <v>206</v>
      </c>
      <c r="AB11" s="3" t="s">
        <v>207</v>
      </c>
      <c r="AC11" s="3" t="s">
        <v>198</v>
      </c>
      <c r="AD11" s="3">
        <v>1500000000</v>
      </c>
      <c r="AE11" s="24"/>
      <c r="AF11" s="24">
        <v>307800</v>
      </c>
      <c r="AG11" s="24">
        <v>1200</v>
      </c>
      <c r="AH11" s="24"/>
      <c r="AI11" s="24" t="s">
        <v>198</v>
      </c>
      <c r="AJ11" s="24" t="s">
        <v>189</v>
      </c>
      <c r="AK11" s="24"/>
      <c r="AM11" s="14" t="s">
        <v>188</v>
      </c>
    </row>
    <row r="12" spans="1:39" ht="14.25" customHeight="1" x14ac:dyDescent="0.2">
      <c r="A12" s="52"/>
      <c r="B12" s="3" t="s">
        <v>208</v>
      </c>
      <c r="C12" s="3" t="s">
        <v>189</v>
      </c>
      <c r="D12" s="3" t="s">
        <v>190</v>
      </c>
      <c r="E12" s="3" t="s">
        <v>189</v>
      </c>
      <c r="F12" s="3" t="s">
        <v>191</v>
      </c>
      <c r="G12" s="3" t="s">
        <v>192</v>
      </c>
      <c r="H12" s="3" t="s">
        <v>127</v>
      </c>
      <c r="I12" s="3" t="s">
        <v>209</v>
      </c>
      <c r="J12" s="17" t="s">
        <v>210</v>
      </c>
      <c r="K12" s="3" t="s">
        <v>211</v>
      </c>
      <c r="L12" s="3" t="s">
        <v>196</v>
      </c>
      <c r="M12" s="3" t="s">
        <v>197</v>
      </c>
      <c r="N12" s="3" t="s">
        <v>200</v>
      </c>
      <c r="O12" s="3" t="s">
        <v>198</v>
      </c>
      <c r="P12" s="17" t="s">
        <v>212</v>
      </c>
      <c r="Q12" s="3" t="s">
        <v>189</v>
      </c>
      <c r="R12" s="3" t="s">
        <v>200</v>
      </c>
      <c r="S12" s="3" t="s">
        <v>189</v>
      </c>
      <c r="T12" s="25" t="s">
        <v>213</v>
      </c>
      <c r="U12" s="3" t="s">
        <v>189</v>
      </c>
      <c r="V12" s="3" t="s">
        <v>202</v>
      </c>
      <c r="W12" s="3" t="s">
        <v>203</v>
      </c>
      <c r="X12" s="2" t="s">
        <v>200</v>
      </c>
      <c r="Y12" s="3" t="s">
        <v>204</v>
      </c>
      <c r="Z12" s="3" t="s">
        <v>205</v>
      </c>
      <c r="AA12" s="3" t="s">
        <v>214</v>
      </c>
      <c r="AB12" s="3" t="s">
        <v>207</v>
      </c>
      <c r="AC12" s="3" t="s">
        <v>198</v>
      </c>
      <c r="AD12" s="3">
        <v>316700000</v>
      </c>
      <c r="AE12" s="24"/>
      <c r="AF12" s="24">
        <v>193500</v>
      </c>
      <c r="AG12" s="24">
        <v>1000</v>
      </c>
      <c r="AH12" s="24"/>
      <c r="AI12" s="24" t="s">
        <v>198</v>
      </c>
      <c r="AJ12" s="24" t="s">
        <v>189</v>
      </c>
      <c r="AK12" s="24"/>
      <c r="AM12" s="14" t="s">
        <v>208</v>
      </c>
    </row>
    <row r="13" spans="1:39" ht="14.25" customHeight="1" x14ac:dyDescent="0.2">
      <c r="A13" s="52"/>
      <c r="B13" s="3" t="s">
        <v>215</v>
      </c>
      <c r="C13" s="3" t="s">
        <v>189</v>
      </c>
      <c r="D13" s="3" t="s">
        <v>190</v>
      </c>
      <c r="E13" s="3" t="s">
        <v>189</v>
      </c>
      <c r="F13" s="3" t="s">
        <v>191</v>
      </c>
      <c r="G13" s="3" t="s">
        <v>192</v>
      </c>
      <c r="H13" s="3" t="s">
        <v>127</v>
      </c>
      <c r="I13" s="3" t="s">
        <v>193</v>
      </c>
      <c r="J13" s="17" t="s">
        <v>216</v>
      </c>
      <c r="K13" s="3" t="s">
        <v>217</v>
      </c>
      <c r="L13" s="3" t="s">
        <v>196</v>
      </c>
      <c r="M13" s="3" t="s">
        <v>197</v>
      </c>
      <c r="N13" s="3" t="s">
        <v>200</v>
      </c>
      <c r="O13" s="3" t="s">
        <v>198</v>
      </c>
      <c r="P13" s="17" t="s">
        <v>218</v>
      </c>
      <c r="Q13" s="3" t="s">
        <v>189</v>
      </c>
      <c r="R13" s="3" t="s">
        <v>200</v>
      </c>
      <c r="S13" s="3" t="s">
        <v>189</v>
      </c>
      <c r="T13" s="3" t="s">
        <v>219</v>
      </c>
      <c r="U13" s="3" t="s">
        <v>189</v>
      </c>
      <c r="V13" s="3" t="s">
        <v>202</v>
      </c>
      <c r="W13" s="3" t="s">
        <v>203</v>
      </c>
      <c r="X13" s="2" t="s">
        <v>200</v>
      </c>
      <c r="Y13" s="3" t="s">
        <v>204</v>
      </c>
      <c r="Z13" s="3" t="s">
        <v>205</v>
      </c>
      <c r="AA13" s="3" t="s">
        <v>220</v>
      </c>
      <c r="AB13" s="3" t="s">
        <v>207</v>
      </c>
      <c r="AC13" s="3" t="s">
        <v>198</v>
      </c>
      <c r="AD13" s="3">
        <v>253400000</v>
      </c>
      <c r="AE13" s="24"/>
      <c r="AF13" s="24">
        <v>129300</v>
      </c>
      <c r="AG13" s="24">
        <v>14300</v>
      </c>
      <c r="AH13" s="24"/>
      <c r="AI13" s="24" t="s">
        <v>198</v>
      </c>
      <c r="AJ13" s="24" t="s">
        <v>189</v>
      </c>
      <c r="AK13" s="24"/>
      <c r="AM13" s="14" t="s">
        <v>215</v>
      </c>
    </row>
    <row r="14" spans="1:39" ht="14.25" customHeight="1" x14ac:dyDescent="0.2">
      <c r="A14" s="52"/>
      <c r="B14" s="3" t="s">
        <v>221</v>
      </c>
      <c r="C14" s="3" t="s">
        <v>189</v>
      </c>
      <c r="D14" s="3" t="s">
        <v>190</v>
      </c>
      <c r="E14" s="3" t="s">
        <v>200</v>
      </c>
      <c r="F14" s="3" t="s">
        <v>200</v>
      </c>
      <c r="G14" s="3" t="s">
        <v>192</v>
      </c>
      <c r="H14" s="3" t="s">
        <v>127</v>
      </c>
      <c r="I14" s="3" t="s">
        <v>222</v>
      </c>
      <c r="J14" s="17" t="s">
        <v>223</v>
      </c>
      <c r="K14" s="3" t="s">
        <v>224</v>
      </c>
      <c r="L14" s="3" t="s">
        <v>225</v>
      </c>
      <c r="M14" s="3" t="s">
        <v>197</v>
      </c>
      <c r="N14" s="3" t="s">
        <v>189</v>
      </c>
      <c r="O14" s="3" t="s">
        <v>200</v>
      </c>
      <c r="P14" s="17" t="s">
        <v>226</v>
      </c>
      <c r="Q14" s="3" t="s">
        <v>189</v>
      </c>
      <c r="R14" s="3" t="s">
        <v>189</v>
      </c>
      <c r="S14" s="3" t="s">
        <v>189</v>
      </c>
      <c r="T14" s="3" t="s">
        <v>227</v>
      </c>
      <c r="U14" s="3" t="s">
        <v>189</v>
      </c>
      <c r="V14" s="3" t="s">
        <v>202</v>
      </c>
      <c r="W14" s="3" t="s">
        <v>203</v>
      </c>
      <c r="X14" s="2" t="s">
        <v>200</v>
      </c>
      <c r="Y14" s="3" t="s">
        <v>204</v>
      </c>
      <c r="Z14" s="3" t="s">
        <v>205</v>
      </c>
      <c r="AA14" s="3" t="s">
        <v>228</v>
      </c>
      <c r="AB14" s="3" t="s">
        <v>207</v>
      </c>
      <c r="AC14" s="3" t="s">
        <v>229</v>
      </c>
      <c r="AD14" s="3" t="s">
        <v>230</v>
      </c>
      <c r="AE14" s="24"/>
      <c r="AF14" s="24">
        <v>33300</v>
      </c>
      <c r="AG14" s="24">
        <v>340</v>
      </c>
      <c r="AH14" s="24"/>
      <c r="AI14" s="24" t="s">
        <v>231</v>
      </c>
      <c r="AJ14" s="24" t="s">
        <v>189</v>
      </c>
      <c r="AK14" s="24"/>
      <c r="AL14" s="3" t="s">
        <v>189</v>
      </c>
      <c r="AM14" s="14" t="s">
        <v>221</v>
      </c>
    </row>
    <row r="15" spans="1:39" ht="14.25" customHeight="1" x14ac:dyDescent="0.2">
      <c r="A15" s="52"/>
      <c r="B15" s="3" t="s">
        <v>232</v>
      </c>
      <c r="C15" s="3" t="s">
        <v>189</v>
      </c>
      <c r="D15" s="3" t="s">
        <v>190</v>
      </c>
      <c r="E15" s="3" t="s">
        <v>200</v>
      </c>
      <c r="F15" s="3" t="s">
        <v>200</v>
      </c>
      <c r="G15" s="3" t="s">
        <v>192</v>
      </c>
      <c r="H15" s="3" t="s">
        <v>127</v>
      </c>
      <c r="I15" s="3" t="s">
        <v>222</v>
      </c>
      <c r="J15" s="17" t="s">
        <v>233</v>
      </c>
      <c r="K15" s="3" t="s">
        <v>224</v>
      </c>
      <c r="L15" s="3" t="s">
        <v>225</v>
      </c>
      <c r="M15" s="3" t="s">
        <v>197</v>
      </c>
      <c r="N15" s="3" t="s">
        <v>189</v>
      </c>
      <c r="O15" s="3" t="s">
        <v>200</v>
      </c>
      <c r="P15" s="3" t="s">
        <v>200</v>
      </c>
      <c r="Q15" s="3" t="s">
        <v>189</v>
      </c>
      <c r="R15" s="3" t="s">
        <v>189</v>
      </c>
      <c r="S15" s="3" t="s">
        <v>189</v>
      </c>
      <c r="T15" s="3" t="s">
        <v>234</v>
      </c>
      <c r="U15" s="3" t="s">
        <v>189</v>
      </c>
      <c r="V15" s="3" t="s">
        <v>202</v>
      </c>
      <c r="W15" s="3" t="s">
        <v>203</v>
      </c>
      <c r="X15" s="2" t="s">
        <v>200</v>
      </c>
      <c r="Y15" s="3" t="s">
        <v>204</v>
      </c>
      <c r="Z15" s="3" t="s">
        <v>205</v>
      </c>
      <c r="AA15" s="3" t="s">
        <v>235</v>
      </c>
      <c r="AB15" s="3" t="s">
        <v>236</v>
      </c>
      <c r="AC15" s="3" t="s">
        <v>229</v>
      </c>
      <c r="AD15" s="3">
        <v>48800000</v>
      </c>
      <c r="AE15" s="24">
        <v>1900000000</v>
      </c>
      <c r="AF15" s="24">
        <v>9700</v>
      </c>
      <c r="AG15" s="24">
        <v>9700</v>
      </c>
      <c r="AH15" s="24" t="s">
        <v>237</v>
      </c>
      <c r="AI15" s="24" t="s">
        <v>198</v>
      </c>
      <c r="AJ15" s="24" t="s">
        <v>189</v>
      </c>
      <c r="AK15" s="24"/>
      <c r="AM15" s="14" t="s">
        <v>232</v>
      </c>
    </row>
    <row r="16" spans="1:39" ht="14.25" customHeight="1" x14ac:dyDescent="0.2">
      <c r="A16" s="51" t="s">
        <v>238</v>
      </c>
      <c r="B16" s="3" t="s">
        <v>239</v>
      </c>
      <c r="C16" s="3" t="s">
        <v>189</v>
      </c>
      <c r="D16" s="3" t="s">
        <v>190</v>
      </c>
      <c r="E16" s="3" t="s">
        <v>200</v>
      </c>
      <c r="F16" s="3" t="s">
        <v>189</v>
      </c>
      <c r="G16" s="3" t="s">
        <v>240</v>
      </c>
      <c r="H16" s="3" t="s">
        <v>127</v>
      </c>
      <c r="I16" s="3" t="s">
        <v>193</v>
      </c>
      <c r="J16" s="17" t="s">
        <v>241</v>
      </c>
      <c r="K16" s="3" t="s">
        <v>242</v>
      </c>
      <c r="L16" s="3" t="s">
        <v>225</v>
      </c>
      <c r="M16" s="3" t="s">
        <v>197</v>
      </c>
      <c r="N16" s="3" t="s">
        <v>200</v>
      </c>
      <c r="O16" s="3" t="s">
        <v>198</v>
      </c>
      <c r="P16" s="17" t="s">
        <v>243</v>
      </c>
      <c r="Q16" s="3" t="s">
        <v>189</v>
      </c>
      <c r="R16" s="3" t="s">
        <v>189</v>
      </c>
      <c r="S16" s="3" t="s">
        <v>200</v>
      </c>
      <c r="T16" s="2">
        <v>148.976</v>
      </c>
      <c r="U16" s="3" t="s">
        <v>200</v>
      </c>
      <c r="V16" s="3" t="s">
        <v>202</v>
      </c>
      <c r="W16" s="3" t="s">
        <v>203</v>
      </c>
      <c r="X16" s="2" t="s">
        <v>200</v>
      </c>
      <c r="Y16" s="3" t="s">
        <v>204</v>
      </c>
      <c r="Z16" s="3" t="s">
        <v>244</v>
      </c>
      <c r="AA16" s="3" t="s">
        <v>200</v>
      </c>
      <c r="AB16" s="3" t="s">
        <v>245</v>
      </c>
      <c r="AC16" s="3" t="s">
        <v>198</v>
      </c>
      <c r="AD16" s="3">
        <v>69400000</v>
      </c>
      <c r="AE16" s="24"/>
      <c r="AF16" s="24">
        <v>527</v>
      </c>
      <c r="AG16" s="24">
        <v>217</v>
      </c>
      <c r="AH16" s="24"/>
      <c r="AI16" s="24" t="s">
        <v>198</v>
      </c>
      <c r="AJ16" s="24" t="s">
        <v>189</v>
      </c>
      <c r="AK16" s="24"/>
      <c r="AM16" s="14" t="s">
        <v>239</v>
      </c>
    </row>
    <row r="17" spans="1:39" ht="14.25" customHeight="1" x14ac:dyDescent="0.2">
      <c r="A17" s="52"/>
      <c r="B17" s="3" t="s">
        <v>246</v>
      </c>
      <c r="C17" s="3" t="s">
        <v>189</v>
      </c>
      <c r="D17" s="3" t="s">
        <v>190</v>
      </c>
      <c r="E17" s="3" t="s">
        <v>189</v>
      </c>
      <c r="F17" s="3" t="s">
        <v>191</v>
      </c>
      <c r="G17" s="3" t="s">
        <v>192</v>
      </c>
      <c r="H17" s="3" t="s">
        <v>127</v>
      </c>
      <c r="I17" s="3" t="s">
        <v>247</v>
      </c>
      <c r="J17" s="17" t="s">
        <v>248</v>
      </c>
      <c r="K17" s="3" t="s">
        <v>249</v>
      </c>
      <c r="L17" s="3" t="s">
        <v>191</v>
      </c>
      <c r="M17" s="3" t="s">
        <v>197</v>
      </c>
      <c r="N17" s="3" t="s">
        <v>250</v>
      </c>
      <c r="O17" s="3" t="s">
        <v>200</v>
      </c>
      <c r="P17" s="3" t="s">
        <v>126</v>
      </c>
      <c r="Q17" s="3" t="s">
        <v>189</v>
      </c>
      <c r="R17" s="3" t="s">
        <v>189</v>
      </c>
      <c r="S17" s="3" t="s">
        <v>200</v>
      </c>
      <c r="T17" s="3" t="s">
        <v>251</v>
      </c>
      <c r="U17" s="3" t="s">
        <v>189</v>
      </c>
      <c r="V17" s="3" t="s">
        <v>202</v>
      </c>
      <c r="W17" s="3" t="s">
        <v>8</v>
      </c>
      <c r="X17" s="2" t="s">
        <v>200</v>
      </c>
      <c r="Y17" s="3" t="s">
        <v>204</v>
      </c>
      <c r="Z17" s="3" t="s">
        <v>244</v>
      </c>
      <c r="AA17" s="3" t="s">
        <v>252</v>
      </c>
      <c r="AB17" s="3" t="s">
        <v>253</v>
      </c>
      <c r="AC17" s="3" t="s">
        <v>254</v>
      </c>
      <c r="AD17" s="3">
        <v>3700000</v>
      </c>
      <c r="AE17" s="24"/>
      <c r="AF17" s="24">
        <v>11300</v>
      </c>
      <c r="AG17" s="24">
        <v>156</v>
      </c>
      <c r="AH17" s="24"/>
      <c r="AI17" s="24" t="s">
        <v>189</v>
      </c>
      <c r="AJ17" s="24" t="s">
        <v>189</v>
      </c>
      <c r="AK17" s="24" t="s">
        <v>255</v>
      </c>
      <c r="AM17" s="14" t="s">
        <v>246</v>
      </c>
    </row>
    <row r="18" spans="1:39" ht="14.25" customHeight="1" x14ac:dyDescent="0.2">
      <c r="A18" s="52"/>
      <c r="B18" s="26" t="s">
        <v>256</v>
      </c>
      <c r="C18" s="26" t="s">
        <v>189</v>
      </c>
      <c r="D18" s="26" t="s">
        <v>257</v>
      </c>
      <c r="E18" s="26" t="s">
        <v>200</v>
      </c>
      <c r="F18" s="26" t="s">
        <v>200</v>
      </c>
      <c r="G18" s="26" t="s">
        <v>126</v>
      </c>
      <c r="H18" s="26" t="s">
        <v>127</v>
      </c>
      <c r="I18" s="26" t="s">
        <v>126</v>
      </c>
      <c r="J18" s="26" t="s">
        <v>126</v>
      </c>
      <c r="K18" s="26" t="s">
        <v>126</v>
      </c>
      <c r="L18" s="26" t="s">
        <v>126</v>
      </c>
      <c r="M18" s="26" t="s">
        <v>197</v>
      </c>
      <c r="N18" s="26" t="s">
        <v>189</v>
      </c>
      <c r="O18" s="26" t="s">
        <v>258</v>
      </c>
      <c r="P18" s="26" t="s">
        <v>200</v>
      </c>
      <c r="Q18" s="26" t="s">
        <v>200</v>
      </c>
      <c r="R18" s="26" t="s">
        <v>126</v>
      </c>
      <c r="S18" s="26" t="s">
        <v>126</v>
      </c>
      <c r="T18" s="26" t="s">
        <v>200</v>
      </c>
      <c r="U18" s="26" t="s">
        <v>200</v>
      </c>
      <c r="V18" s="26" t="s">
        <v>259</v>
      </c>
      <c r="W18" s="26" t="s">
        <v>260</v>
      </c>
      <c r="X18" s="27" t="s">
        <v>200</v>
      </c>
      <c r="Y18" s="26" t="s">
        <v>204</v>
      </c>
      <c r="Z18" s="26" t="s">
        <v>205</v>
      </c>
      <c r="AA18" s="26" t="s">
        <v>126</v>
      </c>
      <c r="AB18" s="26" t="s">
        <v>261</v>
      </c>
      <c r="AC18" s="26" t="s">
        <v>189</v>
      </c>
      <c r="AD18" s="26" t="s">
        <v>126</v>
      </c>
      <c r="AE18" s="28" t="s">
        <v>126</v>
      </c>
      <c r="AF18" s="28">
        <v>20000</v>
      </c>
      <c r="AG18" s="28" t="s">
        <v>126</v>
      </c>
      <c r="AH18" s="28"/>
      <c r="AI18" s="28" t="s">
        <v>189</v>
      </c>
      <c r="AJ18" s="28" t="s">
        <v>200</v>
      </c>
      <c r="AK18" s="28" t="s">
        <v>262</v>
      </c>
      <c r="AL18" s="26"/>
      <c r="AM18" s="29" t="s">
        <v>256</v>
      </c>
    </row>
    <row r="19" spans="1:39" ht="14.25" customHeight="1" x14ac:dyDescent="0.2">
      <c r="A19" s="52"/>
      <c r="B19" s="3" t="s">
        <v>263</v>
      </c>
      <c r="C19" s="3" t="s">
        <v>189</v>
      </c>
      <c r="D19" s="3" t="s">
        <v>190</v>
      </c>
      <c r="E19" s="3" t="s">
        <v>200</v>
      </c>
      <c r="F19" s="3" t="s">
        <v>200</v>
      </c>
      <c r="G19" s="3" t="s">
        <v>192</v>
      </c>
      <c r="H19" s="3" t="s">
        <v>127</v>
      </c>
      <c r="I19" s="3" t="s">
        <v>222</v>
      </c>
      <c r="J19" s="17" t="s">
        <v>264</v>
      </c>
      <c r="K19" s="3" t="s">
        <v>224</v>
      </c>
      <c r="L19" s="3" t="s">
        <v>225</v>
      </c>
      <c r="M19" s="3" t="s">
        <v>197</v>
      </c>
      <c r="N19" s="3" t="s">
        <v>200</v>
      </c>
      <c r="O19" s="3" t="s">
        <v>258</v>
      </c>
      <c r="P19" s="17" t="s">
        <v>265</v>
      </c>
      <c r="Q19" s="3" t="s">
        <v>189</v>
      </c>
      <c r="R19" s="3" t="s">
        <v>200</v>
      </c>
      <c r="S19" s="3" t="s">
        <v>200</v>
      </c>
      <c r="T19" s="3" t="s">
        <v>266</v>
      </c>
      <c r="U19" s="3" t="s">
        <v>189</v>
      </c>
      <c r="V19" s="3" t="s">
        <v>202</v>
      </c>
      <c r="W19" s="3" t="s">
        <v>267</v>
      </c>
      <c r="X19" s="2" t="s">
        <v>200</v>
      </c>
      <c r="Y19" s="3" t="s">
        <v>204</v>
      </c>
      <c r="Z19" s="3" t="s">
        <v>205</v>
      </c>
      <c r="AA19" s="3" t="s">
        <v>228</v>
      </c>
      <c r="AB19" s="3" t="s">
        <v>268</v>
      </c>
      <c r="AC19" s="3" t="s">
        <v>269</v>
      </c>
      <c r="AD19" s="3">
        <v>11800000</v>
      </c>
      <c r="AE19" s="24" t="s">
        <v>126</v>
      </c>
      <c r="AF19" s="24">
        <v>830</v>
      </c>
      <c r="AG19" s="24">
        <v>107</v>
      </c>
      <c r="AH19" s="24" t="s">
        <v>270</v>
      </c>
      <c r="AI19" s="24" t="s">
        <v>189</v>
      </c>
      <c r="AJ19" s="24" t="s">
        <v>189</v>
      </c>
      <c r="AK19" s="24"/>
      <c r="AL19" s="24" t="s">
        <v>200</v>
      </c>
      <c r="AM19" s="14" t="s">
        <v>263</v>
      </c>
    </row>
    <row r="20" spans="1:39" ht="14.25" customHeight="1" x14ac:dyDescent="0.2">
      <c r="A20" s="52"/>
      <c r="B20" s="26" t="s">
        <v>271</v>
      </c>
      <c r="C20" s="26" t="s">
        <v>189</v>
      </c>
      <c r="D20" s="26" t="s">
        <v>190</v>
      </c>
      <c r="E20" s="26" t="s">
        <v>126</v>
      </c>
      <c r="F20" s="26" t="s">
        <v>126</v>
      </c>
      <c r="G20" s="26" t="s">
        <v>126</v>
      </c>
      <c r="H20" s="26" t="s">
        <v>126</v>
      </c>
      <c r="I20" s="26" t="s">
        <v>272</v>
      </c>
      <c r="J20" s="26" t="s">
        <v>126</v>
      </c>
      <c r="K20" s="26" t="s">
        <v>126</v>
      </c>
      <c r="L20" s="26" t="s">
        <v>126</v>
      </c>
      <c r="M20" s="26" t="s">
        <v>273</v>
      </c>
      <c r="N20" s="26" t="s">
        <v>189</v>
      </c>
      <c r="O20" s="26" t="s">
        <v>189</v>
      </c>
      <c r="P20" s="26" t="s">
        <v>200</v>
      </c>
      <c r="Q20" s="26" t="s">
        <v>200</v>
      </c>
      <c r="R20" s="26" t="s">
        <v>126</v>
      </c>
      <c r="S20" s="26" t="s">
        <v>126</v>
      </c>
      <c r="T20" s="26" t="s">
        <v>213</v>
      </c>
      <c r="U20" s="26" t="s">
        <v>126</v>
      </c>
      <c r="V20" s="26" t="s">
        <v>259</v>
      </c>
      <c r="W20" s="26" t="s">
        <v>8</v>
      </c>
      <c r="X20" s="27" t="s">
        <v>274</v>
      </c>
      <c r="Y20" s="26" t="s">
        <v>204</v>
      </c>
      <c r="Z20" s="26" t="s">
        <v>205</v>
      </c>
      <c r="AA20" s="26" t="s">
        <v>275</v>
      </c>
      <c r="AB20" s="26" t="s">
        <v>276</v>
      </c>
      <c r="AC20" s="26" t="s">
        <v>229</v>
      </c>
      <c r="AD20" s="26" t="s">
        <v>126</v>
      </c>
      <c r="AE20" s="28" t="s">
        <v>126</v>
      </c>
      <c r="AF20" s="28">
        <v>609</v>
      </c>
      <c r="AG20" s="28" t="s">
        <v>126</v>
      </c>
      <c r="AH20" s="28" t="s">
        <v>126</v>
      </c>
      <c r="AI20" s="28" t="s">
        <v>198</v>
      </c>
      <c r="AJ20" s="28" t="s">
        <v>200</v>
      </c>
      <c r="AK20" s="28" t="s">
        <v>277</v>
      </c>
      <c r="AL20" s="26"/>
      <c r="AM20" s="29" t="s">
        <v>271</v>
      </c>
    </row>
    <row r="21" spans="1:39" ht="14.25" customHeight="1" x14ac:dyDescent="0.2">
      <c r="A21" s="51" t="s">
        <v>278</v>
      </c>
      <c r="B21" s="3" t="s">
        <v>279</v>
      </c>
      <c r="C21" s="3" t="s">
        <v>189</v>
      </c>
      <c r="D21" s="3" t="s">
        <v>190</v>
      </c>
      <c r="E21" s="3" t="s">
        <v>200</v>
      </c>
      <c r="F21" s="3" t="s">
        <v>200</v>
      </c>
      <c r="G21" s="3" t="s">
        <v>192</v>
      </c>
      <c r="H21" s="3" t="s">
        <v>127</v>
      </c>
      <c r="I21" s="3" t="s">
        <v>222</v>
      </c>
      <c r="J21" s="17" t="s">
        <v>280</v>
      </c>
      <c r="K21" s="3" t="s">
        <v>224</v>
      </c>
      <c r="L21" s="3" t="s">
        <v>225</v>
      </c>
      <c r="M21" s="3" t="s">
        <v>281</v>
      </c>
      <c r="N21" s="3" t="s">
        <v>250</v>
      </c>
      <c r="O21" s="3" t="s">
        <v>198</v>
      </c>
      <c r="P21" s="17" t="s">
        <v>282</v>
      </c>
      <c r="Q21" s="3" t="s">
        <v>189</v>
      </c>
      <c r="R21" s="3" t="s">
        <v>189</v>
      </c>
      <c r="S21" s="3" t="s">
        <v>200</v>
      </c>
      <c r="T21" s="3" t="s">
        <v>201</v>
      </c>
      <c r="U21" s="3" t="s">
        <v>189</v>
      </c>
      <c r="V21" s="3" t="s">
        <v>259</v>
      </c>
      <c r="W21" s="3" t="s">
        <v>8</v>
      </c>
      <c r="X21" s="2">
        <v>3</v>
      </c>
      <c r="Y21" s="3" t="s">
        <v>204</v>
      </c>
      <c r="Z21" s="3" t="s">
        <v>244</v>
      </c>
      <c r="AA21" s="3" t="s">
        <v>228</v>
      </c>
      <c r="AB21" s="3" t="s">
        <v>253</v>
      </c>
      <c r="AC21" s="3" t="s">
        <v>198</v>
      </c>
      <c r="AD21" s="3">
        <v>7300000</v>
      </c>
      <c r="AE21" s="24"/>
      <c r="AF21" s="24">
        <v>8500</v>
      </c>
      <c r="AG21" s="24">
        <v>2700</v>
      </c>
      <c r="AH21" s="24"/>
      <c r="AI21" s="24" t="s">
        <v>198</v>
      </c>
      <c r="AJ21" s="24" t="s">
        <v>189</v>
      </c>
      <c r="AK21" s="24"/>
      <c r="AM21" s="14" t="s">
        <v>279</v>
      </c>
    </row>
    <row r="22" spans="1:39" ht="14.25" customHeight="1" x14ac:dyDescent="0.2">
      <c r="A22" s="52"/>
      <c r="B22" s="26" t="s">
        <v>283</v>
      </c>
      <c r="C22" s="26" t="s">
        <v>200</v>
      </c>
      <c r="D22" s="26" t="s">
        <v>127</v>
      </c>
      <c r="E22" s="26" t="s">
        <v>126</v>
      </c>
      <c r="F22" s="26" t="s">
        <v>126</v>
      </c>
      <c r="G22" s="26" t="s">
        <v>126</v>
      </c>
      <c r="H22" s="26" t="s">
        <v>126</v>
      </c>
      <c r="I22" s="26" t="s">
        <v>126</v>
      </c>
      <c r="J22" s="26" t="s">
        <v>126</v>
      </c>
      <c r="K22" s="26" t="s">
        <v>126</v>
      </c>
      <c r="L22" s="26" t="s">
        <v>126</v>
      </c>
      <c r="M22" s="26" t="s">
        <v>197</v>
      </c>
      <c r="N22" s="26" t="s">
        <v>200</v>
      </c>
      <c r="O22" s="26" t="s">
        <v>200</v>
      </c>
      <c r="P22" s="26" t="s">
        <v>200</v>
      </c>
      <c r="Q22" s="26" t="s">
        <v>189</v>
      </c>
      <c r="R22" s="26" t="s">
        <v>200</v>
      </c>
      <c r="S22" s="26" t="s">
        <v>200</v>
      </c>
      <c r="T22" s="26" t="s">
        <v>126</v>
      </c>
      <c r="U22" s="26" t="s">
        <v>126</v>
      </c>
      <c r="V22" s="26" t="s">
        <v>284</v>
      </c>
      <c r="W22" s="26" t="s">
        <v>285</v>
      </c>
      <c r="X22" s="27" t="s">
        <v>200</v>
      </c>
      <c r="Y22" s="26" t="s">
        <v>126</v>
      </c>
      <c r="Z22" s="26" t="s">
        <v>205</v>
      </c>
      <c r="AA22" s="26" t="s">
        <v>126</v>
      </c>
      <c r="AB22" s="26" t="s">
        <v>286</v>
      </c>
      <c r="AC22" s="26" t="s">
        <v>200</v>
      </c>
      <c r="AD22" s="26">
        <v>542808</v>
      </c>
      <c r="AE22" s="28" t="s">
        <v>126</v>
      </c>
      <c r="AF22" s="28" t="s">
        <v>126</v>
      </c>
      <c r="AG22" s="28" t="s">
        <v>126</v>
      </c>
      <c r="AH22" s="28" t="s">
        <v>126</v>
      </c>
      <c r="AI22" s="28" t="s">
        <v>198</v>
      </c>
      <c r="AJ22" s="28" t="s">
        <v>126</v>
      </c>
      <c r="AK22" s="28"/>
      <c r="AL22" s="26"/>
      <c r="AM22" s="29" t="s">
        <v>283</v>
      </c>
    </row>
    <row r="23" spans="1:39" ht="14.25" customHeight="1" x14ac:dyDescent="0.2">
      <c r="A23" s="52"/>
      <c r="B23" s="26" t="s">
        <v>287</v>
      </c>
      <c r="C23" s="26" t="s">
        <v>189</v>
      </c>
      <c r="D23" s="26" t="s">
        <v>190</v>
      </c>
      <c r="E23" s="26" t="s">
        <v>126</v>
      </c>
      <c r="F23" s="26" t="s">
        <v>126</v>
      </c>
      <c r="G23" s="26" t="s">
        <v>126</v>
      </c>
      <c r="H23" s="26" t="s">
        <v>126</v>
      </c>
      <c r="I23" s="26" t="s">
        <v>126</v>
      </c>
      <c r="J23" s="26" t="s">
        <v>126</v>
      </c>
      <c r="K23" s="26" t="s">
        <v>126</v>
      </c>
      <c r="L23" s="26" t="s">
        <v>126</v>
      </c>
      <c r="M23" s="26" t="s">
        <v>197</v>
      </c>
      <c r="N23" s="26" t="s">
        <v>200</v>
      </c>
      <c r="O23" s="26" t="s">
        <v>258</v>
      </c>
      <c r="P23" s="26" t="s">
        <v>200</v>
      </c>
      <c r="Q23" s="26" t="s">
        <v>200</v>
      </c>
      <c r="R23" s="26" t="s">
        <v>126</v>
      </c>
      <c r="S23" s="26" t="s">
        <v>126</v>
      </c>
      <c r="T23" s="26" t="s">
        <v>213</v>
      </c>
      <c r="U23" s="26" t="s">
        <v>200</v>
      </c>
      <c r="V23" s="26" t="s">
        <v>259</v>
      </c>
      <c r="W23" s="26" t="s">
        <v>8</v>
      </c>
      <c r="X23" s="27">
        <v>3</v>
      </c>
      <c r="Y23" s="26" t="s">
        <v>126</v>
      </c>
      <c r="Z23" s="26" t="s">
        <v>244</v>
      </c>
      <c r="AA23" s="26" t="s">
        <v>126</v>
      </c>
      <c r="AB23" s="26" t="s">
        <v>288</v>
      </c>
      <c r="AC23" s="26" t="s">
        <v>200</v>
      </c>
      <c r="AD23" s="26" t="s">
        <v>126</v>
      </c>
      <c r="AE23" s="28" t="s">
        <v>126</v>
      </c>
      <c r="AF23" s="28" t="s">
        <v>126</v>
      </c>
      <c r="AG23" s="28" t="s">
        <v>126</v>
      </c>
      <c r="AH23" s="28" t="s">
        <v>126</v>
      </c>
      <c r="AI23" s="28" t="s">
        <v>198</v>
      </c>
      <c r="AJ23" s="28" t="s">
        <v>126</v>
      </c>
      <c r="AK23" s="28" t="s">
        <v>289</v>
      </c>
      <c r="AL23" s="26"/>
      <c r="AM23" s="29" t="s">
        <v>287</v>
      </c>
    </row>
    <row r="24" spans="1:39" ht="14.25" customHeight="1" x14ac:dyDescent="0.2">
      <c r="A24" s="52"/>
      <c r="B24" s="3" t="s">
        <v>290</v>
      </c>
      <c r="C24" s="3" t="s">
        <v>189</v>
      </c>
      <c r="D24" s="3" t="s">
        <v>190</v>
      </c>
      <c r="E24" s="3" t="s">
        <v>200</v>
      </c>
      <c r="F24" s="3" t="s">
        <v>200</v>
      </c>
      <c r="G24" s="3" t="s">
        <v>192</v>
      </c>
      <c r="H24" s="3" t="s">
        <v>127</v>
      </c>
      <c r="I24" s="3" t="s">
        <v>222</v>
      </c>
      <c r="J24" s="17" t="s">
        <v>291</v>
      </c>
      <c r="K24" s="3" t="s">
        <v>224</v>
      </c>
      <c r="L24" s="3" t="s">
        <v>225</v>
      </c>
      <c r="M24" s="3" t="s">
        <v>197</v>
      </c>
      <c r="N24" s="3" t="s">
        <v>126</v>
      </c>
      <c r="O24" s="3" t="s">
        <v>126</v>
      </c>
      <c r="P24" s="3" t="s">
        <v>200</v>
      </c>
      <c r="Q24" s="3" t="s">
        <v>189</v>
      </c>
      <c r="R24" s="3" t="s">
        <v>189</v>
      </c>
      <c r="S24" s="3" t="s">
        <v>200</v>
      </c>
      <c r="T24" s="3" t="s">
        <v>213</v>
      </c>
      <c r="U24" s="3" t="s">
        <v>189</v>
      </c>
      <c r="V24" s="3" t="s">
        <v>259</v>
      </c>
      <c r="W24" s="3" t="s">
        <v>8</v>
      </c>
      <c r="X24" s="2" t="s">
        <v>200</v>
      </c>
      <c r="Y24" s="3" t="s">
        <v>204</v>
      </c>
      <c r="Z24" s="3" t="s">
        <v>244</v>
      </c>
      <c r="AA24" s="3" t="s">
        <v>228</v>
      </c>
      <c r="AB24" s="3" t="s">
        <v>253</v>
      </c>
      <c r="AC24" s="3" t="s">
        <v>229</v>
      </c>
      <c r="AD24" s="3">
        <v>9700000</v>
      </c>
      <c r="AE24" s="24" t="s">
        <v>126</v>
      </c>
      <c r="AF24" s="24">
        <v>13300</v>
      </c>
      <c r="AG24" s="24">
        <v>181</v>
      </c>
      <c r="AH24" s="24" t="s">
        <v>292</v>
      </c>
      <c r="AI24" s="24" t="s">
        <v>198</v>
      </c>
      <c r="AJ24" s="24" t="s">
        <v>189</v>
      </c>
      <c r="AK24" s="24"/>
      <c r="AM24" s="14" t="s">
        <v>290</v>
      </c>
    </row>
    <row r="25" spans="1:39" ht="14.25" customHeight="1" x14ac:dyDescent="0.2">
      <c r="A25" s="52"/>
      <c r="B25" s="26" t="s">
        <v>293</v>
      </c>
      <c r="C25" s="26" t="s">
        <v>200</v>
      </c>
      <c r="D25" s="26" t="s">
        <v>127</v>
      </c>
      <c r="E25" s="26" t="s">
        <v>126</v>
      </c>
      <c r="F25" s="26" t="s">
        <v>126</v>
      </c>
      <c r="G25" s="26" t="s">
        <v>126</v>
      </c>
      <c r="H25" s="26" t="s">
        <v>126</v>
      </c>
      <c r="I25" s="26" t="s">
        <v>126</v>
      </c>
      <c r="J25" s="26" t="s">
        <v>126</v>
      </c>
      <c r="K25" s="26" t="s">
        <v>126</v>
      </c>
      <c r="L25" s="26" t="s">
        <v>126</v>
      </c>
      <c r="M25" s="26" t="s">
        <v>126</v>
      </c>
      <c r="N25" s="26" t="s">
        <v>126</v>
      </c>
      <c r="O25" s="26" t="s">
        <v>126</v>
      </c>
      <c r="P25" s="26" t="s">
        <v>126</v>
      </c>
      <c r="Q25" s="26" t="s">
        <v>200</v>
      </c>
      <c r="R25" s="26" t="s">
        <v>126</v>
      </c>
      <c r="S25" s="26" t="s">
        <v>126</v>
      </c>
      <c r="T25" s="26" t="s">
        <v>126</v>
      </c>
      <c r="U25" s="26" t="s">
        <v>126</v>
      </c>
      <c r="V25" s="26" t="s">
        <v>294</v>
      </c>
      <c r="W25" s="26" t="s">
        <v>127</v>
      </c>
      <c r="X25" s="27" t="s">
        <v>126</v>
      </c>
      <c r="Y25" s="26" t="s">
        <v>126</v>
      </c>
      <c r="Z25" s="26" t="s">
        <v>244</v>
      </c>
      <c r="AA25" s="26" t="s">
        <v>126</v>
      </c>
      <c r="AB25" s="26" t="s">
        <v>295</v>
      </c>
      <c r="AC25" s="26" t="s">
        <v>200</v>
      </c>
      <c r="AD25" s="26" t="s">
        <v>126</v>
      </c>
      <c r="AE25" s="28" t="s">
        <v>126</v>
      </c>
      <c r="AF25" s="28" t="s">
        <v>126</v>
      </c>
      <c r="AG25" s="28" t="s">
        <v>126</v>
      </c>
      <c r="AH25" s="28" t="s">
        <v>126</v>
      </c>
      <c r="AI25" s="28" t="s">
        <v>126</v>
      </c>
      <c r="AJ25" s="28" t="s">
        <v>126</v>
      </c>
      <c r="AK25" s="28" t="s">
        <v>296</v>
      </c>
      <c r="AL25" s="26"/>
      <c r="AM25" s="29" t="s">
        <v>293</v>
      </c>
    </row>
    <row r="26" spans="1:39" ht="14.25" customHeight="1" x14ac:dyDescent="0.2">
      <c r="A26" s="51" t="s">
        <v>297</v>
      </c>
      <c r="B26" s="26" t="s">
        <v>298</v>
      </c>
      <c r="C26" s="26" t="s">
        <v>71</v>
      </c>
      <c r="D26" s="26" t="s">
        <v>257</v>
      </c>
      <c r="E26" s="26" t="s">
        <v>200</v>
      </c>
      <c r="F26" s="26" t="s">
        <v>200</v>
      </c>
      <c r="G26" s="26" t="s">
        <v>126</v>
      </c>
      <c r="H26" s="26" t="s">
        <v>127</v>
      </c>
      <c r="I26" s="26" t="s">
        <v>200</v>
      </c>
      <c r="J26" s="30" t="s">
        <v>299</v>
      </c>
      <c r="K26" s="26" t="s">
        <v>127</v>
      </c>
      <c r="L26" s="26" t="s">
        <v>126</v>
      </c>
      <c r="M26" s="26" t="s">
        <v>197</v>
      </c>
      <c r="N26" s="26" t="s">
        <v>200</v>
      </c>
      <c r="O26" s="26" t="s">
        <v>189</v>
      </c>
      <c r="P26" s="26" t="s">
        <v>200</v>
      </c>
      <c r="Q26" s="26" t="s">
        <v>200</v>
      </c>
      <c r="R26" s="26" t="s">
        <v>126</v>
      </c>
      <c r="S26" s="26" t="s">
        <v>126</v>
      </c>
      <c r="T26" s="26">
        <v>10000</v>
      </c>
      <c r="U26" s="26" t="s">
        <v>126</v>
      </c>
      <c r="V26" s="26" t="s">
        <v>259</v>
      </c>
      <c r="W26" s="26" t="s">
        <v>8</v>
      </c>
      <c r="X26" s="27" t="s">
        <v>200</v>
      </c>
      <c r="Y26" s="26" t="s">
        <v>204</v>
      </c>
      <c r="Z26" s="26" t="s">
        <v>244</v>
      </c>
      <c r="AA26" s="26" t="s">
        <v>126</v>
      </c>
      <c r="AB26" s="26" t="s">
        <v>253</v>
      </c>
      <c r="AC26" s="26" t="s">
        <v>198</v>
      </c>
      <c r="AD26" s="26" t="s">
        <v>126</v>
      </c>
      <c r="AE26" s="28"/>
      <c r="AF26" s="28" t="s">
        <v>126</v>
      </c>
      <c r="AG26" s="28" t="s">
        <v>126</v>
      </c>
      <c r="AH26" s="28"/>
      <c r="AI26" s="28" t="s">
        <v>198</v>
      </c>
      <c r="AJ26" s="28" t="s">
        <v>189</v>
      </c>
      <c r="AK26" s="28"/>
      <c r="AL26" s="26"/>
      <c r="AM26" s="29" t="s">
        <v>298</v>
      </c>
    </row>
    <row r="27" spans="1:39" ht="14.25" customHeight="1" x14ac:dyDescent="0.2">
      <c r="A27" s="52"/>
      <c r="B27" s="26" t="s">
        <v>300</v>
      </c>
      <c r="C27" s="26" t="s">
        <v>200</v>
      </c>
      <c r="D27" s="26" t="s">
        <v>126</v>
      </c>
      <c r="E27" s="26" t="s">
        <v>200</v>
      </c>
      <c r="F27" s="26" t="s">
        <v>200</v>
      </c>
      <c r="G27" s="26" t="s">
        <v>301</v>
      </c>
      <c r="H27" s="26" t="s">
        <v>127</v>
      </c>
      <c r="I27" s="26" t="s">
        <v>200</v>
      </c>
      <c r="J27" s="26" t="s">
        <v>126</v>
      </c>
      <c r="K27" s="26" t="s">
        <v>301</v>
      </c>
      <c r="L27" s="26" t="s">
        <v>225</v>
      </c>
      <c r="M27" s="26" t="s">
        <v>302</v>
      </c>
      <c r="N27" s="26" t="s">
        <v>200</v>
      </c>
      <c r="O27" s="26" t="s">
        <v>200</v>
      </c>
      <c r="P27" s="26" t="s">
        <v>200</v>
      </c>
      <c r="Q27" s="26" t="s">
        <v>189</v>
      </c>
      <c r="R27" s="26" t="s">
        <v>200</v>
      </c>
      <c r="S27" s="26" t="s">
        <v>200</v>
      </c>
      <c r="T27" s="26" t="s">
        <v>126</v>
      </c>
      <c r="U27" s="26" t="s">
        <v>126</v>
      </c>
      <c r="V27" s="26" t="s">
        <v>301</v>
      </c>
      <c r="W27" s="26" t="s">
        <v>303</v>
      </c>
      <c r="X27" s="27" t="s">
        <v>200</v>
      </c>
      <c r="Y27" s="26" t="s">
        <v>301</v>
      </c>
      <c r="Z27" s="26" t="s">
        <v>304</v>
      </c>
      <c r="AA27" s="26" t="s">
        <v>126</v>
      </c>
      <c r="AB27" s="26" t="s">
        <v>253</v>
      </c>
      <c r="AC27" s="26" t="s">
        <v>198</v>
      </c>
      <c r="AD27" s="26">
        <v>2574</v>
      </c>
      <c r="AE27" s="28"/>
      <c r="AF27" s="28" t="s">
        <v>126</v>
      </c>
      <c r="AG27" s="28">
        <v>9</v>
      </c>
      <c r="AH27" s="28"/>
      <c r="AI27" s="28" t="s">
        <v>189</v>
      </c>
      <c r="AJ27" s="28" t="s">
        <v>189</v>
      </c>
      <c r="AK27" s="28"/>
      <c r="AL27" s="26"/>
      <c r="AM27" s="29" t="s">
        <v>300</v>
      </c>
    </row>
    <row r="28" spans="1:39" ht="14.25" customHeight="1" x14ac:dyDescent="0.2">
      <c r="A28" s="52"/>
      <c r="B28" s="3" t="s">
        <v>305</v>
      </c>
      <c r="C28" s="3" t="s">
        <v>189</v>
      </c>
      <c r="D28" s="3" t="s">
        <v>190</v>
      </c>
      <c r="E28" s="3" t="s">
        <v>200</v>
      </c>
      <c r="F28" s="3" t="s">
        <v>200</v>
      </c>
      <c r="G28" s="3" t="s">
        <v>192</v>
      </c>
      <c r="H28" s="3" t="s">
        <v>127</v>
      </c>
      <c r="I28" s="3" t="s">
        <v>222</v>
      </c>
      <c r="J28" s="17" t="s">
        <v>306</v>
      </c>
      <c r="K28" s="3" t="s">
        <v>224</v>
      </c>
      <c r="L28" s="3" t="s">
        <v>225</v>
      </c>
      <c r="M28" s="3" t="s">
        <v>197</v>
      </c>
      <c r="N28" s="3" t="s">
        <v>200</v>
      </c>
      <c r="O28" s="3" t="s">
        <v>307</v>
      </c>
      <c r="P28" s="3" t="s">
        <v>200</v>
      </c>
      <c r="Q28" s="3" t="s">
        <v>189</v>
      </c>
      <c r="R28" s="3" t="s">
        <v>200</v>
      </c>
      <c r="S28" s="3" t="s">
        <v>200</v>
      </c>
      <c r="T28" s="3">
        <v>1000000</v>
      </c>
      <c r="U28" s="3" t="s">
        <v>189</v>
      </c>
      <c r="V28" s="3" t="s">
        <v>259</v>
      </c>
      <c r="W28" s="3" t="s">
        <v>308</v>
      </c>
      <c r="X28" s="2" t="s">
        <v>309</v>
      </c>
      <c r="Y28" s="3" t="s">
        <v>310</v>
      </c>
      <c r="Z28" s="3" t="s">
        <v>244</v>
      </c>
      <c r="AA28" s="3" t="s">
        <v>228</v>
      </c>
      <c r="AB28" s="3" t="s">
        <v>253</v>
      </c>
      <c r="AC28" s="3" t="s">
        <v>198</v>
      </c>
      <c r="AD28" s="3">
        <v>18260000</v>
      </c>
      <c r="AE28" s="24"/>
      <c r="AF28" s="24">
        <v>6400</v>
      </c>
      <c r="AG28" s="24">
        <v>1400</v>
      </c>
      <c r="AH28" s="24"/>
      <c r="AI28" s="24" t="s">
        <v>189</v>
      </c>
      <c r="AJ28" s="24" t="s">
        <v>189</v>
      </c>
      <c r="AK28" s="24"/>
      <c r="AM28" s="14" t="s">
        <v>305</v>
      </c>
    </row>
    <row r="29" spans="1:39" ht="14.25" customHeight="1" x14ac:dyDescent="0.2">
      <c r="A29" s="52"/>
      <c r="B29" s="3" t="s">
        <v>311</v>
      </c>
      <c r="C29" s="3" t="s">
        <v>189</v>
      </c>
      <c r="D29" s="3" t="s">
        <v>190</v>
      </c>
      <c r="E29" s="3" t="s">
        <v>200</v>
      </c>
      <c r="F29" s="3" t="s">
        <v>200</v>
      </c>
      <c r="G29" s="3" t="s">
        <v>192</v>
      </c>
      <c r="H29" s="3" t="s">
        <v>127</v>
      </c>
      <c r="I29" s="3" t="s">
        <v>222</v>
      </c>
      <c r="J29" s="17" t="s">
        <v>312</v>
      </c>
      <c r="K29" s="3" t="s">
        <v>224</v>
      </c>
      <c r="L29" s="3" t="s">
        <v>225</v>
      </c>
      <c r="M29" s="3" t="s">
        <v>197</v>
      </c>
      <c r="N29" s="3" t="s">
        <v>189</v>
      </c>
      <c r="O29" s="3" t="s">
        <v>200</v>
      </c>
      <c r="P29" s="3" t="s">
        <v>200</v>
      </c>
      <c r="Q29" s="3" t="s">
        <v>200</v>
      </c>
      <c r="R29" s="3" t="s">
        <v>126</v>
      </c>
      <c r="S29" s="3" t="s">
        <v>126</v>
      </c>
      <c r="T29" s="3">
        <v>10000000</v>
      </c>
      <c r="U29" s="3" t="s">
        <v>189</v>
      </c>
      <c r="V29" s="3" t="s">
        <v>259</v>
      </c>
      <c r="W29" s="3" t="s">
        <v>8</v>
      </c>
      <c r="X29" s="2" t="s">
        <v>200</v>
      </c>
      <c r="Y29" s="3" t="s">
        <v>204</v>
      </c>
      <c r="Z29" s="3" t="s">
        <v>244</v>
      </c>
      <c r="AA29" s="3" t="s">
        <v>127</v>
      </c>
      <c r="AB29" s="3" t="s">
        <v>313</v>
      </c>
      <c r="AC29" s="3" t="s">
        <v>229</v>
      </c>
      <c r="AD29" s="3" t="s">
        <v>126</v>
      </c>
      <c r="AE29" s="24" t="s">
        <v>126</v>
      </c>
      <c r="AF29" s="24" t="s">
        <v>126</v>
      </c>
      <c r="AG29" s="24" t="s">
        <v>126</v>
      </c>
      <c r="AH29" s="24" t="s">
        <v>314</v>
      </c>
      <c r="AI29" s="24" t="s">
        <v>189</v>
      </c>
      <c r="AJ29" s="24" t="s">
        <v>189</v>
      </c>
      <c r="AK29" s="24"/>
      <c r="AM29" s="14" t="s">
        <v>311</v>
      </c>
    </row>
    <row r="30" spans="1:39" ht="14.25" customHeight="1" x14ac:dyDescent="0.2">
      <c r="A30" s="52"/>
      <c r="B30" s="3" t="s">
        <v>315</v>
      </c>
      <c r="C30" s="3" t="s">
        <v>189</v>
      </c>
      <c r="D30" s="3" t="s">
        <v>190</v>
      </c>
      <c r="E30" s="3" t="s">
        <v>189</v>
      </c>
      <c r="F30" s="3" t="s">
        <v>191</v>
      </c>
      <c r="G30" s="3" t="s">
        <v>192</v>
      </c>
      <c r="H30" s="3" t="s">
        <v>127</v>
      </c>
      <c r="I30" s="3" t="s">
        <v>316</v>
      </c>
      <c r="J30" s="17" t="s">
        <v>317</v>
      </c>
      <c r="K30" s="3" t="s">
        <v>211</v>
      </c>
      <c r="L30" s="3" t="s">
        <v>196</v>
      </c>
      <c r="M30" s="3" t="s">
        <v>197</v>
      </c>
      <c r="N30" s="3" t="s">
        <v>189</v>
      </c>
      <c r="O30" s="3" t="s">
        <v>200</v>
      </c>
      <c r="P30" s="3" t="s">
        <v>200</v>
      </c>
      <c r="Q30" s="3" t="s">
        <v>189</v>
      </c>
      <c r="R30" s="3" t="s">
        <v>189</v>
      </c>
      <c r="S30" s="3" t="s">
        <v>200</v>
      </c>
      <c r="T30" s="31" t="s">
        <v>318</v>
      </c>
      <c r="U30" s="3" t="s">
        <v>189</v>
      </c>
      <c r="V30" s="3" t="s">
        <v>202</v>
      </c>
      <c r="W30" s="3" t="s">
        <v>8</v>
      </c>
      <c r="X30" s="2" t="s">
        <v>200</v>
      </c>
      <c r="Y30" s="3" t="s">
        <v>204</v>
      </c>
      <c r="Z30" s="3" t="s">
        <v>205</v>
      </c>
      <c r="AA30" s="3" t="s">
        <v>319</v>
      </c>
      <c r="AB30" s="3" t="s">
        <v>253</v>
      </c>
      <c r="AC30" s="3" t="s">
        <v>200</v>
      </c>
      <c r="AD30" s="3">
        <v>248500000</v>
      </c>
      <c r="AE30" s="24" t="s">
        <v>126</v>
      </c>
      <c r="AF30" s="24">
        <v>7000</v>
      </c>
      <c r="AG30" s="24">
        <v>68</v>
      </c>
      <c r="AH30" s="24" t="s">
        <v>320</v>
      </c>
      <c r="AI30" s="24" t="s">
        <v>200</v>
      </c>
      <c r="AJ30" s="24" t="s">
        <v>189</v>
      </c>
      <c r="AK30" s="24" t="s">
        <v>321</v>
      </c>
      <c r="AM30" s="14" t="s">
        <v>315</v>
      </c>
    </row>
    <row r="31" spans="1:39" ht="14.25" customHeight="1" x14ac:dyDescent="0.2">
      <c r="A31" s="51" t="s">
        <v>322</v>
      </c>
      <c r="B31" s="3" t="s">
        <v>323</v>
      </c>
      <c r="C31" s="3" t="s">
        <v>189</v>
      </c>
      <c r="D31" s="3" t="s">
        <v>190</v>
      </c>
      <c r="E31" s="3" t="s">
        <v>200</v>
      </c>
      <c r="F31" s="3" t="s">
        <v>200</v>
      </c>
      <c r="G31" s="3" t="s">
        <v>192</v>
      </c>
      <c r="H31" s="3" t="s">
        <v>127</v>
      </c>
      <c r="I31" s="3" t="s">
        <v>222</v>
      </c>
      <c r="J31" s="17" t="s">
        <v>324</v>
      </c>
      <c r="K31" s="3" t="s">
        <v>325</v>
      </c>
      <c r="L31" s="3" t="s">
        <v>225</v>
      </c>
      <c r="M31" s="3" t="s">
        <v>197</v>
      </c>
      <c r="N31" s="3" t="s">
        <v>200</v>
      </c>
      <c r="O31" s="3" t="s">
        <v>189</v>
      </c>
      <c r="P31" s="3" t="s">
        <v>189</v>
      </c>
      <c r="Q31" s="3" t="s">
        <v>189</v>
      </c>
      <c r="R31" s="3" t="s">
        <v>189</v>
      </c>
      <c r="S31" s="3" t="s">
        <v>200</v>
      </c>
      <c r="T31" s="3" t="s">
        <v>326</v>
      </c>
      <c r="U31" s="3" t="s">
        <v>189</v>
      </c>
      <c r="V31" s="3" t="s">
        <v>202</v>
      </c>
      <c r="W31" s="3" t="s">
        <v>203</v>
      </c>
      <c r="X31" s="2" t="s">
        <v>200</v>
      </c>
      <c r="Y31" s="3" t="s">
        <v>204</v>
      </c>
      <c r="Z31" s="3" t="s">
        <v>205</v>
      </c>
      <c r="AA31" s="3" t="s">
        <v>327</v>
      </c>
      <c r="AB31" s="3" t="s">
        <v>313</v>
      </c>
      <c r="AC31" s="3" t="s">
        <v>198</v>
      </c>
      <c r="AD31" s="3">
        <v>2200000000</v>
      </c>
      <c r="AE31" s="24"/>
      <c r="AF31" s="24">
        <v>20600</v>
      </c>
      <c r="AG31" s="24">
        <v>27</v>
      </c>
      <c r="AH31" s="24"/>
      <c r="AI31" s="24" t="s">
        <v>198</v>
      </c>
      <c r="AJ31" s="24" t="s">
        <v>189</v>
      </c>
      <c r="AK31" s="24"/>
      <c r="AM31" s="14" t="s">
        <v>323</v>
      </c>
    </row>
    <row r="32" spans="1:39" ht="14.25" customHeight="1" x14ac:dyDescent="0.2">
      <c r="A32" s="52"/>
      <c r="B32" s="26" t="s">
        <v>328</v>
      </c>
      <c r="C32" s="26" t="s">
        <v>189</v>
      </c>
      <c r="D32" s="26" t="s">
        <v>190</v>
      </c>
      <c r="E32" s="26" t="s">
        <v>126</v>
      </c>
      <c r="F32" s="26" t="s">
        <v>126</v>
      </c>
      <c r="G32" s="26" t="s">
        <v>126</v>
      </c>
      <c r="H32" s="26" t="s">
        <v>126</v>
      </c>
      <c r="I32" s="26" t="s">
        <v>126</v>
      </c>
      <c r="J32" s="26" t="s">
        <v>126</v>
      </c>
      <c r="K32" s="26" t="s">
        <v>126</v>
      </c>
      <c r="L32" s="26" t="s">
        <v>126</v>
      </c>
      <c r="M32" s="26" t="s">
        <v>197</v>
      </c>
      <c r="N32" s="26" t="s">
        <v>126</v>
      </c>
      <c r="O32" s="26" t="s">
        <v>229</v>
      </c>
      <c r="P32" s="26" t="s">
        <v>200</v>
      </c>
      <c r="Q32" s="26" t="s">
        <v>200</v>
      </c>
      <c r="R32" s="26" t="s">
        <v>126</v>
      </c>
      <c r="S32" s="26" t="s">
        <v>126</v>
      </c>
      <c r="T32" s="26" t="s">
        <v>329</v>
      </c>
      <c r="U32" s="26" t="s">
        <v>126</v>
      </c>
      <c r="V32" s="26" t="s">
        <v>259</v>
      </c>
      <c r="W32" s="26" t="s">
        <v>330</v>
      </c>
      <c r="X32" s="27" t="s">
        <v>331</v>
      </c>
      <c r="Y32" s="26" t="s">
        <v>204</v>
      </c>
      <c r="Z32" s="26" t="s">
        <v>244</v>
      </c>
      <c r="AA32" s="26" t="s">
        <v>126</v>
      </c>
      <c r="AB32" s="26" t="s">
        <v>313</v>
      </c>
      <c r="AC32" s="26" t="s">
        <v>200</v>
      </c>
      <c r="AD32" s="26">
        <v>13422374</v>
      </c>
      <c r="AE32" s="28" t="s">
        <v>126</v>
      </c>
      <c r="AF32" s="28">
        <v>4402</v>
      </c>
      <c r="AG32" s="28" t="s">
        <v>126</v>
      </c>
      <c r="AH32" s="28" t="s">
        <v>126</v>
      </c>
      <c r="AI32" s="28" t="s">
        <v>198</v>
      </c>
      <c r="AJ32" s="28" t="s">
        <v>200</v>
      </c>
      <c r="AK32" s="28"/>
      <c r="AL32" s="26"/>
      <c r="AM32" s="29" t="s">
        <v>328</v>
      </c>
    </row>
    <row r="33" spans="1:39" ht="14.25" customHeight="1" x14ac:dyDescent="0.2">
      <c r="A33" s="52"/>
      <c r="B33" s="3" t="s">
        <v>332</v>
      </c>
      <c r="C33" s="3" t="s">
        <v>189</v>
      </c>
      <c r="D33" s="3" t="s">
        <v>190</v>
      </c>
      <c r="E33" s="3" t="s">
        <v>200</v>
      </c>
      <c r="F33" s="3" t="s">
        <v>229</v>
      </c>
      <c r="G33" s="3" t="s">
        <v>192</v>
      </c>
      <c r="H33" s="3" t="s">
        <v>127</v>
      </c>
      <c r="I33" s="3" t="s">
        <v>193</v>
      </c>
      <c r="J33" s="17" t="s">
        <v>333</v>
      </c>
      <c r="K33" s="3" t="s">
        <v>334</v>
      </c>
      <c r="L33" s="3" t="s">
        <v>225</v>
      </c>
      <c r="M33" s="3" t="s">
        <v>197</v>
      </c>
      <c r="N33" s="3" t="s">
        <v>200</v>
      </c>
      <c r="O33" s="3" t="s">
        <v>335</v>
      </c>
      <c r="P33" s="17" t="s">
        <v>333</v>
      </c>
      <c r="Q33" s="3" t="s">
        <v>189</v>
      </c>
      <c r="R33" s="3" t="s">
        <v>189</v>
      </c>
      <c r="S33" s="3" t="s">
        <v>200</v>
      </c>
      <c r="T33" s="3">
        <v>1E+18</v>
      </c>
      <c r="U33" s="3" t="s">
        <v>189</v>
      </c>
      <c r="V33" s="3" t="s">
        <v>336</v>
      </c>
      <c r="W33" s="3" t="s">
        <v>267</v>
      </c>
      <c r="X33" s="2" t="s">
        <v>200</v>
      </c>
      <c r="Y33" s="3" t="s">
        <v>336</v>
      </c>
      <c r="Z33" s="3" t="s">
        <v>304</v>
      </c>
      <c r="AA33" s="3" t="s">
        <v>337</v>
      </c>
      <c r="AB33" s="3" t="s">
        <v>313</v>
      </c>
      <c r="AC33" s="3" t="s">
        <v>338</v>
      </c>
      <c r="AD33" s="3">
        <v>46700</v>
      </c>
      <c r="AE33" s="24" t="s">
        <v>126</v>
      </c>
      <c r="AF33" s="24">
        <v>76</v>
      </c>
      <c r="AG33" s="24">
        <v>70</v>
      </c>
      <c r="AH33" s="24" t="s">
        <v>126</v>
      </c>
      <c r="AI33" s="24" t="s">
        <v>198</v>
      </c>
      <c r="AJ33" s="24" t="s">
        <v>200</v>
      </c>
      <c r="AK33" s="24" t="s">
        <v>339</v>
      </c>
      <c r="AL33" s="24" t="s">
        <v>340</v>
      </c>
      <c r="AM33" s="14" t="s">
        <v>332</v>
      </c>
    </row>
    <row r="34" spans="1:39" ht="14.25" customHeight="1" x14ac:dyDescent="0.2">
      <c r="A34" s="52"/>
      <c r="B34" s="3" t="s">
        <v>341</v>
      </c>
      <c r="C34" s="3" t="s">
        <v>189</v>
      </c>
      <c r="D34" s="3" t="s">
        <v>190</v>
      </c>
      <c r="E34" s="3" t="s">
        <v>200</v>
      </c>
      <c r="F34" s="3" t="s">
        <v>200</v>
      </c>
      <c r="G34" s="3" t="s">
        <v>192</v>
      </c>
      <c r="H34" s="3" t="s">
        <v>127</v>
      </c>
      <c r="I34" s="3" t="s">
        <v>193</v>
      </c>
      <c r="J34" s="17" t="s">
        <v>342</v>
      </c>
      <c r="K34" s="3" t="s">
        <v>224</v>
      </c>
      <c r="L34" s="3" t="s">
        <v>225</v>
      </c>
      <c r="M34" s="3" t="s">
        <v>197</v>
      </c>
      <c r="N34" s="3" t="s">
        <v>200</v>
      </c>
      <c r="O34" s="3" t="s">
        <v>198</v>
      </c>
      <c r="P34" s="17" t="s">
        <v>343</v>
      </c>
      <c r="Q34" s="3" t="s">
        <v>189</v>
      </c>
      <c r="R34" s="3" t="s">
        <v>189</v>
      </c>
      <c r="S34" s="3" t="s">
        <v>200</v>
      </c>
      <c r="T34" s="3" t="s">
        <v>344</v>
      </c>
      <c r="U34" s="3" t="s">
        <v>189</v>
      </c>
      <c r="V34" s="3" t="s">
        <v>259</v>
      </c>
      <c r="W34" s="3" t="s">
        <v>267</v>
      </c>
      <c r="X34" s="2" t="s">
        <v>200</v>
      </c>
      <c r="Y34" s="3" t="s">
        <v>310</v>
      </c>
      <c r="Z34" s="3" t="s">
        <v>304</v>
      </c>
      <c r="AA34" s="3" t="s">
        <v>200</v>
      </c>
      <c r="AB34" s="3" t="s">
        <v>313</v>
      </c>
      <c r="AC34" s="3" t="s">
        <v>189</v>
      </c>
      <c r="AD34" s="3">
        <v>13500000</v>
      </c>
      <c r="AE34" s="24"/>
      <c r="AF34" s="24">
        <v>118</v>
      </c>
      <c r="AG34" s="24">
        <v>98</v>
      </c>
      <c r="AH34" s="24"/>
      <c r="AI34" s="24"/>
      <c r="AJ34" s="24" t="s">
        <v>200</v>
      </c>
      <c r="AK34" s="24"/>
      <c r="AM34" s="14" t="s">
        <v>341</v>
      </c>
    </row>
    <row r="35" spans="1:39" ht="14.25" customHeight="1" x14ac:dyDescent="0.2">
      <c r="A35" s="52"/>
      <c r="B35" s="3" t="s">
        <v>345</v>
      </c>
      <c r="C35" s="3" t="s">
        <v>189</v>
      </c>
      <c r="D35" s="3" t="s">
        <v>190</v>
      </c>
      <c r="E35" s="3" t="s">
        <v>200</v>
      </c>
      <c r="F35" s="3" t="s">
        <v>229</v>
      </c>
      <c r="G35" s="3" t="s">
        <v>192</v>
      </c>
      <c r="H35" s="3" t="s">
        <v>127</v>
      </c>
      <c r="I35" s="3" t="s">
        <v>193</v>
      </c>
      <c r="J35" s="17" t="s">
        <v>346</v>
      </c>
      <c r="K35" s="3" t="s">
        <v>334</v>
      </c>
      <c r="L35" s="3" t="s">
        <v>225</v>
      </c>
      <c r="M35" s="3" t="s">
        <v>197</v>
      </c>
      <c r="N35" s="3" t="s">
        <v>200</v>
      </c>
      <c r="O35" s="3" t="s">
        <v>335</v>
      </c>
      <c r="P35" s="17" t="s">
        <v>347</v>
      </c>
      <c r="Q35" s="3" t="s">
        <v>189</v>
      </c>
      <c r="R35" s="3" t="s">
        <v>189</v>
      </c>
      <c r="S35" s="3" t="s">
        <v>200</v>
      </c>
      <c r="T35" s="3">
        <v>1E+18</v>
      </c>
      <c r="U35" s="3" t="s">
        <v>189</v>
      </c>
      <c r="V35" s="3" t="s">
        <v>336</v>
      </c>
      <c r="W35" s="3" t="s">
        <v>267</v>
      </c>
      <c r="X35" s="2" t="s">
        <v>200</v>
      </c>
      <c r="Y35" s="3" t="s">
        <v>336</v>
      </c>
      <c r="Z35" s="3" t="s">
        <v>304</v>
      </c>
      <c r="AA35" s="3" t="s">
        <v>200</v>
      </c>
      <c r="AB35" s="3" t="s">
        <v>313</v>
      </c>
      <c r="AC35" s="3" t="s">
        <v>338</v>
      </c>
      <c r="AD35" s="3">
        <v>17600000</v>
      </c>
      <c r="AE35" s="24"/>
      <c r="AF35" s="24">
        <v>138</v>
      </c>
      <c r="AG35" s="24">
        <v>113</v>
      </c>
      <c r="AH35" s="24"/>
      <c r="AI35" s="24"/>
      <c r="AJ35" s="24" t="s">
        <v>200</v>
      </c>
      <c r="AK35" s="24"/>
      <c r="AM35" s="14" t="s">
        <v>345</v>
      </c>
    </row>
    <row r="36" spans="1:39" ht="14.25" customHeight="1" x14ac:dyDescent="0.2">
      <c r="A36" s="51" t="s">
        <v>348</v>
      </c>
      <c r="B36" s="3" t="s">
        <v>349</v>
      </c>
      <c r="C36" s="3" t="s">
        <v>189</v>
      </c>
      <c r="D36" s="3" t="s">
        <v>190</v>
      </c>
      <c r="E36" s="3" t="s">
        <v>200</v>
      </c>
      <c r="F36" s="3" t="s">
        <v>191</v>
      </c>
      <c r="G36" s="3" t="s">
        <v>192</v>
      </c>
      <c r="H36" s="3" t="s">
        <v>127</v>
      </c>
      <c r="I36" s="3" t="s">
        <v>193</v>
      </c>
      <c r="J36" s="17" t="s">
        <v>350</v>
      </c>
      <c r="K36" s="3" t="s">
        <v>351</v>
      </c>
      <c r="L36" s="3" t="s">
        <v>225</v>
      </c>
      <c r="M36" s="3" t="s">
        <v>352</v>
      </c>
      <c r="N36" s="3" t="s">
        <v>200</v>
      </c>
      <c r="O36" s="3" t="s">
        <v>189</v>
      </c>
      <c r="P36" s="3" t="s">
        <v>198</v>
      </c>
      <c r="Q36" s="3" t="s">
        <v>189</v>
      </c>
      <c r="R36" s="3" t="s">
        <v>189</v>
      </c>
      <c r="S36" s="3" t="s">
        <v>200</v>
      </c>
      <c r="T36" s="3" t="s">
        <v>353</v>
      </c>
      <c r="U36" s="3" t="s">
        <v>189</v>
      </c>
      <c r="V36" s="3" t="s">
        <v>202</v>
      </c>
      <c r="W36" s="3" t="s">
        <v>203</v>
      </c>
      <c r="X36" s="2" t="s">
        <v>200</v>
      </c>
      <c r="Y36" s="3" t="s">
        <v>204</v>
      </c>
      <c r="Z36" s="3" t="s">
        <v>205</v>
      </c>
      <c r="AA36" s="3" t="s">
        <v>200</v>
      </c>
      <c r="AB36" s="3" t="s">
        <v>354</v>
      </c>
      <c r="AC36" s="3" t="s">
        <v>189</v>
      </c>
      <c r="AD36" s="3">
        <v>100700000</v>
      </c>
      <c r="AE36" s="24"/>
      <c r="AF36" s="24">
        <v>8</v>
      </c>
      <c r="AG36" s="24">
        <v>8</v>
      </c>
      <c r="AH36" s="24"/>
      <c r="AI36" s="24" t="s">
        <v>198</v>
      </c>
      <c r="AJ36" s="24" t="s">
        <v>189</v>
      </c>
      <c r="AK36" s="24"/>
      <c r="AM36" s="14" t="s">
        <v>349</v>
      </c>
    </row>
    <row r="37" spans="1:39" ht="14.25" customHeight="1" x14ac:dyDescent="0.2">
      <c r="A37" s="52"/>
      <c r="B37" s="3" t="s">
        <v>355</v>
      </c>
      <c r="C37" s="3" t="s">
        <v>189</v>
      </c>
      <c r="D37" s="3" t="s">
        <v>190</v>
      </c>
      <c r="E37" s="3" t="s">
        <v>200</v>
      </c>
      <c r="F37" s="3" t="s">
        <v>200</v>
      </c>
      <c r="G37" s="3" t="s">
        <v>192</v>
      </c>
      <c r="H37" s="3" t="s">
        <v>127</v>
      </c>
      <c r="I37" s="3" t="s">
        <v>222</v>
      </c>
      <c r="J37" s="17" t="s">
        <v>356</v>
      </c>
      <c r="K37" s="3" t="s">
        <v>224</v>
      </c>
      <c r="L37" s="3" t="s">
        <v>225</v>
      </c>
      <c r="M37" s="3" t="s">
        <v>357</v>
      </c>
      <c r="N37" s="3" t="s">
        <v>200</v>
      </c>
      <c r="O37" s="3" t="s">
        <v>189</v>
      </c>
      <c r="P37" s="3" t="s">
        <v>200</v>
      </c>
      <c r="Q37" s="3" t="s">
        <v>200</v>
      </c>
      <c r="R37" s="3" t="s">
        <v>126</v>
      </c>
      <c r="S37" s="3" t="s">
        <v>126</v>
      </c>
      <c r="T37" s="3">
        <v>31300000</v>
      </c>
      <c r="U37" s="3" t="s">
        <v>189</v>
      </c>
      <c r="V37" s="3" t="s">
        <v>202</v>
      </c>
      <c r="W37" s="3" t="s">
        <v>203</v>
      </c>
      <c r="X37" s="2" t="s">
        <v>200</v>
      </c>
      <c r="Y37" s="3" t="s">
        <v>204</v>
      </c>
      <c r="Z37" s="3" t="s">
        <v>205</v>
      </c>
      <c r="AA37" s="3" t="s">
        <v>228</v>
      </c>
      <c r="AB37" s="3" t="s">
        <v>354</v>
      </c>
      <c r="AC37" s="3" t="s">
        <v>358</v>
      </c>
      <c r="AD37" s="3" t="s">
        <v>126</v>
      </c>
      <c r="AE37" s="24" t="s">
        <v>126</v>
      </c>
      <c r="AF37" s="24">
        <v>500</v>
      </c>
      <c r="AG37" s="24">
        <v>424</v>
      </c>
      <c r="AH37" s="24" t="s">
        <v>359</v>
      </c>
      <c r="AI37" s="24" t="s">
        <v>231</v>
      </c>
      <c r="AJ37" s="24" t="s">
        <v>189</v>
      </c>
      <c r="AK37" s="24" t="s">
        <v>360</v>
      </c>
      <c r="AL37" s="24" t="s">
        <v>200</v>
      </c>
      <c r="AM37" s="14" t="s">
        <v>355</v>
      </c>
    </row>
    <row r="38" spans="1:39" ht="14.25" customHeight="1" x14ac:dyDescent="0.2">
      <c r="A38" s="52"/>
      <c r="B38" s="26" t="s">
        <v>361</v>
      </c>
      <c r="C38" s="26" t="s">
        <v>200</v>
      </c>
      <c r="D38" s="26" t="s">
        <v>126</v>
      </c>
      <c r="E38" s="26" t="s">
        <v>200</v>
      </c>
      <c r="F38" s="26" t="s">
        <v>200</v>
      </c>
      <c r="G38" s="26" t="s">
        <v>126</v>
      </c>
      <c r="H38" s="26" t="s">
        <v>126</v>
      </c>
      <c r="I38" s="26" t="s">
        <v>126</v>
      </c>
      <c r="J38" s="26" t="s">
        <v>126</v>
      </c>
      <c r="K38" s="26" t="s">
        <v>126</v>
      </c>
      <c r="L38" s="26" t="s">
        <v>126</v>
      </c>
      <c r="M38" s="26" t="s">
        <v>197</v>
      </c>
      <c r="N38" s="26" t="s">
        <v>200</v>
      </c>
      <c r="O38" s="26" t="s">
        <v>200</v>
      </c>
      <c r="P38" s="26" t="s">
        <v>200</v>
      </c>
      <c r="Q38" s="26" t="s">
        <v>200</v>
      </c>
      <c r="R38" s="26" t="s">
        <v>126</v>
      </c>
      <c r="S38" s="26" t="s">
        <v>126</v>
      </c>
      <c r="T38" s="26" t="s">
        <v>126</v>
      </c>
      <c r="U38" s="26" t="s">
        <v>126</v>
      </c>
      <c r="V38" s="26" t="s">
        <v>202</v>
      </c>
      <c r="W38" s="26" t="s">
        <v>362</v>
      </c>
      <c r="X38" s="27" t="s">
        <v>200</v>
      </c>
      <c r="Y38" s="26" t="s">
        <v>126</v>
      </c>
      <c r="Z38" s="26" t="s">
        <v>205</v>
      </c>
      <c r="AA38" s="26" t="s">
        <v>126</v>
      </c>
      <c r="AB38" s="26" t="s">
        <v>363</v>
      </c>
      <c r="AC38" s="26" t="s">
        <v>364</v>
      </c>
      <c r="AD38" s="26" t="s">
        <v>126</v>
      </c>
      <c r="AE38" s="28" t="s">
        <v>126</v>
      </c>
      <c r="AF38" s="28" t="s">
        <v>126</v>
      </c>
      <c r="AG38" s="28" t="s">
        <v>126</v>
      </c>
      <c r="AH38" s="28" t="s">
        <v>126</v>
      </c>
      <c r="AI38" s="28" t="s">
        <v>126</v>
      </c>
      <c r="AJ38" s="28" t="s">
        <v>126</v>
      </c>
      <c r="AK38" s="28" t="s">
        <v>365</v>
      </c>
      <c r="AL38" s="26"/>
      <c r="AM38" s="29" t="s">
        <v>361</v>
      </c>
    </row>
    <row r="39" spans="1:39" ht="14.25" customHeight="1" x14ac:dyDescent="0.2">
      <c r="A39" s="52"/>
      <c r="B39" s="26" t="s">
        <v>366</v>
      </c>
      <c r="C39" s="26" t="s">
        <v>200</v>
      </c>
      <c r="D39" s="26" t="s">
        <v>126</v>
      </c>
      <c r="E39" s="26" t="s">
        <v>200</v>
      </c>
      <c r="F39" s="26" t="s">
        <v>200</v>
      </c>
      <c r="G39" s="26" t="s">
        <v>126</v>
      </c>
      <c r="H39" s="26" t="s">
        <v>126</v>
      </c>
      <c r="I39" s="26" t="s">
        <v>126</v>
      </c>
      <c r="J39" s="26" t="s">
        <v>126</v>
      </c>
      <c r="K39" s="26" t="s">
        <v>126</v>
      </c>
      <c r="L39" s="26" t="s">
        <v>126</v>
      </c>
      <c r="M39" s="26" t="s">
        <v>197</v>
      </c>
      <c r="N39" s="26" t="s">
        <v>200</v>
      </c>
      <c r="O39" s="26" t="s">
        <v>200</v>
      </c>
      <c r="P39" s="26" t="s">
        <v>200</v>
      </c>
      <c r="Q39" s="26" t="s">
        <v>200</v>
      </c>
      <c r="R39" s="26" t="s">
        <v>126</v>
      </c>
      <c r="S39" s="26" t="s">
        <v>126</v>
      </c>
      <c r="T39" s="26" t="s">
        <v>126</v>
      </c>
      <c r="U39" s="26" t="s">
        <v>126</v>
      </c>
      <c r="V39" s="26" t="s">
        <v>202</v>
      </c>
      <c r="W39" s="26" t="s">
        <v>362</v>
      </c>
      <c r="X39" s="27" t="s">
        <v>200</v>
      </c>
      <c r="Y39" s="26" t="s">
        <v>126</v>
      </c>
      <c r="Z39" s="26" t="s">
        <v>205</v>
      </c>
      <c r="AA39" s="26" t="s">
        <v>126</v>
      </c>
      <c r="AB39" s="26" t="s">
        <v>363</v>
      </c>
      <c r="AC39" s="26" t="s">
        <v>200</v>
      </c>
      <c r="AD39" s="26" t="s">
        <v>126</v>
      </c>
      <c r="AE39" s="28" t="s">
        <v>126</v>
      </c>
      <c r="AF39" s="28" t="s">
        <v>126</v>
      </c>
      <c r="AG39" s="28" t="s">
        <v>126</v>
      </c>
      <c r="AH39" s="28" t="s">
        <v>126</v>
      </c>
      <c r="AI39" s="28" t="s">
        <v>126</v>
      </c>
      <c r="AJ39" s="28" t="s">
        <v>126</v>
      </c>
      <c r="AK39" s="28" t="s">
        <v>365</v>
      </c>
      <c r="AL39" s="26"/>
      <c r="AM39" s="29" t="s">
        <v>366</v>
      </c>
    </row>
    <row r="40" spans="1:39" ht="14.25" customHeight="1" x14ac:dyDescent="0.2">
      <c r="A40" s="52"/>
      <c r="B40" s="3" t="s">
        <v>367</v>
      </c>
      <c r="C40" s="3" t="s">
        <v>189</v>
      </c>
      <c r="D40" s="3" t="s">
        <v>190</v>
      </c>
      <c r="E40" s="3" t="s">
        <v>200</v>
      </c>
      <c r="F40" s="3" t="s">
        <v>200</v>
      </c>
      <c r="G40" s="3" t="s">
        <v>240</v>
      </c>
      <c r="H40" s="3" t="s">
        <v>127</v>
      </c>
      <c r="I40" s="3" t="s">
        <v>193</v>
      </c>
      <c r="J40" s="17" t="s">
        <v>368</v>
      </c>
      <c r="K40" s="3" t="s">
        <v>224</v>
      </c>
      <c r="L40" s="3" t="s">
        <v>225</v>
      </c>
      <c r="M40" s="3" t="s">
        <v>197</v>
      </c>
      <c r="N40" s="3" t="s">
        <v>200</v>
      </c>
      <c r="O40" s="3" t="s">
        <v>189</v>
      </c>
      <c r="P40" s="3" t="s">
        <v>200</v>
      </c>
      <c r="Q40" s="3" t="s">
        <v>189</v>
      </c>
      <c r="R40" s="3" t="s">
        <v>189</v>
      </c>
      <c r="S40" s="3" t="s">
        <v>189</v>
      </c>
      <c r="T40" s="3" t="s">
        <v>369</v>
      </c>
      <c r="U40" s="3" t="s">
        <v>370</v>
      </c>
      <c r="V40" s="3" t="s">
        <v>371</v>
      </c>
      <c r="W40" s="3" t="s">
        <v>267</v>
      </c>
      <c r="X40" s="2" t="s">
        <v>200</v>
      </c>
      <c r="Y40" s="3" t="s">
        <v>372</v>
      </c>
      <c r="Z40" s="3" t="s">
        <v>205</v>
      </c>
      <c r="AA40" s="3" t="s">
        <v>189</v>
      </c>
      <c r="AB40" s="3" t="s">
        <v>363</v>
      </c>
      <c r="AC40" s="32" t="s">
        <v>373</v>
      </c>
      <c r="AD40" s="3">
        <v>22200000</v>
      </c>
      <c r="AE40" s="24"/>
      <c r="AF40" s="24">
        <v>237</v>
      </c>
      <c r="AG40" s="24">
        <v>36</v>
      </c>
      <c r="AH40" s="24"/>
      <c r="AI40" s="24" t="s">
        <v>189</v>
      </c>
      <c r="AJ40" s="24" t="s">
        <v>189</v>
      </c>
      <c r="AK40" s="24"/>
      <c r="AM40" s="14" t="s">
        <v>367</v>
      </c>
    </row>
    <row r="41" spans="1:39" ht="14.25" customHeight="1" x14ac:dyDescent="0.2">
      <c r="A41" s="51" t="s">
        <v>374</v>
      </c>
      <c r="B41" s="26" t="s">
        <v>375</v>
      </c>
      <c r="C41" s="26" t="s">
        <v>198</v>
      </c>
      <c r="D41" s="26" t="s">
        <v>198</v>
      </c>
      <c r="E41" s="26" t="s">
        <v>198</v>
      </c>
      <c r="F41" s="26" t="s">
        <v>198</v>
      </c>
      <c r="G41" s="26" t="s">
        <v>126</v>
      </c>
      <c r="H41" s="26" t="s">
        <v>127</v>
      </c>
      <c r="I41" s="26" t="s">
        <v>126</v>
      </c>
      <c r="J41" s="26" t="s">
        <v>126</v>
      </c>
      <c r="K41" s="26" t="s">
        <v>126</v>
      </c>
      <c r="L41" s="26" t="s">
        <v>126</v>
      </c>
      <c r="M41" s="26" t="s">
        <v>197</v>
      </c>
      <c r="N41" s="26" t="s">
        <v>200</v>
      </c>
      <c r="O41" s="26" t="s">
        <v>189</v>
      </c>
      <c r="P41" s="26" t="s">
        <v>200</v>
      </c>
      <c r="Q41" s="26" t="s">
        <v>189</v>
      </c>
      <c r="R41" s="26" t="s">
        <v>189</v>
      </c>
      <c r="S41" s="26" t="s">
        <v>200</v>
      </c>
      <c r="T41" s="26" t="s">
        <v>126</v>
      </c>
      <c r="U41" s="26" t="s">
        <v>126</v>
      </c>
      <c r="V41" s="26" t="s">
        <v>259</v>
      </c>
      <c r="W41" s="26" t="s">
        <v>8</v>
      </c>
      <c r="X41" s="27" t="s">
        <v>189</v>
      </c>
      <c r="Y41" s="26" t="s">
        <v>204</v>
      </c>
      <c r="Z41" s="26" t="s">
        <v>244</v>
      </c>
      <c r="AA41" s="26" t="s">
        <v>126</v>
      </c>
      <c r="AB41" s="26" t="s">
        <v>253</v>
      </c>
      <c r="AC41" s="26" t="s">
        <v>126</v>
      </c>
      <c r="AD41" s="26">
        <v>87900000</v>
      </c>
      <c r="AE41" s="28"/>
      <c r="AF41" s="28">
        <v>75</v>
      </c>
      <c r="AG41" s="28">
        <v>75</v>
      </c>
      <c r="AH41" s="28"/>
      <c r="AI41" s="28" t="s">
        <v>198</v>
      </c>
      <c r="AJ41" s="28" t="s">
        <v>189</v>
      </c>
      <c r="AK41" s="28"/>
      <c r="AL41" s="26"/>
      <c r="AM41" s="29" t="s">
        <v>375</v>
      </c>
    </row>
    <row r="42" spans="1:39" ht="14.25" customHeight="1" x14ac:dyDescent="0.2">
      <c r="A42" s="52"/>
      <c r="B42" s="3" t="s">
        <v>376</v>
      </c>
      <c r="C42" s="3" t="s">
        <v>189</v>
      </c>
      <c r="D42" s="3" t="s">
        <v>190</v>
      </c>
      <c r="E42" s="3" t="s">
        <v>200</v>
      </c>
      <c r="F42" s="3" t="s">
        <v>200</v>
      </c>
      <c r="G42" s="3" t="s">
        <v>192</v>
      </c>
      <c r="H42" s="3" t="s">
        <v>127</v>
      </c>
      <c r="I42" s="3" t="s">
        <v>222</v>
      </c>
      <c r="J42" s="17" t="s">
        <v>377</v>
      </c>
      <c r="K42" s="3" t="s">
        <v>224</v>
      </c>
      <c r="L42" s="3" t="s">
        <v>225</v>
      </c>
      <c r="M42" s="3" t="s">
        <v>197</v>
      </c>
      <c r="P42" s="3" t="s">
        <v>200</v>
      </c>
      <c r="Q42" s="3" t="s">
        <v>189</v>
      </c>
      <c r="R42" s="3" t="s">
        <v>189</v>
      </c>
      <c r="S42" s="3" t="s">
        <v>200</v>
      </c>
      <c r="T42" s="3" t="s">
        <v>213</v>
      </c>
      <c r="U42" s="3" t="s">
        <v>189</v>
      </c>
      <c r="V42" s="3" t="s">
        <v>378</v>
      </c>
      <c r="W42" s="3" t="s">
        <v>8</v>
      </c>
      <c r="X42" s="2" t="s">
        <v>200</v>
      </c>
      <c r="Y42" s="3" t="s">
        <v>204</v>
      </c>
      <c r="Z42" s="3" t="s">
        <v>244</v>
      </c>
      <c r="AA42" s="3" t="s">
        <v>200</v>
      </c>
      <c r="AB42" s="3" t="s">
        <v>379</v>
      </c>
      <c r="AE42" s="24"/>
      <c r="AF42" s="24"/>
      <c r="AG42" s="24"/>
      <c r="AH42" s="24"/>
      <c r="AJ42" s="24"/>
      <c r="AK42" s="24"/>
      <c r="AM42" s="14" t="s">
        <v>376</v>
      </c>
    </row>
    <row r="43" spans="1:39" ht="14.25" customHeight="1" x14ac:dyDescent="0.2">
      <c r="A43" s="52"/>
      <c r="B43" s="3" t="s">
        <v>380</v>
      </c>
      <c r="C43" s="3" t="s">
        <v>189</v>
      </c>
      <c r="D43" s="3" t="s">
        <v>257</v>
      </c>
      <c r="E43" s="3" t="s">
        <v>200</v>
      </c>
      <c r="F43" s="3" t="s">
        <v>200</v>
      </c>
      <c r="G43" s="3" t="s">
        <v>192</v>
      </c>
      <c r="H43" s="3" t="s">
        <v>381</v>
      </c>
      <c r="I43" s="3" t="s">
        <v>222</v>
      </c>
      <c r="J43" s="17" t="s">
        <v>382</v>
      </c>
      <c r="K43" s="3" t="s">
        <v>224</v>
      </c>
      <c r="L43" s="3" t="s">
        <v>225</v>
      </c>
      <c r="M43" s="3" t="s">
        <v>197</v>
      </c>
      <c r="N43" s="3" t="s">
        <v>200</v>
      </c>
      <c r="O43" s="3" t="s">
        <v>200</v>
      </c>
      <c r="P43" s="3" t="s">
        <v>200</v>
      </c>
      <c r="Q43" s="3" t="s">
        <v>189</v>
      </c>
      <c r="R43" s="3" t="s">
        <v>189</v>
      </c>
      <c r="S43" s="3" t="s">
        <v>200</v>
      </c>
      <c r="T43" s="3">
        <v>10000</v>
      </c>
      <c r="U43" s="3" t="s">
        <v>189</v>
      </c>
      <c r="V43" s="3" t="s">
        <v>259</v>
      </c>
      <c r="W43" s="3" t="s">
        <v>8</v>
      </c>
      <c r="X43" s="2" t="s">
        <v>200</v>
      </c>
      <c r="Y43" s="3" t="s">
        <v>204</v>
      </c>
      <c r="Z43" s="3" t="s">
        <v>244</v>
      </c>
      <c r="AA43" s="3" t="s">
        <v>228</v>
      </c>
      <c r="AB43" s="3" t="s">
        <v>253</v>
      </c>
      <c r="AC43" s="3" t="s">
        <v>200</v>
      </c>
      <c r="AD43" s="3" t="s">
        <v>126</v>
      </c>
      <c r="AE43" s="24"/>
      <c r="AF43" s="24">
        <v>3300</v>
      </c>
      <c r="AG43" s="24">
        <v>69</v>
      </c>
      <c r="AH43" s="24"/>
      <c r="AI43" s="24" t="s">
        <v>189</v>
      </c>
      <c r="AJ43" s="24" t="s">
        <v>189</v>
      </c>
      <c r="AK43" s="24"/>
      <c r="AM43" s="14" t="s">
        <v>380</v>
      </c>
    </row>
    <row r="44" spans="1:39" ht="14.25" customHeight="1" x14ac:dyDescent="0.2">
      <c r="A44" s="52"/>
      <c r="B44" s="26" t="s">
        <v>383</v>
      </c>
      <c r="C44" s="26" t="s">
        <v>189</v>
      </c>
      <c r="D44" s="26" t="s">
        <v>257</v>
      </c>
      <c r="E44" s="26" t="s">
        <v>200</v>
      </c>
      <c r="F44" s="26" t="s">
        <v>200</v>
      </c>
      <c r="G44" s="26" t="s">
        <v>192</v>
      </c>
      <c r="H44" s="26" t="s">
        <v>127</v>
      </c>
      <c r="I44" s="26" t="s">
        <v>127</v>
      </c>
      <c r="J44" s="26" t="s">
        <v>126</v>
      </c>
      <c r="K44" s="26" t="s">
        <v>127</v>
      </c>
      <c r="L44" s="26" t="s">
        <v>127</v>
      </c>
      <c r="M44" s="26" t="s">
        <v>197</v>
      </c>
      <c r="N44" s="26" t="s">
        <v>200</v>
      </c>
      <c r="O44" s="26" t="s">
        <v>189</v>
      </c>
      <c r="P44" s="26" t="s">
        <v>200</v>
      </c>
      <c r="Q44" s="26" t="s">
        <v>200</v>
      </c>
      <c r="R44" s="26" t="s">
        <v>126</v>
      </c>
      <c r="S44" s="26" t="s">
        <v>126</v>
      </c>
      <c r="T44" s="26">
        <v>500</v>
      </c>
      <c r="U44" s="26" t="s">
        <v>200</v>
      </c>
      <c r="V44" s="26" t="s">
        <v>259</v>
      </c>
      <c r="W44" s="26" t="s">
        <v>8</v>
      </c>
      <c r="X44" s="27" t="s">
        <v>200</v>
      </c>
      <c r="Y44" s="26" t="s">
        <v>204</v>
      </c>
      <c r="Z44" s="26" t="s">
        <v>244</v>
      </c>
      <c r="AA44" s="26" t="s">
        <v>126</v>
      </c>
      <c r="AB44" s="26" t="s">
        <v>253</v>
      </c>
      <c r="AC44" s="26" t="s">
        <v>200</v>
      </c>
      <c r="AD44" s="26" t="s">
        <v>126</v>
      </c>
      <c r="AE44" s="28"/>
      <c r="AF44" s="28">
        <v>219</v>
      </c>
      <c r="AG44" s="28" t="s">
        <v>126</v>
      </c>
      <c r="AH44" s="28"/>
      <c r="AI44" s="28" t="s">
        <v>200</v>
      </c>
      <c r="AJ44" s="28" t="s">
        <v>189</v>
      </c>
      <c r="AK44" s="28" t="s">
        <v>384</v>
      </c>
      <c r="AL44" s="26"/>
      <c r="AM44" s="29" t="s">
        <v>383</v>
      </c>
    </row>
    <row r="45" spans="1:39" ht="14.25" customHeight="1" x14ac:dyDescent="0.2">
      <c r="A45" s="52"/>
      <c r="B45" s="3" t="s">
        <v>385</v>
      </c>
      <c r="C45" s="3" t="s">
        <v>189</v>
      </c>
      <c r="D45" s="3" t="s">
        <v>190</v>
      </c>
      <c r="E45" s="3" t="s">
        <v>200</v>
      </c>
      <c r="F45" s="3" t="s">
        <v>200</v>
      </c>
      <c r="G45" s="3" t="s">
        <v>192</v>
      </c>
      <c r="H45" s="3" t="s">
        <v>127</v>
      </c>
      <c r="I45" s="3" t="s">
        <v>222</v>
      </c>
      <c r="J45" s="17" t="s">
        <v>386</v>
      </c>
      <c r="K45" s="3" t="s">
        <v>224</v>
      </c>
      <c r="L45" s="3" t="s">
        <v>225</v>
      </c>
      <c r="M45" s="3" t="s">
        <v>197</v>
      </c>
      <c r="N45" s="3" t="s">
        <v>189</v>
      </c>
      <c r="O45" s="3" t="s">
        <v>200</v>
      </c>
      <c r="P45" s="17" t="s">
        <v>387</v>
      </c>
      <c r="Q45" s="3" t="s">
        <v>189</v>
      </c>
      <c r="R45" s="3" t="s">
        <v>189</v>
      </c>
      <c r="S45" s="3" t="s">
        <v>200</v>
      </c>
      <c r="T45" s="3" t="s">
        <v>388</v>
      </c>
      <c r="U45" s="3" t="s">
        <v>189</v>
      </c>
      <c r="V45" s="3" t="s">
        <v>259</v>
      </c>
      <c r="W45" s="3" t="s">
        <v>8</v>
      </c>
      <c r="X45" s="2" t="s">
        <v>189</v>
      </c>
      <c r="Y45" s="3" t="s">
        <v>204</v>
      </c>
      <c r="Z45" s="3" t="s">
        <v>244</v>
      </c>
      <c r="AA45" s="3" t="s">
        <v>389</v>
      </c>
      <c r="AB45" s="3" t="s">
        <v>253</v>
      </c>
      <c r="AC45" s="3" t="s">
        <v>200</v>
      </c>
      <c r="AD45" s="3">
        <v>6400000</v>
      </c>
      <c r="AE45" s="24"/>
      <c r="AF45" s="24">
        <v>720</v>
      </c>
      <c r="AG45" s="24">
        <v>259</v>
      </c>
      <c r="AH45" s="24"/>
      <c r="AI45" s="24" t="s">
        <v>189</v>
      </c>
      <c r="AJ45" s="24" t="s">
        <v>189</v>
      </c>
      <c r="AK45" s="24"/>
      <c r="AM45" s="14" t="s">
        <v>385</v>
      </c>
    </row>
    <row r="46" spans="1:39" ht="14.25" customHeight="1" x14ac:dyDescent="0.2">
      <c r="A46" s="53" t="s">
        <v>390</v>
      </c>
      <c r="B46" s="18" t="s">
        <v>391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E46" s="24"/>
      <c r="AH46" s="24"/>
      <c r="AM46" s="33" t="s">
        <v>391</v>
      </c>
    </row>
    <row r="47" spans="1:39" ht="14.25" customHeight="1" x14ac:dyDescent="0.2">
      <c r="A47" s="47"/>
      <c r="B47" s="6" t="s">
        <v>392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M47" s="14" t="s">
        <v>392</v>
      </c>
    </row>
    <row r="48" spans="1:39" ht="14.25" customHeight="1" x14ac:dyDescent="0.2">
      <c r="A48" s="47"/>
      <c r="B48" s="6" t="s">
        <v>393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M48" s="14" t="s">
        <v>393</v>
      </c>
    </row>
    <row r="49" spans="1:39" ht="14.25" customHeight="1" x14ac:dyDescent="0.2">
      <c r="A49" s="47"/>
      <c r="B49" s="26" t="s">
        <v>394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M49" s="14" t="s">
        <v>394</v>
      </c>
    </row>
    <row r="50" spans="1:39" ht="14.25" customHeight="1" x14ac:dyDescent="0.2">
      <c r="A50" s="47"/>
      <c r="B50" s="6" t="s">
        <v>395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M50" s="14" t="s">
        <v>395</v>
      </c>
    </row>
    <row r="51" spans="1:39" ht="14.25" customHeight="1" x14ac:dyDescent="0.2">
      <c r="A51" s="47"/>
      <c r="B51" s="26" t="s">
        <v>396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M51" s="14" t="s">
        <v>396</v>
      </c>
    </row>
    <row r="52" spans="1:39" ht="14.25" customHeight="1" x14ac:dyDescent="0.2">
      <c r="A52" s="3" t="s">
        <v>397</v>
      </c>
      <c r="B52" s="6" t="s">
        <v>398</v>
      </c>
      <c r="AM52" s="14" t="s">
        <v>398</v>
      </c>
    </row>
    <row r="53" spans="1:39" ht="14.25" customHeight="1" x14ac:dyDescent="0.2"/>
    <row r="54" spans="1:39" ht="14.25" customHeight="1" x14ac:dyDescent="0.2"/>
    <row r="55" spans="1:39" ht="14.25" customHeight="1" x14ac:dyDescent="0.2"/>
    <row r="56" spans="1:39" ht="14.25" customHeight="1" x14ac:dyDescent="0.2"/>
    <row r="57" spans="1:39" ht="14.25" customHeight="1" x14ac:dyDescent="0.2"/>
    <row r="58" spans="1:39" ht="14.25" customHeight="1" x14ac:dyDescent="0.2"/>
    <row r="59" spans="1:39" ht="14.25" customHeight="1" x14ac:dyDescent="0.2"/>
    <row r="60" spans="1:39" ht="14.25" customHeight="1" x14ac:dyDescent="0.2"/>
    <row r="61" spans="1:39" ht="14.25" customHeight="1" x14ac:dyDescent="0.2"/>
    <row r="62" spans="1:39" ht="14.25" customHeight="1" x14ac:dyDescent="0.2"/>
    <row r="63" spans="1:39" ht="14.25" customHeight="1" x14ac:dyDescent="0.2"/>
    <row r="64" spans="1:39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8">
    <mergeCell ref="A36:A40"/>
    <mergeCell ref="A41:A45"/>
    <mergeCell ref="A46:A51"/>
    <mergeCell ref="A11:A15"/>
    <mergeCell ref="A16:A20"/>
    <mergeCell ref="A21:A25"/>
    <mergeCell ref="A26:A30"/>
    <mergeCell ref="A31:A35"/>
  </mergeCells>
  <phoneticPr fontId="17" type="noConversion"/>
  <hyperlinks>
    <hyperlink ref="K2" r:id="rId1" xr:uid="{00000000-0004-0000-0200-000000000000}"/>
    <hyperlink ref="K3" r:id="rId2" xr:uid="{00000000-0004-0000-0200-000001000000}"/>
    <hyperlink ref="K4" r:id="rId3" xr:uid="{00000000-0004-0000-0200-000002000000}"/>
    <hyperlink ref="J11" r:id="rId4" location="/uniswap" xr:uid="{00000000-0004-0000-0200-000003000000}"/>
    <hyperlink ref="P11" r:id="rId5" xr:uid="{00000000-0004-0000-0200-000004000000}"/>
    <hyperlink ref="J12" r:id="rId6" xr:uid="{00000000-0004-0000-0200-000005000000}"/>
    <hyperlink ref="P12" r:id="rId7" xr:uid="{00000000-0004-0000-0200-000006000000}"/>
    <hyperlink ref="J13" r:id="rId8" location="/governance" xr:uid="{00000000-0004-0000-0200-000007000000}"/>
    <hyperlink ref="P13" r:id="rId9" xr:uid="{00000000-0004-0000-0200-000008000000}"/>
    <hyperlink ref="J14" r:id="rId10" location="/badgerdao.eth" xr:uid="{00000000-0004-0000-0200-000009000000}"/>
    <hyperlink ref="P14" r:id="rId11" xr:uid="{00000000-0004-0000-0200-00000A000000}"/>
    <hyperlink ref="J15" r:id="rId12" location="/sushigov.eth" xr:uid="{00000000-0004-0000-0200-00000B000000}"/>
    <hyperlink ref="J16" r:id="rId13" xr:uid="{00000000-0004-0000-0200-00000C000000}"/>
    <hyperlink ref="P16" r:id="rId14" xr:uid="{00000000-0004-0000-0200-00000D000000}"/>
    <hyperlink ref="J17" r:id="rId15" location="/yam.eth" xr:uid="{00000000-0004-0000-0200-00000E000000}"/>
    <hyperlink ref="J19" r:id="rId16" location="/vote.vitadao.eth" xr:uid="{00000000-0004-0000-0200-00000F000000}"/>
    <hyperlink ref="P19" r:id="rId17" xr:uid="{00000000-0004-0000-0200-000010000000}"/>
    <hyperlink ref="J21" r:id="rId18" location="/banklessvault.eth" xr:uid="{00000000-0004-0000-0200-000011000000}"/>
    <hyperlink ref="P21" r:id="rId19" xr:uid="{00000000-0004-0000-0200-000012000000}"/>
    <hyperlink ref="J24" r:id="rId20" location="/ffdao.eth" xr:uid="{00000000-0004-0000-0200-000013000000}"/>
    <hyperlink ref="J26" r:id="rId21" location="/login-bathroom" xr:uid="{00000000-0004-0000-0200-000014000000}"/>
    <hyperlink ref="J28" r:id="rId22" location="/friendswithbenefits.eth" xr:uid="{00000000-0004-0000-0200-000015000000}"/>
    <hyperlink ref="J29" r:id="rId23" location="/club.eth" xr:uid="{00000000-0004-0000-0200-000016000000}"/>
    <hyperlink ref="J30" r:id="rId24" location="/proposals" xr:uid="{00000000-0004-0000-0200-000017000000}"/>
    <hyperlink ref="J31" r:id="rId25" location="/bitdao.eth" xr:uid="{00000000-0004-0000-0200-000018000000}"/>
    <hyperlink ref="J33" r:id="rId26" xr:uid="{00000000-0004-0000-0200-000019000000}"/>
    <hyperlink ref="P33" r:id="rId27" xr:uid="{00000000-0004-0000-0200-00001A000000}"/>
    <hyperlink ref="J34" r:id="rId28" xr:uid="{00000000-0004-0000-0200-00001B000000}"/>
    <hyperlink ref="P34" r:id="rId29" xr:uid="{00000000-0004-0000-0200-00001C000000}"/>
    <hyperlink ref="J35" r:id="rId30" xr:uid="{00000000-0004-0000-0200-00001D000000}"/>
    <hyperlink ref="P35" r:id="rId31" xr:uid="{00000000-0004-0000-0200-00001E000000}"/>
    <hyperlink ref="J36" r:id="rId32" xr:uid="{00000000-0004-0000-0200-00001F000000}"/>
    <hyperlink ref="J37" r:id="rId33" location="/colony.eth" xr:uid="{00000000-0004-0000-0200-000020000000}"/>
    <hyperlink ref="J40" r:id="rId34" xr:uid="{00000000-0004-0000-0200-000021000000}"/>
    <hyperlink ref="J42" r:id="rId35" location="/jennydao.eth" xr:uid="{00000000-0004-0000-0200-000022000000}"/>
    <hyperlink ref="J43" r:id="rId36" location="/meebitsdao.eth" xr:uid="{00000000-0004-0000-0200-000023000000}"/>
    <hyperlink ref="J45" r:id="rId37" location="/squiggledao.eth" xr:uid="{00000000-0004-0000-0200-000024000000}"/>
    <hyperlink ref="P45" r:id="rId38" xr:uid="{00000000-0004-0000-0200-000025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baseColWidth="10" defaultColWidth="14.5" defaultRowHeight="15" customHeight="1" x14ac:dyDescent="0.2"/>
  <cols>
    <col min="1" max="1" width="23" customWidth="1"/>
    <col min="2" max="2" width="16.33203125" customWidth="1"/>
    <col min="3" max="3" width="18" customWidth="1"/>
    <col min="4" max="4" width="10.6640625" customWidth="1"/>
    <col min="5" max="5" width="15" customWidth="1"/>
    <col min="6" max="6" width="19.6640625" customWidth="1"/>
    <col min="7" max="7" width="14.5" customWidth="1"/>
    <col min="8" max="8" width="13.33203125" customWidth="1"/>
    <col min="9" max="9" width="19.5" customWidth="1"/>
    <col min="10" max="10" width="25.5" customWidth="1"/>
    <col min="11" max="11" width="10.6640625" customWidth="1"/>
    <col min="12" max="12" width="20.33203125" customWidth="1"/>
    <col min="13" max="13" width="13.5" customWidth="1"/>
    <col min="14" max="14" width="14" customWidth="1"/>
    <col min="15" max="15" width="13.5" customWidth="1"/>
    <col min="16" max="16" width="25" customWidth="1"/>
    <col min="17" max="17" width="16" customWidth="1"/>
    <col min="18" max="18" width="13.33203125" customWidth="1"/>
    <col min="19" max="19" width="10.6640625" customWidth="1"/>
    <col min="20" max="20" width="30.83203125" customWidth="1"/>
    <col min="21" max="21" width="16" customWidth="1"/>
    <col min="22" max="22" width="22.5" customWidth="1"/>
    <col min="23" max="27" width="10.6640625" customWidth="1"/>
    <col min="28" max="28" width="14.5" customWidth="1"/>
    <col min="29" max="29" width="14.33203125" customWidth="1"/>
    <col min="30" max="30" width="15.6640625" customWidth="1"/>
    <col min="31" max="31" width="13.83203125" customWidth="1"/>
    <col min="32" max="32" width="16.6640625" customWidth="1"/>
    <col min="33" max="33" width="13.33203125" customWidth="1"/>
    <col min="34" max="34" width="19.83203125" customWidth="1"/>
    <col min="35" max="36" width="10.6640625" customWidth="1"/>
    <col min="37" max="37" width="20.5" customWidth="1"/>
    <col min="38" max="38" width="17.6640625" customWidth="1"/>
    <col min="39" max="39" width="18.5" customWidth="1"/>
    <col min="40" max="40" width="13.5" customWidth="1"/>
    <col min="41" max="41" width="29.33203125" customWidth="1"/>
  </cols>
  <sheetData>
    <row r="1" spans="1:41" ht="14.25" customHeight="1" x14ac:dyDescent="0.2"/>
    <row r="2" spans="1:41" ht="14.25" customHeight="1" x14ac:dyDescent="0.2"/>
    <row r="3" spans="1:41" ht="14.25" customHeight="1" x14ac:dyDescent="0.2">
      <c r="B3" s="54" t="s">
        <v>8</v>
      </c>
      <c r="C3" s="47"/>
      <c r="D3" s="47"/>
      <c r="E3" s="47"/>
      <c r="F3" s="47"/>
      <c r="G3" s="47"/>
      <c r="H3" s="47"/>
      <c r="I3" s="47"/>
      <c r="J3" s="47"/>
      <c r="K3" s="54" t="s">
        <v>26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4" t="s">
        <v>399</v>
      </c>
      <c r="Z3" s="47"/>
      <c r="AA3" s="47"/>
      <c r="AB3" s="47"/>
      <c r="AC3" s="47"/>
      <c r="AD3" s="47"/>
      <c r="AE3" s="47"/>
      <c r="AF3" s="47"/>
      <c r="AG3" s="47"/>
    </row>
    <row r="4" spans="1:41" ht="14.25" customHeight="1" x14ac:dyDescent="0.2">
      <c r="B4" s="54" t="s">
        <v>70</v>
      </c>
      <c r="C4" s="47"/>
      <c r="D4" s="47"/>
      <c r="E4" s="47"/>
      <c r="F4" s="47"/>
      <c r="G4" s="54" t="s">
        <v>400</v>
      </c>
      <c r="H4" s="47"/>
      <c r="I4" s="47"/>
      <c r="J4" s="47"/>
      <c r="K4" s="54" t="s">
        <v>81</v>
      </c>
      <c r="L4" s="47"/>
      <c r="M4" s="47"/>
      <c r="N4" s="47"/>
      <c r="O4" s="47"/>
      <c r="P4" s="54" t="s">
        <v>88</v>
      </c>
      <c r="Q4" s="47"/>
      <c r="R4" s="47"/>
      <c r="S4" s="47"/>
      <c r="T4" s="47"/>
      <c r="U4" s="54" t="s">
        <v>96</v>
      </c>
      <c r="V4" s="47"/>
      <c r="W4" s="47"/>
      <c r="X4" s="47"/>
      <c r="Y4" s="54" t="s">
        <v>76</v>
      </c>
      <c r="Z4" s="47"/>
      <c r="AA4" s="47"/>
      <c r="AB4" s="47"/>
      <c r="AC4" s="47"/>
      <c r="AD4" s="47"/>
      <c r="AE4" s="54" t="s">
        <v>401</v>
      </c>
      <c r="AF4" s="47"/>
      <c r="AG4" s="47"/>
    </row>
    <row r="5" spans="1:41" ht="14.25" customHeight="1" x14ac:dyDescent="0.2">
      <c r="A5" s="34" t="s">
        <v>173</v>
      </c>
      <c r="B5" s="34" t="s">
        <v>71</v>
      </c>
      <c r="C5" s="34" t="s">
        <v>72</v>
      </c>
      <c r="D5" s="34" t="s">
        <v>402</v>
      </c>
      <c r="E5" s="34" t="s">
        <v>74</v>
      </c>
      <c r="F5" s="34" t="s">
        <v>75</v>
      </c>
      <c r="G5" s="34" t="s">
        <v>77</v>
      </c>
      <c r="H5" s="34" t="s">
        <v>78</v>
      </c>
      <c r="I5" s="34" t="s">
        <v>79</v>
      </c>
      <c r="J5" s="34" t="s">
        <v>3</v>
      </c>
      <c r="K5" s="34" t="s">
        <v>82</v>
      </c>
      <c r="L5" s="34" t="s">
        <v>403</v>
      </c>
      <c r="M5" s="34" t="s">
        <v>84</v>
      </c>
      <c r="N5" s="34" t="s">
        <v>86</v>
      </c>
      <c r="O5" s="34" t="s">
        <v>87</v>
      </c>
      <c r="P5" s="34" t="s">
        <v>18</v>
      </c>
      <c r="Q5" s="34" t="s">
        <v>90</v>
      </c>
      <c r="R5" s="34" t="s">
        <v>92</v>
      </c>
      <c r="S5" s="34" t="s">
        <v>94</v>
      </c>
      <c r="T5" s="34" t="s">
        <v>95</v>
      </c>
      <c r="U5" s="34" t="s">
        <v>97</v>
      </c>
      <c r="V5" s="34" t="s">
        <v>98</v>
      </c>
      <c r="W5" s="34" t="s">
        <v>100</v>
      </c>
      <c r="X5" s="34" t="s">
        <v>101</v>
      </c>
      <c r="Y5" s="34" t="s">
        <v>404</v>
      </c>
      <c r="Z5" s="34" t="s">
        <v>405</v>
      </c>
      <c r="AA5" s="34" t="s">
        <v>105</v>
      </c>
      <c r="AB5" s="34" t="s">
        <v>106</v>
      </c>
      <c r="AC5" s="34" t="s">
        <v>108</v>
      </c>
      <c r="AD5" s="34" t="s">
        <v>67</v>
      </c>
      <c r="AE5" s="34" t="s">
        <v>406</v>
      </c>
      <c r="AF5" s="34" t="s">
        <v>407</v>
      </c>
      <c r="AG5" s="34" t="s">
        <v>408</v>
      </c>
      <c r="AK5" s="3" t="s">
        <v>409</v>
      </c>
      <c r="AL5" s="3" t="s">
        <v>410</v>
      </c>
      <c r="AM5" s="3" t="s">
        <v>411</v>
      </c>
      <c r="AN5" s="3" t="s">
        <v>412</v>
      </c>
      <c r="AO5" s="3" t="s">
        <v>413</v>
      </c>
    </row>
    <row r="6" spans="1:41" ht="14.25" customHeight="1" x14ac:dyDescent="0.2">
      <c r="A6" s="34" t="s">
        <v>188</v>
      </c>
      <c r="B6" s="34" t="s">
        <v>414</v>
      </c>
      <c r="C6" s="34" t="s">
        <v>415</v>
      </c>
      <c r="D6" s="35" t="s">
        <v>200</v>
      </c>
      <c r="E6" s="34" t="s">
        <v>416</v>
      </c>
      <c r="F6" s="34" t="s">
        <v>27</v>
      </c>
      <c r="G6" s="34" t="str">
        <f t="shared" ref="G6:G62" si="0">IF(AK6&gt;50000, "very large", IF(AK6&gt;12500, "large", IF(AK6&gt;2500,"medium", IF(AK6 &gt; 100, "small", "very small"))))</f>
        <v>very large</v>
      </c>
      <c r="H6" s="34" t="str">
        <f t="shared" ref="H6:H62" si="1">IF(AN6="N/A", "N/A", IF(AN6=100,"Full",IF(AN6&gt;90,"Very High",IF(AN6&gt;25,"High",IF(AN6&gt;0,"Some","None")))))</f>
        <v>Some</v>
      </c>
      <c r="I6" s="35" t="s">
        <v>126</v>
      </c>
      <c r="J6" s="34" t="s">
        <v>417</v>
      </c>
      <c r="K6" s="34" t="s">
        <v>189</v>
      </c>
      <c r="L6" s="34" t="s">
        <v>418</v>
      </c>
      <c r="M6" s="34" t="s">
        <v>190</v>
      </c>
      <c r="N6" s="34" t="s">
        <v>189</v>
      </c>
      <c r="O6" s="34" t="s">
        <v>189</v>
      </c>
      <c r="P6" s="34" t="s">
        <v>419</v>
      </c>
      <c r="Q6" s="34" t="s">
        <v>272</v>
      </c>
      <c r="R6" s="35" t="s">
        <v>189</v>
      </c>
      <c r="S6" s="34" t="s">
        <v>196</v>
      </c>
      <c r="T6" s="34" t="s">
        <v>420</v>
      </c>
      <c r="U6" s="34" t="s">
        <v>189</v>
      </c>
      <c r="V6" s="34" t="s">
        <v>421</v>
      </c>
      <c r="W6" s="34" t="s">
        <v>127</v>
      </c>
      <c r="X6" s="34" t="s">
        <v>272</v>
      </c>
      <c r="Y6" s="34" t="s">
        <v>189</v>
      </c>
      <c r="Z6" s="34"/>
      <c r="AA6" s="34" t="str">
        <f t="shared" ref="AA6:AA62" si="2">H7</f>
        <v>Some</v>
      </c>
      <c r="AB6" s="34" t="str">
        <f t="shared" ref="AB6:AB62" si="3">IF(AO6="N/A", "N/A", IF(AO6&gt;95,"None",IF(AO6&gt;75,"Very",IF(AO6&gt;25,"Some","Very"))))</f>
        <v>None</v>
      </c>
      <c r="AC6" s="34" t="s">
        <v>189</v>
      </c>
      <c r="AD6" s="34"/>
      <c r="AE6" s="34" t="s">
        <v>189</v>
      </c>
      <c r="AF6" s="34" t="s">
        <v>126</v>
      </c>
      <c r="AG6" s="34"/>
      <c r="AH6" s="3" t="s">
        <v>188</v>
      </c>
      <c r="AK6" s="24">
        <v>307800</v>
      </c>
      <c r="AL6" s="24">
        <v>1500000000</v>
      </c>
      <c r="AM6" s="24">
        <v>1200</v>
      </c>
      <c r="AN6" s="36">
        <f t="shared" ref="AN6:AN12" si="4">AM6/AK6 * 100</f>
        <v>0.38986354775828458</v>
      </c>
      <c r="AO6" s="24">
        <v>99.9</v>
      </c>
    </row>
    <row r="7" spans="1:41" ht="14.25" customHeight="1" x14ac:dyDescent="0.2">
      <c r="A7" s="34" t="s">
        <v>208</v>
      </c>
      <c r="B7" s="34" t="s">
        <v>414</v>
      </c>
      <c r="C7" s="34" t="s">
        <v>415</v>
      </c>
      <c r="D7" s="35" t="s">
        <v>200</v>
      </c>
      <c r="E7" s="34" t="s">
        <v>416</v>
      </c>
      <c r="F7" s="34"/>
      <c r="G7" s="34" t="str">
        <f t="shared" si="0"/>
        <v>very large</v>
      </c>
      <c r="H7" s="34" t="str">
        <f t="shared" si="1"/>
        <v>Some</v>
      </c>
      <c r="I7" s="35" t="s">
        <v>126</v>
      </c>
      <c r="J7" s="34" t="s">
        <v>417</v>
      </c>
      <c r="K7" s="34" t="s">
        <v>189</v>
      </c>
      <c r="L7" s="34" t="s">
        <v>418</v>
      </c>
      <c r="M7" s="34" t="s">
        <v>190</v>
      </c>
      <c r="N7" s="34" t="s">
        <v>189</v>
      </c>
      <c r="O7" s="34" t="s">
        <v>189</v>
      </c>
      <c r="P7" s="34" t="s">
        <v>419</v>
      </c>
      <c r="Q7" s="34" t="s">
        <v>209</v>
      </c>
      <c r="R7" s="35" t="s">
        <v>189</v>
      </c>
      <c r="S7" s="34" t="s">
        <v>196</v>
      </c>
      <c r="T7" s="34" t="s">
        <v>420</v>
      </c>
      <c r="U7" s="34" t="s">
        <v>189</v>
      </c>
      <c r="V7" s="34" t="s">
        <v>421</v>
      </c>
      <c r="W7" s="34" t="s">
        <v>127</v>
      </c>
      <c r="X7" s="34" t="s">
        <v>209</v>
      </c>
      <c r="Y7" s="34" t="s">
        <v>189</v>
      </c>
      <c r="Z7" s="34"/>
      <c r="AA7" s="34" t="str">
        <f t="shared" si="2"/>
        <v>Some</v>
      </c>
      <c r="AB7" s="34" t="str">
        <f t="shared" si="3"/>
        <v>None</v>
      </c>
      <c r="AC7" s="34" t="s">
        <v>189</v>
      </c>
      <c r="AD7" s="34"/>
      <c r="AE7" s="34" t="s">
        <v>200</v>
      </c>
      <c r="AF7" s="34" t="s">
        <v>126</v>
      </c>
      <c r="AG7" s="34"/>
      <c r="AH7" s="3" t="s">
        <v>208</v>
      </c>
      <c r="AK7" s="24">
        <v>193500</v>
      </c>
      <c r="AL7" s="24">
        <v>316700000</v>
      </c>
      <c r="AM7" s="24">
        <v>1000</v>
      </c>
      <c r="AN7" s="36">
        <f t="shared" si="4"/>
        <v>0.516795865633075</v>
      </c>
      <c r="AO7" s="24">
        <v>100</v>
      </c>
    </row>
    <row r="8" spans="1:41" ht="14.25" customHeight="1" x14ac:dyDescent="0.2">
      <c r="A8" s="34" t="s">
        <v>215</v>
      </c>
      <c r="B8" s="34" t="s">
        <v>414</v>
      </c>
      <c r="C8" s="34" t="s">
        <v>415</v>
      </c>
      <c r="D8" s="35" t="s">
        <v>200</v>
      </c>
      <c r="E8" s="34" t="s">
        <v>416</v>
      </c>
      <c r="F8" s="34"/>
      <c r="G8" s="34" t="str">
        <f t="shared" si="0"/>
        <v>very large</v>
      </c>
      <c r="H8" s="34" t="str">
        <f t="shared" si="1"/>
        <v>Some</v>
      </c>
      <c r="I8" s="35" t="s">
        <v>126</v>
      </c>
      <c r="J8" s="34" t="s">
        <v>417</v>
      </c>
      <c r="K8" s="34" t="s">
        <v>189</v>
      </c>
      <c r="L8" s="34" t="s">
        <v>418</v>
      </c>
      <c r="M8" s="34" t="s">
        <v>190</v>
      </c>
      <c r="N8" s="34" t="s">
        <v>189</v>
      </c>
      <c r="O8" s="34" t="s">
        <v>189</v>
      </c>
      <c r="P8" s="34" t="s">
        <v>419</v>
      </c>
      <c r="Q8" s="34" t="s">
        <v>272</v>
      </c>
      <c r="R8" s="35" t="s">
        <v>189</v>
      </c>
      <c r="S8" s="34" t="s">
        <v>196</v>
      </c>
      <c r="T8" s="34" t="s">
        <v>420</v>
      </c>
      <c r="U8" s="34" t="s">
        <v>189</v>
      </c>
      <c r="V8" s="34" t="s">
        <v>421</v>
      </c>
      <c r="W8" s="34" t="s">
        <v>127</v>
      </c>
      <c r="X8" s="34" t="s">
        <v>272</v>
      </c>
      <c r="Y8" s="34" t="s">
        <v>189</v>
      </c>
      <c r="Z8" s="34"/>
      <c r="AA8" s="34" t="str">
        <f t="shared" si="2"/>
        <v>Some</v>
      </c>
      <c r="AB8" s="34" t="str">
        <f t="shared" si="3"/>
        <v>None</v>
      </c>
      <c r="AC8" s="34" t="s">
        <v>189</v>
      </c>
      <c r="AD8" s="34"/>
      <c r="AE8" s="34" t="s">
        <v>200</v>
      </c>
      <c r="AF8" s="34" t="s">
        <v>126</v>
      </c>
      <c r="AG8" s="34"/>
      <c r="AH8" s="3" t="s">
        <v>215</v>
      </c>
      <c r="AK8" s="24">
        <v>129300</v>
      </c>
      <c r="AL8" s="24">
        <v>253400000</v>
      </c>
      <c r="AM8" s="24">
        <v>14300</v>
      </c>
      <c r="AN8" s="36">
        <f t="shared" si="4"/>
        <v>11.059551430781129</v>
      </c>
      <c r="AO8" s="24">
        <v>99.5</v>
      </c>
    </row>
    <row r="9" spans="1:41" ht="14.25" customHeight="1" x14ac:dyDescent="0.2">
      <c r="A9" s="34" t="s">
        <v>221</v>
      </c>
      <c r="B9" s="34" t="s">
        <v>414</v>
      </c>
      <c r="C9" s="34" t="s">
        <v>415</v>
      </c>
      <c r="D9" s="35" t="s">
        <v>200</v>
      </c>
      <c r="E9" s="34" t="s">
        <v>416</v>
      </c>
      <c r="F9" s="34"/>
      <c r="G9" s="34" t="str">
        <f t="shared" si="0"/>
        <v>large</v>
      </c>
      <c r="H9" s="34" t="str">
        <f t="shared" si="1"/>
        <v>Some</v>
      </c>
      <c r="I9" s="35" t="s">
        <v>189</v>
      </c>
      <c r="J9" s="34" t="s">
        <v>417</v>
      </c>
      <c r="K9" s="34" t="s">
        <v>189</v>
      </c>
      <c r="L9" s="34" t="s">
        <v>418</v>
      </c>
      <c r="M9" s="34" t="s">
        <v>190</v>
      </c>
      <c r="N9" s="34" t="s">
        <v>189</v>
      </c>
      <c r="O9" s="34" t="s">
        <v>189</v>
      </c>
      <c r="P9" s="34" t="s">
        <v>419</v>
      </c>
      <c r="Q9" s="34" t="s">
        <v>422</v>
      </c>
      <c r="R9" s="35" t="s">
        <v>189</v>
      </c>
      <c r="S9" s="34" t="s">
        <v>225</v>
      </c>
      <c r="T9" s="34" t="s">
        <v>228</v>
      </c>
      <c r="U9" s="34" t="s">
        <v>200</v>
      </c>
      <c r="V9" s="34" t="s">
        <v>421</v>
      </c>
      <c r="W9" s="34" t="s">
        <v>127</v>
      </c>
      <c r="X9" s="34" t="s">
        <v>423</v>
      </c>
      <c r="Y9" s="34" t="s">
        <v>189</v>
      </c>
      <c r="Z9" s="34"/>
      <c r="AA9" s="34" t="str">
        <f t="shared" si="2"/>
        <v>Full</v>
      </c>
      <c r="AB9" s="34" t="str">
        <f t="shared" si="3"/>
        <v>Very</v>
      </c>
      <c r="AC9" s="34" t="s">
        <v>189</v>
      </c>
      <c r="AD9" s="34"/>
      <c r="AE9" s="34" t="s">
        <v>189</v>
      </c>
      <c r="AF9" s="34" t="s">
        <v>200</v>
      </c>
      <c r="AG9" s="34"/>
      <c r="AH9" s="3" t="s">
        <v>221</v>
      </c>
      <c r="AK9" s="24">
        <v>33300</v>
      </c>
      <c r="AL9" s="24">
        <v>240000000</v>
      </c>
      <c r="AM9" s="24">
        <v>340</v>
      </c>
      <c r="AN9" s="36">
        <f t="shared" si="4"/>
        <v>1.0210210210210209</v>
      </c>
      <c r="AO9" s="24">
        <v>85.2</v>
      </c>
    </row>
    <row r="10" spans="1:41" ht="14.25" customHeight="1" x14ac:dyDescent="0.2">
      <c r="A10" s="34" t="s">
        <v>232</v>
      </c>
      <c r="B10" s="34" t="s">
        <v>414</v>
      </c>
      <c r="C10" s="34" t="s">
        <v>415</v>
      </c>
      <c r="D10" s="35" t="s">
        <v>200</v>
      </c>
      <c r="E10" s="34" t="s">
        <v>416</v>
      </c>
      <c r="F10" s="34"/>
      <c r="G10" s="34" t="str">
        <f t="shared" si="0"/>
        <v>medium</v>
      </c>
      <c r="H10" s="34" t="str">
        <f t="shared" si="1"/>
        <v>Full</v>
      </c>
      <c r="I10" s="35" t="s">
        <v>126</v>
      </c>
      <c r="J10" s="34" t="s">
        <v>417</v>
      </c>
      <c r="K10" s="34" t="s">
        <v>189</v>
      </c>
      <c r="L10" s="34" t="s">
        <v>418</v>
      </c>
      <c r="M10" s="34" t="s">
        <v>190</v>
      </c>
      <c r="N10" s="34" t="s">
        <v>189</v>
      </c>
      <c r="O10" s="34" t="s">
        <v>189</v>
      </c>
      <c r="P10" s="34" t="s">
        <v>419</v>
      </c>
      <c r="Q10" s="34" t="s">
        <v>422</v>
      </c>
      <c r="R10" s="35" t="s">
        <v>189</v>
      </c>
      <c r="S10" s="34" t="s">
        <v>225</v>
      </c>
      <c r="T10" s="34" t="s">
        <v>420</v>
      </c>
      <c r="U10" s="34" t="s">
        <v>200</v>
      </c>
      <c r="V10" s="34" t="s">
        <v>421</v>
      </c>
      <c r="W10" s="34" t="s">
        <v>127</v>
      </c>
      <c r="X10" s="34" t="s">
        <v>423</v>
      </c>
      <c r="Y10" s="34" t="s">
        <v>189</v>
      </c>
      <c r="Z10" s="34"/>
      <c r="AA10" s="34" t="str">
        <f t="shared" si="2"/>
        <v>High</v>
      </c>
      <c r="AB10" s="34" t="str">
        <f t="shared" si="3"/>
        <v>None</v>
      </c>
      <c r="AC10" s="34" t="s">
        <v>189</v>
      </c>
      <c r="AD10" s="34"/>
      <c r="AE10" s="34" t="s">
        <v>189</v>
      </c>
      <c r="AF10" s="34" t="s">
        <v>200</v>
      </c>
      <c r="AG10" s="34"/>
      <c r="AH10" s="3" t="s">
        <v>232</v>
      </c>
      <c r="AK10" s="24">
        <v>9700</v>
      </c>
      <c r="AL10" s="24">
        <v>48800000</v>
      </c>
      <c r="AM10" s="24">
        <v>9700</v>
      </c>
      <c r="AN10" s="36">
        <f t="shared" si="4"/>
        <v>100</v>
      </c>
      <c r="AO10" s="24">
        <v>96.6</v>
      </c>
    </row>
    <row r="11" spans="1:41" ht="14.25" customHeight="1" x14ac:dyDescent="0.2">
      <c r="A11" s="34" t="s">
        <v>239</v>
      </c>
      <c r="B11" s="34" t="s">
        <v>414</v>
      </c>
      <c r="C11" s="34" t="s">
        <v>415</v>
      </c>
      <c r="D11" s="35" t="s">
        <v>200</v>
      </c>
      <c r="E11" s="34" t="s">
        <v>244</v>
      </c>
      <c r="F11" s="34"/>
      <c r="G11" s="34" t="str">
        <f t="shared" si="0"/>
        <v>small</v>
      </c>
      <c r="H11" s="34" t="str">
        <f t="shared" si="1"/>
        <v>High</v>
      </c>
      <c r="I11" s="35" t="s">
        <v>126</v>
      </c>
      <c r="J11" s="34" t="s">
        <v>417</v>
      </c>
      <c r="K11" s="34" t="s">
        <v>189</v>
      </c>
      <c r="L11" s="34" t="s">
        <v>424</v>
      </c>
      <c r="M11" s="34" t="s">
        <v>190</v>
      </c>
      <c r="N11" s="34" t="s">
        <v>189</v>
      </c>
      <c r="O11" s="34" t="s">
        <v>200</v>
      </c>
      <c r="P11" s="34" t="s">
        <v>419</v>
      </c>
      <c r="Q11" s="34" t="s">
        <v>272</v>
      </c>
      <c r="R11" s="35" t="s">
        <v>189</v>
      </c>
      <c r="S11" s="34" t="s">
        <v>225</v>
      </c>
      <c r="T11" s="34" t="s">
        <v>127</v>
      </c>
      <c r="U11" s="34" t="s">
        <v>189</v>
      </c>
      <c r="V11" s="34" t="s">
        <v>421</v>
      </c>
      <c r="W11" s="34" t="s">
        <v>127</v>
      </c>
      <c r="X11" s="34" t="s">
        <v>272</v>
      </c>
      <c r="Y11" s="34" t="s">
        <v>189</v>
      </c>
      <c r="Z11" s="34"/>
      <c r="AA11" s="34" t="str">
        <f t="shared" si="2"/>
        <v>Some</v>
      </c>
      <c r="AB11" s="34" t="str">
        <f t="shared" si="3"/>
        <v>Some</v>
      </c>
      <c r="AC11" s="34" t="s">
        <v>200</v>
      </c>
      <c r="AD11" s="34"/>
      <c r="AE11" s="34" t="s">
        <v>200</v>
      </c>
      <c r="AF11" s="34" t="s">
        <v>126</v>
      </c>
      <c r="AG11" s="34"/>
      <c r="AH11" s="3" t="s">
        <v>239</v>
      </c>
      <c r="AK11" s="24">
        <v>527</v>
      </c>
      <c r="AL11" s="24">
        <v>69400000</v>
      </c>
      <c r="AM11" s="24">
        <v>217</v>
      </c>
      <c r="AN11" s="36">
        <f t="shared" si="4"/>
        <v>41.17647058823529</v>
      </c>
      <c r="AO11" s="24">
        <v>42.1</v>
      </c>
    </row>
    <row r="12" spans="1:41" ht="14.25" customHeight="1" x14ac:dyDescent="0.2">
      <c r="A12" s="34" t="s">
        <v>246</v>
      </c>
      <c r="B12" s="34" t="s">
        <v>414</v>
      </c>
      <c r="C12" s="34" t="s">
        <v>8</v>
      </c>
      <c r="D12" s="35" t="s">
        <v>200</v>
      </c>
      <c r="E12" s="34" t="s">
        <v>244</v>
      </c>
      <c r="F12" s="34"/>
      <c r="G12" s="34" t="str">
        <f t="shared" si="0"/>
        <v>medium</v>
      </c>
      <c r="H12" s="34" t="str">
        <f t="shared" si="1"/>
        <v>Some</v>
      </c>
      <c r="I12" s="35" t="s">
        <v>189</v>
      </c>
      <c r="J12" s="34" t="s">
        <v>253</v>
      </c>
      <c r="K12" s="34" t="s">
        <v>189</v>
      </c>
      <c r="L12" s="34" t="s">
        <v>418</v>
      </c>
      <c r="M12" s="34" t="s">
        <v>190</v>
      </c>
      <c r="N12" s="34" t="s">
        <v>200</v>
      </c>
      <c r="O12" s="34" t="s">
        <v>189</v>
      </c>
      <c r="P12" s="34" t="s">
        <v>419</v>
      </c>
      <c r="Q12" s="34" t="s">
        <v>272</v>
      </c>
      <c r="R12" s="35" t="s">
        <v>189</v>
      </c>
      <c r="S12" s="34" t="s">
        <v>196</v>
      </c>
      <c r="T12" s="34" t="s">
        <v>420</v>
      </c>
      <c r="U12" s="34" t="s">
        <v>189</v>
      </c>
      <c r="V12" s="34" t="s">
        <v>421</v>
      </c>
      <c r="W12" s="34" t="s">
        <v>127</v>
      </c>
      <c r="X12" s="34" t="s">
        <v>272</v>
      </c>
      <c r="Y12" s="34" t="s">
        <v>189</v>
      </c>
      <c r="Z12" s="34"/>
      <c r="AA12" s="34" t="str">
        <f t="shared" si="2"/>
        <v>N/A</v>
      </c>
      <c r="AB12" s="34" t="str">
        <f t="shared" si="3"/>
        <v>Very</v>
      </c>
      <c r="AC12" s="34" t="s">
        <v>200</v>
      </c>
      <c r="AD12" s="34"/>
      <c r="AE12" s="34" t="s">
        <v>189</v>
      </c>
      <c r="AF12" s="34" t="s">
        <v>200</v>
      </c>
      <c r="AG12" s="34"/>
      <c r="AH12" s="3" t="s">
        <v>246</v>
      </c>
      <c r="AK12" s="24">
        <v>11300</v>
      </c>
      <c r="AL12" s="24">
        <v>3700000</v>
      </c>
      <c r="AM12" s="24">
        <v>156</v>
      </c>
      <c r="AN12" s="36">
        <f t="shared" si="4"/>
        <v>1.3805309734513276</v>
      </c>
      <c r="AO12" s="24">
        <v>21.3</v>
      </c>
    </row>
    <row r="13" spans="1:41" ht="14.25" customHeight="1" x14ac:dyDescent="0.2">
      <c r="A13" s="34" t="s">
        <v>256</v>
      </c>
      <c r="B13" s="34" t="s">
        <v>204</v>
      </c>
      <c r="C13" s="34" t="s">
        <v>415</v>
      </c>
      <c r="D13" s="35" t="s">
        <v>200</v>
      </c>
      <c r="E13" s="34" t="s">
        <v>416</v>
      </c>
      <c r="F13" s="34"/>
      <c r="G13" s="34" t="str">
        <f t="shared" si="0"/>
        <v>large</v>
      </c>
      <c r="H13" s="34" t="str">
        <f t="shared" si="1"/>
        <v>N/A</v>
      </c>
      <c r="I13" s="35" t="s">
        <v>189</v>
      </c>
      <c r="J13" s="34" t="s">
        <v>417</v>
      </c>
      <c r="K13" s="34" t="s">
        <v>189</v>
      </c>
      <c r="L13" s="34" t="s">
        <v>126</v>
      </c>
      <c r="M13" s="34" t="s">
        <v>257</v>
      </c>
      <c r="N13" s="34" t="s">
        <v>200</v>
      </c>
      <c r="O13" s="34" t="s">
        <v>200</v>
      </c>
      <c r="P13" s="34" t="s">
        <v>419</v>
      </c>
      <c r="Q13" s="34" t="s">
        <v>126</v>
      </c>
      <c r="R13" s="35" t="s">
        <v>200</v>
      </c>
      <c r="S13" s="34" t="s">
        <v>126</v>
      </c>
      <c r="T13" s="34" t="s">
        <v>126</v>
      </c>
      <c r="U13" s="34" t="s">
        <v>200</v>
      </c>
      <c r="V13" s="34" t="s">
        <v>126</v>
      </c>
      <c r="W13" s="34" t="s">
        <v>127</v>
      </c>
      <c r="X13" s="34" t="s">
        <v>126</v>
      </c>
      <c r="Y13" s="34" t="s">
        <v>200</v>
      </c>
      <c r="Z13" s="34"/>
      <c r="AA13" s="34" t="str">
        <f t="shared" si="2"/>
        <v>Some</v>
      </c>
      <c r="AB13" s="34" t="str">
        <f t="shared" si="3"/>
        <v>N/A</v>
      </c>
      <c r="AC13" s="34" t="s">
        <v>126</v>
      </c>
      <c r="AD13" s="34"/>
      <c r="AE13" s="34" t="s">
        <v>189</v>
      </c>
      <c r="AF13" s="34" t="s">
        <v>200</v>
      </c>
      <c r="AG13" s="34"/>
      <c r="AH13" s="3" t="s">
        <v>256</v>
      </c>
      <c r="AK13" s="24">
        <v>20000</v>
      </c>
      <c r="AL13" s="24" t="s">
        <v>126</v>
      </c>
      <c r="AM13" s="24" t="s">
        <v>126</v>
      </c>
      <c r="AN13" s="36" t="s">
        <v>126</v>
      </c>
      <c r="AO13" s="24" t="s">
        <v>126</v>
      </c>
    </row>
    <row r="14" spans="1:41" ht="14.25" customHeight="1" x14ac:dyDescent="0.2">
      <c r="A14" s="34" t="s">
        <v>263</v>
      </c>
      <c r="B14" s="34" t="s">
        <v>414</v>
      </c>
      <c r="C14" s="34" t="s">
        <v>267</v>
      </c>
      <c r="D14" s="35" t="s">
        <v>200</v>
      </c>
      <c r="E14" s="34" t="s">
        <v>416</v>
      </c>
      <c r="F14" s="34"/>
      <c r="G14" s="34" t="str">
        <f t="shared" si="0"/>
        <v>small</v>
      </c>
      <c r="H14" s="34" t="str">
        <f t="shared" si="1"/>
        <v>Some</v>
      </c>
      <c r="I14" s="35" t="s">
        <v>189</v>
      </c>
      <c r="J14" s="34" t="s">
        <v>417</v>
      </c>
      <c r="K14" s="34" t="s">
        <v>189</v>
      </c>
      <c r="L14" s="34" t="s">
        <v>418</v>
      </c>
      <c r="M14" s="34" t="s">
        <v>190</v>
      </c>
      <c r="N14" s="34" t="s">
        <v>189</v>
      </c>
      <c r="O14" s="34" t="s">
        <v>189</v>
      </c>
      <c r="P14" s="34" t="s">
        <v>419</v>
      </c>
      <c r="Q14" s="34" t="s">
        <v>422</v>
      </c>
      <c r="R14" s="35" t="s">
        <v>189</v>
      </c>
      <c r="S14" s="34" t="s">
        <v>225</v>
      </c>
      <c r="T14" s="34" t="s">
        <v>228</v>
      </c>
      <c r="U14" s="34" t="s">
        <v>200</v>
      </c>
      <c r="V14" s="34" t="s">
        <v>421</v>
      </c>
      <c r="W14" s="34" t="s">
        <v>127</v>
      </c>
      <c r="X14" s="34" t="s">
        <v>423</v>
      </c>
      <c r="Y14" s="34" t="s">
        <v>189</v>
      </c>
      <c r="Z14" s="34"/>
      <c r="AA14" s="34" t="str">
        <f t="shared" si="2"/>
        <v>N/A</v>
      </c>
      <c r="AB14" s="34" t="str">
        <f t="shared" si="3"/>
        <v>Some</v>
      </c>
      <c r="AC14" s="34" t="s">
        <v>200</v>
      </c>
      <c r="AD14" s="34"/>
      <c r="AE14" s="34" t="s">
        <v>200</v>
      </c>
      <c r="AF14" s="34" t="s">
        <v>200</v>
      </c>
      <c r="AG14" s="34"/>
      <c r="AH14" s="3" t="s">
        <v>263</v>
      </c>
      <c r="AK14" s="24">
        <v>830</v>
      </c>
      <c r="AL14" s="24">
        <v>11800000</v>
      </c>
      <c r="AM14" s="24">
        <v>107</v>
      </c>
      <c r="AN14" s="36">
        <f>AM14/AK14 * 100</f>
        <v>12.891566265060241</v>
      </c>
      <c r="AO14" s="24">
        <v>59</v>
      </c>
    </row>
    <row r="15" spans="1:41" ht="14.25" customHeight="1" x14ac:dyDescent="0.2">
      <c r="A15" s="34" t="s">
        <v>271</v>
      </c>
      <c r="B15" s="34" t="s">
        <v>204</v>
      </c>
      <c r="C15" s="34" t="s">
        <v>8</v>
      </c>
      <c r="D15" s="35" t="s">
        <v>189</v>
      </c>
      <c r="E15" s="34" t="s">
        <v>416</v>
      </c>
      <c r="F15" s="34"/>
      <c r="G15" s="34" t="str">
        <f t="shared" si="0"/>
        <v>small</v>
      </c>
      <c r="H15" s="34" t="str">
        <f t="shared" si="1"/>
        <v>N/A</v>
      </c>
      <c r="I15" s="35" t="s">
        <v>126</v>
      </c>
      <c r="J15" s="34" t="s">
        <v>417</v>
      </c>
      <c r="K15" s="34" t="s">
        <v>189</v>
      </c>
      <c r="L15" s="34" t="s">
        <v>126</v>
      </c>
      <c r="M15" s="34" t="s">
        <v>190</v>
      </c>
      <c r="N15" s="34" t="s">
        <v>189</v>
      </c>
      <c r="O15" s="34" t="s">
        <v>126</v>
      </c>
      <c r="P15" s="34" t="s">
        <v>419</v>
      </c>
      <c r="Q15" s="34" t="s">
        <v>272</v>
      </c>
      <c r="R15" s="35" t="s">
        <v>200</v>
      </c>
      <c r="S15" s="34" t="s">
        <v>126</v>
      </c>
      <c r="T15" s="34" t="s">
        <v>420</v>
      </c>
      <c r="U15" s="34" t="s">
        <v>126</v>
      </c>
      <c r="V15" s="34" t="s">
        <v>126</v>
      </c>
      <c r="W15" s="34" t="s">
        <v>126</v>
      </c>
      <c r="X15" s="34" t="s">
        <v>272</v>
      </c>
      <c r="Y15" s="34" t="s">
        <v>200</v>
      </c>
      <c r="Z15" s="34"/>
      <c r="AA15" s="34" t="str">
        <f t="shared" si="2"/>
        <v>High</v>
      </c>
      <c r="AB15" s="34" t="str">
        <f t="shared" si="3"/>
        <v>N/A</v>
      </c>
      <c r="AC15" s="34" t="s">
        <v>126</v>
      </c>
      <c r="AD15" s="34"/>
      <c r="AE15" s="34" t="s">
        <v>189</v>
      </c>
      <c r="AF15" s="34" t="s">
        <v>189</v>
      </c>
      <c r="AG15" s="34"/>
      <c r="AH15" s="3" t="s">
        <v>271</v>
      </c>
      <c r="AK15" s="24">
        <v>609</v>
      </c>
      <c r="AL15" s="24" t="s">
        <v>126</v>
      </c>
      <c r="AM15" s="24" t="s">
        <v>126</v>
      </c>
      <c r="AN15" s="36" t="s">
        <v>126</v>
      </c>
      <c r="AO15" s="24" t="s">
        <v>126</v>
      </c>
    </row>
    <row r="16" spans="1:41" ht="14.25" customHeight="1" x14ac:dyDescent="0.2">
      <c r="A16" s="34" t="s">
        <v>279</v>
      </c>
      <c r="B16" s="34" t="s">
        <v>204</v>
      </c>
      <c r="C16" s="34" t="s">
        <v>8</v>
      </c>
      <c r="D16" s="35" t="s">
        <v>189</v>
      </c>
      <c r="E16" s="34" t="s">
        <v>244</v>
      </c>
      <c r="F16" s="34"/>
      <c r="G16" s="34" t="str">
        <f t="shared" si="0"/>
        <v>medium</v>
      </c>
      <c r="H16" s="34" t="str">
        <f t="shared" si="1"/>
        <v>High</v>
      </c>
      <c r="I16" s="35" t="s">
        <v>126</v>
      </c>
      <c r="J16" s="34" t="s">
        <v>253</v>
      </c>
      <c r="K16" s="34" t="s">
        <v>189</v>
      </c>
      <c r="L16" s="34" t="s">
        <v>418</v>
      </c>
      <c r="M16" s="34" t="s">
        <v>190</v>
      </c>
      <c r="N16" s="34" t="s">
        <v>189</v>
      </c>
      <c r="O16" s="34" t="s">
        <v>189</v>
      </c>
      <c r="P16" s="34" t="s">
        <v>419</v>
      </c>
      <c r="Q16" s="34" t="s">
        <v>422</v>
      </c>
      <c r="R16" s="35" t="s">
        <v>189</v>
      </c>
      <c r="S16" s="34" t="s">
        <v>225</v>
      </c>
      <c r="T16" s="34" t="s">
        <v>228</v>
      </c>
      <c r="U16" s="34" t="s">
        <v>200</v>
      </c>
      <c r="V16" s="34" t="s">
        <v>421</v>
      </c>
      <c r="W16" s="34" t="s">
        <v>127</v>
      </c>
      <c r="X16" s="34" t="s">
        <v>423</v>
      </c>
      <c r="Y16" s="34" t="s">
        <v>189</v>
      </c>
      <c r="Z16" s="34"/>
      <c r="AA16" s="34" t="str">
        <f t="shared" si="2"/>
        <v>N/A</v>
      </c>
      <c r="AB16" s="34" t="str">
        <f t="shared" si="3"/>
        <v>Very</v>
      </c>
      <c r="AC16" s="34" t="s">
        <v>200</v>
      </c>
      <c r="AD16" s="34"/>
      <c r="AE16" s="34" t="s">
        <v>189</v>
      </c>
      <c r="AF16" s="34" t="s">
        <v>126</v>
      </c>
      <c r="AG16" s="34"/>
      <c r="AH16" s="3" t="s">
        <v>279</v>
      </c>
      <c r="AK16" s="24">
        <v>8500</v>
      </c>
      <c r="AL16" s="24">
        <v>7300000</v>
      </c>
      <c r="AM16" s="24">
        <v>2700</v>
      </c>
      <c r="AN16" s="36">
        <f>AM16/AK16 * 100</f>
        <v>31.764705882352938</v>
      </c>
      <c r="AO16" s="24">
        <v>87.1</v>
      </c>
    </row>
    <row r="17" spans="1:41" ht="14.25" customHeight="1" x14ac:dyDescent="0.2">
      <c r="A17" s="34" t="s">
        <v>283</v>
      </c>
      <c r="B17" s="34" t="s">
        <v>425</v>
      </c>
      <c r="C17" s="34" t="s">
        <v>267</v>
      </c>
      <c r="D17" s="35" t="s">
        <v>200</v>
      </c>
      <c r="E17" s="34" t="s">
        <v>416</v>
      </c>
      <c r="F17" s="34"/>
      <c r="G17" s="34" t="str">
        <f t="shared" si="0"/>
        <v>very large</v>
      </c>
      <c r="H17" s="34" t="str">
        <f t="shared" si="1"/>
        <v>N/A</v>
      </c>
      <c r="I17" s="35" t="s">
        <v>126</v>
      </c>
      <c r="J17" s="34" t="s">
        <v>417</v>
      </c>
      <c r="K17" s="34" t="s">
        <v>200</v>
      </c>
      <c r="L17" s="34" t="s">
        <v>126</v>
      </c>
      <c r="M17" s="34" t="s">
        <v>127</v>
      </c>
      <c r="N17" s="34" t="s">
        <v>126</v>
      </c>
      <c r="O17" s="34" t="s">
        <v>126</v>
      </c>
      <c r="P17" s="34" t="s">
        <v>126</v>
      </c>
      <c r="Q17" s="34" t="s">
        <v>126</v>
      </c>
      <c r="R17" s="35" t="s">
        <v>126</v>
      </c>
      <c r="S17" s="34" t="s">
        <v>126</v>
      </c>
      <c r="T17" s="34" t="s">
        <v>126</v>
      </c>
      <c r="U17" s="34" t="s">
        <v>126</v>
      </c>
      <c r="V17" s="34" t="s">
        <v>126</v>
      </c>
      <c r="W17" s="34" t="s">
        <v>126</v>
      </c>
      <c r="X17" s="34" t="s">
        <v>126</v>
      </c>
      <c r="Y17" s="34" t="s">
        <v>189</v>
      </c>
      <c r="Z17" s="34"/>
      <c r="AA17" s="34" t="str">
        <f t="shared" si="2"/>
        <v>N/A</v>
      </c>
      <c r="AB17" s="34" t="str">
        <f t="shared" si="3"/>
        <v>Very</v>
      </c>
      <c r="AC17" s="34" t="s">
        <v>200</v>
      </c>
      <c r="AD17" s="34"/>
      <c r="AE17" s="34" t="s">
        <v>200</v>
      </c>
      <c r="AF17" s="34" t="s">
        <v>200</v>
      </c>
      <c r="AG17" s="34"/>
      <c r="AH17" s="3" t="s">
        <v>283</v>
      </c>
      <c r="AK17" s="24" t="s">
        <v>126</v>
      </c>
      <c r="AL17" s="24">
        <v>542808</v>
      </c>
      <c r="AM17" s="24" t="s">
        <v>126</v>
      </c>
      <c r="AN17" s="36" t="s">
        <v>126</v>
      </c>
      <c r="AO17" s="24">
        <v>0</v>
      </c>
    </row>
    <row r="18" spans="1:41" ht="14.25" customHeight="1" x14ac:dyDescent="0.2">
      <c r="A18" s="34" t="s">
        <v>287</v>
      </c>
      <c r="B18" s="34" t="s">
        <v>204</v>
      </c>
      <c r="C18" s="34" t="s">
        <v>8</v>
      </c>
      <c r="D18" s="35" t="s">
        <v>189</v>
      </c>
      <c r="E18" s="34" t="s">
        <v>244</v>
      </c>
      <c r="F18" s="34"/>
      <c r="G18" s="34" t="str">
        <f t="shared" si="0"/>
        <v>very large</v>
      </c>
      <c r="H18" s="34" t="str">
        <f t="shared" si="1"/>
        <v>N/A</v>
      </c>
      <c r="I18" s="35" t="s">
        <v>126</v>
      </c>
      <c r="J18" s="34" t="s">
        <v>417</v>
      </c>
      <c r="K18" s="34" t="s">
        <v>189</v>
      </c>
      <c r="L18" s="34" t="s">
        <v>126</v>
      </c>
      <c r="M18" s="34" t="s">
        <v>190</v>
      </c>
      <c r="N18" s="34" t="s">
        <v>189</v>
      </c>
      <c r="O18" s="34" t="s">
        <v>200</v>
      </c>
      <c r="P18" s="34" t="s">
        <v>126</v>
      </c>
      <c r="Q18" s="34" t="s">
        <v>126</v>
      </c>
      <c r="R18" s="35" t="s">
        <v>126</v>
      </c>
      <c r="S18" s="34" t="s">
        <v>126</v>
      </c>
      <c r="T18" s="34" t="s">
        <v>126</v>
      </c>
      <c r="U18" s="34" t="s">
        <v>126</v>
      </c>
      <c r="V18" s="34" t="s">
        <v>126</v>
      </c>
      <c r="W18" s="34" t="s">
        <v>126</v>
      </c>
      <c r="X18" s="34" t="s">
        <v>126</v>
      </c>
      <c r="Y18" s="34" t="s">
        <v>200</v>
      </c>
      <c r="Z18" s="34"/>
      <c r="AA18" s="34" t="str">
        <f t="shared" si="2"/>
        <v>Some</v>
      </c>
      <c r="AB18" s="34" t="str">
        <f t="shared" si="3"/>
        <v>N/A</v>
      </c>
      <c r="AC18" s="34" t="s">
        <v>126</v>
      </c>
      <c r="AD18" s="34"/>
      <c r="AE18" s="34" t="s">
        <v>200</v>
      </c>
      <c r="AF18" s="34" t="s">
        <v>200</v>
      </c>
      <c r="AG18" s="34"/>
      <c r="AH18" s="3" t="s">
        <v>287</v>
      </c>
      <c r="AK18" s="24" t="s">
        <v>126</v>
      </c>
      <c r="AL18" s="24" t="s">
        <v>126</v>
      </c>
      <c r="AM18" s="24" t="s">
        <v>126</v>
      </c>
      <c r="AN18" s="36" t="s">
        <v>126</v>
      </c>
      <c r="AO18" s="24" t="s">
        <v>126</v>
      </c>
    </row>
    <row r="19" spans="1:41" ht="14.25" customHeight="1" x14ac:dyDescent="0.2">
      <c r="A19" s="34" t="s">
        <v>290</v>
      </c>
      <c r="B19" s="34" t="s">
        <v>204</v>
      </c>
      <c r="C19" s="34" t="s">
        <v>8</v>
      </c>
      <c r="D19" s="35" t="s">
        <v>200</v>
      </c>
      <c r="E19" s="34" t="s">
        <v>244</v>
      </c>
      <c r="F19" s="34"/>
      <c r="G19" s="34" t="str">
        <f t="shared" si="0"/>
        <v>large</v>
      </c>
      <c r="H19" s="34" t="str">
        <f t="shared" si="1"/>
        <v>Some</v>
      </c>
      <c r="I19" s="35" t="s">
        <v>126</v>
      </c>
      <c r="J19" s="34" t="s">
        <v>253</v>
      </c>
      <c r="K19" s="34" t="s">
        <v>189</v>
      </c>
      <c r="L19" s="34" t="s">
        <v>418</v>
      </c>
      <c r="M19" s="34" t="s">
        <v>190</v>
      </c>
      <c r="N19" s="34" t="s">
        <v>189</v>
      </c>
      <c r="O19" s="34" t="s">
        <v>189</v>
      </c>
      <c r="P19" s="34" t="s">
        <v>419</v>
      </c>
      <c r="Q19" s="34" t="s">
        <v>422</v>
      </c>
      <c r="R19" s="35" t="s">
        <v>189</v>
      </c>
      <c r="S19" s="34" t="s">
        <v>225</v>
      </c>
      <c r="T19" s="34" t="s">
        <v>228</v>
      </c>
      <c r="U19" s="34" t="s">
        <v>200</v>
      </c>
      <c r="V19" s="34" t="s">
        <v>421</v>
      </c>
      <c r="W19" s="34" t="s">
        <v>127</v>
      </c>
      <c r="X19" s="34" t="s">
        <v>423</v>
      </c>
      <c r="Y19" s="34" t="s">
        <v>189</v>
      </c>
      <c r="Z19" s="34"/>
      <c r="AA19" s="34" t="str">
        <f t="shared" si="2"/>
        <v>N/A</v>
      </c>
      <c r="AB19" s="34" t="str">
        <f t="shared" si="3"/>
        <v>Very</v>
      </c>
      <c r="AC19" s="34" t="s">
        <v>200</v>
      </c>
      <c r="AD19" s="34"/>
      <c r="AE19" s="34" t="s">
        <v>126</v>
      </c>
      <c r="AF19" s="34" t="s">
        <v>126</v>
      </c>
      <c r="AG19" s="34"/>
      <c r="AH19" s="3" t="s">
        <v>290</v>
      </c>
      <c r="AK19" s="24">
        <v>13300</v>
      </c>
      <c r="AL19" s="24">
        <v>9700000</v>
      </c>
      <c r="AM19" s="24">
        <v>181</v>
      </c>
      <c r="AN19" s="36">
        <f>AM19/AK19 * 100</f>
        <v>1.3609022556390977</v>
      </c>
      <c r="AO19" s="24">
        <v>82.2</v>
      </c>
    </row>
    <row r="20" spans="1:41" ht="14.25" customHeight="1" x14ac:dyDescent="0.2">
      <c r="A20" s="34" t="s">
        <v>293</v>
      </c>
      <c r="B20" s="34" t="s">
        <v>126</v>
      </c>
      <c r="C20" s="34" t="s">
        <v>415</v>
      </c>
      <c r="D20" s="35" t="s">
        <v>126</v>
      </c>
      <c r="E20" s="34" t="s">
        <v>244</v>
      </c>
      <c r="F20" s="34"/>
      <c r="G20" s="34" t="str">
        <f t="shared" si="0"/>
        <v>very large</v>
      </c>
      <c r="H20" s="34" t="str">
        <f t="shared" si="1"/>
        <v>N/A</v>
      </c>
      <c r="I20" s="35" t="s">
        <v>126</v>
      </c>
      <c r="J20" s="34" t="s">
        <v>417</v>
      </c>
      <c r="K20" s="34" t="s">
        <v>200</v>
      </c>
      <c r="L20" s="34" t="s">
        <v>126</v>
      </c>
      <c r="M20" s="34" t="s">
        <v>127</v>
      </c>
      <c r="N20" s="34" t="s">
        <v>126</v>
      </c>
      <c r="O20" s="34" t="s">
        <v>126</v>
      </c>
      <c r="P20" s="34" t="s">
        <v>126</v>
      </c>
      <c r="Q20" s="34" t="s">
        <v>126</v>
      </c>
      <c r="R20" s="35" t="s">
        <v>126</v>
      </c>
      <c r="S20" s="34" t="s">
        <v>126</v>
      </c>
      <c r="T20" s="34" t="s">
        <v>126</v>
      </c>
      <c r="U20" s="34" t="s">
        <v>126</v>
      </c>
      <c r="V20" s="34" t="s">
        <v>126</v>
      </c>
      <c r="W20" s="34" t="s">
        <v>126</v>
      </c>
      <c r="X20" s="34" t="s">
        <v>126</v>
      </c>
      <c r="Y20" s="34" t="s">
        <v>200</v>
      </c>
      <c r="Z20" s="34"/>
      <c r="AA20" s="34" t="str">
        <f t="shared" si="2"/>
        <v>N/A</v>
      </c>
      <c r="AB20" s="34" t="str">
        <f t="shared" si="3"/>
        <v>N/A</v>
      </c>
      <c r="AC20" s="34" t="s">
        <v>126</v>
      </c>
      <c r="AD20" s="34"/>
      <c r="AE20" s="34" t="s">
        <v>126</v>
      </c>
      <c r="AF20" s="34" t="s">
        <v>126</v>
      </c>
      <c r="AG20" s="34"/>
      <c r="AH20" s="3" t="s">
        <v>293</v>
      </c>
      <c r="AK20" s="24" t="s">
        <v>126</v>
      </c>
      <c r="AL20" s="24" t="s">
        <v>126</v>
      </c>
      <c r="AM20" s="24" t="s">
        <v>126</v>
      </c>
      <c r="AN20" s="36" t="s">
        <v>126</v>
      </c>
      <c r="AO20" s="24" t="s">
        <v>126</v>
      </c>
    </row>
    <row r="21" spans="1:41" ht="14.25" customHeight="1" x14ac:dyDescent="0.2">
      <c r="A21" s="34" t="s">
        <v>298</v>
      </c>
      <c r="B21" s="34" t="s">
        <v>204</v>
      </c>
      <c r="C21" s="34" t="s">
        <v>8</v>
      </c>
      <c r="D21" s="35" t="s">
        <v>200</v>
      </c>
      <c r="E21" s="34" t="s">
        <v>244</v>
      </c>
      <c r="F21" s="34"/>
      <c r="G21" s="34" t="str">
        <f t="shared" si="0"/>
        <v>very large</v>
      </c>
      <c r="H21" s="34" t="str">
        <f t="shared" si="1"/>
        <v>N/A</v>
      </c>
      <c r="I21" s="35" t="s">
        <v>126</v>
      </c>
      <c r="J21" s="34" t="s">
        <v>253</v>
      </c>
      <c r="K21" s="34" t="s">
        <v>189</v>
      </c>
      <c r="L21" s="34" t="s">
        <v>126</v>
      </c>
      <c r="M21" s="34" t="s">
        <v>257</v>
      </c>
      <c r="N21" s="34" t="s">
        <v>189</v>
      </c>
      <c r="O21" s="34" t="s">
        <v>126</v>
      </c>
      <c r="P21" s="34" t="s">
        <v>419</v>
      </c>
      <c r="Q21" s="34" t="s">
        <v>200</v>
      </c>
      <c r="R21" s="35" t="s">
        <v>189</v>
      </c>
      <c r="S21" s="34" t="s">
        <v>126</v>
      </c>
      <c r="T21" s="34" t="s">
        <v>126</v>
      </c>
      <c r="U21" s="34" t="s">
        <v>200</v>
      </c>
      <c r="V21" s="34" t="s">
        <v>126</v>
      </c>
      <c r="W21" s="34" t="s">
        <v>127</v>
      </c>
      <c r="X21" s="34" t="s">
        <v>200</v>
      </c>
      <c r="Y21" s="34" t="s">
        <v>200</v>
      </c>
      <c r="Z21" s="34"/>
      <c r="AA21" s="34" t="str">
        <f t="shared" si="2"/>
        <v>N/A</v>
      </c>
      <c r="AB21" s="34" t="str">
        <f t="shared" si="3"/>
        <v>N/A</v>
      </c>
      <c r="AC21" s="34" t="s">
        <v>126</v>
      </c>
      <c r="AD21" s="34"/>
      <c r="AE21" s="34" t="s">
        <v>200</v>
      </c>
      <c r="AF21" s="34" t="s">
        <v>189</v>
      </c>
      <c r="AG21" s="34"/>
      <c r="AH21" s="3" t="s">
        <v>298</v>
      </c>
      <c r="AK21" s="24" t="s">
        <v>126</v>
      </c>
      <c r="AL21" s="24" t="s">
        <v>126</v>
      </c>
      <c r="AM21" s="24" t="s">
        <v>126</v>
      </c>
      <c r="AN21" s="36" t="s">
        <v>126</v>
      </c>
      <c r="AO21" s="24" t="s">
        <v>126</v>
      </c>
    </row>
    <row r="22" spans="1:41" ht="14.25" customHeight="1" x14ac:dyDescent="0.2">
      <c r="A22" s="34" t="s">
        <v>300</v>
      </c>
      <c r="B22" s="34" t="s">
        <v>425</v>
      </c>
      <c r="C22" s="34" t="s">
        <v>267</v>
      </c>
      <c r="D22" s="35" t="s">
        <v>200</v>
      </c>
      <c r="E22" s="34" t="s">
        <v>426</v>
      </c>
      <c r="F22" s="34"/>
      <c r="G22" s="34" t="str">
        <f t="shared" si="0"/>
        <v>very large</v>
      </c>
      <c r="H22" s="34" t="str">
        <f t="shared" si="1"/>
        <v>N/A</v>
      </c>
      <c r="I22" s="35" t="s">
        <v>189</v>
      </c>
      <c r="J22" s="34" t="s">
        <v>253</v>
      </c>
      <c r="K22" s="34" t="s">
        <v>200</v>
      </c>
      <c r="L22" s="34" t="s">
        <v>418</v>
      </c>
      <c r="M22" s="34" t="s">
        <v>126</v>
      </c>
      <c r="N22" s="34" t="s">
        <v>126</v>
      </c>
      <c r="O22" s="34" t="s">
        <v>126</v>
      </c>
      <c r="P22" s="34" t="s">
        <v>425</v>
      </c>
      <c r="Q22" s="34" t="s">
        <v>200</v>
      </c>
      <c r="R22" s="35" t="s">
        <v>189</v>
      </c>
      <c r="S22" s="34" t="s">
        <v>225</v>
      </c>
      <c r="T22" s="34" t="s">
        <v>126</v>
      </c>
      <c r="U22" s="34" t="s">
        <v>200</v>
      </c>
      <c r="V22" s="34" t="s">
        <v>427</v>
      </c>
      <c r="W22" s="34" t="s">
        <v>127</v>
      </c>
      <c r="X22" s="34" t="s">
        <v>200</v>
      </c>
      <c r="Y22" s="34" t="s">
        <v>189</v>
      </c>
      <c r="Z22" s="34"/>
      <c r="AA22" s="34" t="str">
        <f t="shared" si="2"/>
        <v>Some</v>
      </c>
      <c r="AB22" s="34" t="str">
        <f t="shared" si="3"/>
        <v>N/A</v>
      </c>
      <c r="AC22" s="34" t="s">
        <v>200</v>
      </c>
      <c r="AD22" s="34"/>
      <c r="AE22" s="34" t="s">
        <v>200</v>
      </c>
      <c r="AF22" s="34" t="s">
        <v>200</v>
      </c>
      <c r="AG22" s="34"/>
      <c r="AH22" s="3" t="s">
        <v>300</v>
      </c>
      <c r="AK22" s="24" t="s">
        <v>126</v>
      </c>
      <c r="AL22" s="24">
        <v>2574</v>
      </c>
      <c r="AM22" s="24">
        <v>9</v>
      </c>
      <c r="AN22" s="36" t="s">
        <v>126</v>
      </c>
      <c r="AO22" s="24" t="s">
        <v>126</v>
      </c>
    </row>
    <row r="23" spans="1:41" ht="14.25" customHeight="1" x14ac:dyDescent="0.2">
      <c r="A23" s="34" t="s">
        <v>305</v>
      </c>
      <c r="B23" s="34" t="s">
        <v>204</v>
      </c>
      <c r="C23" s="34" t="s">
        <v>308</v>
      </c>
      <c r="D23" s="35" t="s">
        <v>189</v>
      </c>
      <c r="E23" s="34" t="s">
        <v>244</v>
      </c>
      <c r="F23" s="34"/>
      <c r="G23" s="34" t="str">
        <f t="shared" si="0"/>
        <v>medium</v>
      </c>
      <c r="H23" s="34" t="str">
        <f t="shared" si="1"/>
        <v>Some</v>
      </c>
      <c r="I23" s="35" t="s">
        <v>189</v>
      </c>
      <c r="J23" s="34" t="s">
        <v>253</v>
      </c>
      <c r="K23" s="34" t="s">
        <v>189</v>
      </c>
      <c r="L23" s="34" t="s">
        <v>418</v>
      </c>
      <c r="M23" s="34" t="s">
        <v>190</v>
      </c>
      <c r="N23" s="34" t="s">
        <v>189</v>
      </c>
      <c r="O23" s="34" t="s">
        <v>189</v>
      </c>
      <c r="P23" s="34" t="s">
        <v>428</v>
      </c>
      <c r="Q23" s="34" t="s">
        <v>422</v>
      </c>
      <c r="R23" s="35" t="s">
        <v>189</v>
      </c>
      <c r="S23" s="34" t="s">
        <v>225</v>
      </c>
      <c r="T23" s="34" t="s">
        <v>228</v>
      </c>
      <c r="U23" s="34" t="s">
        <v>200</v>
      </c>
      <c r="V23" s="34" t="s">
        <v>421</v>
      </c>
      <c r="W23" s="34" t="s">
        <v>127</v>
      </c>
      <c r="X23" s="34" t="s">
        <v>423</v>
      </c>
      <c r="Y23" s="34" t="s">
        <v>189</v>
      </c>
      <c r="Z23" s="34"/>
      <c r="AA23" s="34" t="str">
        <f t="shared" si="2"/>
        <v>N/A</v>
      </c>
      <c r="AB23" s="34" t="str">
        <f t="shared" si="3"/>
        <v>N/A</v>
      </c>
      <c r="AC23" s="34" t="s">
        <v>200</v>
      </c>
      <c r="AD23" s="34"/>
      <c r="AE23" s="34" t="s">
        <v>200</v>
      </c>
      <c r="AF23" s="34" t="s">
        <v>189</v>
      </c>
      <c r="AG23" s="34"/>
      <c r="AH23" s="3" t="s">
        <v>305</v>
      </c>
      <c r="AK23" s="24">
        <v>6400</v>
      </c>
      <c r="AL23" s="24">
        <v>18260000</v>
      </c>
      <c r="AM23" s="24">
        <v>1400</v>
      </c>
      <c r="AN23" s="36">
        <f>AM23/AK23 * 100</f>
        <v>21.875</v>
      </c>
      <c r="AO23" s="24" t="s">
        <v>126</v>
      </c>
    </row>
    <row r="24" spans="1:41" ht="14.25" customHeight="1" x14ac:dyDescent="0.2">
      <c r="A24" s="34" t="s">
        <v>311</v>
      </c>
      <c r="B24" s="34" t="s">
        <v>204</v>
      </c>
      <c r="C24" s="34" t="s">
        <v>8</v>
      </c>
      <c r="D24" s="35" t="s">
        <v>200</v>
      </c>
      <c r="E24" s="34" t="s">
        <v>244</v>
      </c>
      <c r="F24" s="34"/>
      <c r="G24" s="34" t="str">
        <f t="shared" si="0"/>
        <v>very large</v>
      </c>
      <c r="H24" s="34" t="str">
        <f t="shared" si="1"/>
        <v>N/A</v>
      </c>
      <c r="I24" s="35" t="s">
        <v>189</v>
      </c>
      <c r="J24" s="34" t="s">
        <v>417</v>
      </c>
      <c r="K24" s="34" t="s">
        <v>189</v>
      </c>
      <c r="L24" s="34" t="s">
        <v>418</v>
      </c>
      <c r="M24" s="34" t="s">
        <v>190</v>
      </c>
      <c r="N24" s="34" t="s">
        <v>189</v>
      </c>
      <c r="O24" s="34" t="s">
        <v>189</v>
      </c>
      <c r="P24" s="34" t="s">
        <v>419</v>
      </c>
      <c r="Q24" s="34" t="s">
        <v>422</v>
      </c>
      <c r="R24" s="35" t="s">
        <v>189</v>
      </c>
      <c r="S24" s="34" t="s">
        <v>225</v>
      </c>
      <c r="T24" s="34" t="s">
        <v>127</v>
      </c>
      <c r="U24" s="34" t="s">
        <v>200</v>
      </c>
      <c r="V24" s="34" t="s">
        <v>421</v>
      </c>
      <c r="W24" s="34" t="s">
        <v>127</v>
      </c>
      <c r="X24" s="34" t="s">
        <v>423</v>
      </c>
      <c r="Y24" s="34" t="s">
        <v>200</v>
      </c>
      <c r="Z24" s="34"/>
      <c r="AA24" s="34" t="str">
        <f t="shared" si="2"/>
        <v>Some</v>
      </c>
      <c r="AB24" s="34" t="str">
        <f t="shared" si="3"/>
        <v>N/A</v>
      </c>
      <c r="AC24" s="34" t="s">
        <v>126</v>
      </c>
      <c r="AD24" s="34"/>
      <c r="AE24" s="34" t="s">
        <v>189</v>
      </c>
      <c r="AF24" s="34" t="s">
        <v>200</v>
      </c>
      <c r="AG24" s="34"/>
      <c r="AH24" s="3" t="s">
        <v>311</v>
      </c>
      <c r="AK24" s="24" t="s">
        <v>126</v>
      </c>
      <c r="AL24" s="24" t="s">
        <v>126</v>
      </c>
      <c r="AM24" s="24" t="s">
        <v>126</v>
      </c>
      <c r="AN24" s="24" t="s">
        <v>126</v>
      </c>
      <c r="AO24" s="24" t="s">
        <v>126</v>
      </c>
    </row>
    <row r="25" spans="1:41" ht="14.25" customHeight="1" x14ac:dyDescent="0.2">
      <c r="A25" s="34" t="s">
        <v>315</v>
      </c>
      <c r="B25" s="34" t="s">
        <v>414</v>
      </c>
      <c r="C25" s="34" t="s">
        <v>8</v>
      </c>
      <c r="D25" s="35" t="s">
        <v>200</v>
      </c>
      <c r="E25" s="34" t="s">
        <v>416</v>
      </c>
      <c r="F25" s="34"/>
      <c r="G25" s="34" t="str">
        <f t="shared" si="0"/>
        <v>medium</v>
      </c>
      <c r="H25" s="34" t="str">
        <f t="shared" si="1"/>
        <v>Some</v>
      </c>
      <c r="I25" s="35" t="s">
        <v>200</v>
      </c>
      <c r="J25" s="34" t="s">
        <v>253</v>
      </c>
      <c r="K25" s="34" t="s">
        <v>189</v>
      </c>
      <c r="L25" s="34" t="s">
        <v>418</v>
      </c>
      <c r="M25" s="34" t="s">
        <v>190</v>
      </c>
      <c r="N25" s="34" t="s">
        <v>189</v>
      </c>
      <c r="O25" s="34" t="s">
        <v>189</v>
      </c>
      <c r="P25" s="34" t="s">
        <v>419</v>
      </c>
      <c r="Q25" s="34" t="s">
        <v>272</v>
      </c>
      <c r="R25" s="35" t="s">
        <v>189</v>
      </c>
      <c r="S25" s="34" t="s">
        <v>196</v>
      </c>
      <c r="T25" s="34" t="s">
        <v>420</v>
      </c>
      <c r="U25" s="34" t="s">
        <v>189</v>
      </c>
      <c r="V25" s="34" t="s">
        <v>421</v>
      </c>
      <c r="W25" s="34" t="s">
        <v>127</v>
      </c>
      <c r="X25" s="34" t="s">
        <v>272</v>
      </c>
      <c r="Y25" s="34" t="s">
        <v>189</v>
      </c>
      <c r="Z25" s="34"/>
      <c r="AA25" s="34" t="str">
        <f t="shared" si="2"/>
        <v>Some</v>
      </c>
      <c r="AB25" s="34" t="str">
        <f t="shared" si="3"/>
        <v>Very</v>
      </c>
      <c r="AC25" s="34" t="s">
        <v>200</v>
      </c>
      <c r="AD25" s="34"/>
      <c r="AE25" s="34" t="s">
        <v>189</v>
      </c>
      <c r="AF25" s="34" t="s">
        <v>200</v>
      </c>
      <c r="AG25" s="34"/>
      <c r="AH25" s="3" t="s">
        <v>315</v>
      </c>
      <c r="AK25" s="24">
        <v>7000</v>
      </c>
      <c r="AL25" s="24">
        <v>248500000</v>
      </c>
      <c r="AM25" s="24">
        <v>68</v>
      </c>
      <c r="AN25" s="36">
        <f t="shared" ref="AN25:AN26" si="5">AM25/AK25 * 100</f>
        <v>0.97142857142857131</v>
      </c>
      <c r="AO25" s="24">
        <v>89.5</v>
      </c>
    </row>
    <row r="26" spans="1:41" ht="14.25" customHeight="1" x14ac:dyDescent="0.2">
      <c r="A26" s="34" t="s">
        <v>323</v>
      </c>
      <c r="B26" s="34" t="s">
        <v>414</v>
      </c>
      <c r="C26" s="34" t="s">
        <v>415</v>
      </c>
      <c r="D26" s="35" t="s">
        <v>200</v>
      </c>
      <c r="E26" s="34" t="s">
        <v>416</v>
      </c>
      <c r="F26" s="34"/>
      <c r="G26" s="34" t="str">
        <f t="shared" si="0"/>
        <v>large</v>
      </c>
      <c r="H26" s="34" t="str">
        <f t="shared" si="1"/>
        <v>Some</v>
      </c>
      <c r="I26" s="35" t="s">
        <v>126</v>
      </c>
      <c r="J26" s="34" t="s">
        <v>417</v>
      </c>
      <c r="K26" s="34" t="s">
        <v>189</v>
      </c>
      <c r="L26" s="34" t="s">
        <v>418</v>
      </c>
      <c r="M26" s="34" t="s">
        <v>190</v>
      </c>
      <c r="N26" s="34" t="s">
        <v>189</v>
      </c>
      <c r="O26" s="34" t="s">
        <v>189</v>
      </c>
      <c r="P26" s="34" t="s">
        <v>419</v>
      </c>
      <c r="Q26" s="34" t="s">
        <v>422</v>
      </c>
      <c r="R26" s="35" t="s">
        <v>189</v>
      </c>
      <c r="S26" s="34" t="s">
        <v>225</v>
      </c>
      <c r="T26" s="34" t="s">
        <v>420</v>
      </c>
      <c r="U26" s="34" t="s">
        <v>200</v>
      </c>
      <c r="V26" s="34" t="s">
        <v>421</v>
      </c>
      <c r="W26" s="34" t="s">
        <v>127</v>
      </c>
      <c r="X26" s="34" t="s">
        <v>423</v>
      </c>
      <c r="Y26" s="34" t="s">
        <v>189</v>
      </c>
      <c r="Z26" s="34"/>
      <c r="AA26" s="34" t="str">
        <f t="shared" si="2"/>
        <v>N/A</v>
      </c>
      <c r="AB26" s="34" t="str">
        <f t="shared" si="3"/>
        <v>Some</v>
      </c>
      <c r="AC26" s="34" t="s">
        <v>200</v>
      </c>
      <c r="AD26" s="34"/>
      <c r="AE26" s="34" t="s">
        <v>429</v>
      </c>
      <c r="AF26" s="34" t="s">
        <v>189</v>
      </c>
      <c r="AG26" s="34"/>
      <c r="AH26" s="3" t="s">
        <v>323</v>
      </c>
      <c r="AK26" s="24">
        <v>20600</v>
      </c>
      <c r="AL26" s="24">
        <v>2200000000</v>
      </c>
      <c r="AM26" s="24">
        <v>27</v>
      </c>
      <c r="AN26" s="36">
        <f t="shared" si="5"/>
        <v>0.13106796116504854</v>
      </c>
      <c r="AO26" s="24">
        <v>53.6</v>
      </c>
    </row>
    <row r="27" spans="1:41" ht="14.25" customHeight="1" x14ac:dyDescent="0.2">
      <c r="A27" s="34" t="s">
        <v>328</v>
      </c>
      <c r="B27" s="34" t="s">
        <v>204</v>
      </c>
      <c r="C27" s="34" t="s">
        <v>8</v>
      </c>
      <c r="D27" s="35" t="s">
        <v>189</v>
      </c>
      <c r="E27" s="34" t="s">
        <v>244</v>
      </c>
      <c r="F27" s="34"/>
      <c r="G27" s="34" t="str">
        <f t="shared" si="0"/>
        <v>medium</v>
      </c>
      <c r="H27" s="34" t="str">
        <f t="shared" si="1"/>
        <v>N/A</v>
      </c>
      <c r="I27" s="35" t="s">
        <v>126</v>
      </c>
      <c r="J27" s="34" t="s">
        <v>417</v>
      </c>
      <c r="K27" s="34" t="s">
        <v>189</v>
      </c>
      <c r="L27" s="34" t="s">
        <v>126</v>
      </c>
      <c r="M27" s="34" t="s">
        <v>190</v>
      </c>
      <c r="N27" s="34" t="s">
        <v>189</v>
      </c>
      <c r="O27" s="34" t="s">
        <v>126</v>
      </c>
      <c r="P27" s="34" t="s">
        <v>419</v>
      </c>
      <c r="Q27" s="34" t="s">
        <v>126</v>
      </c>
      <c r="R27" s="35" t="s">
        <v>200</v>
      </c>
      <c r="S27" s="34" t="s">
        <v>126</v>
      </c>
      <c r="T27" s="34" t="s">
        <v>126</v>
      </c>
      <c r="U27" s="34" t="s">
        <v>126</v>
      </c>
      <c r="V27" s="34" t="s">
        <v>126</v>
      </c>
      <c r="W27" s="34" t="s">
        <v>126</v>
      </c>
      <c r="X27" s="34" t="s">
        <v>126</v>
      </c>
      <c r="Y27" s="34" t="s">
        <v>200</v>
      </c>
      <c r="Z27" s="34"/>
      <c r="AA27" s="34" t="str">
        <f t="shared" si="2"/>
        <v>Very High</v>
      </c>
      <c r="AB27" s="34" t="str">
        <f t="shared" si="3"/>
        <v>N/A</v>
      </c>
      <c r="AC27" s="34" t="s">
        <v>126</v>
      </c>
      <c r="AD27" s="34"/>
      <c r="AE27" s="34" t="s">
        <v>126</v>
      </c>
      <c r="AF27" s="34" t="s">
        <v>200</v>
      </c>
      <c r="AG27" s="34"/>
      <c r="AH27" s="3" t="s">
        <v>328</v>
      </c>
      <c r="AK27" s="24">
        <v>4402</v>
      </c>
      <c r="AL27" s="24">
        <v>13422374</v>
      </c>
      <c r="AM27" s="24" t="s">
        <v>126</v>
      </c>
      <c r="AN27" s="36" t="s">
        <v>126</v>
      </c>
      <c r="AO27" s="24" t="s">
        <v>126</v>
      </c>
    </row>
    <row r="28" spans="1:41" ht="14.25" customHeight="1" x14ac:dyDescent="0.2">
      <c r="A28" s="34" t="s">
        <v>332</v>
      </c>
      <c r="B28" s="34" t="s">
        <v>425</v>
      </c>
      <c r="C28" s="34" t="s">
        <v>267</v>
      </c>
      <c r="D28" s="35" t="s">
        <v>200</v>
      </c>
      <c r="E28" s="34" t="s">
        <v>426</v>
      </c>
      <c r="F28" s="34"/>
      <c r="G28" s="34" t="str">
        <f t="shared" si="0"/>
        <v>very small</v>
      </c>
      <c r="H28" s="34" t="str">
        <f t="shared" si="1"/>
        <v>Very High</v>
      </c>
      <c r="I28" s="35" t="s">
        <v>126</v>
      </c>
      <c r="J28" s="34" t="s">
        <v>417</v>
      </c>
      <c r="K28" s="34" t="s">
        <v>189</v>
      </c>
      <c r="L28" s="34" t="s">
        <v>418</v>
      </c>
      <c r="M28" s="34" t="s">
        <v>190</v>
      </c>
      <c r="N28" s="34" t="s">
        <v>189</v>
      </c>
      <c r="O28" s="34" t="s">
        <v>189</v>
      </c>
      <c r="P28" s="34" t="s">
        <v>425</v>
      </c>
      <c r="Q28" s="34" t="s">
        <v>272</v>
      </c>
      <c r="R28" s="35" t="s">
        <v>200</v>
      </c>
      <c r="S28" s="34" t="s">
        <v>225</v>
      </c>
      <c r="T28" s="34" t="s">
        <v>228</v>
      </c>
      <c r="U28" s="34" t="s">
        <v>200</v>
      </c>
      <c r="V28" s="34" t="s">
        <v>421</v>
      </c>
      <c r="W28" s="34" t="s">
        <v>127</v>
      </c>
      <c r="X28" s="34" t="s">
        <v>272</v>
      </c>
      <c r="Y28" s="34" t="s">
        <v>189</v>
      </c>
      <c r="Z28" s="34"/>
      <c r="AA28" s="34" t="str">
        <f t="shared" si="2"/>
        <v>High</v>
      </c>
      <c r="AB28" s="34" t="str">
        <f t="shared" si="3"/>
        <v>Very</v>
      </c>
      <c r="AC28" s="34" t="s">
        <v>200</v>
      </c>
      <c r="AD28" s="34"/>
      <c r="AE28" s="34" t="s">
        <v>200</v>
      </c>
      <c r="AF28" s="34" t="s">
        <v>189</v>
      </c>
      <c r="AG28" s="34"/>
      <c r="AH28" s="3" t="s">
        <v>332</v>
      </c>
      <c r="AK28" s="24">
        <v>76</v>
      </c>
      <c r="AL28" s="24">
        <v>46700</v>
      </c>
      <c r="AM28" s="24">
        <v>70</v>
      </c>
      <c r="AN28" s="36">
        <f t="shared" ref="AN28:AN32" si="6">AM28/AK28 * 100</f>
        <v>92.10526315789474</v>
      </c>
      <c r="AO28" s="24">
        <v>0</v>
      </c>
    </row>
    <row r="29" spans="1:41" ht="14.25" customHeight="1" x14ac:dyDescent="0.2">
      <c r="A29" s="34" t="s">
        <v>341</v>
      </c>
      <c r="B29" s="34" t="s">
        <v>204</v>
      </c>
      <c r="C29" s="34" t="s">
        <v>267</v>
      </c>
      <c r="D29" s="35" t="s">
        <v>200</v>
      </c>
      <c r="E29" s="34" t="s">
        <v>426</v>
      </c>
      <c r="F29" s="34"/>
      <c r="G29" s="34" t="str">
        <f t="shared" si="0"/>
        <v>small</v>
      </c>
      <c r="H29" s="34" t="str">
        <f t="shared" si="1"/>
        <v>High</v>
      </c>
      <c r="I29" s="35" t="s">
        <v>126</v>
      </c>
      <c r="J29" s="34" t="s">
        <v>417</v>
      </c>
      <c r="K29" s="34" t="s">
        <v>189</v>
      </c>
      <c r="L29" s="34" t="s">
        <v>418</v>
      </c>
      <c r="M29" s="34" t="s">
        <v>190</v>
      </c>
      <c r="N29" s="34" t="s">
        <v>189</v>
      </c>
      <c r="O29" s="34" t="s">
        <v>189</v>
      </c>
      <c r="P29" s="34" t="s">
        <v>428</v>
      </c>
      <c r="Q29" s="34" t="s">
        <v>272</v>
      </c>
      <c r="R29" s="35" t="s">
        <v>200</v>
      </c>
      <c r="S29" s="34" t="s">
        <v>225</v>
      </c>
      <c r="T29" s="34" t="s">
        <v>127</v>
      </c>
      <c r="U29" s="34" t="s">
        <v>200</v>
      </c>
      <c r="V29" s="34" t="s">
        <v>421</v>
      </c>
      <c r="W29" s="34" t="s">
        <v>127</v>
      </c>
      <c r="X29" s="34" t="s">
        <v>272</v>
      </c>
      <c r="Y29" s="34" t="s">
        <v>189</v>
      </c>
      <c r="Z29" s="34"/>
      <c r="AA29" s="34" t="str">
        <f t="shared" si="2"/>
        <v>High</v>
      </c>
      <c r="AB29" s="34" t="str">
        <f t="shared" si="3"/>
        <v>Very</v>
      </c>
      <c r="AC29" s="34" t="s">
        <v>200</v>
      </c>
      <c r="AD29" s="34"/>
      <c r="AE29" s="34" t="s">
        <v>200</v>
      </c>
      <c r="AF29" s="34" t="s">
        <v>126</v>
      </c>
      <c r="AG29" s="34"/>
      <c r="AH29" s="3" t="s">
        <v>341</v>
      </c>
      <c r="AK29" s="24">
        <v>118</v>
      </c>
      <c r="AL29" s="24">
        <v>13500000</v>
      </c>
      <c r="AM29" s="24">
        <v>98</v>
      </c>
      <c r="AN29" s="36">
        <f t="shared" si="6"/>
        <v>83.050847457627114</v>
      </c>
      <c r="AO29" s="24">
        <v>0</v>
      </c>
    </row>
    <row r="30" spans="1:41" ht="14.25" customHeight="1" x14ac:dyDescent="0.2">
      <c r="A30" s="34" t="s">
        <v>345</v>
      </c>
      <c r="B30" s="34" t="s">
        <v>425</v>
      </c>
      <c r="C30" s="34" t="s">
        <v>267</v>
      </c>
      <c r="D30" s="35" t="s">
        <v>200</v>
      </c>
      <c r="E30" s="34" t="s">
        <v>426</v>
      </c>
      <c r="F30" s="34"/>
      <c r="G30" s="34" t="str">
        <f t="shared" si="0"/>
        <v>small</v>
      </c>
      <c r="H30" s="34" t="str">
        <f t="shared" si="1"/>
        <v>High</v>
      </c>
      <c r="I30" s="35" t="s">
        <v>126</v>
      </c>
      <c r="J30" s="34" t="s">
        <v>417</v>
      </c>
      <c r="K30" s="34" t="s">
        <v>189</v>
      </c>
      <c r="L30" s="34" t="s">
        <v>418</v>
      </c>
      <c r="M30" s="34" t="s">
        <v>190</v>
      </c>
      <c r="N30" s="34" t="s">
        <v>189</v>
      </c>
      <c r="O30" s="34" t="s">
        <v>189</v>
      </c>
      <c r="P30" s="34" t="s">
        <v>425</v>
      </c>
      <c r="Q30" s="34" t="s">
        <v>272</v>
      </c>
      <c r="R30" s="35" t="s">
        <v>200</v>
      </c>
      <c r="S30" s="34" t="s">
        <v>225</v>
      </c>
      <c r="T30" s="34" t="s">
        <v>127</v>
      </c>
      <c r="U30" s="34" t="s">
        <v>200</v>
      </c>
      <c r="V30" s="34" t="s">
        <v>421</v>
      </c>
      <c r="W30" s="34" t="s">
        <v>127</v>
      </c>
      <c r="X30" s="34" t="s">
        <v>272</v>
      </c>
      <c r="Y30" s="34" t="s">
        <v>189</v>
      </c>
      <c r="Z30" s="34"/>
      <c r="AA30" s="34" t="str">
        <f t="shared" si="2"/>
        <v>Full</v>
      </c>
      <c r="AB30" s="34" t="str">
        <f t="shared" si="3"/>
        <v>Very</v>
      </c>
      <c r="AC30" s="34" t="s">
        <v>200</v>
      </c>
      <c r="AD30" s="34"/>
      <c r="AE30" s="34" t="s">
        <v>200</v>
      </c>
      <c r="AF30" s="34" t="s">
        <v>189</v>
      </c>
      <c r="AG30" s="34"/>
      <c r="AH30" s="3" t="s">
        <v>345</v>
      </c>
      <c r="AK30" s="24">
        <v>138</v>
      </c>
      <c r="AL30" s="24">
        <v>17600000</v>
      </c>
      <c r="AM30" s="24">
        <v>113</v>
      </c>
      <c r="AN30" s="36">
        <f t="shared" si="6"/>
        <v>81.884057971014485</v>
      </c>
      <c r="AO30" s="24">
        <v>0</v>
      </c>
    </row>
    <row r="31" spans="1:41" ht="14.25" customHeight="1" x14ac:dyDescent="0.2">
      <c r="A31" s="34" t="s">
        <v>349</v>
      </c>
      <c r="B31" s="34" t="s">
        <v>414</v>
      </c>
      <c r="C31" s="34" t="s">
        <v>415</v>
      </c>
      <c r="D31" s="35" t="s">
        <v>200</v>
      </c>
      <c r="E31" s="34" t="s">
        <v>416</v>
      </c>
      <c r="F31" s="34"/>
      <c r="G31" s="34" t="str">
        <f t="shared" si="0"/>
        <v>very small</v>
      </c>
      <c r="H31" s="34" t="str">
        <f t="shared" si="1"/>
        <v>Full</v>
      </c>
      <c r="I31" s="35" t="s">
        <v>126</v>
      </c>
      <c r="J31" s="34" t="s">
        <v>363</v>
      </c>
      <c r="K31" s="34" t="s">
        <v>189</v>
      </c>
      <c r="L31" s="34" t="s">
        <v>418</v>
      </c>
      <c r="M31" s="34" t="s">
        <v>190</v>
      </c>
      <c r="N31" s="34" t="s">
        <v>189</v>
      </c>
      <c r="O31" s="34" t="s">
        <v>189</v>
      </c>
      <c r="P31" s="34" t="s">
        <v>419</v>
      </c>
      <c r="Q31" s="34" t="s">
        <v>272</v>
      </c>
      <c r="R31" s="35" t="s">
        <v>189</v>
      </c>
      <c r="S31" s="34" t="s">
        <v>225</v>
      </c>
      <c r="T31" s="34" t="s">
        <v>127</v>
      </c>
      <c r="U31" s="34" t="s">
        <v>189</v>
      </c>
      <c r="V31" s="34" t="s">
        <v>421</v>
      </c>
      <c r="W31" s="34" t="s">
        <v>127</v>
      </c>
      <c r="X31" s="34" t="s">
        <v>272</v>
      </c>
      <c r="Y31" s="34" t="s">
        <v>189</v>
      </c>
      <c r="Z31" s="34"/>
      <c r="AA31" s="34" t="str">
        <f t="shared" si="2"/>
        <v>High</v>
      </c>
      <c r="AB31" s="34" t="str">
        <f t="shared" si="3"/>
        <v>N/A</v>
      </c>
      <c r="AC31" s="34" t="s">
        <v>200</v>
      </c>
      <c r="AD31" s="34"/>
      <c r="AE31" s="34" t="s">
        <v>200</v>
      </c>
      <c r="AF31" s="34" t="s">
        <v>189</v>
      </c>
      <c r="AG31" s="34"/>
      <c r="AH31" s="3" t="s">
        <v>349</v>
      </c>
      <c r="AK31" s="24">
        <v>8</v>
      </c>
      <c r="AL31" s="24">
        <v>100700000</v>
      </c>
      <c r="AM31" s="24">
        <v>8</v>
      </c>
      <c r="AN31" s="36">
        <f t="shared" si="6"/>
        <v>100</v>
      </c>
      <c r="AO31" s="24" t="s">
        <v>126</v>
      </c>
    </row>
    <row r="32" spans="1:41" ht="14.25" customHeight="1" x14ac:dyDescent="0.2">
      <c r="A32" s="34" t="s">
        <v>355</v>
      </c>
      <c r="B32" s="34" t="s">
        <v>414</v>
      </c>
      <c r="C32" s="34" t="s">
        <v>415</v>
      </c>
      <c r="D32" s="35" t="s">
        <v>200</v>
      </c>
      <c r="E32" s="34" t="s">
        <v>416</v>
      </c>
      <c r="F32" s="34"/>
      <c r="G32" s="34" t="str">
        <f t="shared" si="0"/>
        <v>small</v>
      </c>
      <c r="H32" s="34" t="str">
        <f t="shared" si="1"/>
        <v>High</v>
      </c>
      <c r="I32" s="35" t="s">
        <v>231</v>
      </c>
      <c r="J32" s="34" t="s">
        <v>363</v>
      </c>
      <c r="K32" s="34" t="s">
        <v>189</v>
      </c>
      <c r="L32" s="34" t="s">
        <v>418</v>
      </c>
      <c r="M32" s="34" t="s">
        <v>190</v>
      </c>
      <c r="N32" s="34" t="s">
        <v>189</v>
      </c>
      <c r="O32" s="34" t="s">
        <v>189</v>
      </c>
      <c r="P32" s="34" t="s">
        <v>419</v>
      </c>
      <c r="Q32" s="34" t="s">
        <v>422</v>
      </c>
      <c r="R32" s="35" t="s">
        <v>189</v>
      </c>
      <c r="S32" s="34" t="s">
        <v>225</v>
      </c>
      <c r="T32" s="34" t="s">
        <v>228</v>
      </c>
      <c r="U32" s="34" t="s">
        <v>200</v>
      </c>
      <c r="V32" s="34" t="s">
        <v>421</v>
      </c>
      <c r="W32" s="34" t="s">
        <v>127</v>
      </c>
      <c r="X32" s="34" t="s">
        <v>423</v>
      </c>
      <c r="Y32" s="34" t="s">
        <v>200</v>
      </c>
      <c r="Z32" s="34"/>
      <c r="AA32" s="34" t="str">
        <f t="shared" si="2"/>
        <v>N/A</v>
      </c>
      <c r="AB32" s="34" t="str">
        <f t="shared" si="3"/>
        <v>N/A</v>
      </c>
      <c r="AC32" s="34" t="s">
        <v>126</v>
      </c>
      <c r="AD32" s="34"/>
      <c r="AE32" s="34" t="s">
        <v>200</v>
      </c>
      <c r="AF32" s="34" t="s">
        <v>189</v>
      </c>
      <c r="AG32" s="34"/>
      <c r="AH32" s="3" t="s">
        <v>355</v>
      </c>
      <c r="AK32" s="24">
        <v>500</v>
      </c>
      <c r="AL32" s="24" t="s">
        <v>126</v>
      </c>
      <c r="AM32" s="24">
        <v>424</v>
      </c>
      <c r="AN32" s="36">
        <f t="shared" si="6"/>
        <v>84.8</v>
      </c>
      <c r="AO32" s="24" t="s">
        <v>126</v>
      </c>
    </row>
    <row r="33" spans="1:41" ht="14.25" customHeight="1" x14ac:dyDescent="0.2">
      <c r="A33" s="34" t="s">
        <v>361</v>
      </c>
      <c r="B33" s="34" t="s">
        <v>414</v>
      </c>
      <c r="C33" s="34" t="s">
        <v>8</v>
      </c>
      <c r="D33" s="35" t="s">
        <v>200</v>
      </c>
      <c r="E33" s="34" t="s">
        <v>416</v>
      </c>
      <c r="F33" s="34"/>
      <c r="G33" s="34" t="str">
        <f t="shared" si="0"/>
        <v>very large</v>
      </c>
      <c r="H33" s="34" t="str">
        <f t="shared" si="1"/>
        <v>N/A</v>
      </c>
      <c r="I33" s="35" t="s">
        <v>126</v>
      </c>
      <c r="J33" s="34" t="s">
        <v>363</v>
      </c>
      <c r="K33" s="34" t="s">
        <v>200</v>
      </c>
      <c r="L33" s="34" t="s">
        <v>126</v>
      </c>
      <c r="M33" s="34" t="s">
        <v>126</v>
      </c>
      <c r="N33" s="34" t="s">
        <v>126</v>
      </c>
      <c r="O33" s="34" t="s">
        <v>126</v>
      </c>
      <c r="P33" s="34" t="s">
        <v>126</v>
      </c>
      <c r="Q33" s="34" t="s">
        <v>126</v>
      </c>
      <c r="R33" s="35" t="s">
        <v>126</v>
      </c>
      <c r="S33" s="34" t="s">
        <v>126</v>
      </c>
      <c r="T33" s="34" t="s">
        <v>126</v>
      </c>
      <c r="U33" s="34" t="s">
        <v>200</v>
      </c>
      <c r="V33" s="34" t="s">
        <v>126</v>
      </c>
      <c r="W33" s="34" t="s">
        <v>126</v>
      </c>
      <c r="X33" s="34" t="s">
        <v>126</v>
      </c>
      <c r="Y33" s="34" t="s">
        <v>200</v>
      </c>
      <c r="Z33" s="34"/>
      <c r="AA33" s="34" t="str">
        <f t="shared" si="2"/>
        <v>N/A</v>
      </c>
      <c r="AB33" s="34" t="str">
        <f t="shared" si="3"/>
        <v>N/A</v>
      </c>
      <c r="AC33" s="34" t="s">
        <v>126</v>
      </c>
      <c r="AD33" s="34"/>
      <c r="AE33" s="34" t="s">
        <v>200</v>
      </c>
      <c r="AF33" s="34" t="s">
        <v>200</v>
      </c>
      <c r="AG33" s="34"/>
      <c r="AH33" s="3" t="s">
        <v>361</v>
      </c>
      <c r="AK33" s="24" t="s">
        <v>126</v>
      </c>
      <c r="AL33" s="24" t="s">
        <v>126</v>
      </c>
      <c r="AM33" s="24" t="s">
        <v>126</v>
      </c>
      <c r="AN33" s="36" t="s">
        <v>126</v>
      </c>
      <c r="AO33" s="24" t="s">
        <v>126</v>
      </c>
    </row>
    <row r="34" spans="1:41" ht="14.25" customHeight="1" x14ac:dyDescent="0.2">
      <c r="A34" s="34" t="s">
        <v>366</v>
      </c>
      <c r="B34" s="34" t="s">
        <v>414</v>
      </c>
      <c r="C34" s="34" t="s">
        <v>8</v>
      </c>
      <c r="D34" s="35" t="s">
        <v>200</v>
      </c>
      <c r="E34" s="34" t="s">
        <v>416</v>
      </c>
      <c r="F34" s="34"/>
      <c r="G34" s="34" t="str">
        <f t="shared" si="0"/>
        <v>very large</v>
      </c>
      <c r="H34" s="34" t="str">
        <f t="shared" si="1"/>
        <v>N/A</v>
      </c>
      <c r="I34" s="35" t="s">
        <v>126</v>
      </c>
      <c r="J34" s="34" t="s">
        <v>363</v>
      </c>
      <c r="K34" s="34" t="s">
        <v>200</v>
      </c>
      <c r="L34" s="34" t="s">
        <v>126</v>
      </c>
      <c r="M34" s="34" t="s">
        <v>126</v>
      </c>
      <c r="N34" s="34" t="s">
        <v>126</v>
      </c>
      <c r="O34" s="34" t="s">
        <v>126</v>
      </c>
      <c r="P34" s="34" t="s">
        <v>126</v>
      </c>
      <c r="Q34" s="34" t="s">
        <v>126</v>
      </c>
      <c r="R34" s="35" t="s">
        <v>126</v>
      </c>
      <c r="S34" s="34" t="s">
        <v>126</v>
      </c>
      <c r="T34" s="34" t="s">
        <v>126</v>
      </c>
      <c r="U34" s="34" t="s">
        <v>200</v>
      </c>
      <c r="V34" s="34" t="s">
        <v>126</v>
      </c>
      <c r="W34" s="34" t="s">
        <v>126</v>
      </c>
      <c r="X34" s="34" t="s">
        <v>126</v>
      </c>
      <c r="Y34" s="34" t="s">
        <v>200</v>
      </c>
      <c r="Z34" s="34"/>
      <c r="AA34" s="34" t="str">
        <f t="shared" si="2"/>
        <v>Some</v>
      </c>
      <c r="AB34" s="34" t="str">
        <f t="shared" si="3"/>
        <v>N/A</v>
      </c>
      <c r="AC34" s="34" t="s">
        <v>126</v>
      </c>
      <c r="AD34" s="34"/>
      <c r="AE34" s="34" t="s">
        <v>200</v>
      </c>
      <c r="AF34" s="34" t="s">
        <v>200</v>
      </c>
      <c r="AG34" s="34"/>
      <c r="AH34" s="3" t="s">
        <v>366</v>
      </c>
      <c r="AK34" s="24" t="s">
        <v>126</v>
      </c>
      <c r="AL34" s="24" t="s">
        <v>126</v>
      </c>
      <c r="AM34" s="24" t="s">
        <v>126</v>
      </c>
      <c r="AN34" s="36" t="s">
        <v>126</v>
      </c>
      <c r="AO34" s="24" t="s">
        <v>126</v>
      </c>
    </row>
    <row r="35" spans="1:41" ht="14.25" customHeight="1" x14ac:dyDescent="0.2">
      <c r="A35" s="34" t="s">
        <v>367</v>
      </c>
      <c r="B35" s="34" t="s">
        <v>430</v>
      </c>
      <c r="C35" s="34" t="s">
        <v>267</v>
      </c>
      <c r="D35" s="35" t="s">
        <v>200</v>
      </c>
      <c r="E35" s="34" t="s">
        <v>416</v>
      </c>
      <c r="F35" s="34"/>
      <c r="G35" s="34" t="str">
        <f t="shared" si="0"/>
        <v>small</v>
      </c>
      <c r="H35" s="34" t="str">
        <f t="shared" si="1"/>
        <v>Some</v>
      </c>
      <c r="I35" s="35" t="s">
        <v>189</v>
      </c>
      <c r="J35" s="34" t="s">
        <v>363</v>
      </c>
      <c r="K35" s="34" t="s">
        <v>189</v>
      </c>
      <c r="L35" s="34" t="s">
        <v>424</v>
      </c>
      <c r="M35" s="34" t="s">
        <v>190</v>
      </c>
      <c r="N35" s="34" t="s">
        <v>189</v>
      </c>
      <c r="O35" s="34" t="s">
        <v>189</v>
      </c>
      <c r="P35" s="34" t="s">
        <v>431</v>
      </c>
      <c r="Q35" s="34" t="s">
        <v>272</v>
      </c>
      <c r="R35" s="35" t="s">
        <v>189</v>
      </c>
      <c r="S35" s="34" t="s">
        <v>225</v>
      </c>
      <c r="T35" s="34" t="s">
        <v>228</v>
      </c>
      <c r="U35" s="34" t="s">
        <v>200</v>
      </c>
      <c r="V35" s="34" t="s">
        <v>421</v>
      </c>
      <c r="W35" s="34" t="s">
        <v>127</v>
      </c>
      <c r="X35" s="34" t="s">
        <v>272</v>
      </c>
      <c r="Y35" s="34" t="s">
        <v>189</v>
      </c>
      <c r="Z35" s="34"/>
      <c r="AA35" s="34" t="str">
        <f t="shared" si="2"/>
        <v>Full</v>
      </c>
      <c r="AB35" s="34" t="str">
        <f t="shared" si="3"/>
        <v>Very</v>
      </c>
      <c r="AC35" s="34" t="s">
        <v>189</v>
      </c>
      <c r="AD35" s="34"/>
      <c r="AE35" s="34" t="s">
        <v>200</v>
      </c>
      <c r="AF35" s="34" t="s">
        <v>189</v>
      </c>
      <c r="AG35" s="34"/>
      <c r="AH35" s="3" t="s">
        <v>367</v>
      </c>
      <c r="AK35" s="24">
        <v>237</v>
      </c>
      <c r="AL35" s="24">
        <v>22200000</v>
      </c>
      <c r="AM35" s="24">
        <v>36</v>
      </c>
      <c r="AN35" s="36">
        <f t="shared" ref="AN35:AN36" si="7">AM35/AK35 * 100</f>
        <v>15.18987341772152</v>
      </c>
      <c r="AO35" s="24">
        <v>86.8</v>
      </c>
    </row>
    <row r="36" spans="1:41" ht="14.25" customHeight="1" x14ac:dyDescent="0.2">
      <c r="A36" s="34" t="s">
        <v>375</v>
      </c>
      <c r="B36" s="34" t="s">
        <v>204</v>
      </c>
      <c r="C36" s="34" t="s">
        <v>8</v>
      </c>
      <c r="D36" s="35" t="s">
        <v>189</v>
      </c>
      <c r="E36" s="34" t="s">
        <v>244</v>
      </c>
      <c r="F36" s="34"/>
      <c r="G36" s="34" t="str">
        <f t="shared" si="0"/>
        <v>very small</v>
      </c>
      <c r="H36" s="34" t="str">
        <f t="shared" si="1"/>
        <v>Full</v>
      </c>
      <c r="I36" s="35" t="s">
        <v>126</v>
      </c>
      <c r="J36" s="34" t="s">
        <v>253</v>
      </c>
      <c r="K36" s="34" t="s">
        <v>126</v>
      </c>
      <c r="L36" s="34" t="s">
        <v>126</v>
      </c>
      <c r="M36" s="34" t="s">
        <v>126</v>
      </c>
      <c r="N36" s="34" t="s">
        <v>126</v>
      </c>
      <c r="O36" s="34" t="s">
        <v>126</v>
      </c>
      <c r="P36" s="34" t="s">
        <v>419</v>
      </c>
      <c r="Q36" s="34" t="s">
        <v>126</v>
      </c>
      <c r="R36" s="35" t="s">
        <v>189</v>
      </c>
      <c r="S36" s="34" t="s">
        <v>126</v>
      </c>
      <c r="T36" s="34" t="s">
        <v>126</v>
      </c>
      <c r="U36" s="34" t="s">
        <v>126</v>
      </c>
      <c r="V36" s="34" t="s">
        <v>126</v>
      </c>
      <c r="W36" s="34" t="s">
        <v>127</v>
      </c>
      <c r="X36" s="34" t="s">
        <v>126</v>
      </c>
      <c r="Y36" s="34" t="s">
        <v>189</v>
      </c>
      <c r="Z36" s="34"/>
      <c r="AA36" s="34" t="str">
        <f t="shared" si="2"/>
        <v>N/A</v>
      </c>
      <c r="AB36" s="34" t="str">
        <f t="shared" si="3"/>
        <v>Some</v>
      </c>
      <c r="AC36" s="34" t="s">
        <v>200</v>
      </c>
      <c r="AD36" s="34"/>
      <c r="AE36" s="34" t="s">
        <v>200</v>
      </c>
      <c r="AF36" s="34" t="s">
        <v>189</v>
      </c>
      <c r="AG36" s="34"/>
      <c r="AH36" s="3" t="s">
        <v>375</v>
      </c>
      <c r="AK36" s="24">
        <v>75</v>
      </c>
      <c r="AL36" s="24">
        <v>87900000</v>
      </c>
      <c r="AM36" s="24">
        <v>75</v>
      </c>
      <c r="AN36" s="36">
        <f t="shared" si="7"/>
        <v>100</v>
      </c>
      <c r="AO36" s="24">
        <v>41.8</v>
      </c>
    </row>
    <row r="37" spans="1:41" ht="14.25" customHeight="1" x14ac:dyDescent="0.2">
      <c r="A37" s="34" t="s">
        <v>376</v>
      </c>
      <c r="B37" s="34" t="s">
        <v>204</v>
      </c>
      <c r="C37" s="34" t="s">
        <v>8</v>
      </c>
      <c r="D37" s="35" t="s">
        <v>200</v>
      </c>
      <c r="E37" s="34" t="s">
        <v>244</v>
      </c>
      <c r="F37" s="34"/>
      <c r="G37" s="34" t="str">
        <f t="shared" si="0"/>
        <v>very large</v>
      </c>
      <c r="H37" s="34" t="str">
        <f t="shared" si="1"/>
        <v>N/A</v>
      </c>
      <c r="I37" s="35" t="s">
        <v>126</v>
      </c>
      <c r="J37" s="34" t="s">
        <v>417</v>
      </c>
      <c r="K37" s="34" t="s">
        <v>189</v>
      </c>
      <c r="L37" s="34" t="s">
        <v>418</v>
      </c>
      <c r="M37" s="34" t="s">
        <v>190</v>
      </c>
      <c r="N37" s="34" t="s">
        <v>189</v>
      </c>
      <c r="O37" s="34" t="s">
        <v>189</v>
      </c>
      <c r="P37" s="34" t="s">
        <v>419</v>
      </c>
      <c r="Q37" s="34" t="s">
        <v>422</v>
      </c>
      <c r="R37" s="35" t="s">
        <v>189</v>
      </c>
      <c r="S37" s="34" t="s">
        <v>225</v>
      </c>
      <c r="T37" s="34" t="s">
        <v>127</v>
      </c>
      <c r="U37" s="34" t="s">
        <v>200</v>
      </c>
      <c r="V37" s="34" t="s">
        <v>421</v>
      </c>
      <c r="W37" s="34" t="s">
        <v>127</v>
      </c>
      <c r="X37" s="34" t="s">
        <v>423</v>
      </c>
      <c r="Y37" s="34" t="s">
        <v>189</v>
      </c>
      <c r="Z37" s="34"/>
      <c r="AA37" s="34" t="str">
        <f t="shared" si="2"/>
        <v>Some</v>
      </c>
      <c r="AB37" s="34" t="str">
        <f t="shared" si="3"/>
        <v>N/A</v>
      </c>
      <c r="AC37" s="34" t="s">
        <v>200</v>
      </c>
      <c r="AD37" s="34"/>
      <c r="AE37" s="34" t="s">
        <v>126</v>
      </c>
      <c r="AF37" s="34" t="s">
        <v>126</v>
      </c>
      <c r="AG37" s="34"/>
      <c r="AH37" s="3" t="s">
        <v>376</v>
      </c>
      <c r="AK37" s="24" t="s">
        <v>126</v>
      </c>
      <c r="AL37" s="24" t="s">
        <v>126</v>
      </c>
      <c r="AM37" s="24"/>
      <c r="AN37" s="36" t="s">
        <v>126</v>
      </c>
      <c r="AO37" s="24" t="s">
        <v>126</v>
      </c>
    </row>
    <row r="38" spans="1:41" ht="14.25" customHeight="1" x14ac:dyDescent="0.2">
      <c r="A38" s="34" t="s">
        <v>380</v>
      </c>
      <c r="B38" s="34" t="s">
        <v>204</v>
      </c>
      <c r="C38" s="34" t="s">
        <v>8</v>
      </c>
      <c r="D38" s="35" t="s">
        <v>200</v>
      </c>
      <c r="E38" s="34" t="s">
        <v>244</v>
      </c>
      <c r="F38" s="34"/>
      <c r="G38" s="34" t="str">
        <f t="shared" si="0"/>
        <v>medium</v>
      </c>
      <c r="H38" s="34" t="str">
        <f t="shared" si="1"/>
        <v>Some</v>
      </c>
      <c r="I38" s="35" t="s">
        <v>189</v>
      </c>
      <c r="J38" s="34" t="s">
        <v>253</v>
      </c>
      <c r="K38" s="34" t="s">
        <v>189</v>
      </c>
      <c r="L38" s="34" t="s">
        <v>418</v>
      </c>
      <c r="M38" s="34" t="s">
        <v>257</v>
      </c>
      <c r="N38" s="34" t="s">
        <v>189</v>
      </c>
      <c r="O38" s="34" t="s">
        <v>189</v>
      </c>
      <c r="P38" s="34" t="s">
        <v>419</v>
      </c>
      <c r="Q38" s="34" t="s">
        <v>422</v>
      </c>
      <c r="R38" s="35" t="s">
        <v>189</v>
      </c>
      <c r="S38" s="34" t="s">
        <v>225</v>
      </c>
      <c r="T38" s="34" t="s">
        <v>228</v>
      </c>
      <c r="U38" s="34" t="s">
        <v>200</v>
      </c>
      <c r="V38" s="34" t="s">
        <v>421</v>
      </c>
      <c r="W38" s="34" t="s">
        <v>432</v>
      </c>
      <c r="X38" s="34" t="s">
        <v>423</v>
      </c>
      <c r="Y38" s="34" t="s">
        <v>189</v>
      </c>
      <c r="Z38" s="34"/>
      <c r="AA38" s="34" t="str">
        <f t="shared" si="2"/>
        <v>N/A</v>
      </c>
      <c r="AB38" s="34" t="str">
        <f t="shared" si="3"/>
        <v>N/A</v>
      </c>
      <c r="AC38" s="34" t="s">
        <v>200</v>
      </c>
      <c r="AD38" s="34"/>
      <c r="AE38" s="34" t="s">
        <v>200</v>
      </c>
      <c r="AF38" s="34" t="s">
        <v>200</v>
      </c>
      <c r="AG38" s="34"/>
      <c r="AH38" s="3" t="s">
        <v>380</v>
      </c>
      <c r="AK38" s="24">
        <v>3300</v>
      </c>
      <c r="AL38" s="24" t="s">
        <v>126</v>
      </c>
      <c r="AM38" s="24">
        <v>69</v>
      </c>
      <c r="AN38" s="36">
        <f>AM38/AK38 * 100</f>
        <v>2.0909090909090908</v>
      </c>
      <c r="AO38" s="24" t="s">
        <v>126</v>
      </c>
    </row>
    <row r="39" spans="1:41" ht="14.25" customHeight="1" x14ac:dyDescent="0.2">
      <c r="A39" s="34" t="s">
        <v>383</v>
      </c>
      <c r="B39" s="34" t="s">
        <v>204</v>
      </c>
      <c r="C39" s="34" t="s">
        <v>8</v>
      </c>
      <c r="D39" s="35" t="s">
        <v>200</v>
      </c>
      <c r="E39" s="34" t="s">
        <v>244</v>
      </c>
      <c r="F39" s="34"/>
      <c r="G39" s="34" t="str">
        <f t="shared" si="0"/>
        <v>small</v>
      </c>
      <c r="H39" s="34" t="str">
        <f t="shared" si="1"/>
        <v>N/A</v>
      </c>
      <c r="I39" s="35" t="s">
        <v>200</v>
      </c>
      <c r="J39" s="34" t="s">
        <v>253</v>
      </c>
      <c r="K39" s="34" t="s">
        <v>189</v>
      </c>
      <c r="L39" s="34" t="s">
        <v>418</v>
      </c>
      <c r="M39" s="34" t="s">
        <v>257</v>
      </c>
      <c r="N39" s="34" t="s">
        <v>189</v>
      </c>
      <c r="O39" s="34" t="s">
        <v>200</v>
      </c>
      <c r="P39" s="34" t="s">
        <v>419</v>
      </c>
      <c r="Q39" s="34" t="s">
        <v>127</v>
      </c>
      <c r="R39" s="35" t="s">
        <v>189</v>
      </c>
      <c r="S39" s="34" t="s">
        <v>225</v>
      </c>
      <c r="T39" s="34" t="s">
        <v>126</v>
      </c>
      <c r="U39" s="34" t="s">
        <v>200</v>
      </c>
      <c r="V39" s="34" t="s">
        <v>421</v>
      </c>
      <c r="W39" s="34" t="s">
        <v>127</v>
      </c>
      <c r="X39" s="34" t="s">
        <v>127</v>
      </c>
      <c r="Y39" s="34" t="s">
        <v>200</v>
      </c>
      <c r="Z39" s="34" t="s">
        <v>433</v>
      </c>
      <c r="AA39" s="34" t="str">
        <f t="shared" si="2"/>
        <v>High</v>
      </c>
      <c r="AB39" s="34" t="str">
        <f t="shared" si="3"/>
        <v>N/A</v>
      </c>
      <c r="AC39" s="34" t="s">
        <v>126</v>
      </c>
      <c r="AD39" s="34"/>
      <c r="AE39" s="34" t="s">
        <v>200</v>
      </c>
      <c r="AF39" s="34" t="s">
        <v>189</v>
      </c>
      <c r="AG39" s="34"/>
      <c r="AH39" s="3" t="s">
        <v>383</v>
      </c>
      <c r="AK39" s="24">
        <v>219</v>
      </c>
      <c r="AL39" s="24" t="s">
        <v>126</v>
      </c>
      <c r="AM39" s="24" t="s">
        <v>126</v>
      </c>
      <c r="AN39" s="36" t="s">
        <v>126</v>
      </c>
      <c r="AO39" s="24" t="s">
        <v>126</v>
      </c>
    </row>
    <row r="40" spans="1:41" ht="14.25" customHeight="1" x14ac:dyDescent="0.2">
      <c r="A40" s="34" t="s">
        <v>385</v>
      </c>
      <c r="B40" s="34" t="s">
        <v>204</v>
      </c>
      <c r="C40" s="34" t="s">
        <v>8</v>
      </c>
      <c r="D40" s="35" t="s">
        <v>189</v>
      </c>
      <c r="E40" s="34" t="s">
        <v>244</v>
      </c>
      <c r="F40" s="34"/>
      <c r="G40" s="34" t="str">
        <f t="shared" si="0"/>
        <v>small</v>
      </c>
      <c r="H40" s="34" t="str">
        <f t="shared" si="1"/>
        <v>High</v>
      </c>
      <c r="I40" s="35" t="s">
        <v>189</v>
      </c>
      <c r="J40" s="34" t="s">
        <v>253</v>
      </c>
      <c r="K40" s="34" t="s">
        <v>189</v>
      </c>
      <c r="L40" s="34" t="s">
        <v>418</v>
      </c>
      <c r="M40" s="34" t="s">
        <v>190</v>
      </c>
      <c r="N40" s="34" t="s">
        <v>189</v>
      </c>
      <c r="O40" s="34" t="s">
        <v>189</v>
      </c>
      <c r="P40" s="34" t="s">
        <v>419</v>
      </c>
      <c r="Q40" s="34" t="s">
        <v>422</v>
      </c>
      <c r="R40" s="35" t="s">
        <v>189</v>
      </c>
      <c r="S40" s="34" t="s">
        <v>225</v>
      </c>
      <c r="T40" s="34" t="s">
        <v>420</v>
      </c>
      <c r="U40" s="34" t="s">
        <v>200</v>
      </c>
      <c r="V40" s="34" t="s">
        <v>421</v>
      </c>
      <c r="W40" s="34" t="s">
        <v>127</v>
      </c>
      <c r="X40" s="34" t="s">
        <v>423</v>
      </c>
      <c r="Y40" s="34" t="s">
        <v>189</v>
      </c>
      <c r="Z40" s="34"/>
      <c r="AA40" s="34" t="str">
        <f t="shared" si="2"/>
        <v>None</v>
      </c>
      <c r="AB40" s="34" t="str">
        <f t="shared" si="3"/>
        <v>Very</v>
      </c>
      <c r="AC40" s="34" t="s">
        <v>200</v>
      </c>
      <c r="AD40" s="34"/>
      <c r="AE40" s="34" t="s">
        <v>189</v>
      </c>
      <c r="AF40" s="34" t="s">
        <v>200</v>
      </c>
      <c r="AG40" s="34"/>
      <c r="AH40" s="3" t="s">
        <v>385</v>
      </c>
      <c r="AK40" s="24">
        <v>720</v>
      </c>
      <c r="AL40" s="24">
        <v>6400000</v>
      </c>
      <c r="AM40" s="24">
        <v>259</v>
      </c>
      <c r="AN40" s="36">
        <f>AM40/AK40 * 100</f>
        <v>35.972222222222221</v>
      </c>
      <c r="AO40" s="24">
        <v>0</v>
      </c>
    </row>
    <row r="41" spans="1:41" ht="14.25" customHeight="1" x14ac:dyDescent="0.2">
      <c r="A41" s="34"/>
      <c r="B41" s="34"/>
      <c r="C41" s="34"/>
      <c r="D41" s="34"/>
      <c r="E41" s="34"/>
      <c r="F41" s="34"/>
      <c r="G41" s="34" t="str">
        <f t="shared" si="0"/>
        <v>very small</v>
      </c>
      <c r="H41" s="34" t="str">
        <f t="shared" si="1"/>
        <v>None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 t="str">
        <f t="shared" si="2"/>
        <v>None</v>
      </c>
      <c r="AB41" s="34" t="str">
        <f t="shared" si="3"/>
        <v>Very</v>
      </c>
      <c r="AC41" s="34"/>
      <c r="AD41" s="34"/>
      <c r="AE41" s="34"/>
      <c r="AF41" s="34"/>
      <c r="AG41" s="34"/>
    </row>
    <row r="42" spans="1:41" ht="14.25" customHeight="1" x14ac:dyDescent="0.2">
      <c r="A42" s="34"/>
      <c r="B42" s="34"/>
      <c r="C42" s="34"/>
      <c r="D42" s="34"/>
      <c r="E42" s="34"/>
      <c r="F42" s="34"/>
      <c r="G42" s="34" t="str">
        <f t="shared" si="0"/>
        <v>very small</v>
      </c>
      <c r="H42" s="34" t="str">
        <f t="shared" si="1"/>
        <v>None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 t="str">
        <f t="shared" si="2"/>
        <v>None</v>
      </c>
      <c r="AB42" s="34" t="str">
        <f t="shared" si="3"/>
        <v>Very</v>
      </c>
      <c r="AC42" s="34"/>
      <c r="AD42" s="34"/>
      <c r="AE42" s="34"/>
      <c r="AF42" s="34"/>
      <c r="AG42" s="34"/>
    </row>
    <row r="43" spans="1:41" ht="14.25" customHeight="1" x14ac:dyDescent="0.2">
      <c r="A43" s="34"/>
      <c r="B43" s="34"/>
      <c r="C43" s="34"/>
      <c r="D43" s="34"/>
      <c r="E43" s="34"/>
      <c r="F43" s="34"/>
      <c r="G43" s="34" t="str">
        <f t="shared" si="0"/>
        <v>very small</v>
      </c>
      <c r="H43" s="34" t="str">
        <f t="shared" si="1"/>
        <v>None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 t="str">
        <f t="shared" si="2"/>
        <v>None</v>
      </c>
      <c r="AB43" s="34" t="str">
        <f t="shared" si="3"/>
        <v>Very</v>
      </c>
      <c r="AC43" s="34"/>
      <c r="AD43" s="34"/>
      <c r="AE43" s="34"/>
      <c r="AF43" s="34"/>
      <c r="AG43" s="34"/>
    </row>
    <row r="44" spans="1:41" ht="14.25" customHeight="1" x14ac:dyDescent="0.2">
      <c r="A44" s="34"/>
      <c r="B44" s="34"/>
      <c r="C44" s="34"/>
      <c r="D44" s="34"/>
      <c r="E44" s="34"/>
      <c r="F44" s="34"/>
      <c r="G44" s="34" t="str">
        <f t="shared" si="0"/>
        <v>very small</v>
      </c>
      <c r="H44" s="34" t="str">
        <f t="shared" si="1"/>
        <v>None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 t="str">
        <f t="shared" si="2"/>
        <v>None</v>
      </c>
      <c r="AB44" s="34" t="str">
        <f t="shared" si="3"/>
        <v>Very</v>
      </c>
      <c r="AC44" s="34"/>
      <c r="AD44" s="34"/>
      <c r="AE44" s="34"/>
      <c r="AF44" s="34"/>
      <c r="AG44" s="34"/>
    </row>
    <row r="45" spans="1:41" ht="14.25" customHeight="1" x14ac:dyDescent="0.2">
      <c r="A45" s="34"/>
      <c r="B45" s="34"/>
      <c r="C45" s="34"/>
      <c r="D45" s="34"/>
      <c r="E45" s="34"/>
      <c r="F45" s="34"/>
      <c r="G45" s="34" t="str">
        <f t="shared" si="0"/>
        <v>very small</v>
      </c>
      <c r="H45" s="34" t="str">
        <f t="shared" si="1"/>
        <v>None</v>
      </c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 t="str">
        <f t="shared" si="2"/>
        <v>None</v>
      </c>
      <c r="AB45" s="34" t="str">
        <f t="shared" si="3"/>
        <v>Very</v>
      </c>
      <c r="AC45" s="34"/>
      <c r="AD45" s="34"/>
      <c r="AE45" s="34"/>
      <c r="AF45" s="34"/>
      <c r="AG45" s="34"/>
    </row>
    <row r="46" spans="1:41" ht="14.25" customHeight="1" x14ac:dyDescent="0.2">
      <c r="A46" s="34"/>
      <c r="B46" s="34"/>
      <c r="C46" s="34"/>
      <c r="D46" s="34"/>
      <c r="E46" s="34"/>
      <c r="F46" s="34"/>
      <c r="G46" s="34" t="str">
        <f t="shared" si="0"/>
        <v>very small</v>
      </c>
      <c r="H46" s="34" t="str">
        <f t="shared" si="1"/>
        <v>None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 t="str">
        <f t="shared" si="2"/>
        <v>None</v>
      </c>
      <c r="AB46" s="34" t="str">
        <f t="shared" si="3"/>
        <v>Very</v>
      </c>
      <c r="AC46" s="34"/>
      <c r="AD46" s="34"/>
      <c r="AE46" s="34"/>
      <c r="AF46" s="34"/>
      <c r="AG46" s="34"/>
    </row>
    <row r="47" spans="1:41" ht="14.25" customHeight="1" x14ac:dyDescent="0.2">
      <c r="A47" s="34"/>
      <c r="B47" s="34"/>
      <c r="C47" s="34"/>
      <c r="D47" s="34"/>
      <c r="E47" s="34"/>
      <c r="F47" s="34"/>
      <c r="G47" s="34" t="str">
        <f t="shared" si="0"/>
        <v>very small</v>
      </c>
      <c r="H47" s="34" t="str">
        <f t="shared" si="1"/>
        <v>None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 t="str">
        <f t="shared" si="2"/>
        <v>None</v>
      </c>
      <c r="AB47" s="34" t="str">
        <f t="shared" si="3"/>
        <v>Very</v>
      </c>
      <c r="AC47" s="34"/>
      <c r="AD47" s="34"/>
      <c r="AE47" s="34"/>
      <c r="AF47" s="34"/>
      <c r="AG47" s="34"/>
    </row>
    <row r="48" spans="1:41" ht="14.25" customHeight="1" x14ac:dyDescent="0.2">
      <c r="A48" s="34"/>
      <c r="B48" s="34"/>
      <c r="C48" s="34"/>
      <c r="D48" s="34"/>
      <c r="E48" s="34"/>
      <c r="F48" s="34"/>
      <c r="G48" s="34" t="str">
        <f t="shared" si="0"/>
        <v>very small</v>
      </c>
      <c r="H48" s="34" t="str">
        <f t="shared" si="1"/>
        <v>None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 t="str">
        <f t="shared" si="2"/>
        <v>None</v>
      </c>
      <c r="AB48" s="34" t="str">
        <f t="shared" si="3"/>
        <v>Very</v>
      </c>
      <c r="AC48" s="34"/>
      <c r="AD48" s="34"/>
      <c r="AE48" s="34"/>
      <c r="AF48" s="34"/>
      <c r="AG48" s="34"/>
    </row>
    <row r="49" spans="1:33" ht="14.25" customHeight="1" x14ac:dyDescent="0.2">
      <c r="A49" s="34"/>
      <c r="B49" s="34"/>
      <c r="C49" s="34"/>
      <c r="D49" s="34"/>
      <c r="E49" s="34"/>
      <c r="F49" s="34"/>
      <c r="G49" s="34" t="str">
        <f t="shared" si="0"/>
        <v>very small</v>
      </c>
      <c r="H49" s="34" t="str">
        <f t="shared" si="1"/>
        <v>None</v>
      </c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 t="str">
        <f t="shared" si="2"/>
        <v>None</v>
      </c>
      <c r="AB49" s="34" t="str">
        <f t="shared" si="3"/>
        <v>Very</v>
      </c>
      <c r="AC49" s="34"/>
      <c r="AD49" s="34"/>
      <c r="AE49" s="34"/>
      <c r="AF49" s="34"/>
      <c r="AG49" s="34"/>
    </row>
    <row r="50" spans="1:33" ht="14.25" customHeight="1" x14ac:dyDescent="0.2">
      <c r="A50" s="34"/>
      <c r="B50" s="34"/>
      <c r="C50" s="34"/>
      <c r="D50" s="34"/>
      <c r="E50" s="34"/>
      <c r="F50" s="34"/>
      <c r="G50" s="34" t="str">
        <f t="shared" si="0"/>
        <v>very small</v>
      </c>
      <c r="H50" s="34" t="str">
        <f t="shared" si="1"/>
        <v>None</v>
      </c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 t="str">
        <f t="shared" si="2"/>
        <v>None</v>
      </c>
      <c r="AB50" s="34" t="str">
        <f t="shared" si="3"/>
        <v>Very</v>
      </c>
      <c r="AC50" s="34"/>
      <c r="AD50" s="34"/>
      <c r="AE50" s="34"/>
      <c r="AF50" s="34"/>
      <c r="AG50" s="34"/>
    </row>
    <row r="51" spans="1:33" ht="14.25" customHeight="1" x14ac:dyDescent="0.2">
      <c r="A51" s="34"/>
      <c r="B51" s="34"/>
      <c r="C51" s="34"/>
      <c r="D51" s="34"/>
      <c r="E51" s="34"/>
      <c r="F51" s="34"/>
      <c r="G51" s="34" t="str">
        <f t="shared" si="0"/>
        <v>very small</v>
      </c>
      <c r="H51" s="34" t="str">
        <f t="shared" si="1"/>
        <v>None</v>
      </c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 t="str">
        <f t="shared" si="2"/>
        <v>None</v>
      </c>
      <c r="AB51" s="34" t="str">
        <f t="shared" si="3"/>
        <v>Very</v>
      </c>
      <c r="AC51" s="34"/>
      <c r="AD51" s="34"/>
      <c r="AE51" s="34"/>
      <c r="AF51" s="34"/>
      <c r="AG51" s="34"/>
    </row>
    <row r="52" spans="1:33" ht="14.25" customHeight="1" x14ac:dyDescent="0.2">
      <c r="A52" s="34"/>
      <c r="B52" s="34"/>
      <c r="C52" s="34"/>
      <c r="D52" s="34"/>
      <c r="E52" s="34"/>
      <c r="F52" s="34"/>
      <c r="G52" s="34" t="str">
        <f t="shared" si="0"/>
        <v>very small</v>
      </c>
      <c r="H52" s="34" t="str">
        <f t="shared" si="1"/>
        <v>None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 t="str">
        <f t="shared" si="2"/>
        <v>None</v>
      </c>
      <c r="AB52" s="34" t="str">
        <f t="shared" si="3"/>
        <v>Very</v>
      </c>
      <c r="AC52" s="34"/>
      <c r="AD52" s="34"/>
      <c r="AE52" s="34"/>
      <c r="AF52" s="34"/>
      <c r="AG52" s="34"/>
    </row>
    <row r="53" spans="1:33" ht="14.25" customHeight="1" x14ac:dyDescent="0.2">
      <c r="A53" s="34"/>
      <c r="B53" s="34"/>
      <c r="C53" s="34"/>
      <c r="D53" s="34"/>
      <c r="E53" s="34"/>
      <c r="F53" s="34"/>
      <c r="G53" s="34" t="str">
        <f t="shared" si="0"/>
        <v>very small</v>
      </c>
      <c r="H53" s="34" t="str">
        <f t="shared" si="1"/>
        <v>None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 t="str">
        <f t="shared" si="2"/>
        <v>None</v>
      </c>
      <c r="AB53" s="34" t="str">
        <f t="shared" si="3"/>
        <v>Very</v>
      </c>
      <c r="AC53" s="34"/>
      <c r="AD53" s="34"/>
      <c r="AE53" s="34"/>
      <c r="AF53" s="34"/>
      <c r="AG53" s="34"/>
    </row>
    <row r="54" spans="1:33" ht="14.25" customHeight="1" x14ac:dyDescent="0.2">
      <c r="A54" s="34"/>
      <c r="B54" s="34"/>
      <c r="C54" s="34"/>
      <c r="D54" s="34"/>
      <c r="E54" s="34"/>
      <c r="F54" s="34"/>
      <c r="G54" s="34" t="str">
        <f t="shared" si="0"/>
        <v>very small</v>
      </c>
      <c r="H54" s="34" t="str">
        <f t="shared" si="1"/>
        <v>None</v>
      </c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 t="str">
        <f t="shared" si="2"/>
        <v>None</v>
      </c>
      <c r="AB54" s="34" t="str">
        <f t="shared" si="3"/>
        <v>Very</v>
      </c>
      <c r="AC54" s="34"/>
      <c r="AD54" s="34"/>
      <c r="AE54" s="34"/>
      <c r="AF54" s="34"/>
      <c r="AG54" s="34"/>
    </row>
    <row r="55" spans="1:33" ht="14.25" customHeight="1" x14ac:dyDescent="0.2">
      <c r="A55" s="34"/>
      <c r="B55" s="34"/>
      <c r="C55" s="34"/>
      <c r="D55" s="34"/>
      <c r="E55" s="34"/>
      <c r="F55" s="34"/>
      <c r="G55" s="34" t="str">
        <f t="shared" si="0"/>
        <v>very small</v>
      </c>
      <c r="H55" s="34" t="str">
        <f t="shared" si="1"/>
        <v>None</v>
      </c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 t="str">
        <f t="shared" si="2"/>
        <v>None</v>
      </c>
      <c r="AB55" s="34" t="str">
        <f t="shared" si="3"/>
        <v>Very</v>
      </c>
      <c r="AC55" s="34"/>
      <c r="AD55" s="34"/>
      <c r="AE55" s="34"/>
      <c r="AF55" s="34"/>
      <c r="AG55" s="34"/>
    </row>
    <row r="56" spans="1:33" ht="14.25" customHeight="1" x14ac:dyDescent="0.2">
      <c r="A56" s="34"/>
      <c r="B56" s="34"/>
      <c r="C56" s="34"/>
      <c r="D56" s="34"/>
      <c r="E56" s="34"/>
      <c r="F56" s="34"/>
      <c r="G56" s="34" t="str">
        <f t="shared" si="0"/>
        <v>very small</v>
      </c>
      <c r="H56" s="34" t="str">
        <f t="shared" si="1"/>
        <v>None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 t="str">
        <f t="shared" si="2"/>
        <v>None</v>
      </c>
      <c r="AB56" s="34" t="str">
        <f t="shared" si="3"/>
        <v>Very</v>
      </c>
      <c r="AC56" s="34"/>
      <c r="AD56" s="34"/>
      <c r="AE56" s="34"/>
      <c r="AF56" s="34"/>
      <c r="AG56" s="34"/>
    </row>
    <row r="57" spans="1:33" ht="14.25" customHeight="1" x14ac:dyDescent="0.2">
      <c r="A57" s="34"/>
      <c r="B57" s="34"/>
      <c r="C57" s="34"/>
      <c r="D57" s="34"/>
      <c r="E57" s="34"/>
      <c r="F57" s="34"/>
      <c r="G57" s="34" t="str">
        <f t="shared" si="0"/>
        <v>very small</v>
      </c>
      <c r="H57" s="34" t="str">
        <f t="shared" si="1"/>
        <v>None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 t="str">
        <f t="shared" si="2"/>
        <v>None</v>
      </c>
      <c r="AB57" s="34" t="str">
        <f t="shared" si="3"/>
        <v>Very</v>
      </c>
      <c r="AC57" s="34"/>
      <c r="AD57" s="34"/>
      <c r="AE57" s="34"/>
      <c r="AF57" s="34"/>
      <c r="AG57" s="34"/>
    </row>
    <row r="58" spans="1:33" ht="14.25" customHeight="1" x14ac:dyDescent="0.2">
      <c r="A58" s="34"/>
      <c r="B58" s="34"/>
      <c r="C58" s="34"/>
      <c r="D58" s="34"/>
      <c r="E58" s="34"/>
      <c r="F58" s="34"/>
      <c r="G58" s="34" t="str">
        <f t="shared" si="0"/>
        <v>very small</v>
      </c>
      <c r="H58" s="34" t="str">
        <f t="shared" si="1"/>
        <v>None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 t="str">
        <f t="shared" si="2"/>
        <v>None</v>
      </c>
      <c r="AB58" s="34" t="str">
        <f t="shared" si="3"/>
        <v>Very</v>
      </c>
      <c r="AC58" s="34"/>
      <c r="AD58" s="34"/>
      <c r="AE58" s="34"/>
      <c r="AF58" s="34"/>
      <c r="AG58" s="34"/>
    </row>
    <row r="59" spans="1:33" ht="14.25" customHeight="1" x14ac:dyDescent="0.2">
      <c r="A59" s="34"/>
      <c r="B59" s="34"/>
      <c r="C59" s="34"/>
      <c r="D59" s="34"/>
      <c r="E59" s="34"/>
      <c r="F59" s="34"/>
      <c r="G59" s="34" t="str">
        <f t="shared" si="0"/>
        <v>very small</v>
      </c>
      <c r="H59" s="34" t="str">
        <f t="shared" si="1"/>
        <v>None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 t="str">
        <f t="shared" si="2"/>
        <v>None</v>
      </c>
      <c r="AB59" s="34" t="str">
        <f t="shared" si="3"/>
        <v>Very</v>
      </c>
      <c r="AC59" s="34"/>
      <c r="AD59" s="34"/>
      <c r="AE59" s="34"/>
      <c r="AF59" s="34"/>
      <c r="AG59" s="34"/>
    </row>
    <row r="60" spans="1:33" ht="14.25" customHeight="1" x14ac:dyDescent="0.2">
      <c r="A60" s="34"/>
      <c r="B60" s="34"/>
      <c r="C60" s="34"/>
      <c r="D60" s="34"/>
      <c r="E60" s="34"/>
      <c r="F60" s="34"/>
      <c r="G60" s="34" t="str">
        <f t="shared" si="0"/>
        <v>very small</v>
      </c>
      <c r="H60" s="34" t="str">
        <f t="shared" si="1"/>
        <v>None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 t="str">
        <f t="shared" si="2"/>
        <v>None</v>
      </c>
      <c r="AB60" s="34" t="str">
        <f t="shared" si="3"/>
        <v>Very</v>
      </c>
      <c r="AC60" s="34"/>
      <c r="AD60" s="34"/>
      <c r="AE60" s="34"/>
      <c r="AF60" s="34"/>
      <c r="AG60" s="34"/>
    </row>
    <row r="61" spans="1:33" ht="14.25" customHeight="1" x14ac:dyDescent="0.2">
      <c r="A61" s="34"/>
      <c r="B61" s="34"/>
      <c r="C61" s="34"/>
      <c r="D61" s="34"/>
      <c r="E61" s="34"/>
      <c r="F61" s="34"/>
      <c r="G61" s="34" t="str">
        <f t="shared" si="0"/>
        <v>very small</v>
      </c>
      <c r="H61" s="34" t="str">
        <f t="shared" si="1"/>
        <v>None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 t="str">
        <f t="shared" si="2"/>
        <v>None</v>
      </c>
      <c r="AB61" s="34" t="str">
        <f t="shared" si="3"/>
        <v>Very</v>
      </c>
      <c r="AC61" s="34"/>
      <c r="AD61" s="34"/>
      <c r="AE61" s="34"/>
      <c r="AF61" s="34"/>
      <c r="AG61" s="34"/>
    </row>
    <row r="62" spans="1:33" ht="14.25" customHeight="1" x14ac:dyDescent="0.2">
      <c r="A62" s="34"/>
      <c r="B62" s="34"/>
      <c r="C62" s="34"/>
      <c r="D62" s="34"/>
      <c r="E62" s="34"/>
      <c r="F62" s="34"/>
      <c r="G62" s="34" t="str">
        <f t="shared" si="0"/>
        <v>very small</v>
      </c>
      <c r="H62" s="34" t="str">
        <f t="shared" si="1"/>
        <v>None</v>
      </c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>
        <f t="shared" si="2"/>
        <v>0</v>
      </c>
      <c r="AB62" s="34" t="str">
        <f t="shared" si="3"/>
        <v>Very</v>
      </c>
      <c r="AC62" s="34"/>
      <c r="AD62" s="34"/>
      <c r="AE62" s="34"/>
      <c r="AF62" s="34"/>
      <c r="AG62" s="34"/>
    </row>
    <row r="63" spans="1:33" ht="14.25" customHeight="1" x14ac:dyDescent="0.2"/>
    <row r="64" spans="1:33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0">
    <mergeCell ref="U4:X4"/>
    <mergeCell ref="Y4:AD4"/>
    <mergeCell ref="B3:J3"/>
    <mergeCell ref="K3:X3"/>
    <mergeCell ref="Y3:AG3"/>
    <mergeCell ref="B4:F4"/>
    <mergeCell ref="G4:J4"/>
    <mergeCell ref="K4:O4"/>
    <mergeCell ref="P4:T4"/>
    <mergeCell ref="AE4:AG4"/>
  </mergeCells>
  <phoneticPr fontId="17" type="noConversion"/>
  <pageMargins left="0.7" right="0.7" top="0.78740157499999996" bottom="0.78740157499999996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tabSelected="1" topLeftCell="A2" zoomScale="120" zoomScaleNormal="120" workbookViewId="0">
      <selection activeCell="A2" sqref="A1:A1048576"/>
    </sheetView>
  </sheetViews>
  <sheetFormatPr baseColWidth="10" defaultColWidth="14.5" defaultRowHeight="15" customHeight="1" x14ac:dyDescent="0.2"/>
  <cols>
    <col min="1" max="1" width="10.6640625" style="66" customWidth="1"/>
    <col min="2" max="2" width="23" customWidth="1"/>
    <col min="3" max="3" width="16.33203125" customWidth="1"/>
    <col min="4" max="4" width="18" customWidth="1"/>
    <col min="5" max="5" width="10.6640625" customWidth="1"/>
    <col min="6" max="6" width="15" customWidth="1"/>
    <col min="7" max="7" width="19.6640625" customWidth="1"/>
    <col min="8" max="8" width="25.5" customWidth="1"/>
    <col min="9" max="9" width="20.33203125" customWidth="1"/>
    <col min="10" max="10" width="13.5" customWidth="1"/>
    <col min="11" max="11" width="14" customWidth="1"/>
    <col min="12" max="12" width="25" customWidth="1"/>
    <col min="13" max="13" width="13.33203125" customWidth="1"/>
    <col min="14" max="14" width="10.6640625" customWidth="1"/>
    <col min="15" max="15" width="25.1640625" customWidth="1"/>
    <col min="16" max="16" width="16" customWidth="1"/>
    <col min="17" max="17" width="22.5" customWidth="1"/>
    <col min="18" max="18" width="10.6640625" customWidth="1"/>
    <col min="19" max="19" width="14.5" customWidth="1"/>
    <col min="20" max="20" width="14.33203125" customWidth="1"/>
    <col min="21" max="21" width="15.6640625" customWidth="1"/>
    <col min="22" max="22" width="13.83203125" customWidth="1"/>
    <col min="23" max="23" width="16.6640625" customWidth="1"/>
    <col min="24" max="24" width="19.83203125" customWidth="1"/>
    <col min="25" max="25" width="23" customWidth="1"/>
    <col min="26" max="26" width="10.6640625" customWidth="1"/>
    <col min="27" max="27" width="20.5" customWidth="1"/>
    <col min="28" max="28" width="17.6640625" customWidth="1"/>
    <col min="29" max="29" width="18.5" customWidth="1"/>
    <col min="30" max="30" width="13.5" customWidth="1"/>
    <col min="31" max="31" width="29.33203125" customWidth="1"/>
  </cols>
  <sheetData>
    <row r="1" spans="1:31" ht="14.25" customHeight="1" x14ac:dyDescent="0.2"/>
    <row r="2" spans="1:31" ht="14.25" customHeight="1" x14ac:dyDescent="0.2"/>
    <row r="3" spans="1:31" ht="14.25" customHeight="1" x14ac:dyDescent="0.2">
      <c r="C3" s="58" t="s">
        <v>8</v>
      </c>
      <c r="D3" s="56"/>
      <c r="E3" s="56"/>
      <c r="F3" s="56"/>
      <c r="G3" s="56"/>
      <c r="H3" s="57"/>
      <c r="I3" s="59" t="s">
        <v>26</v>
      </c>
      <c r="J3" s="56"/>
      <c r="K3" s="56"/>
      <c r="L3" s="56"/>
      <c r="M3" s="56"/>
      <c r="N3" s="56"/>
      <c r="O3" s="56"/>
      <c r="P3" s="56"/>
      <c r="Q3" s="56"/>
      <c r="R3" s="57"/>
      <c r="S3" s="60" t="s">
        <v>399</v>
      </c>
      <c r="T3" s="56"/>
      <c r="U3" s="56"/>
      <c r="V3" s="56"/>
      <c r="W3" s="57"/>
    </row>
    <row r="4" spans="1:31" ht="14.25" customHeight="1" x14ac:dyDescent="0.2">
      <c r="C4" s="54" t="s">
        <v>70</v>
      </c>
      <c r="D4" s="47"/>
      <c r="E4" s="47"/>
      <c r="F4" s="47"/>
      <c r="G4" s="47"/>
      <c r="H4" s="37" t="s">
        <v>434</v>
      </c>
      <c r="I4" s="54" t="s">
        <v>81</v>
      </c>
      <c r="J4" s="47"/>
      <c r="K4" s="47"/>
      <c r="L4" s="55" t="s">
        <v>88</v>
      </c>
      <c r="M4" s="56"/>
      <c r="N4" s="56"/>
      <c r="O4" s="57"/>
      <c r="P4" s="54" t="s">
        <v>96</v>
      </c>
      <c r="Q4" s="47"/>
      <c r="R4" s="47"/>
      <c r="S4" s="55" t="s">
        <v>434</v>
      </c>
      <c r="T4" s="56"/>
      <c r="U4" s="57"/>
      <c r="V4" s="54" t="s">
        <v>401</v>
      </c>
      <c r="W4" s="47"/>
    </row>
    <row r="5" spans="1:31" ht="14.25" customHeight="1" x14ac:dyDescent="0.2">
      <c r="A5" s="68"/>
      <c r="B5" s="34" t="s">
        <v>173</v>
      </c>
      <c r="C5" s="34" t="s">
        <v>71</v>
      </c>
      <c r="D5" s="34" t="s">
        <v>72</v>
      </c>
      <c r="E5" s="34" t="s">
        <v>435</v>
      </c>
      <c r="F5" s="34" t="s">
        <v>74</v>
      </c>
      <c r="G5" s="34" t="s">
        <v>75</v>
      </c>
      <c r="H5" s="34" t="s">
        <v>3</v>
      </c>
      <c r="I5" s="34" t="s">
        <v>28</v>
      </c>
      <c r="J5" s="34" t="s">
        <v>84</v>
      </c>
      <c r="K5" s="34" t="s">
        <v>86</v>
      </c>
      <c r="L5" s="34" t="s">
        <v>18</v>
      </c>
      <c r="M5" s="34" t="s">
        <v>92</v>
      </c>
      <c r="N5" s="34" t="s">
        <v>94</v>
      </c>
      <c r="O5" s="34" t="s">
        <v>95</v>
      </c>
      <c r="P5" s="34" t="s">
        <v>97</v>
      </c>
      <c r="Q5" s="34" t="s">
        <v>98</v>
      </c>
      <c r="R5" s="34" t="s">
        <v>100</v>
      </c>
      <c r="S5" s="34" t="s">
        <v>106</v>
      </c>
      <c r="T5" s="34" t="s">
        <v>108</v>
      </c>
      <c r="U5" s="34" t="s">
        <v>67</v>
      </c>
      <c r="V5" s="34" t="s">
        <v>406</v>
      </c>
      <c r="W5" s="34" t="s">
        <v>407</v>
      </c>
      <c r="AA5" s="3" t="s">
        <v>409</v>
      </c>
      <c r="AB5" s="3" t="s">
        <v>410</v>
      </c>
      <c r="AC5" s="3" t="s">
        <v>411</v>
      </c>
      <c r="AD5" s="3" t="s">
        <v>412</v>
      </c>
      <c r="AE5" s="3" t="s">
        <v>413</v>
      </c>
    </row>
    <row r="6" spans="1:31" ht="14.25" customHeight="1" x14ac:dyDescent="0.2">
      <c r="A6" s="67"/>
      <c r="B6" s="34" t="s">
        <v>188</v>
      </c>
      <c r="C6" s="34" t="s">
        <v>414</v>
      </c>
      <c r="D6" s="34" t="s">
        <v>415</v>
      </c>
      <c r="E6" s="35" t="s">
        <v>200</v>
      </c>
      <c r="F6" s="34" t="s">
        <v>416</v>
      </c>
      <c r="G6" s="34" t="s">
        <v>27</v>
      </c>
      <c r="H6" s="38" t="s">
        <v>436</v>
      </c>
      <c r="I6" s="34" t="s">
        <v>418</v>
      </c>
      <c r="J6" s="34" t="s">
        <v>190</v>
      </c>
      <c r="K6" s="34" t="s">
        <v>189</v>
      </c>
      <c r="L6" s="34" t="s">
        <v>419</v>
      </c>
      <c r="M6" s="35" t="s">
        <v>189</v>
      </c>
      <c r="N6" s="34" t="s">
        <v>196</v>
      </c>
      <c r="O6" s="34" t="s">
        <v>192</v>
      </c>
      <c r="P6" s="34" t="s">
        <v>189</v>
      </c>
      <c r="Q6" s="34" t="s">
        <v>421</v>
      </c>
      <c r="R6" s="34" t="s">
        <v>127</v>
      </c>
      <c r="S6" s="34" t="str">
        <f t="shared" ref="S6:S50" si="0">IF(AE6="N/A", "N/A", IF(AE6&gt;95,"None",IF(AE6&gt;75,"Very",IF(AE6&gt;25,"Some","Very"))))</f>
        <v>None</v>
      </c>
      <c r="T6" s="34" t="s">
        <v>189</v>
      </c>
      <c r="U6" s="34" t="s">
        <v>245</v>
      </c>
      <c r="V6" s="34" t="s">
        <v>189</v>
      </c>
      <c r="W6" s="34" t="s">
        <v>200</v>
      </c>
      <c r="X6" s="3" t="s">
        <v>188</v>
      </c>
      <c r="Y6" s="6"/>
      <c r="Z6" s="14"/>
      <c r="AA6" s="24">
        <v>307800</v>
      </c>
      <c r="AB6" s="65">
        <v>1500000000</v>
      </c>
      <c r="AC6" s="24">
        <v>1200</v>
      </c>
      <c r="AD6" s="36">
        <f t="shared" ref="AD6:AD16" si="1">AC6/AA6 * 100</f>
        <v>0.38986354775828458</v>
      </c>
      <c r="AE6" s="24" t="s">
        <v>437</v>
      </c>
    </row>
    <row r="7" spans="1:31" ht="14.25" customHeight="1" x14ac:dyDescent="0.2">
      <c r="A7" s="67"/>
      <c r="B7" s="34" t="s">
        <v>208</v>
      </c>
      <c r="C7" s="34" t="s">
        <v>414</v>
      </c>
      <c r="D7" s="34" t="s">
        <v>415</v>
      </c>
      <c r="E7" s="35" t="s">
        <v>200</v>
      </c>
      <c r="F7" s="34" t="s">
        <v>416</v>
      </c>
      <c r="G7" s="34" t="s">
        <v>27</v>
      </c>
      <c r="H7" s="38" t="s">
        <v>436</v>
      </c>
      <c r="I7" s="34" t="s">
        <v>418</v>
      </c>
      <c r="J7" s="34" t="s">
        <v>190</v>
      </c>
      <c r="K7" s="34" t="s">
        <v>189</v>
      </c>
      <c r="L7" s="34" t="s">
        <v>419</v>
      </c>
      <c r="M7" s="35" t="s">
        <v>189</v>
      </c>
      <c r="N7" s="34" t="s">
        <v>196</v>
      </c>
      <c r="O7" s="34" t="s">
        <v>192</v>
      </c>
      <c r="P7" s="34" t="s">
        <v>189</v>
      </c>
      <c r="Q7" s="34" t="s">
        <v>421</v>
      </c>
      <c r="R7" s="34" t="s">
        <v>127</v>
      </c>
      <c r="S7" s="34" t="str">
        <f t="shared" si="0"/>
        <v>None</v>
      </c>
      <c r="T7" s="34" t="s">
        <v>189</v>
      </c>
      <c r="U7" s="34" t="s">
        <v>245</v>
      </c>
      <c r="V7" s="34" t="s">
        <v>200</v>
      </c>
      <c r="W7" s="34" t="s">
        <v>189</v>
      </c>
      <c r="X7" s="3" t="s">
        <v>208</v>
      </c>
      <c r="Y7" s="6"/>
      <c r="Z7" s="14"/>
      <c r="AA7" s="24">
        <v>193500</v>
      </c>
      <c r="AB7" s="65">
        <v>316700000</v>
      </c>
      <c r="AC7" s="24">
        <v>1000</v>
      </c>
      <c r="AD7" s="36">
        <f t="shared" si="1"/>
        <v>0.516795865633075</v>
      </c>
      <c r="AE7" s="24">
        <v>100</v>
      </c>
    </row>
    <row r="8" spans="1:31" ht="14.25" customHeight="1" x14ac:dyDescent="0.2">
      <c r="A8" s="67"/>
      <c r="B8" s="34" t="s">
        <v>215</v>
      </c>
      <c r="C8" s="34" t="s">
        <v>414</v>
      </c>
      <c r="D8" s="34" t="s">
        <v>415</v>
      </c>
      <c r="E8" s="35" t="s">
        <v>200</v>
      </c>
      <c r="F8" s="34" t="s">
        <v>416</v>
      </c>
      <c r="G8" s="34" t="s">
        <v>27</v>
      </c>
      <c r="H8" s="38" t="s">
        <v>436</v>
      </c>
      <c r="I8" s="34" t="s">
        <v>418</v>
      </c>
      <c r="J8" s="34" t="s">
        <v>190</v>
      </c>
      <c r="K8" s="34" t="s">
        <v>189</v>
      </c>
      <c r="L8" s="34" t="s">
        <v>419</v>
      </c>
      <c r="M8" s="35" t="s">
        <v>189</v>
      </c>
      <c r="N8" s="34" t="s">
        <v>196</v>
      </c>
      <c r="O8" s="34" t="s">
        <v>192</v>
      </c>
      <c r="P8" s="34" t="s">
        <v>189</v>
      </c>
      <c r="Q8" s="34" t="s">
        <v>421</v>
      </c>
      <c r="R8" s="34" t="s">
        <v>127</v>
      </c>
      <c r="S8" s="34" t="str">
        <f t="shared" si="0"/>
        <v>None</v>
      </c>
      <c r="T8" s="34" t="s">
        <v>189</v>
      </c>
      <c r="U8" s="34" t="s">
        <v>245</v>
      </c>
      <c r="V8" s="34" t="s">
        <v>200</v>
      </c>
      <c r="W8" s="34" t="s">
        <v>189</v>
      </c>
      <c r="X8" s="3" t="s">
        <v>215</v>
      </c>
      <c r="Y8" s="6"/>
      <c r="Z8" s="14"/>
      <c r="AA8" s="24">
        <v>129300</v>
      </c>
      <c r="AB8" s="65">
        <v>253400000</v>
      </c>
      <c r="AC8" s="24">
        <v>14300</v>
      </c>
      <c r="AD8" s="36">
        <f t="shared" si="1"/>
        <v>11.059551430781129</v>
      </c>
      <c r="AE8" s="24" t="s">
        <v>438</v>
      </c>
    </row>
    <row r="9" spans="1:31" ht="14.25" customHeight="1" x14ac:dyDescent="0.2">
      <c r="A9" s="67"/>
      <c r="B9" s="34" t="s">
        <v>221</v>
      </c>
      <c r="C9" s="34" t="s">
        <v>414</v>
      </c>
      <c r="D9" s="34" t="s">
        <v>415</v>
      </c>
      <c r="E9" s="35" t="s">
        <v>200</v>
      </c>
      <c r="F9" s="34" t="s">
        <v>416</v>
      </c>
      <c r="G9" s="34" t="s">
        <v>27</v>
      </c>
      <c r="H9" s="38" t="s">
        <v>436</v>
      </c>
      <c r="I9" s="34" t="s">
        <v>418</v>
      </c>
      <c r="J9" s="34" t="s">
        <v>190</v>
      </c>
      <c r="K9" s="34" t="s">
        <v>189</v>
      </c>
      <c r="L9" s="34" t="s">
        <v>419</v>
      </c>
      <c r="M9" s="35" t="s">
        <v>189</v>
      </c>
      <c r="N9" s="34" t="s">
        <v>225</v>
      </c>
      <c r="O9" s="34" t="s">
        <v>228</v>
      </c>
      <c r="P9" s="34" t="s">
        <v>200</v>
      </c>
      <c r="Q9" s="34" t="s">
        <v>421</v>
      </c>
      <c r="R9" s="34" t="s">
        <v>127</v>
      </c>
      <c r="S9" s="34" t="str">
        <f t="shared" si="0"/>
        <v>Very</v>
      </c>
      <c r="T9" s="34" t="s">
        <v>189</v>
      </c>
      <c r="U9" s="34" t="s">
        <v>245</v>
      </c>
      <c r="V9" s="34" t="s">
        <v>189</v>
      </c>
      <c r="W9" s="34" t="s">
        <v>200</v>
      </c>
      <c r="X9" s="3" t="s">
        <v>221</v>
      </c>
      <c r="Y9" s="6"/>
      <c r="Z9" s="14"/>
      <c r="AA9" s="24">
        <v>33300</v>
      </c>
      <c r="AB9" s="24">
        <v>240000000</v>
      </c>
      <c r="AC9" s="24">
        <v>340</v>
      </c>
      <c r="AD9" s="36">
        <f t="shared" si="1"/>
        <v>1.0210210210210209</v>
      </c>
      <c r="AE9" s="24">
        <v>85.2</v>
      </c>
    </row>
    <row r="10" spans="1:31" ht="14.25" customHeight="1" x14ac:dyDescent="0.2">
      <c r="A10" s="67"/>
      <c r="B10" s="34" t="s">
        <v>232</v>
      </c>
      <c r="C10" s="34" t="s">
        <v>414</v>
      </c>
      <c r="D10" s="34" t="s">
        <v>415</v>
      </c>
      <c r="E10" s="35" t="s">
        <v>200</v>
      </c>
      <c r="F10" s="34" t="s">
        <v>416</v>
      </c>
      <c r="G10" s="34" t="s">
        <v>27</v>
      </c>
      <c r="H10" s="38" t="s">
        <v>436</v>
      </c>
      <c r="I10" s="34" t="s">
        <v>418</v>
      </c>
      <c r="J10" s="34" t="s">
        <v>190</v>
      </c>
      <c r="K10" s="34" t="s">
        <v>189</v>
      </c>
      <c r="L10" s="34" t="s">
        <v>419</v>
      </c>
      <c r="M10" s="35" t="s">
        <v>189</v>
      </c>
      <c r="N10" s="34" t="s">
        <v>225</v>
      </c>
      <c r="O10" s="34" t="s">
        <v>192</v>
      </c>
      <c r="P10" s="34" t="s">
        <v>200</v>
      </c>
      <c r="Q10" s="34" t="s">
        <v>421</v>
      </c>
      <c r="R10" s="34" t="s">
        <v>127</v>
      </c>
      <c r="S10" s="34" t="str">
        <f t="shared" si="0"/>
        <v>None</v>
      </c>
      <c r="T10" s="34" t="s">
        <v>189</v>
      </c>
      <c r="U10" s="34" t="s">
        <v>245</v>
      </c>
      <c r="V10" s="34" t="s">
        <v>189</v>
      </c>
      <c r="W10" s="34" t="s">
        <v>200</v>
      </c>
      <c r="X10" s="3" t="s">
        <v>232</v>
      </c>
      <c r="Y10" s="6"/>
      <c r="Z10" s="14"/>
      <c r="AA10" s="24">
        <v>9700</v>
      </c>
      <c r="AB10" s="24">
        <v>48800000</v>
      </c>
      <c r="AC10" s="24">
        <v>9700</v>
      </c>
      <c r="AD10" s="36">
        <f t="shared" si="1"/>
        <v>100</v>
      </c>
      <c r="AE10" s="24" t="s">
        <v>439</v>
      </c>
    </row>
    <row r="11" spans="1:31" ht="14.25" customHeight="1" x14ac:dyDescent="0.2">
      <c r="A11" s="67"/>
      <c r="B11" s="34" t="s">
        <v>239</v>
      </c>
      <c r="C11" s="34" t="s">
        <v>414</v>
      </c>
      <c r="D11" s="34" t="s">
        <v>415</v>
      </c>
      <c r="E11" s="35" t="s">
        <v>200</v>
      </c>
      <c r="F11" s="34" t="s">
        <v>244</v>
      </c>
      <c r="G11" s="34" t="s">
        <v>240</v>
      </c>
      <c r="H11" s="38" t="s">
        <v>436</v>
      </c>
      <c r="I11" s="34" t="s">
        <v>440</v>
      </c>
      <c r="J11" s="34" t="s">
        <v>190</v>
      </c>
      <c r="K11" s="34" t="s">
        <v>189</v>
      </c>
      <c r="L11" s="34" t="s">
        <v>419</v>
      </c>
      <c r="M11" s="35" t="s">
        <v>189</v>
      </c>
      <c r="N11" s="34" t="s">
        <v>225</v>
      </c>
      <c r="O11" s="34" t="s">
        <v>127</v>
      </c>
      <c r="P11" s="34" t="s">
        <v>189</v>
      </c>
      <c r="Q11" s="34" t="s">
        <v>421</v>
      </c>
      <c r="R11" s="34" t="s">
        <v>127</v>
      </c>
      <c r="S11" s="34" t="str">
        <f t="shared" si="0"/>
        <v>Some</v>
      </c>
      <c r="T11" s="34" t="s">
        <v>200</v>
      </c>
      <c r="U11" s="34" t="s">
        <v>245</v>
      </c>
      <c r="V11" s="34" t="s">
        <v>200</v>
      </c>
      <c r="W11" s="34" t="s">
        <v>189</v>
      </c>
      <c r="X11" s="3" t="s">
        <v>239</v>
      </c>
      <c r="Y11" s="6"/>
      <c r="Z11" s="14"/>
      <c r="AA11" s="24">
        <v>527</v>
      </c>
      <c r="AB11" s="24">
        <v>69400000</v>
      </c>
      <c r="AC11" s="24">
        <v>217</v>
      </c>
      <c r="AD11" s="36">
        <f t="shared" si="1"/>
        <v>41.17647058823529</v>
      </c>
      <c r="AE11" s="24">
        <v>42</v>
      </c>
    </row>
    <row r="12" spans="1:31" ht="14.25" customHeight="1" x14ac:dyDescent="0.2">
      <c r="A12" s="67"/>
      <c r="B12" s="34" t="s">
        <v>246</v>
      </c>
      <c r="C12" s="34" t="s">
        <v>414</v>
      </c>
      <c r="D12" s="34" t="s">
        <v>8</v>
      </c>
      <c r="E12" s="35" t="s">
        <v>200</v>
      </c>
      <c r="F12" s="34" t="s">
        <v>244</v>
      </c>
      <c r="G12" s="34" t="s">
        <v>441</v>
      </c>
      <c r="H12" s="38" t="s">
        <v>436</v>
      </c>
      <c r="I12" s="34" t="s">
        <v>418</v>
      </c>
      <c r="J12" s="34" t="s">
        <v>190</v>
      </c>
      <c r="K12" s="34" t="s">
        <v>200</v>
      </c>
      <c r="L12" s="34" t="s">
        <v>419</v>
      </c>
      <c r="M12" s="35" t="s">
        <v>189</v>
      </c>
      <c r="N12" s="34" t="s">
        <v>196</v>
      </c>
      <c r="O12" s="34" t="s">
        <v>192</v>
      </c>
      <c r="P12" s="34" t="s">
        <v>189</v>
      </c>
      <c r="Q12" s="34" t="s">
        <v>421</v>
      </c>
      <c r="R12" s="34" t="s">
        <v>127</v>
      </c>
      <c r="S12" s="34" t="str">
        <f t="shared" si="0"/>
        <v>Very</v>
      </c>
      <c r="T12" s="34" t="s">
        <v>200</v>
      </c>
      <c r="U12" s="34" t="s">
        <v>442</v>
      </c>
      <c r="V12" s="34" t="s">
        <v>189</v>
      </c>
      <c r="W12" s="34" t="s">
        <v>200</v>
      </c>
      <c r="X12" s="3" t="s">
        <v>246</v>
      </c>
      <c r="Y12" s="6"/>
      <c r="Z12" s="14"/>
      <c r="AA12" s="24">
        <v>11300</v>
      </c>
      <c r="AB12" s="24">
        <v>3700000</v>
      </c>
      <c r="AC12" s="24">
        <v>156</v>
      </c>
      <c r="AD12" s="36">
        <f t="shared" si="1"/>
        <v>1.3805309734513276</v>
      </c>
      <c r="AE12" s="24">
        <v>21</v>
      </c>
    </row>
    <row r="13" spans="1:31" ht="14.25" customHeight="1" x14ac:dyDescent="0.2">
      <c r="A13" s="67"/>
      <c r="B13" s="34" t="s">
        <v>263</v>
      </c>
      <c r="C13" s="34" t="s">
        <v>414</v>
      </c>
      <c r="D13" s="34" t="s">
        <v>267</v>
      </c>
      <c r="E13" s="35" t="s">
        <v>200</v>
      </c>
      <c r="F13" s="34" t="s">
        <v>416</v>
      </c>
      <c r="G13" s="34" t="s">
        <v>441</v>
      </c>
      <c r="H13" s="38" t="s">
        <v>436</v>
      </c>
      <c r="I13" s="34" t="s">
        <v>418</v>
      </c>
      <c r="J13" s="34" t="s">
        <v>190</v>
      </c>
      <c r="K13" s="34" t="s">
        <v>189</v>
      </c>
      <c r="L13" s="34" t="s">
        <v>419</v>
      </c>
      <c r="M13" s="35" t="s">
        <v>189</v>
      </c>
      <c r="N13" s="34" t="s">
        <v>225</v>
      </c>
      <c r="O13" s="34" t="s">
        <v>228</v>
      </c>
      <c r="P13" s="34" t="s">
        <v>200</v>
      </c>
      <c r="Q13" s="34" t="s">
        <v>421</v>
      </c>
      <c r="R13" s="34" t="s">
        <v>127</v>
      </c>
      <c r="S13" s="34" t="str">
        <f t="shared" si="0"/>
        <v>Some</v>
      </c>
      <c r="T13" s="34" t="s">
        <v>200</v>
      </c>
      <c r="U13" s="34" t="s">
        <v>443</v>
      </c>
      <c r="V13" s="34" t="s">
        <v>200</v>
      </c>
      <c r="W13" s="34" t="s">
        <v>200</v>
      </c>
      <c r="X13" s="3" t="s">
        <v>263</v>
      </c>
      <c r="Y13" s="6"/>
      <c r="Z13" s="14"/>
      <c r="AA13" s="24">
        <v>830</v>
      </c>
      <c r="AB13" s="24">
        <v>11800000</v>
      </c>
      <c r="AC13" s="24">
        <v>107</v>
      </c>
      <c r="AD13" s="36">
        <f t="shared" si="1"/>
        <v>12.891566265060241</v>
      </c>
      <c r="AE13" s="24">
        <v>59</v>
      </c>
    </row>
    <row r="14" spans="1:31" ht="14.25" customHeight="1" x14ac:dyDescent="0.2">
      <c r="A14" s="67"/>
      <c r="B14" s="34" t="s">
        <v>279</v>
      </c>
      <c r="C14" s="34" t="s">
        <v>204</v>
      </c>
      <c r="D14" s="34" t="s">
        <v>8</v>
      </c>
      <c r="E14" s="35" t="s">
        <v>189</v>
      </c>
      <c r="F14" s="34" t="s">
        <v>244</v>
      </c>
      <c r="G14" s="34" t="s">
        <v>441</v>
      </c>
      <c r="H14" s="38" t="s">
        <v>444</v>
      </c>
      <c r="I14" s="34" t="s">
        <v>418</v>
      </c>
      <c r="J14" s="34" t="s">
        <v>190</v>
      </c>
      <c r="K14" s="34" t="s">
        <v>189</v>
      </c>
      <c r="L14" s="34" t="s">
        <v>419</v>
      </c>
      <c r="M14" s="35" t="s">
        <v>189</v>
      </c>
      <c r="N14" s="34" t="s">
        <v>225</v>
      </c>
      <c r="O14" s="34" t="s">
        <v>228</v>
      </c>
      <c r="P14" s="34" t="s">
        <v>200</v>
      </c>
      <c r="Q14" s="34" t="s">
        <v>421</v>
      </c>
      <c r="R14" s="34" t="s">
        <v>127</v>
      </c>
      <c r="S14" s="34" t="str">
        <f t="shared" si="0"/>
        <v>None</v>
      </c>
      <c r="T14" s="34" t="s">
        <v>200</v>
      </c>
      <c r="U14" s="34" t="s">
        <v>442</v>
      </c>
      <c r="V14" s="34" t="s">
        <v>189</v>
      </c>
      <c r="W14" s="34" t="s">
        <v>200</v>
      </c>
      <c r="X14" s="3" t="s">
        <v>279</v>
      </c>
      <c r="Y14" s="6"/>
      <c r="Z14" s="14"/>
      <c r="AA14" s="24">
        <v>8500</v>
      </c>
      <c r="AB14" s="24">
        <v>7300000</v>
      </c>
      <c r="AC14" s="24">
        <v>2700</v>
      </c>
      <c r="AD14" s="36">
        <f t="shared" si="1"/>
        <v>31.764705882352938</v>
      </c>
      <c r="AE14" s="24" t="s">
        <v>445</v>
      </c>
    </row>
    <row r="15" spans="1:31" ht="14.25" customHeight="1" x14ac:dyDescent="0.2">
      <c r="A15" s="67"/>
      <c r="B15" s="34" t="s">
        <v>290</v>
      </c>
      <c r="C15" s="34" t="s">
        <v>204</v>
      </c>
      <c r="D15" s="34" t="s">
        <v>8</v>
      </c>
      <c r="E15" s="35" t="s">
        <v>200</v>
      </c>
      <c r="F15" s="34" t="s">
        <v>244</v>
      </c>
      <c r="G15" s="34" t="s">
        <v>441</v>
      </c>
      <c r="H15" s="38" t="s">
        <v>444</v>
      </c>
      <c r="I15" s="34" t="s">
        <v>418</v>
      </c>
      <c r="J15" s="34" t="s">
        <v>190</v>
      </c>
      <c r="K15" s="34" t="s">
        <v>189</v>
      </c>
      <c r="L15" s="34" t="s">
        <v>419</v>
      </c>
      <c r="M15" s="35" t="s">
        <v>189</v>
      </c>
      <c r="N15" s="34" t="s">
        <v>225</v>
      </c>
      <c r="O15" s="34" t="s">
        <v>228</v>
      </c>
      <c r="P15" s="34" t="s">
        <v>200</v>
      </c>
      <c r="Q15" s="34" t="s">
        <v>421</v>
      </c>
      <c r="R15" s="34" t="s">
        <v>127</v>
      </c>
      <c r="S15" s="34" t="str">
        <f t="shared" si="0"/>
        <v>None</v>
      </c>
      <c r="T15" s="34" t="s">
        <v>200</v>
      </c>
      <c r="U15" s="34" t="s">
        <v>126</v>
      </c>
      <c r="V15" s="34" t="s">
        <v>126</v>
      </c>
      <c r="W15" s="34" t="s">
        <v>126</v>
      </c>
      <c r="X15" s="3" t="s">
        <v>290</v>
      </c>
      <c r="Y15" s="6"/>
      <c r="Z15" s="14"/>
      <c r="AA15" s="24">
        <v>13300</v>
      </c>
      <c r="AB15" s="24">
        <v>9700000</v>
      </c>
      <c r="AC15" s="24">
        <v>181</v>
      </c>
      <c r="AD15" s="36">
        <f t="shared" si="1"/>
        <v>1.3609022556390977</v>
      </c>
      <c r="AE15" s="24" t="s">
        <v>446</v>
      </c>
    </row>
    <row r="16" spans="1:31" ht="14.25" customHeight="1" x14ac:dyDescent="0.2">
      <c r="A16" s="67"/>
      <c r="B16" s="34" t="s">
        <v>305</v>
      </c>
      <c r="C16" s="34" t="s">
        <v>204</v>
      </c>
      <c r="D16" s="34" t="s">
        <v>308</v>
      </c>
      <c r="E16" s="35" t="s">
        <v>189</v>
      </c>
      <c r="F16" s="34" t="s">
        <v>244</v>
      </c>
      <c r="G16" s="34" t="s">
        <v>27</v>
      </c>
      <c r="H16" s="38" t="s">
        <v>444</v>
      </c>
      <c r="I16" s="34" t="s">
        <v>418</v>
      </c>
      <c r="J16" s="34" t="s">
        <v>190</v>
      </c>
      <c r="K16" s="34" t="s">
        <v>189</v>
      </c>
      <c r="L16" s="34" t="s">
        <v>428</v>
      </c>
      <c r="M16" s="35" t="s">
        <v>189</v>
      </c>
      <c r="N16" s="34" t="s">
        <v>225</v>
      </c>
      <c r="O16" s="34" t="s">
        <v>228</v>
      </c>
      <c r="P16" s="34" t="s">
        <v>200</v>
      </c>
      <c r="Q16" s="34" t="s">
        <v>421</v>
      </c>
      <c r="R16" s="34" t="s">
        <v>127</v>
      </c>
      <c r="S16" s="34" t="str">
        <f t="shared" si="0"/>
        <v>None</v>
      </c>
      <c r="T16" s="34" t="s">
        <v>200</v>
      </c>
      <c r="U16" s="34" t="s">
        <v>442</v>
      </c>
      <c r="V16" s="34" t="s">
        <v>200</v>
      </c>
      <c r="W16" s="34" t="s">
        <v>189</v>
      </c>
      <c r="X16" s="3" t="s">
        <v>305</v>
      </c>
      <c r="Y16" s="6"/>
      <c r="Z16" s="14"/>
      <c r="AA16" s="24">
        <v>6400</v>
      </c>
      <c r="AB16" s="24">
        <v>18260000</v>
      </c>
      <c r="AC16" s="24">
        <v>1400</v>
      </c>
      <c r="AD16" s="36">
        <f t="shared" si="1"/>
        <v>21.875</v>
      </c>
      <c r="AE16" s="24" t="s">
        <v>447</v>
      </c>
    </row>
    <row r="17" spans="1:31" ht="14.25" customHeight="1" x14ac:dyDescent="0.2">
      <c r="A17" s="67"/>
      <c r="B17" s="34" t="s">
        <v>311</v>
      </c>
      <c r="C17" s="34" t="s">
        <v>204</v>
      </c>
      <c r="D17" s="34" t="s">
        <v>415</v>
      </c>
      <c r="E17" s="35" t="s">
        <v>200</v>
      </c>
      <c r="F17" s="34" t="s">
        <v>244</v>
      </c>
      <c r="G17" s="34" t="s">
        <v>441</v>
      </c>
      <c r="H17" s="39" t="s">
        <v>448</v>
      </c>
      <c r="I17" s="34" t="s">
        <v>418</v>
      </c>
      <c r="J17" s="34" t="s">
        <v>190</v>
      </c>
      <c r="K17" s="34" t="s">
        <v>189</v>
      </c>
      <c r="L17" s="34" t="s">
        <v>419</v>
      </c>
      <c r="M17" s="35" t="s">
        <v>189</v>
      </c>
      <c r="N17" s="34" t="s">
        <v>225</v>
      </c>
      <c r="O17" s="34" t="s">
        <v>127</v>
      </c>
      <c r="P17" s="34" t="s">
        <v>200</v>
      </c>
      <c r="Q17" s="34" t="s">
        <v>421</v>
      </c>
      <c r="R17" s="34" t="s">
        <v>127</v>
      </c>
      <c r="S17" s="34" t="str">
        <f t="shared" si="0"/>
        <v>None</v>
      </c>
      <c r="T17" s="34" t="s">
        <v>200</v>
      </c>
      <c r="U17" s="34" t="s">
        <v>442</v>
      </c>
      <c r="V17" s="34" t="s">
        <v>189</v>
      </c>
      <c r="W17" s="34" t="s">
        <v>189</v>
      </c>
      <c r="X17" s="3" t="s">
        <v>311</v>
      </c>
      <c r="Y17" s="6"/>
      <c r="Z17" s="14"/>
      <c r="AA17" s="24">
        <v>643</v>
      </c>
      <c r="AB17" s="24">
        <v>14000</v>
      </c>
      <c r="AC17" s="24">
        <v>0</v>
      </c>
      <c r="AD17" s="24">
        <v>0</v>
      </c>
      <c r="AE17" s="24">
        <v>100</v>
      </c>
    </row>
    <row r="18" spans="1:31" ht="14.25" customHeight="1" x14ac:dyDescent="0.2">
      <c r="A18" s="67"/>
      <c r="B18" s="34" t="s">
        <v>315</v>
      </c>
      <c r="C18" s="34" t="s">
        <v>414</v>
      </c>
      <c r="D18" s="34" t="s">
        <v>8</v>
      </c>
      <c r="E18" s="35" t="s">
        <v>200</v>
      </c>
      <c r="F18" s="34" t="s">
        <v>416</v>
      </c>
      <c r="G18" s="34" t="s">
        <v>441</v>
      </c>
      <c r="H18" s="38" t="s">
        <v>444</v>
      </c>
      <c r="I18" s="34" t="s">
        <v>418</v>
      </c>
      <c r="J18" s="34" t="s">
        <v>190</v>
      </c>
      <c r="K18" s="34" t="s">
        <v>189</v>
      </c>
      <c r="L18" s="34" t="s">
        <v>419</v>
      </c>
      <c r="M18" s="35" t="s">
        <v>189</v>
      </c>
      <c r="N18" s="34" t="s">
        <v>196</v>
      </c>
      <c r="O18" s="34" t="s">
        <v>192</v>
      </c>
      <c r="P18" s="34" t="s">
        <v>189</v>
      </c>
      <c r="Q18" s="34" t="s">
        <v>421</v>
      </c>
      <c r="R18" s="34" t="s">
        <v>127</v>
      </c>
      <c r="S18" s="34" t="str">
        <f t="shared" si="0"/>
        <v>None</v>
      </c>
      <c r="T18" s="34" t="s">
        <v>200</v>
      </c>
      <c r="U18" s="34" t="s">
        <v>442</v>
      </c>
      <c r="V18" s="34" t="s">
        <v>189</v>
      </c>
      <c r="W18" s="34" t="s">
        <v>200</v>
      </c>
      <c r="X18" s="3" t="s">
        <v>315</v>
      </c>
      <c r="Y18" s="6"/>
      <c r="Z18" s="14"/>
      <c r="AA18" s="24">
        <v>7000</v>
      </c>
      <c r="AB18" s="24">
        <v>248500000</v>
      </c>
      <c r="AC18" s="24">
        <v>68</v>
      </c>
      <c r="AD18" s="36">
        <f t="shared" ref="AD18:AD25" si="2">AC18/AA18 * 100</f>
        <v>0.97142857142857131</v>
      </c>
      <c r="AE18" s="24" t="s">
        <v>449</v>
      </c>
    </row>
    <row r="19" spans="1:31" ht="14.25" customHeight="1" x14ac:dyDescent="0.2">
      <c r="A19" s="67"/>
      <c r="B19" s="34" t="s">
        <v>323</v>
      </c>
      <c r="C19" s="34" t="s">
        <v>414</v>
      </c>
      <c r="D19" s="34" t="s">
        <v>415</v>
      </c>
      <c r="E19" s="35" t="s">
        <v>200</v>
      </c>
      <c r="F19" s="34" t="s">
        <v>416</v>
      </c>
      <c r="G19" s="34" t="s">
        <v>441</v>
      </c>
      <c r="H19" s="39" t="s">
        <v>448</v>
      </c>
      <c r="I19" s="34" t="s">
        <v>418</v>
      </c>
      <c r="J19" s="34" t="s">
        <v>190</v>
      </c>
      <c r="K19" s="34" t="s">
        <v>189</v>
      </c>
      <c r="L19" s="34" t="s">
        <v>419</v>
      </c>
      <c r="M19" s="35" t="s">
        <v>189</v>
      </c>
      <c r="N19" s="34" t="s">
        <v>225</v>
      </c>
      <c r="O19" s="34" t="s">
        <v>192</v>
      </c>
      <c r="P19" s="34" t="s">
        <v>200</v>
      </c>
      <c r="Q19" s="34" t="s">
        <v>421</v>
      </c>
      <c r="R19" s="34" t="s">
        <v>127</v>
      </c>
      <c r="S19" s="34" t="str">
        <f t="shared" si="0"/>
        <v>None</v>
      </c>
      <c r="T19" s="34" t="s">
        <v>200</v>
      </c>
      <c r="U19" s="34" t="s">
        <v>443</v>
      </c>
      <c r="V19" s="34" t="s">
        <v>200</v>
      </c>
      <c r="W19" s="34" t="s">
        <v>189</v>
      </c>
      <c r="X19" s="3" t="s">
        <v>323</v>
      </c>
      <c r="Y19" s="6"/>
      <c r="Z19" s="14"/>
      <c r="AA19" s="24">
        <v>20600</v>
      </c>
      <c r="AB19" s="24">
        <v>2200000000</v>
      </c>
      <c r="AC19" s="24">
        <v>27</v>
      </c>
      <c r="AD19" s="36">
        <f t="shared" si="2"/>
        <v>0.13106796116504854</v>
      </c>
      <c r="AE19" s="24" t="s">
        <v>450</v>
      </c>
    </row>
    <row r="20" spans="1:31" ht="14.25" customHeight="1" x14ac:dyDescent="0.2">
      <c r="A20" s="67"/>
      <c r="B20" s="34" t="s">
        <v>332</v>
      </c>
      <c r="C20" s="34" t="s">
        <v>425</v>
      </c>
      <c r="D20" s="34" t="s">
        <v>267</v>
      </c>
      <c r="E20" s="35" t="s">
        <v>200</v>
      </c>
      <c r="F20" s="34" t="s">
        <v>426</v>
      </c>
      <c r="G20" s="34" t="s">
        <v>27</v>
      </c>
      <c r="H20" s="39" t="s">
        <v>448</v>
      </c>
      <c r="I20" s="34" t="s">
        <v>418</v>
      </c>
      <c r="J20" s="34" t="s">
        <v>190</v>
      </c>
      <c r="K20" s="34" t="s">
        <v>189</v>
      </c>
      <c r="L20" s="34" t="s">
        <v>425</v>
      </c>
      <c r="M20" s="35" t="s">
        <v>200</v>
      </c>
      <c r="N20" s="34" t="s">
        <v>225</v>
      </c>
      <c r="O20" s="34" t="s">
        <v>228</v>
      </c>
      <c r="P20" s="34" t="s">
        <v>200</v>
      </c>
      <c r="Q20" s="34" t="s">
        <v>421</v>
      </c>
      <c r="R20" s="34" t="s">
        <v>127</v>
      </c>
      <c r="S20" s="34" t="str">
        <f t="shared" si="0"/>
        <v>Very</v>
      </c>
      <c r="T20" s="34" t="s">
        <v>200</v>
      </c>
      <c r="U20" s="34" t="s">
        <v>443</v>
      </c>
      <c r="V20" s="34" t="s">
        <v>200</v>
      </c>
      <c r="W20" s="34" t="s">
        <v>189</v>
      </c>
      <c r="X20" s="3" t="s">
        <v>332</v>
      </c>
      <c r="Y20" s="6"/>
      <c r="Z20" s="14"/>
      <c r="AA20" s="24">
        <v>76</v>
      </c>
      <c r="AB20" s="24">
        <v>46700</v>
      </c>
      <c r="AC20" s="24">
        <v>70</v>
      </c>
      <c r="AD20" s="36">
        <f t="shared" si="2"/>
        <v>92.10526315789474</v>
      </c>
      <c r="AE20" s="24">
        <v>0</v>
      </c>
    </row>
    <row r="21" spans="1:31" ht="14.25" customHeight="1" x14ac:dyDescent="0.2">
      <c r="A21" s="67"/>
      <c r="B21" s="34" t="s">
        <v>341</v>
      </c>
      <c r="C21" s="34" t="s">
        <v>204</v>
      </c>
      <c r="D21" s="34" t="s">
        <v>267</v>
      </c>
      <c r="E21" s="35" t="s">
        <v>200</v>
      </c>
      <c r="F21" s="34" t="s">
        <v>426</v>
      </c>
      <c r="G21" s="34" t="s">
        <v>441</v>
      </c>
      <c r="H21" s="39" t="s">
        <v>448</v>
      </c>
      <c r="I21" s="34" t="s">
        <v>418</v>
      </c>
      <c r="J21" s="34" t="s">
        <v>190</v>
      </c>
      <c r="K21" s="34" t="s">
        <v>189</v>
      </c>
      <c r="L21" s="34" t="s">
        <v>428</v>
      </c>
      <c r="M21" s="35" t="s">
        <v>200</v>
      </c>
      <c r="N21" s="34" t="s">
        <v>225</v>
      </c>
      <c r="O21" s="34" t="s">
        <v>127</v>
      </c>
      <c r="P21" s="34" t="s">
        <v>200</v>
      </c>
      <c r="Q21" s="34" t="s">
        <v>421</v>
      </c>
      <c r="R21" s="34" t="s">
        <v>127</v>
      </c>
      <c r="S21" s="34" t="str">
        <f t="shared" si="0"/>
        <v>Very</v>
      </c>
      <c r="T21" s="34" t="s">
        <v>200</v>
      </c>
      <c r="U21" s="34" t="s">
        <v>443</v>
      </c>
      <c r="V21" s="34" t="s">
        <v>126</v>
      </c>
      <c r="W21" s="34" t="s">
        <v>126</v>
      </c>
      <c r="X21" s="3" t="s">
        <v>341</v>
      </c>
      <c r="Y21" s="6"/>
      <c r="Z21" s="14"/>
      <c r="AA21" s="24">
        <v>118</v>
      </c>
      <c r="AB21" s="24">
        <v>13500000</v>
      </c>
      <c r="AC21" s="24">
        <v>98</v>
      </c>
      <c r="AD21" s="36">
        <f t="shared" si="2"/>
        <v>83.050847457627114</v>
      </c>
      <c r="AE21" s="24">
        <v>0</v>
      </c>
    </row>
    <row r="22" spans="1:31" ht="14.25" customHeight="1" x14ac:dyDescent="0.2">
      <c r="A22" s="67"/>
      <c r="B22" s="34" t="s">
        <v>345</v>
      </c>
      <c r="C22" s="34" t="s">
        <v>425</v>
      </c>
      <c r="D22" s="34" t="s">
        <v>267</v>
      </c>
      <c r="E22" s="35" t="s">
        <v>200</v>
      </c>
      <c r="F22" s="34" t="s">
        <v>426</v>
      </c>
      <c r="G22" s="34" t="s">
        <v>27</v>
      </c>
      <c r="H22" s="39" t="s">
        <v>448</v>
      </c>
      <c r="I22" s="34" t="s">
        <v>418</v>
      </c>
      <c r="J22" s="34" t="s">
        <v>190</v>
      </c>
      <c r="K22" s="34" t="s">
        <v>189</v>
      </c>
      <c r="L22" s="34" t="s">
        <v>425</v>
      </c>
      <c r="M22" s="35" t="s">
        <v>200</v>
      </c>
      <c r="N22" s="34" t="s">
        <v>225</v>
      </c>
      <c r="O22" s="34" t="s">
        <v>127</v>
      </c>
      <c r="P22" s="34" t="s">
        <v>200</v>
      </c>
      <c r="Q22" s="34" t="s">
        <v>421</v>
      </c>
      <c r="R22" s="34" t="s">
        <v>127</v>
      </c>
      <c r="S22" s="34" t="str">
        <f t="shared" si="0"/>
        <v>Very</v>
      </c>
      <c r="T22" s="34" t="s">
        <v>200</v>
      </c>
      <c r="U22" s="34" t="s">
        <v>443</v>
      </c>
      <c r="V22" s="34" t="s">
        <v>200</v>
      </c>
      <c r="W22" s="34" t="s">
        <v>189</v>
      </c>
      <c r="X22" s="3" t="s">
        <v>345</v>
      </c>
      <c r="Y22" s="6"/>
      <c r="Z22" s="14"/>
      <c r="AA22" s="24">
        <v>138</v>
      </c>
      <c r="AB22" s="24">
        <v>17600000</v>
      </c>
      <c r="AC22" s="24">
        <v>113</v>
      </c>
      <c r="AD22" s="36">
        <f t="shared" si="2"/>
        <v>81.884057971014485</v>
      </c>
      <c r="AE22" s="24">
        <v>0</v>
      </c>
    </row>
    <row r="23" spans="1:31" ht="14.25" customHeight="1" x14ac:dyDescent="0.2">
      <c r="A23" s="67"/>
      <c r="B23" s="34" t="s">
        <v>349</v>
      </c>
      <c r="C23" s="34" t="s">
        <v>414</v>
      </c>
      <c r="D23" s="34" t="s">
        <v>415</v>
      </c>
      <c r="E23" s="35" t="s">
        <v>200</v>
      </c>
      <c r="F23" s="34" t="s">
        <v>416</v>
      </c>
      <c r="G23" s="34" t="s">
        <v>441</v>
      </c>
      <c r="H23" s="38" t="s">
        <v>436</v>
      </c>
      <c r="I23" s="34" t="s">
        <v>418</v>
      </c>
      <c r="J23" s="34" t="s">
        <v>190</v>
      </c>
      <c r="K23" s="34" t="s">
        <v>189</v>
      </c>
      <c r="L23" s="34" t="s">
        <v>419</v>
      </c>
      <c r="M23" s="35" t="s">
        <v>189</v>
      </c>
      <c r="N23" s="34" t="s">
        <v>225</v>
      </c>
      <c r="O23" s="34" t="s">
        <v>127</v>
      </c>
      <c r="P23" s="34" t="s">
        <v>189</v>
      </c>
      <c r="Q23" s="34" t="s">
        <v>421</v>
      </c>
      <c r="R23" s="34" t="s">
        <v>127</v>
      </c>
      <c r="S23" s="34" t="str">
        <f t="shared" si="0"/>
        <v>Very</v>
      </c>
      <c r="T23" s="34" t="s">
        <v>200</v>
      </c>
      <c r="U23" s="34" t="s">
        <v>245</v>
      </c>
      <c r="V23" s="34" t="s">
        <v>200</v>
      </c>
      <c r="W23" s="34" t="s">
        <v>189</v>
      </c>
      <c r="X23" s="3" t="s">
        <v>349</v>
      </c>
      <c r="Y23" s="6"/>
      <c r="Z23" s="14"/>
      <c r="AA23" s="24">
        <v>8</v>
      </c>
      <c r="AB23" s="24">
        <v>100700000</v>
      </c>
      <c r="AC23" s="24">
        <v>8</v>
      </c>
      <c r="AD23" s="36">
        <f t="shared" si="2"/>
        <v>100</v>
      </c>
      <c r="AE23" s="24">
        <v>0</v>
      </c>
    </row>
    <row r="24" spans="1:31" ht="14.25" customHeight="1" x14ac:dyDescent="0.2">
      <c r="A24" s="67"/>
      <c r="B24" s="34" t="s">
        <v>355</v>
      </c>
      <c r="C24" s="34" t="s">
        <v>414</v>
      </c>
      <c r="D24" s="34" t="s">
        <v>415</v>
      </c>
      <c r="E24" s="35" t="s">
        <v>200</v>
      </c>
      <c r="F24" s="34" t="s">
        <v>416</v>
      </c>
      <c r="G24" s="34" t="s">
        <v>27</v>
      </c>
      <c r="H24" s="38" t="s">
        <v>436</v>
      </c>
      <c r="I24" s="34" t="s">
        <v>418</v>
      </c>
      <c r="J24" s="34" t="s">
        <v>190</v>
      </c>
      <c r="K24" s="34" t="s">
        <v>189</v>
      </c>
      <c r="L24" s="34" t="s">
        <v>419</v>
      </c>
      <c r="M24" s="35" t="s">
        <v>189</v>
      </c>
      <c r="N24" s="34" t="s">
        <v>225</v>
      </c>
      <c r="O24" s="34" t="s">
        <v>228</v>
      </c>
      <c r="P24" s="34" t="s">
        <v>200</v>
      </c>
      <c r="Q24" s="34" t="s">
        <v>421</v>
      </c>
      <c r="R24" s="34" t="s">
        <v>127</v>
      </c>
      <c r="S24" s="34" t="str">
        <f t="shared" si="0"/>
        <v>Very</v>
      </c>
      <c r="T24" s="34" t="s">
        <v>200</v>
      </c>
      <c r="U24" s="34" t="s">
        <v>245</v>
      </c>
      <c r="V24" s="34" t="s">
        <v>189</v>
      </c>
      <c r="W24" s="34" t="s">
        <v>189</v>
      </c>
      <c r="X24" s="3" t="s">
        <v>355</v>
      </c>
      <c r="Y24" s="6"/>
      <c r="Z24" s="14"/>
      <c r="AA24" s="24">
        <v>500</v>
      </c>
      <c r="AB24" s="24" t="s">
        <v>126</v>
      </c>
      <c r="AC24" s="24">
        <v>424</v>
      </c>
      <c r="AD24" s="36">
        <f t="shared" si="2"/>
        <v>84.8</v>
      </c>
      <c r="AE24" s="24">
        <v>0</v>
      </c>
    </row>
    <row r="25" spans="1:31" ht="14.25" customHeight="1" x14ac:dyDescent="0.2">
      <c r="A25" s="67"/>
      <c r="B25" s="34" t="s">
        <v>367</v>
      </c>
      <c r="C25" s="34" t="s">
        <v>430</v>
      </c>
      <c r="D25" s="34" t="s">
        <v>267</v>
      </c>
      <c r="E25" s="35" t="s">
        <v>200</v>
      </c>
      <c r="F25" s="34" t="s">
        <v>416</v>
      </c>
      <c r="G25" s="34" t="s">
        <v>240</v>
      </c>
      <c r="H25" s="38" t="s">
        <v>436</v>
      </c>
      <c r="I25" s="34" t="s">
        <v>440</v>
      </c>
      <c r="J25" s="34" t="s">
        <v>190</v>
      </c>
      <c r="K25" s="34" t="s">
        <v>189</v>
      </c>
      <c r="L25" s="34" t="s">
        <v>431</v>
      </c>
      <c r="M25" s="35" t="s">
        <v>189</v>
      </c>
      <c r="N25" s="34" t="s">
        <v>225</v>
      </c>
      <c r="O25" s="34" t="s">
        <v>228</v>
      </c>
      <c r="P25" s="34" t="s">
        <v>200</v>
      </c>
      <c r="Q25" s="34" t="s">
        <v>421</v>
      </c>
      <c r="R25" s="34" t="s">
        <v>127</v>
      </c>
      <c r="S25" s="34" t="str">
        <f t="shared" si="0"/>
        <v>None</v>
      </c>
      <c r="T25" s="34" t="s">
        <v>189</v>
      </c>
      <c r="U25" s="34" t="s">
        <v>245</v>
      </c>
      <c r="V25" s="34" t="s">
        <v>200</v>
      </c>
      <c r="W25" s="34" t="s">
        <v>189</v>
      </c>
      <c r="X25" s="3" t="s">
        <v>367</v>
      </c>
      <c r="Y25" s="6"/>
      <c r="Z25" s="14"/>
      <c r="AA25" s="24">
        <v>237</v>
      </c>
      <c r="AB25" s="24">
        <v>22200000</v>
      </c>
      <c r="AC25" s="24">
        <v>36</v>
      </c>
      <c r="AD25" s="36">
        <f t="shared" si="2"/>
        <v>15.18987341772152</v>
      </c>
      <c r="AE25" s="24" t="s">
        <v>451</v>
      </c>
    </row>
    <row r="26" spans="1:31" ht="14.25" customHeight="1" x14ac:dyDescent="0.2">
      <c r="A26" s="67"/>
      <c r="B26" s="34" t="s">
        <v>376</v>
      </c>
      <c r="C26" s="34" t="s">
        <v>204</v>
      </c>
      <c r="D26" s="34" t="s">
        <v>8</v>
      </c>
      <c r="E26" s="35" t="s">
        <v>200</v>
      </c>
      <c r="F26" s="34" t="s">
        <v>244</v>
      </c>
      <c r="G26" s="34" t="s">
        <v>27</v>
      </c>
      <c r="H26" s="38" t="s">
        <v>444</v>
      </c>
      <c r="I26" s="34" t="s">
        <v>418</v>
      </c>
      <c r="J26" s="34" t="s">
        <v>190</v>
      </c>
      <c r="K26" s="34" t="s">
        <v>189</v>
      </c>
      <c r="L26" s="34" t="s">
        <v>419</v>
      </c>
      <c r="M26" s="35" t="s">
        <v>189</v>
      </c>
      <c r="N26" s="34" t="s">
        <v>225</v>
      </c>
      <c r="O26" s="34" t="s">
        <v>127</v>
      </c>
      <c r="P26" s="34" t="s">
        <v>200</v>
      </c>
      <c r="Q26" s="34" t="s">
        <v>421</v>
      </c>
      <c r="R26" s="34" t="s">
        <v>127</v>
      </c>
      <c r="S26" s="34" t="str">
        <f t="shared" si="0"/>
        <v>None</v>
      </c>
      <c r="T26" s="34" t="s">
        <v>200</v>
      </c>
      <c r="U26" s="34" t="s">
        <v>442</v>
      </c>
      <c r="V26" s="34" t="s">
        <v>200</v>
      </c>
      <c r="W26" s="34" t="s">
        <v>200</v>
      </c>
      <c r="X26" s="3" t="s">
        <v>376</v>
      </c>
      <c r="Y26" s="6"/>
      <c r="Z26" s="14"/>
      <c r="AA26" s="24" t="s">
        <v>126</v>
      </c>
      <c r="AB26" s="24" t="s">
        <v>126</v>
      </c>
      <c r="AC26" s="24"/>
      <c r="AD26" s="36" t="s">
        <v>126</v>
      </c>
      <c r="AE26" s="24" t="s">
        <v>452</v>
      </c>
    </row>
    <row r="27" spans="1:31" ht="14.25" customHeight="1" x14ac:dyDescent="0.2">
      <c r="A27" s="67"/>
      <c r="B27" s="34" t="s">
        <v>380</v>
      </c>
      <c r="C27" s="34" t="s">
        <v>204</v>
      </c>
      <c r="D27" s="34" t="s">
        <v>8</v>
      </c>
      <c r="E27" s="35" t="s">
        <v>200</v>
      </c>
      <c r="F27" s="34" t="s">
        <v>244</v>
      </c>
      <c r="G27" s="34" t="s">
        <v>441</v>
      </c>
      <c r="H27" s="38" t="s">
        <v>444</v>
      </c>
      <c r="I27" s="34" t="s">
        <v>418</v>
      </c>
      <c r="J27" s="34" t="s">
        <v>257</v>
      </c>
      <c r="K27" s="34" t="s">
        <v>189</v>
      </c>
      <c r="L27" s="34" t="s">
        <v>419</v>
      </c>
      <c r="M27" s="35" t="s">
        <v>189</v>
      </c>
      <c r="N27" s="34" t="s">
        <v>225</v>
      </c>
      <c r="O27" s="34" t="s">
        <v>228</v>
      </c>
      <c r="P27" s="34" t="s">
        <v>200</v>
      </c>
      <c r="Q27" s="34" t="s">
        <v>421</v>
      </c>
      <c r="R27" s="34" t="s">
        <v>432</v>
      </c>
      <c r="S27" s="34" t="str">
        <f t="shared" si="0"/>
        <v>Very</v>
      </c>
      <c r="T27" s="34" t="s">
        <v>200</v>
      </c>
      <c r="U27" s="34" t="s">
        <v>442</v>
      </c>
      <c r="V27" s="34" t="s">
        <v>200</v>
      </c>
      <c r="W27" s="34" t="s">
        <v>200</v>
      </c>
      <c r="X27" s="3" t="s">
        <v>380</v>
      </c>
      <c r="Y27" s="6"/>
      <c r="Z27" s="14"/>
      <c r="AA27" s="24">
        <v>3300</v>
      </c>
      <c r="AB27" s="24" t="s">
        <v>126</v>
      </c>
      <c r="AC27" s="24">
        <v>69</v>
      </c>
      <c r="AD27" s="36">
        <f t="shared" ref="AD27:AD28" si="3">AC27/AA27 * 100</f>
        <v>2.0909090909090908</v>
      </c>
      <c r="AE27" s="24">
        <v>0</v>
      </c>
    </row>
    <row r="28" spans="1:31" ht="14.25" customHeight="1" x14ac:dyDescent="0.2">
      <c r="A28" s="67"/>
      <c r="B28" s="38" t="s">
        <v>385</v>
      </c>
      <c r="C28" s="34" t="s">
        <v>204</v>
      </c>
      <c r="D28" s="34" t="s">
        <v>8</v>
      </c>
      <c r="E28" s="35" t="s">
        <v>189</v>
      </c>
      <c r="F28" s="34" t="s">
        <v>244</v>
      </c>
      <c r="G28" s="34" t="s">
        <v>441</v>
      </c>
      <c r="H28" s="38" t="s">
        <v>444</v>
      </c>
      <c r="I28" s="34" t="s">
        <v>418</v>
      </c>
      <c r="J28" s="34" t="s">
        <v>190</v>
      </c>
      <c r="K28" s="34" t="s">
        <v>189</v>
      </c>
      <c r="L28" s="34" t="s">
        <v>419</v>
      </c>
      <c r="M28" s="35" t="s">
        <v>189</v>
      </c>
      <c r="N28" s="34" t="s">
        <v>225</v>
      </c>
      <c r="O28" s="34" t="s">
        <v>192</v>
      </c>
      <c r="P28" s="34" t="s">
        <v>200</v>
      </c>
      <c r="Q28" s="34" t="s">
        <v>421</v>
      </c>
      <c r="R28" s="34" t="s">
        <v>127</v>
      </c>
      <c r="S28" s="34" t="str">
        <f t="shared" si="0"/>
        <v>Very</v>
      </c>
      <c r="T28" s="34" t="s">
        <v>200</v>
      </c>
      <c r="U28" s="34" t="s">
        <v>442</v>
      </c>
      <c r="V28" s="34" t="s">
        <v>189</v>
      </c>
      <c r="W28" s="34" t="s">
        <v>200</v>
      </c>
      <c r="X28" s="6" t="s">
        <v>385</v>
      </c>
      <c r="Y28" s="6"/>
      <c r="Z28" s="14"/>
      <c r="AA28" s="24">
        <v>720</v>
      </c>
      <c r="AB28" s="24">
        <v>6400000</v>
      </c>
      <c r="AC28" s="24">
        <v>259</v>
      </c>
      <c r="AD28" s="36">
        <f t="shared" si="3"/>
        <v>35.972222222222221</v>
      </c>
      <c r="AE28" s="24">
        <v>0</v>
      </c>
    </row>
    <row r="29" spans="1:31" ht="14.25" customHeight="1" x14ac:dyDescent="0.2">
      <c r="A29" s="67"/>
      <c r="B29" s="38" t="s">
        <v>391</v>
      </c>
      <c r="C29" s="34" t="s">
        <v>414</v>
      </c>
      <c r="D29" s="34" t="s">
        <v>415</v>
      </c>
      <c r="E29" s="34" t="s">
        <v>200</v>
      </c>
      <c r="F29" s="34" t="s">
        <v>244</v>
      </c>
      <c r="G29" s="34" t="s">
        <v>27</v>
      </c>
      <c r="H29" s="38" t="s">
        <v>436</v>
      </c>
      <c r="I29" s="34" t="s">
        <v>418</v>
      </c>
      <c r="J29" s="34" t="s">
        <v>190</v>
      </c>
      <c r="K29" s="34" t="s">
        <v>200</v>
      </c>
      <c r="L29" s="34" t="s">
        <v>419</v>
      </c>
      <c r="M29" s="34" t="s">
        <v>189</v>
      </c>
      <c r="N29" s="34" t="s">
        <v>225</v>
      </c>
      <c r="O29" s="34" t="s">
        <v>228</v>
      </c>
      <c r="P29" s="34" t="s">
        <v>200</v>
      </c>
      <c r="Q29" s="34" t="s">
        <v>421</v>
      </c>
      <c r="R29" s="34" t="s">
        <v>127</v>
      </c>
      <c r="S29" s="34" t="str">
        <f t="shared" si="0"/>
        <v>Very</v>
      </c>
      <c r="T29" s="34" t="s">
        <v>189</v>
      </c>
      <c r="U29" s="34" t="s">
        <v>245</v>
      </c>
      <c r="V29" s="34" t="s">
        <v>200</v>
      </c>
      <c r="W29" s="34" t="s">
        <v>189</v>
      </c>
      <c r="X29" s="6" t="s">
        <v>391</v>
      </c>
      <c r="Y29" s="6"/>
      <c r="Z29" s="14"/>
      <c r="AA29" s="24">
        <v>16700</v>
      </c>
      <c r="AB29" s="3">
        <v>37300000</v>
      </c>
      <c r="AD29" s="3">
        <v>50.5</v>
      </c>
      <c r="AE29" s="24">
        <v>7</v>
      </c>
    </row>
    <row r="30" spans="1:31" ht="14.25" customHeight="1" x14ac:dyDescent="0.2">
      <c r="A30" s="67"/>
      <c r="B30" s="34" t="s">
        <v>392</v>
      </c>
      <c r="C30" s="34" t="s">
        <v>414</v>
      </c>
      <c r="D30" s="34" t="s">
        <v>415</v>
      </c>
      <c r="E30" s="34" t="s">
        <v>200</v>
      </c>
      <c r="F30" s="34" t="s">
        <v>244</v>
      </c>
      <c r="G30" s="34" t="s">
        <v>441</v>
      </c>
      <c r="H30" s="38" t="s">
        <v>436</v>
      </c>
      <c r="I30" s="34" t="s">
        <v>418</v>
      </c>
      <c r="J30" s="34" t="s">
        <v>190</v>
      </c>
      <c r="K30" s="34" t="s">
        <v>189</v>
      </c>
      <c r="L30" s="34" t="s">
        <v>419</v>
      </c>
      <c r="M30" s="34" t="s">
        <v>189</v>
      </c>
      <c r="N30" s="34" t="s">
        <v>225</v>
      </c>
      <c r="O30" s="34" t="s">
        <v>192</v>
      </c>
      <c r="P30" s="34" t="s">
        <v>200</v>
      </c>
      <c r="Q30" s="34" t="s">
        <v>421</v>
      </c>
      <c r="R30" s="34" t="s">
        <v>127</v>
      </c>
      <c r="S30" s="34" t="str">
        <f t="shared" si="0"/>
        <v>None</v>
      </c>
      <c r="T30" s="34" t="s">
        <v>189</v>
      </c>
      <c r="U30" s="34" t="s">
        <v>245</v>
      </c>
      <c r="V30" s="34" t="s">
        <v>200</v>
      </c>
      <c r="W30" s="34" t="s">
        <v>189</v>
      </c>
      <c r="X30" s="3" t="s">
        <v>392</v>
      </c>
      <c r="Y30" s="6"/>
      <c r="Z30" s="14"/>
      <c r="AA30" s="24">
        <v>14700</v>
      </c>
      <c r="AB30" s="24">
        <v>685000000</v>
      </c>
      <c r="AD30" s="3">
        <v>3.5</v>
      </c>
      <c r="AE30" s="24" t="s">
        <v>453</v>
      </c>
    </row>
    <row r="31" spans="1:31" ht="14.25" customHeight="1" x14ac:dyDescent="0.2">
      <c r="A31" s="67"/>
      <c r="B31" s="38" t="s">
        <v>393</v>
      </c>
      <c r="C31" s="34" t="s">
        <v>414</v>
      </c>
      <c r="D31" s="34" t="s">
        <v>8</v>
      </c>
      <c r="E31" s="34" t="s">
        <v>200</v>
      </c>
      <c r="F31" s="34" t="s">
        <v>244</v>
      </c>
      <c r="G31" s="34" t="s">
        <v>27</v>
      </c>
      <c r="H31" s="38" t="s">
        <v>436</v>
      </c>
      <c r="I31" s="34" t="s">
        <v>418</v>
      </c>
      <c r="J31" s="34" t="s">
        <v>190</v>
      </c>
      <c r="K31" s="34" t="s">
        <v>200</v>
      </c>
      <c r="L31" s="34" t="s">
        <v>419</v>
      </c>
      <c r="M31" s="34" t="s">
        <v>189</v>
      </c>
      <c r="N31" s="34" t="s">
        <v>196</v>
      </c>
      <c r="O31" s="34" t="s">
        <v>127</v>
      </c>
      <c r="P31" s="34" t="s">
        <v>189</v>
      </c>
      <c r="Q31" s="34" t="s">
        <v>421</v>
      </c>
      <c r="R31" s="34" t="s">
        <v>127</v>
      </c>
      <c r="S31" s="34" t="str">
        <f t="shared" si="0"/>
        <v>None</v>
      </c>
      <c r="T31" s="34" t="s">
        <v>200</v>
      </c>
      <c r="U31" s="34" t="s">
        <v>245</v>
      </c>
      <c r="V31" s="34" t="s">
        <v>200</v>
      </c>
      <c r="W31" s="34" t="s">
        <v>189</v>
      </c>
      <c r="X31" s="6" t="s">
        <v>393</v>
      </c>
      <c r="Y31" s="6"/>
      <c r="Z31" s="14"/>
      <c r="AA31" s="24">
        <v>83700</v>
      </c>
      <c r="AB31" s="3">
        <v>173500000</v>
      </c>
      <c r="AD31" s="3" t="s">
        <v>454</v>
      </c>
      <c r="AE31" s="24" t="s">
        <v>438</v>
      </c>
    </row>
    <row r="32" spans="1:31" ht="14.25" customHeight="1" x14ac:dyDescent="0.2">
      <c r="A32" s="67"/>
      <c r="B32" s="38" t="s">
        <v>455</v>
      </c>
      <c r="C32" s="38" t="s">
        <v>414</v>
      </c>
      <c r="D32" s="38" t="s">
        <v>415</v>
      </c>
      <c r="E32" s="38" t="s">
        <v>200</v>
      </c>
      <c r="F32" s="38" t="s">
        <v>244</v>
      </c>
      <c r="G32" s="38" t="s">
        <v>27</v>
      </c>
      <c r="H32" s="38" t="s">
        <v>436</v>
      </c>
      <c r="I32" s="38" t="s">
        <v>418</v>
      </c>
      <c r="J32" s="38" t="s">
        <v>190</v>
      </c>
      <c r="K32" s="38" t="s">
        <v>189</v>
      </c>
      <c r="L32" s="34" t="s">
        <v>419</v>
      </c>
      <c r="M32" s="35" t="s">
        <v>189</v>
      </c>
      <c r="N32" s="34" t="s">
        <v>196</v>
      </c>
      <c r="O32" s="34" t="s">
        <v>192</v>
      </c>
      <c r="P32" s="34" t="s">
        <v>189</v>
      </c>
      <c r="Q32" s="34" t="s">
        <v>421</v>
      </c>
      <c r="R32" s="34" t="s">
        <v>127</v>
      </c>
      <c r="S32" s="34" t="str">
        <f t="shared" si="0"/>
        <v>None</v>
      </c>
      <c r="T32" s="38" t="s">
        <v>200</v>
      </c>
      <c r="U32" s="38" t="s">
        <v>245</v>
      </c>
      <c r="V32" s="38" t="s">
        <v>200</v>
      </c>
      <c r="W32" s="38" t="s">
        <v>189</v>
      </c>
      <c r="X32" s="40" t="s">
        <v>455</v>
      </c>
      <c r="Y32" s="6"/>
      <c r="Z32" s="14"/>
      <c r="AA32" s="24">
        <v>16800</v>
      </c>
      <c r="AB32" s="24">
        <v>160500000</v>
      </c>
      <c r="AC32" s="3" t="s">
        <v>454</v>
      </c>
      <c r="AD32" s="3" t="s">
        <v>454</v>
      </c>
      <c r="AE32" s="24">
        <v>100</v>
      </c>
    </row>
    <row r="33" spans="1:31" ht="14.25" customHeight="1" x14ac:dyDescent="0.2">
      <c r="A33" s="67"/>
      <c r="B33" s="34" t="s">
        <v>456</v>
      </c>
      <c r="C33" s="34" t="s">
        <v>414</v>
      </c>
      <c r="D33" s="34" t="s">
        <v>415</v>
      </c>
      <c r="E33" s="34" t="s">
        <v>200</v>
      </c>
      <c r="F33" s="34" t="s">
        <v>244</v>
      </c>
      <c r="G33" s="34" t="s">
        <v>441</v>
      </c>
      <c r="H33" s="34" t="s">
        <v>436</v>
      </c>
      <c r="I33" s="34" t="s">
        <v>418</v>
      </c>
      <c r="J33" s="34" t="s">
        <v>190</v>
      </c>
      <c r="K33" s="34" t="s">
        <v>189</v>
      </c>
      <c r="L33" s="34" t="s">
        <v>431</v>
      </c>
      <c r="M33" s="34" t="s">
        <v>189</v>
      </c>
      <c r="N33" s="34" t="s">
        <v>196</v>
      </c>
      <c r="O33" s="34" t="s">
        <v>192</v>
      </c>
      <c r="P33" s="34" t="s">
        <v>189</v>
      </c>
      <c r="Q33" s="34" t="s">
        <v>421</v>
      </c>
      <c r="R33" s="34" t="s">
        <v>127</v>
      </c>
      <c r="S33" s="34" t="str">
        <f t="shared" si="0"/>
        <v>None</v>
      </c>
      <c r="T33" s="34" t="s">
        <v>189</v>
      </c>
      <c r="U33" s="34" t="s">
        <v>245</v>
      </c>
      <c r="V33" s="34" t="s">
        <v>200</v>
      </c>
      <c r="W33" s="34" t="s">
        <v>189</v>
      </c>
      <c r="X33" s="40" t="s">
        <v>456</v>
      </c>
      <c r="Y33" s="6"/>
      <c r="Z33" s="14"/>
      <c r="AA33" s="24">
        <v>10600</v>
      </c>
      <c r="AB33" s="3">
        <v>646500000</v>
      </c>
      <c r="AC33" s="3" t="s">
        <v>454</v>
      </c>
      <c r="AD33" s="3" t="s">
        <v>454</v>
      </c>
      <c r="AE33" s="24" t="s">
        <v>457</v>
      </c>
    </row>
    <row r="34" spans="1:31" ht="14.25" customHeight="1" x14ac:dyDescent="0.2">
      <c r="A34" s="67"/>
      <c r="B34" s="34" t="s">
        <v>458</v>
      </c>
      <c r="C34" s="34" t="s">
        <v>414</v>
      </c>
      <c r="D34" s="34" t="s">
        <v>415</v>
      </c>
      <c r="E34" s="34" t="s">
        <v>200</v>
      </c>
      <c r="F34" s="34" t="s">
        <v>244</v>
      </c>
      <c r="G34" s="34" t="s">
        <v>441</v>
      </c>
      <c r="H34" s="34" t="s">
        <v>436</v>
      </c>
      <c r="I34" s="34" t="s">
        <v>418</v>
      </c>
      <c r="J34" s="34" t="s">
        <v>190</v>
      </c>
      <c r="K34" s="34" t="s">
        <v>189</v>
      </c>
      <c r="L34" s="34" t="s">
        <v>419</v>
      </c>
      <c r="M34" s="34" t="s">
        <v>189</v>
      </c>
      <c r="N34" s="34" t="s">
        <v>225</v>
      </c>
      <c r="O34" s="34" t="s">
        <v>192</v>
      </c>
      <c r="P34" s="34" t="s">
        <v>200</v>
      </c>
      <c r="Q34" s="34" t="s">
        <v>421</v>
      </c>
      <c r="R34" s="34" t="s">
        <v>127</v>
      </c>
      <c r="S34" s="34" t="str">
        <f t="shared" si="0"/>
        <v>None</v>
      </c>
      <c r="T34" s="34" t="s">
        <v>200</v>
      </c>
      <c r="U34" s="34" t="s">
        <v>245</v>
      </c>
      <c r="V34" s="34" t="s">
        <v>189</v>
      </c>
      <c r="W34" s="34" t="s">
        <v>189</v>
      </c>
      <c r="X34" s="41" t="s">
        <v>458</v>
      </c>
      <c r="Y34" s="6"/>
      <c r="Z34" s="14"/>
      <c r="AA34" s="24">
        <v>7900</v>
      </c>
      <c r="AB34" s="24">
        <v>252300000</v>
      </c>
      <c r="AC34" s="3" t="s">
        <v>454</v>
      </c>
      <c r="AD34" s="3" t="s">
        <v>454</v>
      </c>
      <c r="AE34" s="24" t="s">
        <v>459</v>
      </c>
    </row>
    <row r="35" spans="1:31" ht="14.25" customHeight="1" x14ac:dyDescent="0.2">
      <c r="A35" s="67"/>
      <c r="B35" s="34" t="s">
        <v>460</v>
      </c>
      <c r="C35" s="34" t="s">
        <v>414</v>
      </c>
      <c r="D35" s="34" t="s">
        <v>415</v>
      </c>
      <c r="E35" s="34" t="s">
        <v>200</v>
      </c>
      <c r="F35" s="34" t="s">
        <v>244</v>
      </c>
      <c r="G35" s="34" t="s">
        <v>441</v>
      </c>
      <c r="H35" s="34" t="s">
        <v>436</v>
      </c>
      <c r="I35" s="34" t="s">
        <v>418</v>
      </c>
      <c r="J35" s="34" t="s">
        <v>190</v>
      </c>
      <c r="K35" s="34" t="s">
        <v>189</v>
      </c>
      <c r="L35" s="34" t="s">
        <v>461</v>
      </c>
      <c r="M35" s="34" t="s">
        <v>189</v>
      </c>
      <c r="N35" s="34" t="s">
        <v>225</v>
      </c>
      <c r="O35" s="34" t="s">
        <v>228</v>
      </c>
      <c r="P35" s="34" t="s">
        <v>200</v>
      </c>
      <c r="Q35" s="34" t="s">
        <v>427</v>
      </c>
      <c r="R35" s="34" t="s">
        <v>432</v>
      </c>
      <c r="S35" s="34" t="str">
        <f t="shared" si="0"/>
        <v>None</v>
      </c>
      <c r="T35" s="34" t="s">
        <v>189</v>
      </c>
      <c r="U35" s="34" t="s">
        <v>245</v>
      </c>
      <c r="V35" s="34" t="s">
        <v>200</v>
      </c>
      <c r="W35" s="34" t="s">
        <v>189</v>
      </c>
      <c r="X35" s="40" t="s">
        <v>460</v>
      </c>
      <c r="Y35" s="6"/>
      <c r="Z35" s="14"/>
      <c r="AA35" s="24">
        <v>93700</v>
      </c>
      <c r="AB35" s="3">
        <v>193100000</v>
      </c>
      <c r="AC35" s="3" t="s">
        <v>454</v>
      </c>
      <c r="AD35" s="3" t="s">
        <v>454</v>
      </c>
      <c r="AE35" s="24" t="s">
        <v>462</v>
      </c>
    </row>
    <row r="36" spans="1:31" ht="14.25" customHeight="1" x14ac:dyDescent="0.2">
      <c r="A36" s="67"/>
      <c r="B36" s="42" t="s">
        <v>463</v>
      </c>
      <c r="C36" s="42" t="s">
        <v>414</v>
      </c>
      <c r="D36" s="42" t="s">
        <v>415</v>
      </c>
      <c r="E36" s="42" t="s">
        <v>200</v>
      </c>
      <c r="F36" s="42" t="s">
        <v>244</v>
      </c>
      <c r="G36" s="42" t="s">
        <v>441</v>
      </c>
      <c r="H36" s="42" t="s">
        <v>436</v>
      </c>
      <c r="I36" s="42" t="s">
        <v>418</v>
      </c>
      <c r="J36" s="42" t="s">
        <v>190</v>
      </c>
      <c r="K36" s="42" t="s">
        <v>189</v>
      </c>
      <c r="L36" s="42" t="s">
        <v>419</v>
      </c>
      <c r="M36" s="42" t="s">
        <v>189</v>
      </c>
      <c r="N36" s="42" t="s">
        <v>126</v>
      </c>
      <c r="O36" s="42" t="s">
        <v>126</v>
      </c>
      <c r="P36" s="42" t="s">
        <v>126</v>
      </c>
      <c r="Q36" s="42" t="s">
        <v>126</v>
      </c>
      <c r="R36" s="42" t="s">
        <v>126</v>
      </c>
      <c r="S36" s="42" t="str">
        <f t="shared" si="0"/>
        <v>None</v>
      </c>
      <c r="T36" s="42" t="s">
        <v>200</v>
      </c>
      <c r="U36" s="42" t="s">
        <v>245</v>
      </c>
      <c r="V36" s="42" t="s">
        <v>200</v>
      </c>
      <c r="W36" s="42" t="s">
        <v>189</v>
      </c>
      <c r="X36" s="43" t="s">
        <v>463</v>
      </c>
      <c r="Y36" s="6"/>
      <c r="Z36" s="14"/>
      <c r="AA36" s="24">
        <v>6000</v>
      </c>
      <c r="AB36" s="24">
        <v>701200000</v>
      </c>
      <c r="AC36" s="3">
        <v>64</v>
      </c>
      <c r="AD36" s="36">
        <f t="shared" ref="AD36:AD39" si="4">AC36/AA36 * 100</f>
        <v>1.0666666666666667</v>
      </c>
      <c r="AE36" s="24" t="s">
        <v>437</v>
      </c>
    </row>
    <row r="37" spans="1:31" ht="14.25" customHeight="1" x14ac:dyDescent="0.2">
      <c r="A37" s="67"/>
      <c r="B37" s="61" t="s">
        <v>470</v>
      </c>
      <c r="C37" s="34" t="s">
        <v>414</v>
      </c>
      <c r="D37" s="34" t="s">
        <v>8</v>
      </c>
      <c r="E37" s="34" t="s">
        <v>200</v>
      </c>
      <c r="F37" s="34" t="s">
        <v>244</v>
      </c>
      <c r="G37" s="34" t="s">
        <v>240</v>
      </c>
      <c r="H37" s="34" t="s">
        <v>471</v>
      </c>
      <c r="I37" s="34" t="s">
        <v>418</v>
      </c>
      <c r="J37" s="61" t="s">
        <v>190</v>
      </c>
      <c r="K37" s="38" t="s">
        <v>189</v>
      </c>
      <c r="L37" s="34" t="s">
        <v>419</v>
      </c>
      <c r="M37" s="34" t="s">
        <v>189</v>
      </c>
      <c r="N37" s="34" t="s">
        <v>225</v>
      </c>
      <c r="O37" s="34" t="s">
        <v>472</v>
      </c>
      <c r="P37" s="34" t="s">
        <v>200</v>
      </c>
      <c r="Q37" s="34" t="s">
        <v>473</v>
      </c>
      <c r="R37" s="34" t="s">
        <v>127</v>
      </c>
      <c r="S37" s="63" t="str">
        <f t="shared" si="0"/>
        <v>Very</v>
      </c>
      <c r="T37" s="34" t="s">
        <v>189</v>
      </c>
      <c r="U37" s="38" t="s">
        <v>245</v>
      </c>
      <c r="V37" s="61" t="s">
        <v>189</v>
      </c>
      <c r="W37" s="61" t="s">
        <v>200</v>
      </c>
      <c r="X37" s="64" t="s">
        <v>470</v>
      </c>
      <c r="Y37" s="6"/>
      <c r="Z37" s="14"/>
      <c r="AA37" s="24">
        <v>88410</v>
      </c>
      <c r="AC37">
        <v>1500</v>
      </c>
      <c r="AD37" s="36">
        <f t="shared" si="4"/>
        <v>1.6966406515100101</v>
      </c>
    </row>
    <row r="38" spans="1:31" ht="14.25" customHeight="1" x14ac:dyDescent="0.2">
      <c r="A38" s="67"/>
      <c r="B38" s="34" t="s">
        <v>474</v>
      </c>
      <c r="C38" s="34" t="s">
        <v>414</v>
      </c>
      <c r="D38" s="34" t="s">
        <v>8</v>
      </c>
      <c r="E38" s="34" t="s">
        <v>189</v>
      </c>
      <c r="F38" s="34" t="s">
        <v>244</v>
      </c>
      <c r="G38" s="34" t="s">
        <v>240</v>
      </c>
      <c r="H38" s="34" t="s">
        <v>471</v>
      </c>
      <c r="I38" s="34" t="s">
        <v>440</v>
      </c>
      <c r="J38" s="34" t="s">
        <v>190</v>
      </c>
      <c r="K38" s="34" t="s">
        <v>189</v>
      </c>
      <c r="L38" s="34" t="s">
        <v>419</v>
      </c>
      <c r="M38" s="34" t="s">
        <v>189</v>
      </c>
      <c r="N38" s="34" t="s">
        <v>196</v>
      </c>
      <c r="O38" s="34" t="s">
        <v>127</v>
      </c>
      <c r="P38" s="34" t="s">
        <v>200</v>
      </c>
      <c r="Q38" s="34" t="s">
        <v>473</v>
      </c>
      <c r="R38" s="34" t="s">
        <v>127</v>
      </c>
      <c r="S38" s="63" t="str">
        <f t="shared" si="0"/>
        <v>Very</v>
      </c>
      <c r="T38" s="34" t="s">
        <v>189</v>
      </c>
      <c r="U38" s="34" t="s">
        <v>245</v>
      </c>
      <c r="V38" s="34" t="s">
        <v>189</v>
      </c>
      <c r="W38" s="34" t="s">
        <v>200</v>
      </c>
      <c r="X38" s="64" t="s">
        <v>474</v>
      </c>
      <c r="Y38" s="6"/>
      <c r="Z38" s="14"/>
      <c r="AD38" s="36" t="e">
        <f t="shared" si="4"/>
        <v>#DIV/0!</v>
      </c>
    </row>
    <row r="39" spans="1:31" ht="14.25" customHeight="1" x14ac:dyDescent="0.2">
      <c r="A39" s="67"/>
      <c r="B39" s="34" t="s">
        <v>475</v>
      </c>
      <c r="C39" s="34" t="s">
        <v>414</v>
      </c>
      <c r="D39" s="34" t="s">
        <v>267</v>
      </c>
      <c r="E39" s="34" t="s">
        <v>189</v>
      </c>
      <c r="F39" s="34" t="s">
        <v>244</v>
      </c>
      <c r="G39" s="34" t="s">
        <v>27</v>
      </c>
      <c r="H39" s="34" t="s">
        <v>471</v>
      </c>
      <c r="I39" s="34" t="s">
        <v>418</v>
      </c>
      <c r="J39" s="34" t="s">
        <v>190</v>
      </c>
      <c r="K39" s="34" t="s">
        <v>189</v>
      </c>
      <c r="L39" s="34" t="s">
        <v>419</v>
      </c>
      <c r="M39" s="34" t="s">
        <v>189</v>
      </c>
      <c r="N39" s="34" t="s">
        <v>225</v>
      </c>
      <c r="O39" s="34" t="s">
        <v>127</v>
      </c>
      <c r="P39" s="34" t="s">
        <v>189</v>
      </c>
      <c r="Q39" s="34" t="s">
        <v>427</v>
      </c>
      <c r="R39" s="34" t="s">
        <v>127</v>
      </c>
      <c r="S39" s="63" t="str">
        <f t="shared" si="0"/>
        <v>Very</v>
      </c>
      <c r="T39" s="34" t="s">
        <v>189</v>
      </c>
      <c r="U39" s="34" t="s">
        <v>245</v>
      </c>
      <c r="V39" s="34" t="s">
        <v>189</v>
      </c>
      <c r="W39" s="34" t="s">
        <v>200</v>
      </c>
      <c r="X39" s="64" t="s">
        <v>475</v>
      </c>
      <c r="Y39" s="6"/>
      <c r="Z39" s="14"/>
      <c r="AD39" s="36" t="e">
        <f t="shared" si="4"/>
        <v>#DIV/0!</v>
      </c>
    </row>
    <row r="40" spans="1:31" ht="14.25" customHeight="1" x14ac:dyDescent="0.2">
      <c r="A40" s="67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 t="str">
        <f t="shared" si="0"/>
        <v>Very</v>
      </c>
      <c r="T40" s="34"/>
      <c r="U40" s="34"/>
      <c r="V40" s="34"/>
      <c r="W40" s="34"/>
      <c r="Y40" s="6"/>
      <c r="Z40" s="14"/>
    </row>
    <row r="41" spans="1:31" ht="14.25" customHeight="1" x14ac:dyDescent="0.2">
      <c r="A41" s="67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 t="str">
        <f t="shared" si="0"/>
        <v>Very</v>
      </c>
      <c r="T41" s="34"/>
      <c r="U41" s="34"/>
      <c r="V41" s="34"/>
      <c r="W41" s="34"/>
      <c r="Z41" s="33"/>
    </row>
    <row r="42" spans="1:31" ht="14.25" customHeight="1" x14ac:dyDescent="0.2">
      <c r="A42" s="67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 t="str">
        <f t="shared" si="0"/>
        <v>Very</v>
      </c>
      <c r="T42" s="34"/>
      <c r="U42" s="34"/>
      <c r="V42" s="34"/>
      <c r="W42" s="34"/>
      <c r="Z42" s="14"/>
    </row>
    <row r="43" spans="1:31" ht="14.25" customHeight="1" x14ac:dyDescent="0.2">
      <c r="A43" s="6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 t="str">
        <f t="shared" si="0"/>
        <v>Very</v>
      </c>
      <c r="T43" s="34"/>
      <c r="U43" s="34"/>
      <c r="V43" s="34"/>
      <c r="W43" s="34"/>
      <c r="Z43" s="14"/>
    </row>
    <row r="44" spans="1:31" ht="14.25" customHeight="1" x14ac:dyDescent="0.2">
      <c r="A44" s="6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 t="str">
        <f t="shared" si="0"/>
        <v>Very</v>
      </c>
      <c r="T44" s="34"/>
      <c r="U44" s="34"/>
      <c r="V44" s="34"/>
      <c r="W44" s="34"/>
      <c r="Z44" s="14"/>
    </row>
    <row r="45" spans="1:31" ht="14.25" customHeight="1" x14ac:dyDescent="0.2">
      <c r="A45" s="6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 t="str">
        <f t="shared" si="0"/>
        <v>Very</v>
      </c>
      <c r="T45" s="34"/>
      <c r="U45" s="34"/>
      <c r="V45" s="34"/>
      <c r="W45" s="34"/>
      <c r="Z45" s="14"/>
    </row>
    <row r="46" spans="1:31" ht="14.25" customHeight="1" x14ac:dyDescent="0.2">
      <c r="A46" s="6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 t="str">
        <f t="shared" si="0"/>
        <v>Very</v>
      </c>
      <c r="T46" s="34"/>
      <c r="U46" s="34"/>
      <c r="V46" s="34"/>
      <c r="W46" s="34"/>
      <c r="Z46" s="14"/>
    </row>
    <row r="47" spans="1:31" ht="14.25" customHeight="1" x14ac:dyDescent="0.2">
      <c r="A47" s="6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 t="str">
        <f t="shared" si="0"/>
        <v>Very</v>
      </c>
      <c r="T47" s="34"/>
      <c r="U47" s="34"/>
      <c r="V47" s="34"/>
      <c r="W47" s="34"/>
      <c r="Z47" s="14"/>
    </row>
    <row r="48" spans="1:31" ht="14.25" customHeight="1" x14ac:dyDescent="0.2">
      <c r="A48" s="6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 t="str">
        <f t="shared" si="0"/>
        <v>Very</v>
      </c>
      <c r="T48" s="34"/>
      <c r="U48" s="34"/>
      <c r="V48" s="34"/>
      <c r="W48" s="34"/>
    </row>
    <row r="49" spans="1:23" ht="14.25" customHeight="1" x14ac:dyDescent="0.2">
      <c r="A49" s="6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 t="str">
        <f t="shared" si="0"/>
        <v>Very</v>
      </c>
      <c r="T49" s="34"/>
      <c r="U49" s="34"/>
      <c r="V49" s="34"/>
      <c r="W49" s="34"/>
    </row>
    <row r="50" spans="1:23" ht="14.25" customHeight="1" x14ac:dyDescent="0.2">
      <c r="A50" s="67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 t="str">
        <f t="shared" si="0"/>
        <v>Very</v>
      </c>
      <c r="T50" s="62"/>
      <c r="U50" s="62"/>
      <c r="V50" s="62"/>
      <c r="W50" s="62"/>
    </row>
    <row r="51" spans="1:23" ht="14.25" customHeight="1" x14ac:dyDescent="0.2"/>
    <row r="52" spans="1:23" ht="14.25" customHeight="1" x14ac:dyDescent="0.2"/>
    <row r="53" spans="1:23" ht="14.25" customHeight="1" x14ac:dyDescent="0.2"/>
    <row r="54" spans="1:23" ht="14.25" customHeight="1" x14ac:dyDescent="0.2"/>
    <row r="55" spans="1:23" ht="14.25" customHeight="1" x14ac:dyDescent="0.2"/>
    <row r="56" spans="1:23" ht="14.25" customHeight="1" x14ac:dyDescent="0.2"/>
    <row r="57" spans="1:23" ht="14.25" customHeight="1" x14ac:dyDescent="0.2"/>
    <row r="58" spans="1:23" ht="14.25" customHeight="1" x14ac:dyDescent="0.2"/>
    <row r="59" spans="1:23" ht="14.25" customHeight="1" x14ac:dyDescent="0.2"/>
    <row r="60" spans="1:23" ht="14.25" customHeight="1" x14ac:dyDescent="0.2"/>
    <row r="61" spans="1:23" ht="14.25" customHeight="1" x14ac:dyDescent="0.2"/>
    <row r="62" spans="1:23" ht="14.25" customHeight="1" x14ac:dyDescent="0.2"/>
    <row r="63" spans="1:23" ht="14.25" customHeight="1" x14ac:dyDescent="0.2"/>
    <row r="64" spans="1:23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9">
    <mergeCell ref="S4:U4"/>
    <mergeCell ref="V4:W4"/>
    <mergeCell ref="C3:H3"/>
    <mergeCell ref="I3:R3"/>
    <mergeCell ref="S3:W3"/>
    <mergeCell ref="C4:G4"/>
    <mergeCell ref="I4:K4"/>
    <mergeCell ref="L4:O4"/>
    <mergeCell ref="P4:R4"/>
  </mergeCells>
  <phoneticPr fontId="17" type="noConversion"/>
  <pageMargins left="0.7" right="0.7" top="0.78740157499999996" bottom="0.78740157499999996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3" ht="14.25" customHeight="1" x14ac:dyDescent="0.2"/>
    <row r="2" spans="1:3" ht="14.25" customHeight="1" x14ac:dyDescent="0.2"/>
    <row r="3" spans="1:3" ht="14.25" customHeight="1" x14ac:dyDescent="0.2"/>
    <row r="4" spans="1:3" ht="14.25" customHeight="1" x14ac:dyDescent="0.2"/>
    <row r="5" spans="1:3" ht="14.25" customHeight="1" x14ac:dyDescent="0.2">
      <c r="A5" s="3" t="s">
        <v>464</v>
      </c>
      <c r="B5" s="3" t="s">
        <v>54</v>
      </c>
    </row>
    <row r="6" spans="1:3" ht="14.25" customHeight="1" x14ac:dyDescent="0.2">
      <c r="A6" s="44">
        <v>1</v>
      </c>
      <c r="B6" s="44">
        <v>0</v>
      </c>
    </row>
    <row r="7" spans="1:3" ht="14.25" customHeight="1" x14ac:dyDescent="0.2">
      <c r="A7" s="44">
        <v>2</v>
      </c>
      <c r="B7" s="44">
        <v>0</v>
      </c>
    </row>
    <row r="8" spans="1:3" ht="14.25" customHeight="1" x14ac:dyDescent="0.2">
      <c r="A8" s="44">
        <v>3</v>
      </c>
      <c r="B8" s="44">
        <v>0</v>
      </c>
    </row>
    <row r="9" spans="1:3" ht="14.25" customHeight="1" x14ac:dyDescent="0.2">
      <c r="A9" s="44">
        <v>4</v>
      </c>
      <c r="B9" s="44">
        <v>0</v>
      </c>
    </row>
    <row r="10" spans="1:3" ht="14.25" customHeight="1" x14ac:dyDescent="0.2">
      <c r="A10" s="44">
        <v>5</v>
      </c>
      <c r="B10" s="44">
        <v>0</v>
      </c>
      <c r="C10" s="3">
        <f>(B6+B7+B8+B9+B10)/5</f>
        <v>0</v>
      </c>
    </row>
    <row r="11" spans="1:3" ht="14.25" customHeight="1" x14ac:dyDescent="0.2">
      <c r="A11" s="44">
        <v>6</v>
      </c>
      <c r="B11" s="44">
        <v>0</v>
      </c>
    </row>
    <row r="12" spans="1:3" ht="14.25" customHeight="1" x14ac:dyDescent="0.2">
      <c r="A12" s="44">
        <v>7</v>
      </c>
      <c r="B12" s="44">
        <v>0</v>
      </c>
    </row>
    <row r="13" spans="1:3" ht="14.25" customHeight="1" x14ac:dyDescent="0.2">
      <c r="A13" s="44">
        <v>8</v>
      </c>
      <c r="B13" s="44">
        <v>0</v>
      </c>
    </row>
    <row r="14" spans="1:3" ht="14.25" customHeight="1" x14ac:dyDescent="0.2">
      <c r="A14" s="44">
        <v>9</v>
      </c>
      <c r="B14" s="44">
        <v>0</v>
      </c>
    </row>
    <row r="15" spans="1:3" ht="14.25" customHeight="1" x14ac:dyDescent="0.2">
      <c r="A15" s="44">
        <v>10</v>
      </c>
      <c r="B15" s="44">
        <v>0</v>
      </c>
      <c r="C15" s="3">
        <f>(B11+B12+B13+B14+B15)/5</f>
        <v>0</v>
      </c>
    </row>
    <row r="16" spans="1:3" ht="14.25" customHeight="1" x14ac:dyDescent="0.2">
      <c r="A16" s="44">
        <v>11</v>
      </c>
      <c r="B16" s="44">
        <v>0</v>
      </c>
    </row>
    <row r="17" spans="1:3" ht="14.25" customHeight="1" x14ac:dyDescent="0.2">
      <c r="A17" s="44">
        <v>12</v>
      </c>
      <c r="B17" s="44">
        <v>0</v>
      </c>
    </row>
    <row r="18" spans="1:3" ht="14.25" customHeight="1" x14ac:dyDescent="0.2">
      <c r="A18" s="44">
        <v>13</v>
      </c>
      <c r="B18" s="44">
        <v>0</v>
      </c>
    </row>
    <row r="19" spans="1:3" ht="14.25" customHeight="1" x14ac:dyDescent="0.2">
      <c r="A19" s="44">
        <v>14</v>
      </c>
      <c r="B19" s="44">
        <v>0</v>
      </c>
    </row>
    <row r="20" spans="1:3" ht="14.25" customHeight="1" x14ac:dyDescent="0.2">
      <c r="A20" s="44">
        <v>15</v>
      </c>
      <c r="B20" s="44">
        <v>0</v>
      </c>
      <c r="C20" s="3">
        <f>(B16+B17+B18+B19+B20)/5</f>
        <v>0</v>
      </c>
    </row>
    <row r="21" spans="1:3" ht="14.25" customHeight="1" x14ac:dyDescent="0.2">
      <c r="A21" s="3">
        <v>16</v>
      </c>
      <c r="B21" s="3">
        <v>0</v>
      </c>
    </row>
    <row r="22" spans="1:3" ht="14.25" customHeight="1" x14ac:dyDescent="0.2">
      <c r="A22" s="3">
        <v>17</v>
      </c>
      <c r="B22" s="3">
        <v>0</v>
      </c>
    </row>
    <row r="23" spans="1:3" ht="14.25" customHeight="1" x14ac:dyDescent="0.2">
      <c r="A23" s="3">
        <v>18</v>
      </c>
      <c r="B23" s="3">
        <v>0</v>
      </c>
    </row>
    <row r="24" spans="1:3" ht="14.25" customHeight="1" x14ac:dyDescent="0.2">
      <c r="A24" s="3">
        <v>19</v>
      </c>
      <c r="B24" s="3">
        <v>0</v>
      </c>
    </row>
    <row r="25" spans="1:3" ht="14.25" customHeight="1" x14ac:dyDescent="0.2">
      <c r="A25" s="3">
        <v>20</v>
      </c>
      <c r="B25" s="3">
        <v>0</v>
      </c>
      <c r="C25" s="3">
        <f>(B21+B22+B23+B24+B25)/5</f>
        <v>0</v>
      </c>
    </row>
    <row r="26" spans="1:3" ht="14.25" customHeight="1" x14ac:dyDescent="0.2">
      <c r="A26" s="3">
        <v>21</v>
      </c>
      <c r="B26" s="3">
        <v>0</v>
      </c>
    </row>
    <row r="27" spans="1:3" ht="14.25" customHeight="1" x14ac:dyDescent="0.2">
      <c r="A27" s="3">
        <v>22</v>
      </c>
      <c r="B27" s="3">
        <v>0</v>
      </c>
    </row>
    <row r="28" spans="1:3" ht="14.25" customHeight="1" x14ac:dyDescent="0.2">
      <c r="A28" s="3">
        <v>23</v>
      </c>
      <c r="B28" s="3">
        <v>0</v>
      </c>
    </row>
    <row r="29" spans="1:3" ht="14.25" customHeight="1" x14ac:dyDescent="0.2">
      <c r="A29" s="3">
        <v>24</v>
      </c>
      <c r="B29" s="3">
        <v>0</v>
      </c>
    </row>
    <row r="30" spans="1:3" ht="14.25" customHeight="1" x14ac:dyDescent="0.2">
      <c r="A30" s="3">
        <v>25</v>
      </c>
      <c r="B30" s="3">
        <v>0</v>
      </c>
      <c r="C30" s="3">
        <f>(B26+B27+B28+B29+B30)/5</f>
        <v>0</v>
      </c>
    </row>
    <row r="31" spans="1:3" ht="14.25" customHeight="1" x14ac:dyDescent="0.2">
      <c r="A31" s="3">
        <v>26</v>
      </c>
      <c r="B31" s="3">
        <v>0</v>
      </c>
    </row>
    <row r="32" spans="1:3" ht="14.25" customHeight="1" x14ac:dyDescent="0.2">
      <c r="A32" s="3">
        <v>27</v>
      </c>
      <c r="B32" s="3">
        <v>0</v>
      </c>
    </row>
    <row r="33" spans="1:4" ht="14.25" customHeight="1" x14ac:dyDescent="0.2">
      <c r="A33" s="3">
        <v>28</v>
      </c>
      <c r="B33" s="3">
        <v>0</v>
      </c>
    </row>
    <row r="34" spans="1:4" ht="14.25" customHeight="1" x14ac:dyDescent="0.2">
      <c r="A34" s="3">
        <v>29</v>
      </c>
      <c r="B34" s="3">
        <v>0</v>
      </c>
    </row>
    <row r="35" spans="1:4" ht="14.25" customHeight="1" x14ac:dyDescent="0.2">
      <c r="A35" s="3">
        <v>30</v>
      </c>
      <c r="B35" s="3">
        <v>0</v>
      </c>
      <c r="C35" s="3">
        <f>(B31+B32+B33+B34+B35)/5</f>
        <v>0</v>
      </c>
    </row>
    <row r="36" spans="1:4" ht="14.25" customHeight="1" x14ac:dyDescent="0.2">
      <c r="A36" s="3">
        <v>31</v>
      </c>
      <c r="B36" s="3">
        <v>0</v>
      </c>
    </row>
    <row r="37" spans="1:4" ht="14.25" customHeight="1" x14ac:dyDescent="0.2">
      <c r="A37" s="3">
        <v>32</v>
      </c>
      <c r="B37" s="3">
        <v>0</v>
      </c>
    </row>
    <row r="38" spans="1:4" ht="14.25" customHeight="1" x14ac:dyDescent="0.2">
      <c r="A38" s="3">
        <v>33</v>
      </c>
      <c r="B38" s="3">
        <v>0</v>
      </c>
    </row>
    <row r="39" spans="1:4" ht="14.25" customHeight="1" x14ac:dyDescent="0.2">
      <c r="A39" s="3">
        <v>34</v>
      </c>
      <c r="B39" s="3">
        <v>0</v>
      </c>
    </row>
    <row r="40" spans="1:4" ht="14.25" customHeight="1" x14ac:dyDescent="0.2">
      <c r="A40" s="3">
        <v>35</v>
      </c>
      <c r="B40" s="3">
        <v>1</v>
      </c>
      <c r="C40" s="3">
        <f>(B36+B37+B38+B39+B40)/5</f>
        <v>0.2</v>
      </c>
    </row>
    <row r="41" spans="1:4" ht="14.25" customHeight="1" x14ac:dyDescent="0.2">
      <c r="A41" s="3">
        <v>36</v>
      </c>
      <c r="B41" s="3">
        <v>2</v>
      </c>
    </row>
    <row r="42" spans="1:4" ht="14.25" customHeight="1" x14ac:dyDescent="0.2">
      <c r="A42" s="3">
        <v>37</v>
      </c>
      <c r="B42" s="3">
        <v>2</v>
      </c>
    </row>
    <row r="43" spans="1:4" ht="14.25" customHeight="1" x14ac:dyDescent="0.2">
      <c r="A43" s="3">
        <v>38</v>
      </c>
      <c r="B43" s="3">
        <v>2</v>
      </c>
    </row>
    <row r="44" spans="1:4" ht="14.25" customHeight="1" x14ac:dyDescent="0.2">
      <c r="A44" s="3">
        <v>39</v>
      </c>
      <c r="B44" s="3">
        <v>3</v>
      </c>
    </row>
    <row r="45" spans="1:4" ht="14.25" customHeight="1" x14ac:dyDescent="0.2">
      <c r="A45" s="3">
        <v>40</v>
      </c>
      <c r="B45" s="3">
        <v>10</v>
      </c>
      <c r="C45" s="3">
        <f>(B41+B42+B43+B44+B45)/5</f>
        <v>3.8</v>
      </c>
      <c r="D45" s="3">
        <f>C45/C40</f>
        <v>18.999999999999996</v>
      </c>
    </row>
    <row r="46" spans="1:4" ht="14.25" customHeight="1" x14ac:dyDescent="0.2">
      <c r="A46" s="3">
        <v>41</v>
      </c>
      <c r="B46" s="3">
        <v>10</v>
      </c>
    </row>
    <row r="47" spans="1:4" ht="14.25" customHeight="1" x14ac:dyDescent="0.2">
      <c r="A47" s="3">
        <v>42</v>
      </c>
      <c r="B47" s="3">
        <v>53</v>
      </c>
    </row>
    <row r="48" spans="1:4" ht="14.25" customHeight="1" x14ac:dyDescent="0.2">
      <c r="A48" s="3">
        <v>43</v>
      </c>
      <c r="B48" s="3">
        <v>61</v>
      </c>
    </row>
    <row r="49" spans="1:4" ht="14.25" customHeight="1" x14ac:dyDescent="0.2">
      <c r="A49" s="3">
        <v>44</v>
      </c>
      <c r="B49" s="3">
        <v>79</v>
      </c>
    </row>
    <row r="50" spans="1:4" ht="14.25" customHeight="1" x14ac:dyDescent="0.2">
      <c r="A50" s="3">
        <v>45</v>
      </c>
      <c r="B50" s="3">
        <v>90</v>
      </c>
      <c r="C50" s="3">
        <f>(B46+B47+B48+B49+B50)/5</f>
        <v>58.6</v>
      </c>
      <c r="D50" s="3">
        <f>C50/C45</f>
        <v>15.421052631578949</v>
      </c>
    </row>
    <row r="51" spans="1:4" ht="14.25" customHeight="1" x14ac:dyDescent="0.2">
      <c r="A51" s="3">
        <v>46</v>
      </c>
      <c r="B51" s="3">
        <v>157</v>
      </c>
    </row>
    <row r="52" spans="1:4" ht="14.25" customHeight="1" x14ac:dyDescent="0.2">
      <c r="A52" s="3">
        <v>47</v>
      </c>
      <c r="B52" s="3">
        <v>206</v>
      </c>
    </row>
    <row r="53" spans="1:4" ht="14.25" customHeight="1" x14ac:dyDescent="0.2">
      <c r="A53" s="3">
        <v>48</v>
      </c>
      <c r="B53" s="3">
        <v>251</v>
      </c>
    </row>
    <row r="54" spans="1:4" ht="14.25" customHeight="1" x14ac:dyDescent="0.2">
      <c r="A54" s="3">
        <v>49</v>
      </c>
      <c r="B54" s="3">
        <v>397</v>
      </c>
    </row>
    <row r="55" spans="1:4" ht="14.25" customHeight="1" x14ac:dyDescent="0.2">
      <c r="A55" s="3">
        <v>50</v>
      </c>
      <c r="B55" s="3">
        <v>415</v>
      </c>
      <c r="C55" s="3">
        <f>(B51+B52+B53+B54+B55)/5</f>
        <v>285.2</v>
      </c>
      <c r="D55" s="3">
        <f>C55/C50</f>
        <v>4.8668941979522184</v>
      </c>
    </row>
    <row r="56" spans="1:4" ht="14.25" customHeight="1" x14ac:dyDescent="0.2">
      <c r="A56" s="3">
        <v>51</v>
      </c>
      <c r="B56" s="3">
        <v>611</v>
      </c>
    </row>
    <row r="57" spans="1:4" ht="14.25" customHeight="1" x14ac:dyDescent="0.2">
      <c r="A57" s="3">
        <v>52</v>
      </c>
      <c r="B57" s="3">
        <v>705</v>
      </c>
    </row>
    <row r="58" spans="1:4" ht="14.25" customHeight="1" x14ac:dyDescent="0.2">
      <c r="A58" s="3">
        <v>53</v>
      </c>
      <c r="B58" s="3">
        <v>708</v>
      </c>
    </row>
    <row r="59" spans="1:4" ht="14.25" customHeight="1" x14ac:dyDescent="0.2">
      <c r="A59" s="3">
        <v>54</v>
      </c>
      <c r="B59" s="3">
        <v>1014</v>
      </c>
    </row>
    <row r="60" spans="1:4" ht="14.25" customHeight="1" x14ac:dyDescent="0.2">
      <c r="A60" s="3">
        <v>55</v>
      </c>
      <c r="B60" s="3">
        <v>1500</v>
      </c>
      <c r="C60" s="3">
        <f>(B56+B57+B58+B59+B60)/5</f>
        <v>907.6</v>
      </c>
      <c r="D60" s="3">
        <f>C60/C55</f>
        <v>3.1823281907433381</v>
      </c>
    </row>
    <row r="61" spans="1:4" ht="14.25" customHeight="1" x14ac:dyDescent="0.2">
      <c r="A61" s="3">
        <v>56</v>
      </c>
      <c r="B61" s="3">
        <v>1746</v>
      </c>
    </row>
    <row r="62" spans="1:4" ht="14.25" customHeight="1" x14ac:dyDescent="0.2">
      <c r="A62" s="3">
        <v>57</v>
      </c>
      <c r="B62" s="3">
        <v>1762</v>
      </c>
    </row>
    <row r="63" spans="1:4" ht="14.25" customHeight="1" x14ac:dyDescent="0.2">
      <c r="A63" s="3">
        <v>58</v>
      </c>
      <c r="B63" s="3">
        <v>1874</v>
      </c>
    </row>
    <row r="64" spans="1:4" ht="14.25" customHeight="1" x14ac:dyDescent="0.2">
      <c r="A64" s="3">
        <v>59</v>
      </c>
      <c r="B64" s="3">
        <v>2078</v>
      </c>
    </row>
    <row r="65" spans="1:4" ht="14.25" customHeight="1" x14ac:dyDescent="0.2">
      <c r="A65" s="3">
        <v>60</v>
      </c>
      <c r="B65" s="3">
        <v>2123</v>
      </c>
      <c r="C65" s="3">
        <f>(B61+B62+B63+B64+B65)/5</f>
        <v>1916.6</v>
      </c>
      <c r="D65" s="3">
        <f>C65/C60</f>
        <v>2.1117232260907888</v>
      </c>
    </row>
    <row r="66" spans="1:4" ht="14.25" customHeight="1" x14ac:dyDescent="0.2">
      <c r="A66" s="3">
        <v>61</v>
      </c>
      <c r="B66" s="3">
        <v>3051</v>
      </c>
    </row>
    <row r="67" spans="1:4" ht="14.25" customHeight="1" x14ac:dyDescent="0.2">
      <c r="A67" s="3">
        <v>62</v>
      </c>
      <c r="B67" s="3">
        <v>3210</v>
      </c>
    </row>
    <row r="68" spans="1:4" ht="14.25" customHeight="1" x14ac:dyDescent="0.2">
      <c r="A68" s="3">
        <v>63</v>
      </c>
      <c r="B68" s="3">
        <v>3264</v>
      </c>
    </row>
    <row r="69" spans="1:4" ht="14.25" customHeight="1" x14ac:dyDescent="0.2">
      <c r="A69" s="3">
        <v>64</v>
      </c>
      <c r="B69" s="3">
        <v>3500</v>
      </c>
    </row>
    <row r="70" spans="1:4" ht="14.25" customHeight="1" x14ac:dyDescent="0.2">
      <c r="A70" s="3">
        <v>65</v>
      </c>
      <c r="B70" s="3">
        <v>3880</v>
      </c>
      <c r="C70" s="3">
        <f>(B66+B67+B68+B69+B70)/5</f>
        <v>3381</v>
      </c>
      <c r="D70" s="3">
        <f>C70/C65</f>
        <v>1.7640613586559533</v>
      </c>
    </row>
    <row r="71" spans="1:4" ht="14.25" customHeight="1" x14ac:dyDescent="0.2">
      <c r="A71" s="3">
        <v>66</v>
      </c>
      <c r="B71" s="3">
        <v>4625</v>
      </c>
    </row>
    <row r="72" spans="1:4" ht="14.25" customHeight="1" x14ac:dyDescent="0.2">
      <c r="A72" s="3">
        <v>67</v>
      </c>
      <c r="B72" s="3">
        <v>4625</v>
      </c>
    </row>
    <row r="73" spans="1:4" ht="14.25" customHeight="1" x14ac:dyDescent="0.2">
      <c r="A73" s="3">
        <v>68</v>
      </c>
      <c r="B73" s="3">
        <v>5123</v>
      </c>
    </row>
    <row r="74" spans="1:4" ht="14.25" customHeight="1" x14ac:dyDescent="0.2">
      <c r="A74" s="3">
        <v>69</v>
      </c>
      <c r="B74" s="3">
        <v>6129</v>
      </c>
    </row>
    <row r="75" spans="1:4" ht="14.25" customHeight="1" x14ac:dyDescent="0.2">
      <c r="A75" s="3">
        <v>70</v>
      </c>
      <c r="B75" s="3">
        <v>7024</v>
      </c>
      <c r="C75" s="3">
        <f>(B71+B72+B73+B74+B75)/5</f>
        <v>5505.2</v>
      </c>
      <c r="D75" s="3">
        <f>C75/C70</f>
        <v>1.6282756580893227</v>
      </c>
    </row>
    <row r="76" spans="1:4" ht="14.25" customHeight="1" x14ac:dyDescent="0.2">
      <c r="A76" s="3">
        <v>71</v>
      </c>
      <c r="B76" s="3">
        <v>7947</v>
      </c>
    </row>
    <row r="77" spans="1:4" ht="14.25" customHeight="1" x14ac:dyDescent="0.2">
      <c r="A77" s="3">
        <v>72</v>
      </c>
      <c r="B77" s="3">
        <v>8087</v>
      </c>
    </row>
    <row r="78" spans="1:4" ht="14.25" customHeight="1" x14ac:dyDescent="0.2">
      <c r="A78" s="3">
        <v>73</v>
      </c>
      <c r="B78" s="3">
        <v>8483</v>
      </c>
    </row>
    <row r="79" spans="1:4" ht="14.25" customHeight="1" x14ac:dyDescent="0.2">
      <c r="A79" s="3">
        <v>74</v>
      </c>
      <c r="B79" s="3">
        <v>8710</v>
      </c>
    </row>
    <row r="80" spans="1:4" ht="14.25" customHeight="1" x14ac:dyDescent="0.2">
      <c r="A80" s="3">
        <v>75</v>
      </c>
      <c r="B80" s="3">
        <v>8959</v>
      </c>
      <c r="C80" s="3">
        <f>(B76+B77+B78+B79+B80)/5</f>
        <v>8437.2000000000007</v>
      </c>
      <c r="D80" s="3">
        <f>C80/C75</f>
        <v>1.5325873719392575</v>
      </c>
    </row>
    <row r="81" spans="1:4" ht="14.25" customHeight="1" x14ac:dyDescent="0.2">
      <c r="A81" s="3">
        <v>76</v>
      </c>
      <c r="B81" s="3">
        <v>9507</v>
      </c>
    </row>
    <row r="82" spans="1:4" ht="14.25" customHeight="1" x14ac:dyDescent="0.2">
      <c r="A82" s="3">
        <v>77</v>
      </c>
      <c r="B82" s="3">
        <v>10141</v>
      </c>
    </row>
    <row r="83" spans="1:4" ht="14.25" customHeight="1" x14ac:dyDescent="0.2">
      <c r="A83" s="3">
        <v>78</v>
      </c>
      <c r="B83" s="3">
        <v>10203</v>
      </c>
    </row>
    <row r="84" spans="1:4" ht="14.25" customHeight="1" x14ac:dyDescent="0.2">
      <c r="A84" s="3">
        <v>79</v>
      </c>
      <c r="B84" s="3">
        <v>10364</v>
      </c>
    </row>
    <row r="85" spans="1:4" ht="14.25" customHeight="1" x14ac:dyDescent="0.2">
      <c r="A85" s="3">
        <v>80</v>
      </c>
      <c r="B85" s="3">
        <v>13292</v>
      </c>
      <c r="C85" s="3">
        <f>(B81+B82+B83+B84+B85)/5</f>
        <v>10701.4</v>
      </c>
      <c r="D85" s="3">
        <f>C85/C80</f>
        <v>1.2683591712890532</v>
      </c>
    </row>
    <row r="86" spans="1:4" ht="14.25" customHeight="1" x14ac:dyDescent="0.2">
      <c r="A86" s="3">
        <v>81</v>
      </c>
      <c r="B86" s="3">
        <v>13674</v>
      </c>
    </row>
    <row r="87" spans="1:4" ht="14.25" customHeight="1" x14ac:dyDescent="0.2">
      <c r="A87" s="3">
        <v>82</v>
      </c>
      <c r="B87" s="3">
        <v>15555</v>
      </c>
    </row>
    <row r="88" spans="1:4" ht="14.25" customHeight="1" x14ac:dyDescent="0.2">
      <c r="A88" s="3">
        <v>83</v>
      </c>
      <c r="B88" s="3">
        <v>16900</v>
      </c>
    </row>
    <row r="89" spans="1:4" ht="14.25" customHeight="1" x14ac:dyDescent="0.2">
      <c r="A89" s="3">
        <v>84</v>
      </c>
      <c r="B89" s="3">
        <v>18433</v>
      </c>
    </row>
    <row r="90" spans="1:4" ht="14.25" customHeight="1" x14ac:dyDescent="0.2">
      <c r="A90" s="3">
        <v>85</v>
      </c>
      <c r="B90" s="3">
        <v>19528</v>
      </c>
      <c r="C90" s="3">
        <f>(B86+B87+B88+B89+B90)/5</f>
        <v>16818</v>
      </c>
      <c r="D90" s="3">
        <f>C90/C85</f>
        <v>1.5715700749434653</v>
      </c>
    </row>
    <row r="91" spans="1:4" ht="14.25" customHeight="1" x14ac:dyDescent="0.2">
      <c r="A91" s="3">
        <v>86</v>
      </c>
      <c r="B91" s="3">
        <v>20003</v>
      </c>
    </row>
    <row r="92" spans="1:4" ht="14.25" customHeight="1" x14ac:dyDescent="0.2">
      <c r="A92" s="3">
        <v>87</v>
      </c>
      <c r="B92" s="3">
        <v>20072</v>
      </c>
    </row>
    <row r="93" spans="1:4" ht="14.25" customHeight="1" x14ac:dyDescent="0.2">
      <c r="A93" s="3">
        <v>88</v>
      </c>
      <c r="B93" s="3">
        <v>22611</v>
      </c>
    </row>
    <row r="94" spans="1:4" ht="14.25" customHeight="1" x14ac:dyDescent="0.2">
      <c r="A94" s="3">
        <v>89</v>
      </c>
      <c r="B94" s="3">
        <v>27027</v>
      </c>
    </row>
    <row r="95" spans="1:4" ht="14.25" customHeight="1" x14ac:dyDescent="0.2">
      <c r="A95" s="3">
        <v>90</v>
      </c>
      <c r="B95" s="3">
        <v>27560</v>
      </c>
      <c r="C95" s="3">
        <f>(B91+B92+B93+B94+B95)/5</f>
        <v>23454.6</v>
      </c>
      <c r="D95" s="3">
        <f>C95/C90</f>
        <v>1.3946129147342132</v>
      </c>
    </row>
    <row r="96" spans="1:4" ht="14.25" customHeight="1" x14ac:dyDescent="0.2">
      <c r="A96" s="3">
        <v>91</v>
      </c>
      <c r="B96" s="3">
        <v>27746</v>
      </c>
    </row>
    <row r="97" spans="1:12" ht="14.25" customHeight="1" x14ac:dyDescent="0.2">
      <c r="A97" s="3">
        <v>92</v>
      </c>
      <c r="B97" s="3">
        <v>27998</v>
      </c>
    </row>
    <row r="98" spans="1:12" ht="14.25" customHeight="1" x14ac:dyDescent="0.2">
      <c r="A98" s="3">
        <v>93</v>
      </c>
      <c r="B98" s="3">
        <v>31513</v>
      </c>
    </row>
    <row r="99" spans="1:12" ht="14.25" customHeight="1" x14ac:dyDescent="0.2">
      <c r="A99" s="3">
        <v>94</v>
      </c>
      <c r="B99" s="3">
        <v>33960</v>
      </c>
    </row>
    <row r="100" spans="1:12" ht="14.25" customHeight="1" x14ac:dyDescent="0.2">
      <c r="A100" s="3">
        <v>95</v>
      </c>
      <c r="B100" s="3">
        <v>35453</v>
      </c>
      <c r="C100" s="3">
        <f>(B96+B97+B98+B99+B100)/5</f>
        <v>31334</v>
      </c>
      <c r="D100" s="3">
        <f>C100/C95</f>
        <v>1.3359426295907839</v>
      </c>
    </row>
    <row r="101" spans="1:12" ht="14.25" customHeight="1" x14ac:dyDescent="0.2">
      <c r="A101" s="3">
        <v>96</v>
      </c>
      <c r="B101" s="3">
        <v>38155</v>
      </c>
    </row>
    <row r="102" spans="1:12" ht="14.25" customHeight="1" x14ac:dyDescent="0.2">
      <c r="A102" s="3">
        <v>97</v>
      </c>
      <c r="B102" s="3">
        <v>39972</v>
      </c>
    </row>
    <row r="103" spans="1:12" ht="14.25" customHeight="1" x14ac:dyDescent="0.2">
      <c r="A103" s="3">
        <v>98</v>
      </c>
      <c r="B103" s="3">
        <v>44739</v>
      </c>
    </row>
    <row r="104" spans="1:12" ht="14.25" customHeight="1" x14ac:dyDescent="0.2">
      <c r="A104" s="3">
        <v>99</v>
      </c>
      <c r="B104" s="3">
        <v>45120</v>
      </c>
    </row>
    <row r="105" spans="1:12" ht="14.25" customHeight="1" x14ac:dyDescent="0.2">
      <c r="A105" s="3">
        <v>100</v>
      </c>
      <c r="B105" s="3">
        <v>47230</v>
      </c>
      <c r="C105" s="3">
        <f>(B101+B102+B103+B104+B105)/5</f>
        <v>43043.199999999997</v>
      </c>
      <c r="D105" s="3">
        <f>C105/C100</f>
        <v>1.3736899214910321</v>
      </c>
    </row>
    <row r="106" spans="1:12" ht="14.25" customHeight="1" x14ac:dyDescent="0.2">
      <c r="A106" s="3">
        <v>101</v>
      </c>
      <c r="B106" s="3">
        <v>47440</v>
      </c>
    </row>
    <row r="107" spans="1:12" ht="14.25" customHeight="1" x14ac:dyDescent="0.2">
      <c r="A107" s="3">
        <v>102</v>
      </c>
      <c r="B107" s="3">
        <v>55736</v>
      </c>
    </row>
    <row r="108" spans="1:12" ht="14.25" customHeight="1" x14ac:dyDescent="0.2">
      <c r="A108" s="3">
        <v>103</v>
      </c>
      <c r="B108" s="3">
        <v>58390</v>
      </c>
    </row>
    <row r="109" spans="1:12" ht="14.25" customHeight="1" x14ac:dyDescent="0.2">
      <c r="A109" s="3">
        <v>104</v>
      </c>
      <c r="B109" s="3">
        <v>62877</v>
      </c>
    </row>
    <row r="110" spans="1:12" ht="14.25" customHeight="1" x14ac:dyDescent="0.2">
      <c r="A110" s="3">
        <v>105</v>
      </c>
      <c r="B110" s="3">
        <v>67100</v>
      </c>
      <c r="C110" s="3">
        <f>(B106+B107+B108+B109+B110)/5</f>
        <v>58308.6</v>
      </c>
      <c r="D110" s="3">
        <f>C110/C105</f>
        <v>1.3546529997769683</v>
      </c>
    </row>
    <row r="111" spans="1:12" ht="14.25" customHeight="1" x14ac:dyDescent="0.2">
      <c r="A111" s="3">
        <v>106</v>
      </c>
      <c r="B111" s="3">
        <v>82163</v>
      </c>
    </row>
    <row r="112" spans="1:12" ht="14.25" customHeight="1" x14ac:dyDescent="0.2">
      <c r="A112" s="3">
        <v>107</v>
      </c>
      <c r="B112" s="3">
        <v>94362</v>
      </c>
      <c r="L112" s="3" t="s">
        <v>465</v>
      </c>
    </row>
    <row r="113" spans="1:12" ht="14.25" customHeight="1" x14ac:dyDescent="0.2">
      <c r="A113" s="3">
        <v>108</v>
      </c>
      <c r="B113" s="3">
        <v>101261</v>
      </c>
      <c r="L113" s="3" t="s">
        <v>466</v>
      </c>
    </row>
    <row r="114" spans="1:12" ht="14.25" customHeight="1" x14ac:dyDescent="0.2">
      <c r="A114" s="3">
        <v>109</v>
      </c>
      <c r="B114" s="3">
        <v>122362</v>
      </c>
    </row>
    <row r="115" spans="1:12" ht="14.25" customHeight="1" x14ac:dyDescent="0.2">
      <c r="A115" s="3">
        <v>110</v>
      </c>
      <c r="B115" s="3">
        <v>150195</v>
      </c>
      <c r="C115" s="3">
        <f>(B111+B112+B113+B114+B115)/5</f>
        <v>110068.6</v>
      </c>
      <c r="D115" s="3">
        <f>C115/C110</f>
        <v>1.887690666556906</v>
      </c>
    </row>
    <row r="116" spans="1:12" ht="14.25" customHeight="1" x14ac:dyDescent="0.2">
      <c r="A116" s="3">
        <v>111</v>
      </c>
      <c r="B116" s="3">
        <v>256518</v>
      </c>
    </row>
    <row r="117" spans="1:12" ht="14.25" customHeight="1" x14ac:dyDescent="0.2">
      <c r="A117" s="3">
        <v>112</v>
      </c>
      <c r="B117" s="3">
        <v>296364</v>
      </c>
    </row>
    <row r="118" spans="1:12" ht="14.25" customHeight="1" x14ac:dyDescent="0.2">
      <c r="A118" s="3">
        <v>113</v>
      </c>
      <c r="B118" s="3">
        <v>368357</v>
      </c>
    </row>
    <row r="119" spans="1:12" ht="14.25" customHeight="1" x14ac:dyDescent="0.2">
      <c r="A119" s="3">
        <v>114</v>
      </c>
      <c r="B119" s="3">
        <v>373145</v>
      </c>
    </row>
    <row r="120" spans="1:12" ht="14.25" customHeight="1" x14ac:dyDescent="0.2">
      <c r="A120" s="3">
        <v>115</v>
      </c>
      <c r="B120" s="3">
        <v>423441</v>
      </c>
      <c r="C120" s="3">
        <f>(B116+B117+B118+B119+B120)/5</f>
        <v>343565</v>
      </c>
      <c r="D120" s="3">
        <f>C120/C115</f>
        <v>3.1213715809958513</v>
      </c>
    </row>
    <row r="121" spans="1:12" ht="14.25" customHeight="1" x14ac:dyDescent="0.2">
      <c r="A121" s="3">
        <v>116</v>
      </c>
      <c r="B121" s="3">
        <v>467746</v>
      </c>
    </row>
    <row r="122" spans="1:12" ht="14.25" customHeight="1" x14ac:dyDescent="0.2">
      <c r="A122" s="3">
        <v>117</v>
      </c>
      <c r="B122" s="3">
        <v>590372</v>
      </c>
    </row>
    <row r="123" spans="1:12" ht="14.25" customHeight="1" x14ac:dyDescent="0.2">
      <c r="A123" s="3">
        <v>118</v>
      </c>
      <c r="B123" s="3">
        <v>687048</v>
      </c>
    </row>
    <row r="124" spans="1:12" ht="14.25" customHeight="1" x14ac:dyDescent="0.2">
      <c r="A124" s="3">
        <v>119</v>
      </c>
      <c r="B124" s="3">
        <v>1124271</v>
      </c>
    </row>
    <row r="125" spans="1:12" ht="14.25" customHeight="1" x14ac:dyDescent="0.2">
      <c r="A125" s="3">
        <v>120</v>
      </c>
      <c r="B125" s="3">
        <v>1457658</v>
      </c>
      <c r="C125" s="3">
        <f>(B121+B122+B123+B124+B125)/5</f>
        <v>865419</v>
      </c>
      <c r="D125" s="3">
        <f>C125/C120</f>
        <v>2.5189381921907064</v>
      </c>
    </row>
    <row r="126" spans="1:12" ht="14.25" customHeight="1" x14ac:dyDescent="0.2">
      <c r="A126" s="3">
        <v>121</v>
      </c>
      <c r="B126" s="3">
        <v>1471711</v>
      </c>
    </row>
    <row r="127" spans="1:12" ht="14.25" customHeight="1" x14ac:dyDescent="0.2">
      <c r="A127" s="3">
        <v>122</v>
      </c>
      <c r="B127" s="3">
        <v>2147777</v>
      </c>
    </row>
    <row r="128" spans="1:12" ht="14.25" customHeight="1" x14ac:dyDescent="0.2">
      <c r="A128" s="3">
        <v>123</v>
      </c>
      <c r="B128" s="3">
        <v>2772275</v>
      </c>
    </row>
    <row r="129" spans="1:4" ht="14.25" customHeight="1" x14ac:dyDescent="0.2">
      <c r="A129" s="3">
        <v>124</v>
      </c>
      <c r="B129" s="3">
        <v>3026087</v>
      </c>
    </row>
    <row r="130" spans="1:4" ht="14.25" customHeight="1" x14ac:dyDescent="0.2">
      <c r="A130" s="3">
        <v>125</v>
      </c>
      <c r="B130" s="3">
        <v>3314071</v>
      </c>
      <c r="C130" s="3">
        <f>(B126+B127+B128+B129+B130)/5</f>
        <v>2546384.2000000002</v>
      </c>
      <c r="D130" s="3">
        <f>C130/C125</f>
        <v>2.9423714986613425</v>
      </c>
    </row>
    <row r="131" spans="1:4" ht="14.25" customHeight="1" x14ac:dyDescent="0.2">
      <c r="A131" s="3">
        <v>126</v>
      </c>
      <c r="B131" s="3">
        <v>3673492</v>
      </c>
    </row>
    <row r="132" spans="1:4" ht="14.25" customHeight="1" x14ac:dyDescent="0.2">
      <c r="A132" s="3">
        <v>127</v>
      </c>
      <c r="B132" s="3">
        <v>5215203</v>
      </c>
    </row>
    <row r="133" spans="1:4" ht="14.25" customHeight="1" x14ac:dyDescent="0.2">
      <c r="A133" s="3">
        <v>128</v>
      </c>
      <c r="B133" s="3">
        <v>5920044</v>
      </c>
    </row>
    <row r="134" spans="1:4" ht="14.25" customHeight="1" x14ac:dyDescent="0.2">
      <c r="A134" s="3">
        <v>129</v>
      </c>
      <c r="B134" s="3">
        <v>6309841</v>
      </c>
    </row>
    <row r="135" spans="1:4" ht="14.25" customHeight="1" x14ac:dyDescent="0.2">
      <c r="A135" s="3">
        <v>130</v>
      </c>
      <c r="B135" s="3">
        <v>6401215</v>
      </c>
      <c r="C135" s="3">
        <f>(B131+B132+B133+B134+B135)/5</f>
        <v>5503959</v>
      </c>
      <c r="D135" s="3">
        <f>C135/C130</f>
        <v>2.1614801882606716</v>
      </c>
    </row>
    <row r="136" spans="1:4" ht="14.25" customHeight="1" x14ac:dyDescent="0.2">
      <c r="A136" s="3">
        <v>131</v>
      </c>
      <c r="B136" s="3">
        <v>7156709</v>
      </c>
    </row>
    <row r="137" spans="1:4" ht="14.25" customHeight="1" x14ac:dyDescent="0.2">
      <c r="A137" s="3">
        <v>132</v>
      </c>
      <c r="B137" s="3">
        <v>7274080</v>
      </c>
    </row>
    <row r="138" spans="1:4" ht="14.25" customHeight="1" x14ac:dyDescent="0.2">
      <c r="A138" s="3">
        <v>133</v>
      </c>
      <c r="B138" s="3">
        <v>7474192</v>
      </c>
    </row>
    <row r="139" spans="1:4" ht="14.25" customHeight="1" x14ac:dyDescent="0.2">
      <c r="A139" s="3">
        <v>134</v>
      </c>
      <c r="B139" s="3">
        <v>7866382</v>
      </c>
    </row>
    <row r="140" spans="1:4" ht="14.25" customHeight="1" x14ac:dyDescent="0.2">
      <c r="A140" s="3">
        <v>135</v>
      </c>
      <c r="B140" s="3">
        <v>8063263</v>
      </c>
      <c r="C140" s="3">
        <f>(B136+B137+B138+B139+B140)/5</f>
        <v>7566925.2000000002</v>
      </c>
      <c r="D140" s="3">
        <f>C140/C135</f>
        <v>1.3748149650097321</v>
      </c>
    </row>
    <row r="141" spans="1:4" ht="14.25" customHeight="1" x14ac:dyDescent="0.2">
      <c r="A141" s="3">
        <v>136</v>
      </c>
      <c r="B141" s="3">
        <v>8702477</v>
      </c>
    </row>
    <row r="142" spans="1:4" ht="14.25" customHeight="1" x14ac:dyDescent="0.2">
      <c r="A142" s="3">
        <v>137</v>
      </c>
      <c r="B142" s="3">
        <v>8722120</v>
      </c>
    </row>
    <row r="143" spans="1:4" ht="14.25" customHeight="1" x14ac:dyDescent="0.2">
      <c r="A143" s="3">
        <v>138</v>
      </c>
      <c r="B143" s="3">
        <v>9753265</v>
      </c>
    </row>
    <row r="144" spans="1:4" ht="14.25" customHeight="1" x14ac:dyDescent="0.2">
      <c r="A144" s="3">
        <v>139</v>
      </c>
      <c r="B144" s="3">
        <v>10303287</v>
      </c>
    </row>
    <row r="145" spans="1:4" ht="14.25" customHeight="1" x14ac:dyDescent="0.2">
      <c r="A145" s="3">
        <v>140</v>
      </c>
      <c r="B145" s="3">
        <v>11363052</v>
      </c>
      <c r="C145" s="3">
        <f>(B141+B142+B143+B144+B145)/5</f>
        <v>9768840.1999999993</v>
      </c>
      <c r="D145" s="3">
        <f>C145/C140</f>
        <v>1.2909920399371728</v>
      </c>
    </row>
    <row r="146" spans="1:4" ht="14.25" customHeight="1" x14ac:dyDescent="0.2">
      <c r="A146" s="3">
        <v>141</v>
      </c>
      <c r="B146" s="3">
        <v>12073887</v>
      </c>
    </row>
    <row r="147" spans="1:4" ht="14.25" customHeight="1" x14ac:dyDescent="0.2">
      <c r="A147" s="3">
        <v>142</v>
      </c>
      <c r="B147" s="3">
        <v>13202746</v>
      </c>
    </row>
    <row r="148" spans="1:4" ht="14.25" customHeight="1" x14ac:dyDescent="0.2">
      <c r="A148" s="3">
        <v>143</v>
      </c>
      <c r="B148" s="3">
        <v>16192510</v>
      </c>
    </row>
    <row r="149" spans="1:4" ht="14.25" customHeight="1" x14ac:dyDescent="0.2">
      <c r="A149" s="3">
        <v>144</v>
      </c>
      <c r="B149" s="3">
        <v>16751247</v>
      </c>
    </row>
    <row r="150" spans="1:4" ht="14.25" customHeight="1" x14ac:dyDescent="0.2">
      <c r="A150" s="3">
        <v>145</v>
      </c>
      <c r="B150" s="3">
        <v>19539701</v>
      </c>
      <c r="C150" s="3">
        <f>(B146+B147+B148+B149+B150)/5</f>
        <v>15552018.199999999</v>
      </c>
      <c r="D150" s="3">
        <f>C150/C145</f>
        <v>1.5920025183746993</v>
      </c>
    </row>
    <row r="151" spans="1:4" ht="14.25" customHeight="1" x14ac:dyDescent="0.2">
      <c r="A151" s="3">
        <v>146</v>
      </c>
      <c r="B151" s="3">
        <v>19623108</v>
      </c>
    </row>
    <row r="152" spans="1:4" ht="14.25" customHeight="1" x14ac:dyDescent="0.2">
      <c r="A152" s="3">
        <v>147</v>
      </c>
      <c r="B152" s="3">
        <v>20406413</v>
      </c>
    </row>
    <row r="153" spans="1:4" ht="14.25" customHeight="1" x14ac:dyDescent="0.2">
      <c r="A153" s="3">
        <v>148</v>
      </c>
      <c r="B153" s="3">
        <v>22245709</v>
      </c>
    </row>
    <row r="154" spans="1:4" ht="14.25" customHeight="1" x14ac:dyDescent="0.2">
      <c r="A154" s="3">
        <v>149</v>
      </c>
      <c r="B154" s="3">
        <v>23430794</v>
      </c>
    </row>
    <row r="155" spans="1:4" ht="14.25" customHeight="1" x14ac:dyDescent="0.2">
      <c r="A155" s="3">
        <v>150</v>
      </c>
      <c r="B155" s="3">
        <v>25505141</v>
      </c>
      <c r="C155" s="3">
        <f>(B151+B152+B153+B154+B155)/5</f>
        <v>22242233</v>
      </c>
      <c r="D155" s="3">
        <f>C155/C150</f>
        <v>1.4301830613855635</v>
      </c>
    </row>
    <row r="156" spans="1:4" ht="14.25" customHeight="1" x14ac:dyDescent="0.2">
      <c r="A156" s="3">
        <v>151</v>
      </c>
      <c r="B156" s="3">
        <v>26834463</v>
      </c>
    </row>
    <row r="157" spans="1:4" ht="14.25" customHeight="1" x14ac:dyDescent="0.2">
      <c r="A157" s="3">
        <v>152</v>
      </c>
      <c r="B157" s="3">
        <v>31440758</v>
      </c>
    </row>
    <row r="158" spans="1:4" ht="14.25" customHeight="1" x14ac:dyDescent="0.2">
      <c r="A158" s="3">
        <v>153</v>
      </c>
      <c r="B158" s="3">
        <v>32187467</v>
      </c>
    </row>
    <row r="159" spans="1:4" ht="14.25" customHeight="1" x14ac:dyDescent="0.2">
      <c r="A159" s="3">
        <v>154</v>
      </c>
      <c r="B159" s="3">
        <v>39295970</v>
      </c>
    </row>
    <row r="160" spans="1:4" ht="14.25" customHeight="1" x14ac:dyDescent="0.2">
      <c r="A160" s="3">
        <v>155</v>
      </c>
      <c r="B160" s="3">
        <v>44111187</v>
      </c>
      <c r="C160" s="3">
        <f>(B156+B157+B158+B159+B160)/5</f>
        <v>34773969</v>
      </c>
      <c r="D160" s="3">
        <f>C160/C155</f>
        <v>1.5634207680496828</v>
      </c>
    </row>
    <row r="161" spans="1:4" ht="14.25" customHeight="1" x14ac:dyDescent="0.2">
      <c r="A161" s="3">
        <v>156</v>
      </c>
      <c r="B161" s="3">
        <v>46656173</v>
      </c>
    </row>
    <row r="162" spans="1:4" ht="14.25" customHeight="1" x14ac:dyDescent="0.2">
      <c r="A162" s="3">
        <v>157</v>
      </c>
      <c r="B162" s="3">
        <v>52736360</v>
      </c>
    </row>
    <row r="163" spans="1:4" ht="14.25" customHeight="1" x14ac:dyDescent="0.2">
      <c r="A163" s="3">
        <v>158</v>
      </c>
      <c r="B163" s="3">
        <v>54888637</v>
      </c>
    </row>
    <row r="164" spans="1:4" ht="14.25" customHeight="1" x14ac:dyDescent="0.2">
      <c r="A164" s="3">
        <v>159</v>
      </c>
      <c r="B164" s="3">
        <v>57192748</v>
      </c>
    </row>
    <row r="165" spans="1:4" ht="14.25" customHeight="1" x14ac:dyDescent="0.2">
      <c r="A165" s="3">
        <v>160</v>
      </c>
      <c r="B165" s="3">
        <v>57477242</v>
      </c>
      <c r="C165" s="3">
        <f>(B161+B162+B163+B164+B165)/5</f>
        <v>53790232</v>
      </c>
      <c r="D165" s="3">
        <f>C165/C160</f>
        <v>1.5468533948483132</v>
      </c>
    </row>
    <row r="166" spans="1:4" ht="14.25" customHeight="1" x14ac:dyDescent="0.2">
      <c r="A166" s="3">
        <v>161</v>
      </c>
      <c r="B166" s="3">
        <v>58305883</v>
      </c>
    </row>
    <row r="167" spans="1:4" ht="14.25" customHeight="1" x14ac:dyDescent="0.2">
      <c r="A167" s="3">
        <v>162</v>
      </c>
      <c r="B167" s="3">
        <v>59103400</v>
      </c>
    </row>
    <row r="168" spans="1:4" ht="14.25" customHeight="1" x14ac:dyDescent="0.2">
      <c r="A168" s="3">
        <v>163</v>
      </c>
      <c r="B168" s="3">
        <v>60438772</v>
      </c>
    </row>
    <row r="169" spans="1:4" ht="14.25" customHeight="1" x14ac:dyDescent="0.2">
      <c r="A169" s="3">
        <v>164</v>
      </c>
      <c r="B169" s="3">
        <v>61300156</v>
      </c>
    </row>
    <row r="170" spans="1:4" ht="14.25" customHeight="1" x14ac:dyDescent="0.2">
      <c r="A170" s="3">
        <v>165</v>
      </c>
      <c r="B170" s="3">
        <v>65828831</v>
      </c>
      <c r="C170" s="3">
        <f>(B166+B167+B168+B169+B170)/5</f>
        <v>60995408.399999999</v>
      </c>
      <c r="D170" s="3">
        <f>C170/C165</f>
        <v>1.1339495319521953</v>
      </c>
    </row>
    <row r="171" spans="1:4" ht="14.25" customHeight="1" x14ac:dyDescent="0.2">
      <c r="A171" s="3">
        <v>166</v>
      </c>
      <c r="B171" s="3">
        <v>66001245</v>
      </c>
    </row>
    <row r="172" spans="1:4" ht="14.25" customHeight="1" x14ac:dyDescent="0.2">
      <c r="A172" s="3">
        <v>167</v>
      </c>
      <c r="B172" s="3">
        <v>68413530</v>
      </c>
    </row>
    <row r="173" spans="1:4" ht="14.25" customHeight="1" x14ac:dyDescent="0.2">
      <c r="A173" s="3">
        <v>168</v>
      </c>
      <c r="B173" s="3">
        <v>69364074</v>
      </c>
    </row>
    <row r="174" spans="1:4" ht="14.25" customHeight="1" x14ac:dyDescent="0.2">
      <c r="A174" s="3">
        <v>169</v>
      </c>
      <c r="B174" s="3">
        <v>80510432</v>
      </c>
    </row>
    <row r="175" spans="1:4" ht="14.25" customHeight="1" x14ac:dyDescent="0.2">
      <c r="A175" s="3">
        <v>170</v>
      </c>
      <c r="B175" s="3">
        <v>87917543</v>
      </c>
      <c r="C175" s="3">
        <f>(B171+B172+B173+B174+B175)/5</f>
        <v>74441364.799999997</v>
      </c>
      <c r="D175" s="3">
        <f>C175/C170</f>
        <v>1.2204421079013548</v>
      </c>
    </row>
    <row r="176" spans="1:4" ht="14.25" customHeight="1" x14ac:dyDescent="0.2">
      <c r="A176" s="3">
        <v>171</v>
      </c>
      <c r="B176" s="3">
        <v>94810812</v>
      </c>
    </row>
    <row r="177" spans="1:4" ht="14.25" customHeight="1" x14ac:dyDescent="0.2">
      <c r="A177" s="3">
        <v>172</v>
      </c>
      <c r="B177" s="3">
        <v>100749674</v>
      </c>
    </row>
    <row r="178" spans="1:4" ht="14.25" customHeight="1" x14ac:dyDescent="0.2">
      <c r="A178" s="3">
        <v>173</v>
      </c>
      <c r="B178" s="3">
        <v>103828352</v>
      </c>
    </row>
    <row r="179" spans="1:4" ht="14.25" customHeight="1" x14ac:dyDescent="0.2">
      <c r="A179" s="3">
        <v>174</v>
      </c>
      <c r="B179" s="3">
        <v>106984266</v>
      </c>
    </row>
    <row r="180" spans="1:4" ht="14.25" customHeight="1" x14ac:dyDescent="0.2">
      <c r="A180" s="3">
        <v>175</v>
      </c>
      <c r="B180" s="3">
        <v>112534828</v>
      </c>
      <c r="C180" s="3">
        <f>(B176+B177+B178+B179+B180)/5</f>
        <v>103781586.40000001</v>
      </c>
      <c r="D180" s="3">
        <f>C180/C175</f>
        <v>1.39413868457178</v>
      </c>
    </row>
    <row r="181" spans="1:4" ht="14.25" customHeight="1" x14ac:dyDescent="0.2">
      <c r="A181" s="3">
        <v>176</v>
      </c>
      <c r="B181" s="3">
        <v>129433800</v>
      </c>
    </row>
    <row r="182" spans="1:4" ht="14.25" customHeight="1" x14ac:dyDescent="0.2">
      <c r="A182" s="3">
        <v>177</v>
      </c>
      <c r="B182" s="3">
        <v>147662664</v>
      </c>
    </row>
    <row r="183" spans="1:4" ht="14.25" customHeight="1" x14ac:dyDescent="0.2">
      <c r="A183" s="3">
        <v>178</v>
      </c>
      <c r="B183" s="3">
        <v>152562656</v>
      </c>
    </row>
    <row r="184" spans="1:4" ht="14.25" customHeight="1" x14ac:dyDescent="0.2">
      <c r="A184" s="3">
        <v>179</v>
      </c>
      <c r="B184" s="3">
        <v>177787400</v>
      </c>
    </row>
    <row r="185" spans="1:4" ht="14.25" customHeight="1" x14ac:dyDescent="0.2">
      <c r="A185" s="3">
        <v>180</v>
      </c>
      <c r="B185" s="3">
        <v>186804831</v>
      </c>
      <c r="C185" s="3">
        <f>(B181+B182+B183+B184+B185)/5</f>
        <v>158850270.19999999</v>
      </c>
      <c r="D185" s="3">
        <f>C185/C180</f>
        <v>1.530620948380492</v>
      </c>
    </row>
    <row r="186" spans="1:4" ht="14.25" customHeight="1" x14ac:dyDescent="0.2">
      <c r="A186" s="3">
        <v>181</v>
      </c>
      <c r="B186" s="3">
        <v>186825586</v>
      </c>
    </row>
    <row r="187" spans="1:4" ht="14.25" customHeight="1" x14ac:dyDescent="0.2">
      <c r="A187" s="3">
        <v>182</v>
      </c>
      <c r="B187" s="3">
        <v>201567699</v>
      </c>
    </row>
    <row r="188" spans="1:4" ht="14.25" customHeight="1" x14ac:dyDescent="0.2">
      <c r="A188" s="3">
        <v>183</v>
      </c>
      <c r="B188" s="3">
        <v>253370774</v>
      </c>
    </row>
    <row r="189" spans="1:4" ht="14.25" customHeight="1" x14ac:dyDescent="0.2">
      <c r="A189" s="3">
        <v>184</v>
      </c>
      <c r="B189" s="3">
        <v>289501282</v>
      </c>
    </row>
    <row r="190" spans="1:4" ht="14.25" customHeight="1" x14ac:dyDescent="0.2">
      <c r="A190" s="3">
        <v>185</v>
      </c>
      <c r="B190" s="3">
        <v>316695451</v>
      </c>
      <c r="C190" s="3">
        <f>(B186+B187+B188+B189+B190)/5</f>
        <v>249592158.40000001</v>
      </c>
      <c r="D190" s="3">
        <f>C190/C185</f>
        <v>1.5712416358231667</v>
      </c>
    </row>
    <row r="191" spans="1:4" ht="14.25" customHeight="1" x14ac:dyDescent="0.2">
      <c r="A191" s="3">
        <v>186</v>
      </c>
      <c r="B191" s="3">
        <v>367481092</v>
      </c>
    </row>
    <row r="192" spans="1:4" ht="14.25" customHeight="1" x14ac:dyDescent="0.2">
      <c r="A192" s="3">
        <v>187</v>
      </c>
      <c r="B192" s="3">
        <v>1544372052</v>
      </c>
    </row>
    <row r="193" spans="1:4" ht="14.25" customHeight="1" x14ac:dyDescent="0.2">
      <c r="A193" s="3">
        <v>188</v>
      </c>
      <c r="B193" s="3">
        <v>2154196327</v>
      </c>
    </row>
    <row r="194" spans="1:4" ht="14.25" customHeight="1" x14ac:dyDescent="0.2"/>
    <row r="195" spans="1:4" ht="14.25" customHeight="1" x14ac:dyDescent="0.2">
      <c r="C195" s="3">
        <f>(B191+B192+B193+B194+B195)/5</f>
        <v>813209894.20000005</v>
      </c>
      <c r="D195" s="3">
        <f>C195/C190</f>
        <v>3.2581548211011424</v>
      </c>
    </row>
    <row r="196" spans="1:4" ht="14.25" customHeight="1" x14ac:dyDescent="0.2"/>
    <row r="197" spans="1:4" ht="14.25" customHeight="1" x14ac:dyDescent="0.2"/>
    <row r="198" spans="1:4" ht="14.25" customHeight="1" x14ac:dyDescent="0.2"/>
    <row r="199" spans="1:4" ht="14.25" customHeight="1" x14ac:dyDescent="0.2"/>
    <row r="200" spans="1:4" ht="14.25" customHeight="1" x14ac:dyDescent="0.2">
      <c r="D200" s="3">
        <f>C200/C195</f>
        <v>0</v>
      </c>
    </row>
    <row r="201" spans="1:4" ht="14.25" customHeight="1" x14ac:dyDescent="0.2"/>
    <row r="202" spans="1:4" ht="14.25" customHeight="1" x14ac:dyDescent="0.2"/>
    <row r="203" spans="1:4" ht="14.25" customHeight="1" x14ac:dyDescent="0.2"/>
    <row r="204" spans="1:4" ht="14.25" customHeight="1" x14ac:dyDescent="0.2"/>
    <row r="205" spans="1:4" ht="14.25" customHeight="1" x14ac:dyDescent="0.2"/>
    <row r="206" spans="1:4" ht="14.25" customHeight="1" x14ac:dyDescent="0.2"/>
    <row r="207" spans="1:4" ht="14.25" customHeight="1" x14ac:dyDescent="0.2"/>
    <row r="208" spans="1:4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honeticPr fontId="17" type="noConversion"/>
  <pageMargins left="0.7" right="0.7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6.5" customWidth="1"/>
    <col min="3" max="3" width="21.5" customWidth="1"/>
    <col min="4" max="4" width="11.5" customWidth="1"/>
    <col min="5" max="26" width="10.6640625" customWidth="1"/>
  </cols>
  <sheetData>
    <row r="1" spans="1:4" ht="14.25" customHeight="1" x14ac:dyDescent="0.2">
      <c r="A1" s="3" t="s">
        <v>464</v>
      </c>
      <c r="B1" s="3" t="s">
        <v>467</v>
      </c>
      <c r="C1" s="3" t="s">
        <v>468</v>
      </c>
      <c r="D1" s="45" t="s">
        <v>469</v>
      </c>
    </row>
    <row r="2" spans="1:4" ht="14.25" customHeight="1" x14ac:dyDescent="0.2">
      <c r="A2" s="44">
        <v>1</v>
      </c>
      <c r="B2" s="44">
        <v>1087</v>
      </c>
      <c r="C2" s="3">
        <v>163</v>
      </c>
      <c r="D2" s="45">
        <f t="shared" ref="D2:D5" si="0">C2/B2</f>
        <v>0.14995400183992641</v>
      </c>
    </row>
    <row r="3" spans="1:4" ht="14.25" customHeight="1" x14ac:dyDescent="0.2">
      <c r="A3" s="44">
        <v>2</v>
      </c>
      <c r="B3" s="44">
        <v>552</v>
      </c>
      <c r="C3" s="3">
        <v>552</v>
      </c>
      <c r="D3" s="45">
        <f t="shared" si="0"/>
        <v>1</v>
      </c>
    </row>
    <row r="4" spans="1:4" ht="14.25" customHeight="1" x14ac:dyDescent="0.2">
      <c r="A4" s="44">
        <v>3</v>
      </c>
      <c r="B4" s="44">
        <v>3989</v>
      </c>
      <c r="C4" s="3">
        <v>102</v>
      </c>
      <c r="D4" s="45">
        <f t="shared" si="0"/>
        <v>2.5570318375532714E-2</v>
      </c>
    </row>
    <row r="5" spans="1:4" ht="14.25" customHeight="1" x14ac:dyDescent="0.2">
      <c r="A5" s="44">
        <v>4</v>
      </c>
      <c r="B5" s="44">
        <v>10870</v>
      </c>
      <c r="C5" s="3">
        <v>892</v>
      </c>
      <c r="D5" s="45">
        <f t="shared" si="0"/>
        <v>8.2060717571297154E-2</v>
      </c>
    </row>
    <row r="6" spans="1:4" ht="14.25" customHeight="1" x14ac:dyDescent="0.2">
      <c r="A6" s="44"/>
      <c r="B6" s="44"/>
      <c r="D6" s="45"/>
    </row>
    <row r="7" spans="1:4" ht="14.25" customHeight="1" x14ac:dyDescent="0.2">
      <c r="A7" s="44">
        <v>6</v>
      </c>
      <c r="B7" s="44">
        <v>52</v>
      </c>
      <c r="C7" s="3">
        <v>39</v>
      </c>
      <c r="D7" s="45">
        <f t="shared" ref="D7:D31" si="1">C7/B7</f>
        <v>0.75</v>
      </c>
    </row>
    <row r="8" spans="1:4" ht="14.25" customHeight="1" x14ac:dyDescent="0.2">
      <c r="A8" s="44">
        <v>7</v>
      </c>
      <c r="B8" s="44">
        <v>714</v>
      </c>
      <c r="C8" s="3">
        <v>714</v>
      </c>
      <c r="D8" s="45">
        <f t="shared" si="1"/>
        <v>1</v>
      </c>
    </row>
    <row r="9" spans="1:4" ht="14.25" customHeight="1" x14ac:dyDescent="0.2">
      <c r="A9" s="44">
        <v>8</v>
      </c>
      <c r="B9" s="44">
        <v>1683</v>
      </c>
      <c r="C9" s="3">
        <v>0</v>
      </c>
      <c r="D9" s="45">
        <f t="shared" si="1"/>
        <v>0</v>
      </c>
    </row>
    <row r="10" spans="1:4" ht="14.25" customHeight="1" x14ac:dyDescent="0.2">
      <c r="A10" s="44">
        <v>9</v>
      </c>
      <c r="B10" s="44">
        <v>1432</v>
      </c>
      <c r="C10" s="3">
        <v>530</v>
      </c>
      <c r="D10" s="45">
        <f t="shared" si="1"/>
        <v>0.37011173184357543</v>
      </c>
    </row>
    <row r="11" spans="1:4" ht="14.25" customHeight="1" x14ac:dyDescent="0.2">
      <c r="A11" s="44">
        <v>10</v>
      </c>
      <c r="B11" s="44">
        <v>6267</v>
      </c>
      <c r="C11" s="3">
        <v>273</v>
      </c>
      <c r="D11" s="45">
        <f t="shared" si="1"/>
        <v>4.3561512685495456E-2</v>
      </c>
    </row>
    <row r="12" spans="1:4" ht="14.25" customHeight="1" x14ac:dyDescent="0.2">
      <c r="A12" s="44">
        <v>11</v>
      </c>
      <c r="B12" s="44">
        <v>16330</v>
      </c>
      <c r="C12" s="3">
        <v>1170</v>
      </c>
      <c r="D12" s="45">
        <f t="shared" si="1"/>
        <v>7.1647274954072263E-2</v>
      </c>
    </row>
    <row r="13" spans="1:4" ht="14.25" customHeight="1" x14ac:dyDescent="0.2">
      <c r="A13" s="44">
        <v>12</v>
      </c>
      <c r="B13" s="44">
        <v>22321</v>
      </c>
      <c r="C13" s="3">
        <v>0</v>
      </c>
      <c r="D13" s="45">
        <f t="shared" si="1"/>
        <v>0</v>
      </c>
    </row>
    <row r="14" spans="1:4" ht="14.25" customHeight="1" x14ac:dyDescent="0.2">
      <c r="A14" s="44">
        <v>13</v>
      </c>
      <c r="B14" s="44">
        <v>27277</v>
      </c>
      <c r="C14" s="3">
        <v>1506</v>
      </c>
      <c r="D14" s="45">
        <f t="shared" si="1"/>
        <v>5.5211350221798586E-2</v>
      </c>
    </row>
    <row r="15" spans="1:4" ht="14.25" customHeight="1" x14ac:dyDescent="0.2">
      <c r="A15" s="44">
        <v>14</v>
      </c>
      <c r="B15" s="44">
        <v>22</v>
      </c>
      <c r="C15" s="3">
        <v>22</v>
      </c>
      <c r="D15" s="45">
        <f t="shared" si="1"/>
        <v>1</v>
      </c>
    </row>
    <row r="16" spans="1:4" ht="14.25" customHeight="1" x14ac:dyDescent="0.2">
      <c r="A16" s="44">
        <v>15</v>
      </c>
      <c r="B16" s="44">
        <v>97</v>
      </c>
      <c r="C16" s="3">
        <v>92</v>
      </c>
      <c r="D16" s="45">
        <f t="shared" si="1"/>
        <v>0.94845360824742264</v>
      </c>
    </row>
    <row r="17" spans="1:4" ht="14.25" customHeight="1" x14ac:dyDescent="0.2">
      <c r="A17" s="3">
        <v>16</v>
      </c>
      <c r="B17" s="3">
        <v>12</v>
      </c>
      <c r="C17" s="3">
        <v>12</v>
      </c>
      <c r="D17" s="45">
        <f t="shared" si="1"/>
        <v>1</v>
      </c>
    </row>
    <row r="18" spans="1:4" ht="14.25" customHeight="1" x14ac:dyDescent="0.2">
      <c r="A18" s="3">
        <v>17</v>
      </c>
      <c r="B18" s="3">
        <v>6</v>
      </c>
      <c r="C18" s="3">
        <v>3</v>
      </c>
      <c r="D18" s="45">
        <f t="shared" si="1"/>
        <v>0.5</v>
      </c>
    </row>
    <row r="19" spans="1:4" ht="14.25" customHeight="1" x14ac:dyDescent="0.2">
      <c r="A19" s="3">
        <v>18</v>
      </c>
      <c r="B19" s="3">
        <v>5559</v>
      </c>
      <c r="C19" s="3">
        <v>2203</v>
      </c>
      <c r="D19" s="45">
        <f t="shared" si="1"/>
        <v>0.39629429753552797</v>
      </c>
    </row>
    <row r="20" spans="1:4" ht="14.25" customHeight="1" x14ac:dyDescent="0.2">
      <c r="A20" s="3">
        <v>19</v>
      </c>
      <c r="B20" s="3">
        <v>91107</v>
      </c>
      <c r="C20" s="3">
        <v>7803</v>
      </c>
      <c r="D20" s="45">
        <f t="shared" si="1"/>
        <v>8.5646547466166151E-2</v>
      </c>
    </row>
    <row r="21" spans="1:4" ht="14.25" customHeight="1" x14ac:dyDescent="0.2">
      <c r="A21" s="3">
        <v>20</v>
      </c>
      <c r="B21" s="3">
        <v>3209</v>
      </c>
      <c r="C21" s="3">
        <v>54</v>
      </c>
      <c r="D21" s="45">
        <f t="shared" si="1"/>
        <v>1.6827672172016205E-2</v>
      </c>
    </row>
    <row r="22" spans="1:4" ht="14.25" customHeight="1" x14ac:dyDescent="0.2">
      <c r="A22" s="3">
        <v>21</v>
      </c>
      <c r="B22" s="3">
        <v>87</v>
      </c>
      <c r="C22" s="3">
        <v>78</v>
      </c>
      <c r="D22" s="45">
        <f t="shared" si="1"/>
        <v>0.89655172413793105</v>
      </c>
    </row>
    <row r="23" spans="1:4" ht="14.25" customHeight="1" x14ac:dyDescent="0.2">
      <c r="A23" s="3">
        <v>22</v>
      </c>
      <c r="B23" s="3">
        <v>527</v>
      </c>
      <c r="C23" s="3">
        <v>217</v>
      </c>
      <c r="D23" s="45">
        <f t="shared" si="1"/>
        <v>0.41176470588235292</v>
      </c>
    </row>
    <row r="24" spans="1:4" ht="14.25" customHeight="1" x14ac:dyDescent="0.2">
      <c r="A24" s="3">
        <v>23</v>
      </c>
      <c r="B24" s="3">
        <v>10</v>
      </c>
      <c r="C24" s="3">
        <v>3</v>
      </c>
      <c r="D24" s="45">
        <f t="shared" si="1"/>
        <v>0.3</v>
      </c>
    </row>
    <row r="25" spans="1:4" ht="14.25" customHeight="1" x14ac:dyDescent="0.2">
      <c r="A25" s="3">
        <v>24</v>
      </c>
      <c r="B25" s="3">
        <v>5418</v>
      </c>
      <c r="C25" s="3">
        <v>1074</v>
      </c>
      <c r="D25" s="45">
        <f t="shared" si="1"/>
        <v>0.1982281284606866</v>
      </c>
    </row>
    <row r="26" spans="1:4" ht="14.25" customHeight="1" x14ac:dyDescent="0.2">
      <c r="A26" s="3">
        <v>25</v>
      </c>
      <c r="B26" s="3">
        <v>141</v>
      </c>
      <c r="C26" s="3">
        <v>9</v>
      </c>
      <c r="D26" s="45">
        <f t="shared" si="1"/>
        <v>6.3829787234042548E-2</v>
      </c>
    </row>
    <row r="27" spans="1:4" ht="14.25" customHeight="1" x14ac:dyDescent="0.2">
      <c r="A27" s="3">
        <v>26</v>
      </c>
      <c r="B27" s="3">
        <v>6</v>
      </c>
      <c r="C27" s="3">
        <v>4</v>
      </c>
      <c r="D27" s="45">
        <f t="shared" si="1"/>
        <v>0.66666666666666663</v>
      </c>
    </row>
    <row r="28" spans="1:4" ht="14.25" customHeight="1" x14ac:dyDescent="0.2">
      <c r="A28" s="3">
        <v>27</v>
      </c>
      <c r="B28" s="3">
        <v>4619</v>
      </c>
      <c r="C28" s="3">
        <v>361</v>
      </c>
      <c r="D28" s="45">
        <f t="shared" si="1"/>
        <v>7.8155444901493829E-2</v>
      </c>
    </row>
    <row r="29" spans="1:4" ht="14.25" customHeight="1" x14ac:dyDescent="0.2">
      <c r="A29" s="3">
        <v>28</v>
      </c>
      <c r="B29" s="3">
        <v>1357</v>
      </c>
      <c r="C29" s="3">
        <v>14</v>
      </c>
      <c r="D29" s="45">
        <f t="shared" si="1"/>
        <v>1.0316875460574797E-2</v>
      </c>
    </row>
    <row r="30" spans="1:4" ht="14.25" customHeight="1" x14ac:dyDescent="0.2">
      <c r="A30" s="3">
        <v>29</v>
      </c>
      <c r="B30" s="3">
        <v>8230</v>
      </c>
      <c r="C30" s="3">
        <v>91</v>
      </c>
      <c r="D30" s="45">
        <f t="shared" si="1"/>
        <v>1.1057108140947753E-2</v>
      </c>
    </row>
    <row r="31" spans="1:4" ht="14.25" customHeight="1" x14ac:dyDescent="0.2">
      <c r="A31" s="3">
        <v>30</v>
      </c>
      <c r="B31" s="3">
        <v>1964</v>
      </c>
      <c r="C31" s="3">
        <v>135</v>
      </c>
      <c r="D31" s="45">
        <f t="shared" si="1"/>
        <v>6.8737270875763742E-2</v>
      </c>
    </row>
    <row r="32" spans="1:4" ht="14.25" customHeight="1" x14ac:dyDescent="0.2">
      <c r="D32" s="45"/>
    </row>
    <row r="33" spans="1:4" ht="14.25" customHeight="1" x14ac:dyDescent="0.2">
      <c r="A33" s="3">
        <v>32</v>
      </c>
      <c r="B33" s="3">
        <v>193495</v>
      </c>
      <c r="C33" s="3">
        <v>1044</v>
      </c>
      <c r="D33" s="45">
        <f t="shared" ref="D33:D60" si="2">C33/B33</f>
        <v>5.3954882555104786E-3</v>
      </c>
    </row>
    <row r="34" spans="1:4" ht="14.25" customHeight="1" x14ac:dyDescent="0.2">
      <c r="A34" s="3">
        <v>33</v>
      </c>
      <c r="B34" s="3">
        <v>19</v>
      </c>
      <c r="C34" s="3">
        <v>7</v>
      </c>
      <c r="D34" s="45">
        <f t="shared" si="2"/>
        <v>0.36842105263157893</v>
      </c>
    </row>
    <row r="35" spans="1:4" ht="14.25" customHeight="1" x14ac:dyDescent="0.2">
      <c r="A35" s="3">
        <v>34</v>
      </c>
      <c r="B35" s="3">
        <v>7</v>
      </c>
      <c r="C35" s="3">
        <v>2</v>
      </c>
      <c r="D35" s="45">
        <f t="shared" si="2"/>
        <v>0.2857142857142857</v>
      </c>
    </row>
    <row r="36" spans="1:4" ht="14.25" customHeight="1" x14ac:dyDescent="0.2">
      <c r="A36" s="3">
        <v>35</v>
      </c>
      <c r="B36" s="3">
        <v>2077</v>
      </c>
      <c r="C36" s="3">
        <v>2073</v>
      </c>
      <c r="D36" s="45">
        <f t="shared" si="2"/>
        <v>0.99807414540202211</v>
      </c>
    </row>
    <row r="37" spans="1:4" ht="14.25" customHeight="1" x14ac:dyDescent="0.2">
      <c r="A37" s="3">
        <v>36</v>
      </c>
      <c r="B37" s="3">
        <v>25958</v>
      </c>
      <c r="C37" s="3">
        <v>413</v>
      </c>
      <c r="D37" s="45">
        <f t="shared" si="2"/>
        <v>1.5910316665382541E-2</v>
      </c>
    </row>
    <row r="38" spans="1:4" ht="14.25" customHeight="1" x14ac:dyDescent="0.2">
      <c r="A38" s="3">
        <v>37</v>
      </c>
      <c r="B38" s="3">
        <v>141</v>
      </c>
      <c r="C38" s="3">
        <v>141</v>
      </c>
      <c r="D38" s="45">
        <f t="shared" si="2"/>
        <v>1</v>
      </c>
    </row>
    <row r="39" spans="1:4" ht="14.25" customHeight="1" x14ac:dyDescent="0.2">
      <c r="A39" s="3">
        <v>38</v>
      </c>
      <c r="B39" s="3">
        <v>9</v>
      </c>
      <c r="C39" s="3">
        <v>3</v>
      </c>
      <c r="D39" s="45">
        <f t="shared" si="2"/>
        <v>0.33333333333333331</v>
      </c>
    </row>
    <row r="40" spans="1:4" ht="14.25" customHeight="1" x14ac:dyDescent="0.2">
      <c r="A40" s="3">
        <v>39</v>
      </c>
      <c r="B40" s="3">
        <v>48</v>
      </c>
      <c r="C40" s="3">
        <v>35</v>
      </c>
      <c r="D40" s="45">
        <f t="shared" si="2"/>
        <v>0.72916666666666663</v>
      </c>
    </row>
    <row r="41" spans="1:4" ht="14.25" customHeight="1" x14ac:dyDescent="0.2">
      <c r="A41" s="3">
        <v>40</v>
      </c>
      <c r="B41" s="3">
        <v>106</v>
      </c>
      <c r="C41" s="3">
        <v>46</v>
      </c>
      <c r="D41" s="45">
        <f t="shared" si="2"/>
        <v>0.43396226415094341</v>
      </c>
    </row>
    <row r="42" spans="1:4" ht="14.25" customHeight="1" x14ac:dyDescent="0.2">
      <c r="A42" s="3">
        <v>41</v>
      </c>
      <c r="B42" s="3">
        <v>823</v>
      </c>
      <c r="C42" s="3">
        <v>103</v>
      </c>
      <c r="D42" s="45">
        <f t="shared" si="2"/>
        <v>0.12515188335358446</v>
      </c>
    </row>
    <row r="43" spans="1:4" ht="14.25" customHeight="1" x14ac:dyDescent="0.2">
      <c r="A43" s="3">
        <v>42</v>
      </c>
      <c r="B43" s="3">
        <v>45</v>
      </c>
      <c r="C43" s="3">
        <v>44</v>
      </c>
      <c r="D43" s="45">
        <f t="shared" si="2"/>
        <v>0.97777777777777775</v>
      </c>
    </row>
    <row r="44" spans="1:4" ht="14.25" customHeight="1" x14ac:dyDescent="0.2">
      <c r="A44" s="3">
        <v>43</v>
      </c>
      <c r="B44" s="3">
        <v>1863</v>
      </c>
      <c r="C44" s="3">
        <v>238</v>
      </c>
      <c r="D44" s="45">
        <f t="shared" si="2"/>
        <v>0.12775093934514226</v>
      </c>
    </row>
    <row r="45" spans="1:4" ht="14.25" customHeight="1" x14ac:dyDescent="0.2">
      <c r="A45" s="3">
        <v>44</v>
      </c>
      <c r="B45" s="3">
        <v>3281</v>
      </c>
      <c r="C45" s="3">
        <v>69</v>
      </c>
      <c r="D45" s="45">
        <f t="shared" si="2"/>
        <v>2.1030173727522097E-2</v>
      </c>
    </row>
    <row r="46" spans="1:4" ht="14.25" customHeight="1" x14ac:dyDescent="0.2">
      <c r="A46" s="3">
        <v>45</v>
      </c>
      <c r="B46" s="3">
        <v>18</v>
      </c>
      <c r="C46" s="3">
        <v>17</v>
      </c>
      <c r="D46" s="45">
        <f t="shared" si="2"/>
        <v>0.94444444444444442</v>
      </c>
    </row>
    <row r="47" spans="1:4" ht="14.25" customHeight="1" x14ac:dyDescent="0.2">
      <c r="A47" s="3">
        <v>46</v>
      </c>
      <c r="B47" s="3">
        <v>39980</v>
      </c>
      <c r="C47" s="3">
        <v>1178</v>
      </c>
      <c r="D47" s="45">
        <f t="shared" si="2"/>
        <v>2.9464732366183091E-2</v>
      </c>
    </row>
    <row r="48" spans="1:4" ht="14.25" customHeight="1" x14ac:dyDescent="0.2">
      <c r="A48" s="3">
        <v>47</v>
      </c>
      <c r="B48" s="3">
        <v>20625</v>
      </c>
      <c r="C48" s="3">
        <v>196</v>
      </c>
      <c r="D48" s="45">
        <f t="shared" si="2"/>
        <v>9.5030303030303031E-3</v>
      </c>
    </row>
    <row r="49" spans="1:4" ht="14.25" customHeight="1" x14ac:dyDescent="0.2">
      <c r="A49" s="3">
        <v>48</v>
      </c>
      <c r="B49" s="3">
        <v>78</v>
      </c>
      <c r="C49" s="3">
        <v>8</v>
      </c>
      <c r="D49" s="45">
        <f t="shared" si="2"/>
        <v>0.10256410256410256</v>
      </c>
    </row>
    <row r="50" spans="1:4" ht="14.25" customHeight="1" x14ac:dyDescent="0.2">
      <c r="A50" s="3">
        <v>49</v>
      </c>
      <c r="B50" s="3">
        <v>5</v>
      </c>
      <c r="C50" s="3">
        <v>5</v>
      </c>
      <c r="D50" s="45">
        <f t="shared" si="2"/>
        <v>1</v>
      </c>
    </row>
    <row r="51" spans="1:4" ht="14.25" customHeight="1" x14ac:dyDescent="0.2">
      <c r="A51" s="3">
        <v>50</v>
      </c>
      <c r="B51" s="3">
        <v>7</v>
      </c>
      <c r="C51" s="3">
        <v>4</v>
      </c>
      <c r="D51" s="45">
        <f t="shared" si="2"/>
        <v>0.5714285714285714</v>
      </c>
    </row>
    <row r="52" spans="1:4" ht="14.25" customHeight="1" x14ac:dyDescent="0.2">
      <c r="A52" s="3">
        <v>51</v>
      </c>
      <c r="B52" s="3">
        <v>97</v>
      </c>
      <c r="C52" s="3">
        <v>90</v>
      </c>
      <c r="D52" s="45">
        <f t="shared" si="2"/>
        <v>0.92783505154639179</v>
      </c>
    </row>
    <row r="53" spans="1:4" ht="14.25" customHeight="1" x14ac:dyDescent="0.2">
      <c r="A53" s="3">
        <v>52</v>
      </c>
      <c r="B53" s="3">
        <v>6119</v>
      </c>
      <c r="C53" s="3">
        <v>70</v>
      </c>
      <c r="D53" s="45">
        <f t="shared" si="2"/>
        <v>1.1439777741461023E-2</v>
      </c>
    </row>
    <row r="54" spans="1:4" ht="14.25" customHeight="1" x14ac:dyDescent="0.2">
      <c r="A54" s="3">
        <v>53</v>
      </c>
      <c r="B54" s="3">
        <v>79</v>
      </c>
      <c r="C54" s="3">
        <v>20</v>
      </c>
      <c r="D54" s="45">
        <f t="shared" si="2"/>
        <v>0.25316455696202533</v>
      </c>
    </row>
    <row r="55" spans="1:4" ht="14.25" customHeight="1" x14ac:dyDescent="0.2">
      <c r="A55" s="3">
        <v>54</v>
      </c>
      <c r="B55" s="3">
        <v>3</v>
      </c>
      <c r="C55" s="3">
        <v>2</v>
      </c>
      <c r="D55" s="45">
        <f t="shared" si="2"/>
        <v>0.66666666666666663</v>
      </c>
    </row>
    <row r="56" spans="1:4" ht="14.25" customHeight="1" x14ac:dyDescent="0.2">
      <c r="A56" s="3">
        <v>55</v>
      </c>
      <c r="B56" s="3">
        <v>14</v>
      </c>
      <c r="C56" s="3">
        <v>12</v>
      </c>
      <c r="D56" s="45">
        <f t="shared" si="2"/>
        <v>0.8571428571428571</v>
      </c>
    </row>
    <row r="57" spans="1:4" ht="14.25" customHeight="1" x14ac:dyDescent="0.2">
      <c r="A57" s="3">
        <v>56</v>
      </c>
      <c r="B57" s="3">
        <v>22</v>
      </c>
      <c r="C57" s="3">
        <v>7</v>
      </c>
      <c r="D57" s="45">
        <f t="shared" si="2"/>
        <v>0.31818181818181818</v>
      </c>
    </row>
    <row r="58" spans="1:4" ht="14.25" customHeight="1" x14ac:dyDescent="0.2">
      <c r="A58" s="3">
        <v>57</v>
      </c>
      <c r="B58" s="3">
        <v>674</v>
      </c>
      <c r="C58" s="3">
        <v>25</v>
      </c>
      <c r="D58" s="45">
        <f t="shared" si="2"/>
        <v>3.7091988130563795E-2</v>
      </c>
    </row>
    <row r="59" spans="1:4" ht="14.25" customHeight="1" x14ac:dyDescent="0.2">
      <c r="A59" s="3">
        <v>58</v>
      </c>
      <c r="B59" s="3">
        <v>5758</v>
      </c>
      <c r="C59" s="3">
        <v>6</v>
      </c>
      <c r="D59" s="45">
        <f t="shared" si="2"/>
        <v>1.0420284821118443E-3</v>
      </c>
    </row>
    <row r="60" spans="1:4" ht="14.25" customHeight="1" x14ac:dyDescent="0.2">
      <c r="A60" s="3">
        <v>59</v>
      </c>
      <c r="B60" s="3">
        <v>82816</v>
      </c>
      <c r="C60" s="3">
        <v>0</v>
      </c>
      <c r="D60" s="45">
        <f t="shared" si="2"/>
        <v>0</v>
      </c>
    </row>
    <row r="61" spans="1:4" ht="14.25" customHeight="1" x14ac:dyDescent="0.2">
      <c r="D61" s="45"/>
    </row>
    <row r="62" spans="1:4" ht="14.25" customHeight="1" x14ac:dyDescent="0.2">
      <c r="A62" s="3">
        <v>61</v>
      </c>
      <c r="B62" s="3">
        <v>5</v>
      </c>
      <c r="C62" s="3">
        <v>4</v>
      </c>
      <c r="D62" s="45">
        <f t="shared" ref="D62:D114" si="3">C62/B62</f>
        <v>0.8</v>
      </c>
    </row>
    <row r="63" spans="1:4" ht="14.25" customHeight="1" x14ac:dyDescent="0.2">
      <c r="A63" s="3">
        <v>62</v>
      </c>
      <c r="B63" s="3">
        <v>118</v>
      </c>
      <c r="C63" s="3">
        <v>73</v>
      </c>
      <c r="D63" s="45">
        <f t="shared" si="3"/>
        <v>0.61864406779661019</v>
      </c>
    </row>
    <row r="64" spans="1:4" ht="14.25" customHeight="1" x14ac:dyDescent="0.2">
      <c r="A64" s="3">
        <v>63</v>
      </c>
      <c r="B64" s="3">
        <v>79</v>
      </c>
      <c r="C64" s="3">
        <v>72</v>
      </c>
      <c r="D64" s="45">
        <f t="shared" si="3"/>
        <v>0.91139240506329111</v>
      </c>
    </row>
    <row r="65" spans="1:4" ht="14.25" customHeight="1" x14ac:dyDescent="0.2">
      <c r="A65" s="3">
        <v>64</v>
      </c>
      <c r="B65" s="3">
        <v>10</v>
      </c>
      <c r="C65" s="3">
        <v>8</v>
      </c>
      <c r="D65" s="45">
        <f t="shared" si="3"/>
        <v>0.8</v>
      </c>
    </row>
    <row r="66" spans="1:4" ht="14.25" customHeight="1" x14ac:dyDescent="0.2">
      <c r="A66" s="3">
        <v>65</v>
      </c>
      <c r="B66" s="3">
        <v>24412</v>
      </c>
      <c r="C66" s="3">
        <v>2223</v>
      </c>
      <c r="D66" s="45">
        <f t="shared" si="3"/>
        <v>9.1061772898574478E-2</v>
      </c>
    </row>
    <row r="67" spans="1:4" ht="14.25" customHeight="1" x14ac:dyDescent="0.2">
      <c r="A67" s="3">
        <v>66</v>
      </c>
      <c r="B67" s="3">
        <v>235</v>
      </c>
      <c r="C67" s="3">
        <v>36</v>
      </c>
      <c r="D67" s="45">
        <f t="shared" si="3"/>
        <v>0.15319148936170213</v>
      </c>
    </row>
    <row r="68" spans="1:4" ht="14.25" customHeight="1" x14ac:dyDescent="0.2">
      <c r="A68" s="3">
        <v>67</v>
      </c>
      <c r="B68" s="3">
        <v>2</v>
      </c>
      <c r="C68" s="3">
        <v>1</v>
      </c>
      <c r="D68" s="45">
        <f t="shared" si="3"/>
        <v>0.5</v>
      </c>
    </row>
    <row r="69" spans="1:4" ht="14.25" customHeight="1" x14ac:dyDescent="0.2">
      <c r="A69" s="3">
        <v>68</v>
      </c>
      <c r="B69" s="3">
        <v>119</v>
      </c>
      <c r="C69" s="3">
        <v>40</v>
      </c>
      <c r="D69" s="45">
        <f t="shared" si="3"/>
        <v>0.33613445378151263</v>
      </c>
    </row>
    <row r="70" spans="1:4" ht="14.25" customHeight="1" x14ac:dyDescent="0.2">
      <c r="A70" s="3">
        <v>69</v>
      </c>
      <c r="B70" s="3">
        <v>20569</v>
      </c>
      <c r="C70" s="3">
        <v>27</v>
      </c>
      <c r="D70" s="45">
        <f t="shared" si="3"/>
        <v>1.3126549662112888E-3</v>
      </c>
    </row>
    <row r="71" spans="1:4" ht="14.25" customHeight="1" x14ac:dyDescent="0.2">
      <c r="A71" s="3">
        <v>70</v>
      </c>
      <c r="B71" s="3">
        <v>1436</v>
      </c>
      <c r="C71" s="3">
        <v>15</v>
      </c>
      <c r="D71" s="45">
        <f t="shared" si="3"/>
        <v>1.0445682451253482E-2</v>
      </c>
    </row>
    <row r="72" spans="1:4" ht="14.25" customHeight="1" x14ac:dyDescent="0.2">
      <c r="A72" s="3">
        <v>71</v>
      </c>
      <c r="B72" s="3">
        <v>10</v>
      </c>
      <c r="C72" s="3">
        <v>7</v>
      </c>
      <c r="D72" s="45">
        <f t="shared" si="3"/>
        <v>0.7</v>
      </c>
    </row>
    <row r="73" spans="1:4" ht="14.25" customHeight="1" x14ac:dyDescent="0.2">
      <c r="A73" s="3">
        <v>72</v>
      </c>
      <c r="B73" s="3">
        <v>27</v>
      </c>
      <c r="C73" s="3">
        <v>21</v>
      </c>
      <c r="D73" s="45">
        <f t="shared" si="3"/>
        <v>0.77777777777777779</v>
      </c>
    </row>
    <row r="74" spans="1:4" ht="14.25" customHeight="1" x14ac:dyDescent="0.2">
      <c r="A74" s="3">
        <v>73</v>
      </c>
      <c r="B74" s="3">
        <v>6</v>
      </c>
      <c r="C74" s="3">
        <v>6</v>
      </c>
      <c r="D74" s="45">
        <f t="shared" si="3"/>
        <v>1</v>
      </c>
    </row>
    <row r="75" spans="1:4" ht="14.25" customHeight="1" x14ac:dyDescent="0.2">
      <c r="A75" s="3">
        <v>74</v>
      </c>
      <c r="B75" s="3">
        <v>100</v>
      </c>
      <c r="C75" s="3">
        <v>60</v>
      </c>
      <c r="D75" s="45">
        <f t="shared" si="3"/>
        <v>0.6</v>
      </c>
    </row>
    <row r="76" spans="1:4" ht="14.25" customHeight="1" x14ac:dyDescent="0.2">
      <c r="A76" s="3">
        <v>75</v>
      </c>
      <c r="B76" s="3">
        <v>427</v>
      </c>
      <c r="C76" s="3">
        <v>147</v>
      </c>
      <c r="D76" s="45">
        <f t="shared" si="3"/>
        <v>0.34426229508196721</v>
      </c>
    </row>
    <row r="77" spans="1:4" ht="14.25" customHeight="1" x14ac:dyDescent="0.2">
      <c r="A77" s="3">
        <v>76</v>
      </c>
      <c r="B77" s="3">
        <v>31</v>
      </c>
      <c r="C77" s="3">
        <v>28</v>
      </c>
      <c r="D77" s="45">
        <f t="shared" si="3"/>
        <v>0.90322580645161288</v>
      </c>
    </row>
    <row r="78" spans="1:4" ht="14.25" customHeight="1" x14ac:dyDescent="0.2">
      <c r="A78" s="3">
        <v>77</v>
      </c>
      <c r="B78" s="3">
        <v>17</v>
      </c>
      <c r="C78" s="3">
        <v>17</v>
      </c>
      <c r="D78" s="45">
        <f t="shared" si="3"/>
        <v>1</v>
      </c>
    </row>
    <row r="79" spans="1:4" ht="14.25" customHeight="1" x14ac:dyDescent="0.2">
      <c r="A79" s="3">
        <v>78</v>
      </c>
      <c r="B79" s="3">
        <v>3</v>
      </c>
      <c r="C79" s="3">
        <v>3</v>
      </c>
      <c r="D79" s="45">
        <f t="shared" si="3"/>
        <v>1</v>
      </c>
    </row>
    <row r="80" spans="1:4" ht="14.25" customHeight="1" x14ac:dyDescent="0.2">
      <c r="A80" s="3">
        <v>79</v>
      </c>
      <c r="B80" s="3">
        <v>6376</v>
      </c>
      <c r="C80" s="3">
        <v>1427</v>
      </c>
      <c r="D80" s="45">
        <f t="shared" si="3"/>
        <v>0.22380803011292347</v>
      </c>
    </row>
    <row r="81" spans="1:4" ht="14.25" customHeight="1" x14ac:dyDescent="0.2">
      <c r="A81" s="3">
        <v>80</v>
      </c>
      <c r="B81" s="3">
        <v>295</v>
      </c>
      <c r="C81" s="3">
        <v>214</v>
      </c>
      <c r="D81" s="45">
        <f t="shared" si="3"/>
        <v>0.72542372881355932</v>
      </c>
    </row>
    <row r="82" spans="1:4" ht="14.25" customHeight="1" x14ac:dyDescent="0.2">
      <c r="A82" s="3">
        <v>81</v>
      </c>
      <c r="B82" s="3">
        <v>1684</v>
      </c>
      <c r="C82" s="3">
        <v>253</v>
      </c>
      <c r="D82" s="45">
        <f t="shared" si="3"/>
        <v>0.1502375296912114</v>
      </c>
    </row>
    <row r="83" spans="1:4" ht="14.25" customHeight="1" x14ac:dyDescent="0.2">
      <c r="A83" s="3">
        <v>82</v>
      </c>
      <c r="B83" s="3">
        <v>8546</v>
      </c>
      <c r="C83" s="3">
        <v>2689</v>
      </c>
      <c r="D83" s="45">
        <f t="shared" si="3"/>
        <v>0.31465012871518838</v>
      </c>
    </row>
    <row r="84" spans="1:4" ht="14.25" customHeight="1" x14ac:dyDescent="0.2">
      <c r="A84" s="3">
        <v>83</v>
      </c>
      <c r="B84" s="3">
        <v>752</v>
      </c>
      <c r="C84" s="3">
        <v>109</v>
      </c>
      <c r="D84" s="45">
        <f t="shared" si="3"/>
        <v>0.14494680851063829</v>
      </c>
    </row>
    <row r="85" spans="1:4" ht="14.25" customHeight="1" x14ac:dyDescent="0.2">
      <c r="A85" s="3">
        <v>84</v>
      </c>
      <c r="B85" s="3">
        <v>41</v>
      </c>
      <c r="C85" s="3">
        <v>40</v>
      </c>
      <c r="D85" s="45">
        <f t="shared" si="3"/>
        <v>0.97560975609756095</v>
      </c>
    </row>
    <row r="86" spans="1:4" ht="14.25" customHeight="1" x14ac:dyDescent="0.2">
      <c r="A86" s="3">
        <v>85</v>
      </c>
      <c r="B86" s="3">
        <v>10</v>
      </c>
      <c r="C86" s="3">
        <v>6</v>
      </c>
      <c r="D86" s="45">
        <f t="shared" si="3"/>
        <v>0.6</v>
      </c>
    </row>
    <row r="87" spans="1:4" ht="14.25" customHeight="1" x14ac:dyDescent="0.2">
      <c r="A87" s="3">
        <v>86</v>
      </c>
      <c r="B87" s="3">
        <v>36434</v>
      </c>
      <c r="C87" s="3">
        <v>527</v>
      </c>
      <c r="D87" s="45">
        <f t="shared" si="3"/>
        <v>1.4464511170884339E-2</v>
      </c>
    </row>
    <row r="88" spans="1:4" ht="14.25" customHeight="1" x14ac:dyDescent="0.2">
      <c r="A88" s="3">
        <v>87</v>
      </c>
      <c r="B88" s="3">
        <v>23172</v>
      </c>
      <c r="C88" s="3">
        <v>8057</v>
      </c>
      <c r="D88" s="45">
        <f t="shared" si="3"/>
        <v>0.34770412566891074</v>
      </c>
    </row>
    <row r="89" spans="1:4" ht="14.25" customHeight="1" x14ac:dyDescent="0.2">
      <c r="A89" s="3">
        <v>88</v>
      </c>
      <c r="B89" s="3">
        <v>43</v>
      </c>
      <c r="C89" s="3">
        <v>25</v>
      </c>
      <c r="D89" s="45">
        <f t="shared" si="3"/>
        <v>0.58139534883720934</v>
      </c>
    </row>
    <row r="90" spans="1:4" ht="14.25" customHeight="1" x14ac:dyDescent="0.2">
      <c r="A90" s="3">
        <v>89</v>
      </c>
      <c r="B90" s="3">
        <v>6578</v>
      </c>
      <c r="C90" s="3">
        <v>2715</v>
      </c>
      <c r="D90" s="45">
        <f t="shared" si="3"/>
        <v>0.41273943447856493</v>
      </c>
    </row>
    <row r="91" spans="1:4" ht="14.25" customHeight="1" x14ac:dyDescent="0.2">
      <c r="A91" s="3">
        <v>90</v>
      </c>
      <c r="B91" s="3">
        <v>5</v>
      </c>
      <c r="C91" s="3">
        <v>2</v>
      </c>
      <c r="D91" s="45">
        <f t="shared" si="3"/>
        <v>0.4</v>
      </c>
    </row>
    <row r="92" spans="1:4" ht="14.25" customHeight="1" x14ac:dyDescent="0.2">
      <c r="A92" s="3">
        <v>91</v>
      </c>
      <c r="B92" s="3">
        <v>5</v>
      </c>
      <c r="C92" s="3">
        <v>3</v>
      </c>
      <c r="D92" s="45">
        <f t="shared" si="3"/>
        <v>0.6</v>
      </c>
    </row>
    <row r="93" spans="1:4" ht="14.25" customHeight="1" x14ac:dyDescent="0.2">
      <c r="A93" s="3">
        <v>92</v>
      </c>
      <c r="B93" s="3">
        <v>2203</v>
      </c>
      <c r="C93" s="3">
        <v>2203</v>
      </c>
      <c r="D93" s="45">
        <f t="shared" si="3"/>
        <v>1</v>
      </c>
    </row>
    <row r="94" spans="1:4" ht="14.25" customHeight="1" x14ac:dyDescent="0.2">
      <c r="A94" s="3">
        <v>93</v>
      </c>
      <c r="B94" s="3">
        <v>21399</v>
      </c>
      <c r="C94" s="3">
        <v>311</v>
      </c>
      <c r="D94" s="45">
        <f t="shared" si="3"/>
        <v>1.4533389410720127E-2</v>
      </c>
    </row>
    <row r="95" spans="1:4" ht="14.25" customHeight="1" x14ac:dyDescent="0.2">
      <c r="A95" s="3">
        <v>94</v>
      </c>
      <c r="B95" s="3">
        <v>9538</v>
      </c>
      <c r="C95" s="3">
        <v>0</v>
      </c>
      <c r="D95" s="45">
        <f t="shared" si="3"/>
        <v>0</v>
      </c>
    </row>
    <row r="96" spans="1:4" ht="14.25" customHeight="1" x14ac:dyDescent="0.2">
      <c r="A96" s="3">
        <v>95</v>
      </c>
      <c r="B96" s="3">
        <v>6</v>
      </c>
      <c r="C96" s="3">
        <v>1</v>
      </c>
      <c r="D96" s="45">
        <f t="shared" si="3"/>
        <v>0.16666666666666666</v>
      </c>
    </row>
    <row r="97" spans="1:4" ht="14.25" customHeight="1" x14ac:dyDescent="0.2">
      <c r="A97" s="3">
        <v>96</v>
      </c>
      <c r="B97" s="3">
        <v>6901</v>
      </c>
      <c r="C97" s="3">
        <v>68</v>
      </c>
      <c r="D97" s="45">
        <f t="shared" si="3"/>
        <v>9.8536443993624111E-3</v>
      </c>
    </row>
    <row r="98" spans="1:4" ht="14.25" customHeight="1" x14ac:dyDescent="0.2">
      <c r="A98" s="3">
        <v>97</v>
      </c>
      <c r="B98" s="3">
        <v>11</v>
      </c>
      <c r="C98" s="3">
        <v>2</v>
      </c>
      <c r="D98" s="45">
        <f t="shared" si="3"/>
        <v>0.18181818181818182</v>
      </c>
    </row>
    <row r="99" spans="1:4" ht="14.25" customHeight="1" x14ac:dyDescent="0.2">
      <c r="A99" s="3">
        <v>98</v>
      </c>
      <c r="B99" s="3">
        <v>3643</v>
      </c>
      <c r="C99" s="3">
        <v>420</v>
      </c>
      <c r="D99" s="45">
        <f t="shared" si="3"/>
        <v>0.11528959648641229</v>
      </c>
    </row>
    <row r="100" spans="1:4" ht="14.25" customHeight="1" x14ac:dyDescent="0.2">
      <c r="A100" s="3">
        <v>99</v>
      </c>
      <c r="B100" s="3">
        <v>4756</v>
      </c>
      <c r="C100" s="3">
        <v>0</v>
      </c>
      <c r="D100" s="45">
        <f t="shared" si="3"/>
        <v>0</v>
      </c>
    </row>
    <row r="101" spans="1:4" ht="14.25" customHeight="1" x14ac:dyDescent="0.2">
      <c r="A101" s="3">
        <v>100</v>
      </c>
      <c r="B101" s="3">
        <v>18</v>
      </c>
      <c r="C101" s="3">
        <v>18</v>
      </c>
      <c r="D101" s="45">
        <f t="shared" si="3"/>
        <v>1</v>
      </c>
    </row>
    <row r="102" spans="1:4" ht="14.25" customHeight="1" x14ac:dyDescent="0.2">
      <c r="A102" s="3">
        <v>101</v>
      </c>
      <c r="B102" s="3">
        <v>7</v>
      </c>
      <c r="C102" s="3">
        <v>4</v>
      </c>
      <c r="D102" s="45">
        <f t="shared" si="3"/>
        <v>0.5714285714285714</v>
      </c>
    </row>
    <row r="103" spans="1:4" ht="14.25" customHeight="1" x14ac:dyDescent="0.2">
      <c r="A103" s="3">
        <v>102</v>
      </c>
      <c r="B103" s="3">
        <v>138</v>
      </c>
      <c r="C103" s="3">
        <v>113</v>
      </c>
      <c r="D103" s="45">
        <f t="shared" si="3"/>
        <v>0.8188405797101449</v>
      </c>
    </row>
    <row r="104" spans="1:4" ht="14.25" customHeight="1" x14ac:dyDescent="0.2">
      <c r="A104" s="3">
        <v>103</v>
      </c>
      <c r="B104" s="3">
        <v>50673</v>
      </c>
      <c r="C104" s="3">
        <v>7818</v>
      </c>
      <c r="D104" s="45">
        <f t="shared" si="3"/>
        <v>0.15428334616067729</v>
      </c>
    </row>
    <row r="105" spans="1:4" ht="14.25" customHeight="1" x14ac:dyDescent="0.2">
      <c r="A105" s="3">
        <v>104</v>
      </c>
      <c r="B105" s="3">
        <v>5913</v>
      </c>
      <c r="C105" s="3">
        <v>2415</v>
      </c>
      <c r="D105" s="45">
        <f t="shared" si="3"/>
        <v>0.40842212075088785</v>
      </c>
    </row>
    <row r="106" spans="1:4" ht="14.25" customHeight="1" x14ac:dyDescent="0.2">
      <c r="A106" s="3">
        <v>105</v>
      </c>
      <c r="B106" s="3">
        <v>4453</v>
      </c>
      <c r="C106" s="3">
        <v>465</v>
      </c>
      <c r="D106" s="45">
        <f t="shared" si="3"/>
        <v>0.10442398383112508</v>
      </c>
    </row>
    <row r="107" spans="1:4" ht="14.25" customHeight="1" x14ac:dyDescent="0.2">
      <c r="A107" s="3">
        <v>106</v>
      </c>
      <c r="B107" s="3">
        <v>130</v>
      </c>
      <c r="C107" s="3">
        <v>69</v>
      </c>
      <c r="D107" s="45">
        <f t="shared" si="3"/>
        <v>0.53076923076923077</v>
      </c>
    </row>
    <row r="108" spans="1:4" ht="14.25" customHeight="1" x14ac:dyDescent="0.2">
      <c r="A108" s="3">
        <v>107</v>
      </c>
      <c r="B108" s="3">
        <v>183</v>
      </c>
      <c r="C108" s="3">
        <v>77</v>
      </c>
      <c r="D108" s="45">
        <f t="shared" si="3"/>
        <v>0.42076502732240439</v>
      </c>
    </row>
    <row r="109" spans="1:4" ht="14.25" customHeight="1" x14ac:dyDescent="0.2">
      <c r="A109" s="3">
        <v>108</v>
      </c>
      <c r="B109" s="3">
        <v>28</v>
      </c>
      <c r="C109" s="3">
        <v>23</v>
      </c>
      <c r="D109" s="45">
        <f t="shared" si="3"/>
        <v>0.8214285714285714</v>
      </c>
    </row>
    <row r="110" spans="1:4" ht="14.25" customHeight="1" x14ac:dyDescent="0.2">
      <c r="A110" s="3">
        <v>109</v>
      </c>
      <c r="B110" s="3">
        <v>76</v>
      </c>
      <c r="C110" s="3">
        <v>70</v>
      </c>
      <c r="D110" s="45">
        <f t="shared" si="3"/>
        <v>0.92105263157894735</v>
      </c>
    </row>
    <row r="111" spans="1:4" ht="14.25" customHeight="1" x14ac:dyDescent="0.2">
      <c r="A111" s="3">
        <v>110</v>
      </c>
      <c r="B111" s="3">
        <v>977</v>
      </c>
      <c r="C111" s="3">
        <v>7</v>
      </c>
      <c r="D111" s="45">
        <f t="shared" si="3"/>
        <v>7.164790174002047E-3</v>
      </c>
    </row>
    <row r="112" spans="1:4" ht="14.25" customHeight="1" x14ac:dyDescent="0.2">
      <c r="A112" s="3">
        <v>111</v>
      </c>
      <c r="B112" s="3">
        <v>24675</v>
      </c>
      <c r="C112" s="3">
        <v>24</v>
      </c>
      <c r="D112" s="45">
        <f t="shared" si="3"/>
        <v>9.7264437689969607E-4</v>
      </c>
    </row>
    <row r="113" spans="1:4" ht="14.25" customHeight="1" x14ac:dyDescent="0.2">
      <c r="A113" s="3">
        <v>112</v>
      </c>
      <c r="B113" s="3">
        <v>1298</v>
      </c>
      <c r="C113" s="3">
        <v>181</v>
      </c>
      <c r="D113" s="45">
        <f t="shared" si="3"/>
        <v>0.13944530046224962</v>
      </c>
    </row>
    <row r="114" spans="1:4" ht="14.25" customHeight="1" x14ac:dyDescent="0.2">
      <c r="A114" s="3">
        <v>113</v>
      </c>
      <c r="B114" s="3">
        <v>20</v>
      </c>
      <c r="C114" s="3">
        <v>5</v>
      </c>
      <c r="D114" s="45">
        <f t="shared" si="3"/>
        <v>0.25</v>
      </c>
    </row>
    <row r="115" spans="1:4" ht="14.25" customHeight="1" x14ac:dyDescent="0.2">
      <c r="D115" s="45"/>
    </row>
    <row r="116" spans="1:4" ht="14.25" customHeight="1" x14ac:dyDescent="0.2">
      <c r="A116" s="3">
        <v>115</v>
      </c>
      <c r="B116" s="3">
        <v>9399</v>
      </c>
      <c r="C116" s="3">
        <v>4376</v>
      </c>
      <c r="D116" s="45">
        <f t="shared" ref="D116:D189" si="4">C116/B116</f>
        <v>0.46558144483455688</v>
      </c>
    </row>
    <row r="117" spans="1:4" ht="14.25" customHeight="1" x14ac:dyDescent="0.2">
      <c r="A117" s="3">
        <v>116</v>
      </c>
      <c r="B117" s="3">
        <v>113551</v>
      </c>
      <c r="C117" s="3">
        <v>85346</v>
      </c>
      <c r="D117" s="45">
        <f t="shared" si="4"/>
        <v>0.75160940898803186</v>
      </c>
    </row>
    <row r="118" spans="1:4" ht="14.25" customHeight="1" x14ac:dyDescent="0.2">
      <c r="A118" s="3">
        <v>117</v>
      </c>
      <c r="B118" s="3">
        <v>42774</v>
      </c>
      <c r="C118" s="3">
        <v>7492</v>
      </c>
      <c r="D118" s="45">
        <f t="shared" si="4"/>
        <v>0.17515313040632161</v>
      </c>
    </row>
    <row r="119" spans="1:4" ht="14.25" customHeight="1" x14ac:dyDescent="0.2">
      <c r="A119" s="3">
        <v>118</v>
      </c>
      <c r="B119" s="3">
        <v>23953</v>
      </c>
      <c r="C119" s="3">
        <v>8604</v>
      </c>
      <c r="D119" s="45">
        <f t="shared" si="4"/>
        <v>0.35920344007013733</v>
      </c>
    </row>
    <row r="120" spans="1:4" ht="14.25" customHeight="1" x14ac:dyDescent="0.2">
      <c r="A120" s="3">
        <v>119</v>
      </c>
      <c r="B120" s="3">
        <v>129286</v>
      </c>
      <c r="C120" s="3">
        <v>14299</v>
      </c>
      <c r="D120" s="45">
        <f t="shared" si="4"/>
        <v>0.11059975558065065</v>
      </c>
    </row>
    <row r="121" spans="1:4" ht="14.25" customHeight="1" x14ac:dyDescent="0.2">
      <c r="A121" s="3">
        <v>120</v>
      </c>
      <c r="B121" s="3">
        <v>237</v>
      </c>
      <c r="C121" s="3">
        <v>29</v>
      </c>
      <c r="D121" s="45">
        <f t="shared" si="4"/>
        <v>0.12236286919831224</v>
      </c>
    </row>
    <row r="122" spans="1:4" ht="14.25" customHeight="1" x14ac:dyDescent="0.2">
      <c r="A122" s="3">
        <v>121</v>
      </c>
      <c r="B122" s="3">
        <v>562</v>
      </c>
      <c r="C122" s="3">
        <v>69</v>
      </c>
      <c r="D122" s="45">
        <f t="shared" si="4"/>
        <v>0.12277580071174377</v>
      </c>
    </row>
    <row r="123" spans="1:4" ht="14.25" customHeight="1" x14ac:dyDescent="0.2">
      <c r="A123" s="3">
        <v>122</v>
      </c>
      <c r="B123" s="3">
        <v>33357</v>
      </c>
      <c r="C123" s="3">
        <v>5219</v>
      </c>
      <c r="D123" s="45">
        <f t="shared" si="4"/>
        <v>0.15645891417093863</v>
      </c>
    </row>
    <row r="124" spans="1:4" ht="14.25" customHeight="1" x14ac:dyDescent="0.2">
      <c r="A124" s="3">
        <v>123</v>
      </c>
      <c r="B124" s="3">
        <v>415</v>
      </c>
      <c r="C124" s="3">
        <v>40</v>
      </c>
      <c r="D124" s="45">
        <f t="shared" si="4"/>
        <v>9.6385542168674704E-2</v>
      </c>
    </row>
    <row r="125" spans="1:4" ht="14.25" customHeight="1" x14ac:dyDescent="0.2">
      <c r="A125" s="3">
        <v>124</v>
      </c>
      <c r="B125" s="3">
        <v>679</v>
      </c>
      <c r="C125" s="3">
        <v>126</v>
      </c>
      <c r="D125" s="45">
        <f t="shared" si="4"/>
        <v>0.18556701030927836</v>
      </c>
    </row>
    <row r="126" spans="1:4" ht="14.25" customHeight="1" x14ac:dyDescent="0.2">
      <c r="A126" s="3">
        <v>125</v>
      </c>
      <c r="B126" s="3">
        <v>60</v>
      </c>
      <c r="C126" s="3">
        <v>60</v>
      </c>
      <c r="D126" s="45">
        <f t="shared" si="4"/>
        <v>1</v>
      </c>
    </row>
    <row r="127" spans="1:4" ht="14.25" customHeight="1" x14ac:dyDescent="0.2">
      <c r="A127" s="3">
        <v>126</v>
      </c>
      <c r="B127" s="3">
        <v>12</v>
      </c>
      <c r="C127" s="3">
        <v>3</v>
      </c>
      <c r="D127" s="45">
        <f t="shared" si="4"/>
        <v>0.25</v>
      </c>
    </row>
    <row r="128" spans="1:4" ht="14.25" customHeight="1" x14ac:dyDescent="0.2">
      <c r="A128" s="3">
        <v>127</v>
      </c>
      <c r="B128" s="3">
        <v>25</v>
      </c>
      <c r="C128" s="3">
        <v>25</v>
      </c>
      <c r="D128" s="45">
        <f t="shared" si="4"/>
        <v>1</v>
      </c>
    </row>
    <row r="129" spans="1:4" ht="14.25" customHeight="1" x14ac:dyDescent="0.2">
      <c r="A129" s="3">
        <v>128</v>
      </c>
      <c r="B129" s="3">
        <v>6</v>
      </c>
      <c r="C129" s="3">
        <v>5</v>
      </c>
      <c r="D129" s="45">
        <f t="shared" si="4"/>
        <v>0.83333333333333337</v>
      </c>
    </row>
    <row r="130" spans="1:4" ht="14.25" customHeight="1" x14ac:dyDescent="0.2">
      <c r="A130" s="3">
        <v>129</v>
      </c>
      <c r="B130" s="3">
        <v>7</v>
      </c>
      <c r="C130" s="3">
        <v>2</v>
      </c>
      <c r="D130" s="45">
        <f t="shared" si="4"/>
        <v>0.2857142857142857</v>
      </c>
    </row>
    <row r="131" spans="1:4" ht="14.25" customHeight="1" x14ac:dyDescent="0.2">
      <c r="A131" s="3">
        <v>130</v>
      </c>
      <c r="B131" s="3">
        <v>7750</v>
      </c>
      <c r="C131" s="3">
        <v>257</v>
      </c>
      <c r="D131" s="45">
        <f t="shared" si="4"/>
        <v>3.3161290322580646E-2</v>
      </c>
    </row>
    <row r="132" spans="1:4" ht="14.25" customHeight="1" x14ac:dyDescent="0.2">
      <c r="A132" s="3">
        <v>131</v>
      </c>
      <c r="B132" s="3">
        <v>18976</v>
      </c>
      <c r="C132" s="3">
        <v>988</v>
      </c>
      <c r="D132" s="45">
        <f t="shared" si="4"/>
        <v>5.2065767284991571E-2</v>
      </c>
    </row>
    <row r="133" spans="1:4" ht="14.25" customHeight="1" x14ac:dyDescent="0.2">
      <c r="A133" s="3">
        <v>132</v>
      </c>
      <c r="B133" s="3">
        <v>16569</v>
      </c>
      <c r="C133" s="3">
        <v>10</v>
      </c>
      <c r="D133" s="45">
        <f t="shared" si="4"/>
        <v>6.0353672520972897E-4</v>
      </c>
    </row>
    <row r="134" spans="1:4" ht="14.25" customHeight="1" x14ac:dyDescent="0.2">
      <c r="A134" s="3">
        <v>133</v>
      </c>
      <c r="B134" s="3">
        <v>7</v>
      </c>
      <c r="C134" s="3">
        <v>7</v>
      </c>
      <c r="D134" s="45">
        <f t="shared" si="4"/>
        <v>1</v>
      </c>
    </row>
    <row r="135" spans="1:4" ht="14.25" customHeight="1" x14ac:dyDescent="0.2">
      <c r="A135" s="3">
        <v>134</v>
      </c>
      <c r="B135" s="3">
        <v>33053</v>
      </c>
      <c r="C135" s="3">
        <v>5</v>
      </c>
      <c r="D135" s="45">
        <f t="shared" si="4"/>
        <v>1.5127219919523191E-4</v>
      </c>
    </row>
    <row r="136" spans="1:4" ht="14.25" customHeight="1" x14ac:dyDescent="0.2">
      <c r="A136" s="3">
        <v>135</v>
      </c>
      <c r="B136" s="3">
        <v>422</v>
      </c>
      <c r="C136" s="3">
        <v>0</v>
      </c>
      <c r="D136" s="45">
        <f t="shared" si="4"/>
        <v>0</v>
      </c>
    </row>
    <row r="137" spans="1:4" ht="14.25" customHeight="1" x14ac:dyDescent="0.2">
      <c r="A137" s="3">
        <v>136</v>
      </c>
      <c r="B137" s="3">
        <v>66</v>
      </c>
      <c r="C137" s="3">
        <v>11</v>
      </c>
      <c r="D137" s="45">
        <f t="shared" si="4"/>
        <v>0.16666666666666666</v>
      </c>
    </row>
    <row r="138" spans="1:4" ht="14.25" customHeight="1" x14ac:dyDescent="0.2">
      <c r="A138" s="3">
        <v>137</v>
      </c>
      <c r="B138" s="3">
        <v>11248</v>
      </c>
      <c r="C138" s="3">
        <v>156</v>
      </c>
      <c r="D138" s="45">
        <f t="shared" si="4"/>
        <v>1.3869132290184922E-2</v>
      </c>
    </row>
    <row r="139" spans="1:4" ht="14.25" customHeight="1" x14ac:dyDescent="0.2">
      <c r="A139" s="3">
        <v>138</v>
      </c>
      <c r="B139" s="3">
        <v>2095</v>
      </c>
      <c r="C139" s="3">
        <v>0</v>
      </c>
      <c r="D139" s="45">
        <f t="shared" si="4"/>
        <v>0</v>
      </c>
    </row>
    <row r="140" spans="1:4" ht="14.25" customHeight="1" x14ac:dyDescent="0.2">
      <c r="A140" s="3">
        <v>139</v>
      </c>
      <c r="B140" s="3">
        <v>8821</v>
      </c>
      <c r="C140" s="3">
        <v>357</v>
      </c>
      <c r="D140" s="45">
        <f t="shared" si="4"/>
        <v>4.0471601859199638E-2</v>
      </c>
    </row>
    <row r="141" spans="1:4" ht="14.25" customHeight="1" x14ac:dyDescent="0.2">
      <c r="A141" s="3">
        <v>140</v>
      </c>
      <c r="B141" s="3">
        <v>717</v>
      </c>
      <c r="C141" s="3">
        <v>258</v>
      </c>
      <c r="D141" s="45">
        <f t="shared" si="4"/>
        <v>0.35983263598326359</v>
      </c>
    </row>
    <row r="142" spans="1:4" ht="14.25" customHeight="1" x14ac:dyDescent="0.2">
      <c r="A142" s="3">
        <v>141</v>
      </c>
      <c r="B142" s="3">
        <v>15</v>
      </c>
      <c r="C142" s="3">
        <v>15</v>
      </c>
      <c r="D142" s="45">
        <f t="shared" si="4"/>
        <v>1</v>
      </c>
    </row>
    <row r="143" spans="1:4" ht="14.25" customHeight="1" x14ac:dyDescent="0.2">
      <c r="A143" s="3">
        <v>142</v>
      </c>
      <c r="B143" s="3">
        <v>75</v>
      </c>
      <c r="C143" s="3">
        <v>75</v>
      </c>
      <c r="D143" s="45">
        <f t="shared" si="4"/>
        <v>1</v>
      </c>
    </row>
    <row r="144" spans="1:4" ht="14.25" customHeight="1" x14ac:dyDescent="0.2">
      <c r="A144" s="3">
        <v>143</v>
      </c>
      <c r="B144" s="3">
        <v>3</v>
      </c>
      <c r="C144" s="3">
        <v>2</v>
      </c>
      <c r="D144" s="45">
        <f t="shared" si="4"/>
        <v>0.66666666666666663</v>
      </c>
    </row>
    <row r="145" spans="1:4" ht="14.25" customHeight="1" x14ac:dyDescent="0.2">
      <c r="A145" s="3">
        <v>144</v>
      </c>
      <c r="B145" s="3">
        <v>1188</v>
      </c>
      <c r="C145" s="3">
        <v>86</v>
      </c>
      <c r="D145" s="45">
        <f t="shared" si="4"/>
        <v>7.2390572390572394E-2</v>
      </c>
    </row>
    <row r="146" spans="1:4" ht="14.25" customHeight="1" x14ac:dyDescent="0.2">
      <c r="A146" s="3">
        <v>145</v>
      </c>
      <c r="B146" s="3">
        <v>78</v>
      </c>
      <c r="C146" s="3">
        <v>59</v>
      </c>
      <c r="D146" s="45">
        <f t="shared" si="4"/>
        <v>0.75641025641025639</v>
      </c>
    </row>
    <row r="147" spans="1:4" ht="14.25" customHeight="1" x14ac:dyDescent="0.2">
      <c r="A147" s="3">
        <v>146</v>
      </c>
      <c r="B147" s="3">
        <v>26</v>
      </c>
      <c r="C147" s="3">
        <v>23</v>
      </c>
      <c r="D147" s="45">
        <f t="shared" si="4"/>
        <v>0.88461538461538458</v>
      </c>
    </row>
    <row r="148" spans="1:4" ht="14.25" customHeight="1" x14ac:dyDescent="0.2">
      <c r="A148" s="3">
        <v>147</v>
      </c>
      <c r="B148" s="3">
        <v>1563</v>
      </c>
      <c r="C148" s="3">
        <v>0</v>
      </c>
      <c r="D148" s="45">
        <f t="shared" si="4"/>
        <v>0</v>
      </c>
    </row>
    <row r="149" spans="1:4" ht="14.25" customHeight="1" x14ac:dyDescent="0.2">
      <c r="A149" s="3">
        <v>148</v>
      </c>
      <c r="B149" s="3">
        <v>18</v>
      </c>
      <c r="C149" s="3">
        <v>9</v>
      </c>
      <c r="D149" s="45">
        <f t="shared" si="4"/>
        <v>0.5</v>
      </c>
    </row>
    <row r="150" spans="1:4" ht="14.25" customHeight="1" x14ac:dyDescent="0.2">
      <c r="A150" s="3">
        <v>149</v>
      </c>
      <c r="B150" s="3">
        <v>20</v>
      </c>
      <c r="C150" s="3">
        <v>14</v>
      </c>
      <c r="D150" s="45">
        <f t="shared" si="4"/>
        <v>0.7</v>
      </c>
    </row>
    <row r="151" spans="1:4" ht="14.25" customHeight="1" x14ac:dyDescent="0.2">
      <c r="A151" s="3">
        <v>150</v>
      </c>
      <c r="B151" s="3">
        <v>9667</v>
      </c>
      <c r="C151" s="3">
        <v>9667</v>
      </c>
      <c r="D151" s="45">
        <f t="shared" si="4"/>
        <v>1</v>
      </c>
    </row>
    <row r="152" spans="1:4" ht="14.25" customHeight="1" x14ac:dyDescent="0.2">
      <c r="A152" s="3">
        <v>151</v>
      </c>
      <c r="B152" s="3">
        <v>9</v>
      </c>
      <c r="C152" s="3">
        <v>6</v>
      </c>
      <c r="D152" s="45">
        <f t="shared" si="4"/>
        <v>0.66666666666666663</v>
      </c>
    </row>
    <row r="153" spans="1:4" ht="14.25" customHeight="1" x14ac:dyDescent="0.2">
      <c r="A153" s="3">
        <v>152</v>
      </c>
      <c r="B153" s="3">
        <v>10728</v>
      </c>
      <c r="C153" s="3">
        <v>527</v>
      </c>
      <c r="D153" s="45">
        <f t="shared" si="4"/>
        <v>4.9123788217747946E-2</v>
      </c>
    </row>
    <row r="154" spans="1:4" ht="14.25" customHeight="1" x14ac:dyDescent="0.2">
      <c r="A154" s="3">
        <v>153</v>
      </c>
      <c r="B154" s="3">
        <v>326</v>
      </c>
      <c r="C154" s="3">
        <v>0</v>
      </c>
      <c r="D154" s="45">
        <f t="shared" si="4"/>
        <v>0</v>
      </c>
    </row>
    <row r="155" spans="1:4" ht="14.25" customHeight="1" x14ac:dyDescent="0.2">
      <c r="A155" s="3">
        <v>154</v>
      </c>
      <c r="B155" s="3">
        <v>11</v>
      </c>
      <c r="C155" s="3">
        <v>11</v>
      </c>
      <c r="D155" s="45">
        <f t="shared" si="4"/>
        <v>1</v>
      </c>
    </row>
    <row r="156" spans="1:4" ht="14.25" customHeight="1" x14ac:dyDescent="0.2">
      <c r="A156" s="3">
        <v>155</v>
      </c>
      <c r="B156" s="3">
        <v>233</v>
      </c>
      <c r="C156" s="3">
        <v>233</v>
      </c>
      <c r="D156" s="45">
        <f t="shared" si="4"/>
        <v>1</v>
      </c>
    </row>
    <row r="157" spans="1:4" ht="14.25" customHeight="1" x14ac:dyDescent="0.2">
      <c r="A157" s="3">
        <v>156</v>
      </c>
      <c r="B157" s="3">
        <v>58</v>
      </c>
      <c r="C157" s="3">
        <v>21</v>
      </c>
      <c r="D157" s="45">
        <f t="shared" si="4"/>
        <v>0.36206896551724138</v>
      </c>
    </row>
    <row r="158" spans="1:4" ht="14.25" customHeight="1" x14ac:dyDescent="0.2">
      <c r="A158" s="3">
        <v>157</v>
      </c>
      <c r="B158" s="3">
        <v>38</v>
      </c>
      <c r="C158" s="3">
        <v>38</v>
      </c>
      <c r="D158" s="45">
        <f t="shared" si="4"/>
        <v>1</v>
      </c>
    </row>
    <row r="159" spans="1:4" ht="14.25" customHeight="1" x14ac:dyDescent="0.2">
      <c r="A159" s="3">
        <v>158</v>
      </c>
      <c r="B159" s="3">
        <v>372</v>
      </c>
      <c r="C159" s="3">
        <v>368</v>
      </c>
      <c r="D159" s="45">
        <f t="shared" si="4"/>
        <v>0.989247311827957</v>
      </c>
    </row>
    <row r="160" spans="1:4" ht="14.25" customHeight="1" x14ac:dyDescent="0.2">
      <c r="A160" s="3">
        <v>159</v>
      </c>
      <c r="B160" s="3">
        <v>5</v>
      </c>
      <c r="C160" s="3">
        <v>2</v>
      </c>
      <c r="D160" s="45">
        <f t="shared" si="4"/>
        <v>0.4</v>
      </c>
    </row>
    <row r="161" spans="1:4" ht="14.25" customHeight="1" x14ac:dyDescent="0.2">
      <c r="A161" s="3">
        <v>160</v>
      </c>
      <c r="B161" s="3">
        <v>215879</v>
      </c>
      <c r="C161" s="3">
        <v>3210</v>
      </c>
      <c r="D161" s="45">
        <f t="shared" si="4"/>
        <v>1.4869440751532109E-2</v>
      </c>
    </row>
    <row r="162" spans="1:4" ht="14.25" customHeight="1" x14ac:dyDescent="0.2">
      <c r="A162" s="3">
        <v>161</v>
      </c>
      <c r="B162" s="3">
        <v>8</v>
      </c>
      <c r="C162" s="3">
        <v>8</v>
      </c>
      <c r="D162" s="45">
        <f t="shared" si="4"/>
        <v>1</v>
      </c>
    </row>
    <row r="163" spans="1:4" ht="14.25" customHeight="1" x14ac:dyDescent="0.2">
      <c r="A163" s="3">
        <v>162</v>
      </c>
      <c r="B163" s="3">
        <v>7</v>
      </c>
      <c r="C163" s="3">
        <v>7</v>
      </c>
      <c r="D163" s="45">
        <f t="shared" si="4"/>
        <v>1</v>
      </c>
    </row>
    <row r="164" spans="1:4" ht="14.25" customHeight="1" x14ac:dyDescent="0.2">
      <c r="A164" s="3">
        <v>163</v>
      </c>
      <c r="B164" s="3">
        <v>7</v>
      </c>
      <c r="C164" s="3">
        <v>6</v>
      </c>
      <c r="D164" s="45">
        <f t="shared" si="4"/>
        <v>0.8571428571428571</v>
      </c>
    </row>
    <row r="165" spans="1:4" ht="14.25" customHeight="1" x14ac:dyDescent="0.2">
      <c r="A165" s="3">
        <v>164</v>
      </c>
      <c r="B165" s="3">
        <v>15</v>
      </c>
      <c r="C165" s="3">
        <v>14</v>
      </c>
      <c r="D165" s="45">
        <f t="shared" si="4"/>
        <v>0.93333333333333335</v>
      </c>
    </row>
    <row r="166" spans="1:4" ht="14.25" customHeight="1" x14ac:dyDescent="0.2">
      <c r="A166" s="3">
        <v>165</v>
      </c>
      <c r="B166" s="3">
        <v>5</v>
      </c>
      <c r="C166" s="3">
        <v>3</v>
      </c>
      <c r="D166" s="45">
        <f t="shared" si="4"/>
        <v>0.6</v>
      </c>
    </row>
    <row r="167" spans="1:4" ht="14.25" customHeight="1" x14ac:dyDescent="0.2">
      <c r="A167" s="3">
        <v>166</v>
      </c>
      <c r="B167" s="3">
        <v>10521</v>
      </c>
      <c r="C167" s="3">
        <v>1697</v>
      </c>
      <c r="D167" s="45">
        <f t="shared" si="4"/>
        <v>0.16129645470962836</v>
      </c>
    </row>
    <row r="168" spans="1:4" ht="14.25" customHeight="1" x14ac:dyDescent="0.2">
      <c r="A168" s="3">
        <v>167</v>
      </c>
      <c r="B168" s="3">
        <v>8</v>
      </c>
      <c r="C168" s="3">
        <v>5</v>
      </c>
      <c r="D168" s="45">
        <f t="shared" si="4"/>
        <v>0.625</v>
      </c>
    </row>
    <row r="169" spans="1:4" ht="14.25" customHeight="1" x14ac:dyDescent="0.2">
      <c r="A169" s="3">
        <v>168</v>
      </c>
      <c r="B169" s="3">
        <v>237616</v>
      </c>
      <c r="C169" s="3">
        <v>0</v>
      </c>
      <c r="D169" s="45">
        <f t="shared" si="4"/>
        <v>0</v>
      </c>
    </row>
    <row r="170" spans="1:4" ht="14.25" customHeight="1" x14ac:dyDescent="0.2">
      <c r="A170" s="3">
        <v>169</v>
      </c>
      <c r="B170" s="3">
        <v>1514</v>
      </c>
      <c r="C170" s="3">
        <v>14</v>
      </c>
      <c r="D170" s="45">
        <f t="shared" si="4"/>
        <v>9.247027741083224E-3</v>
      </c>
    </row>
    <row r="171" spans="1:4" ht="14.25" customHeight="1" x14ac:dyDescent="0.2">
      <c r="A171" s="3">
        <v>170</v>
      </c>
      <c r="B171" s="3">
        <v>307759</v>
      </c>
      <c r="C171" s="3">
        <v>1205</v>
      </c>
      <c r="D171" s="45">
        <f t="shared" si="4"/>
        <v>3.9154013367602575E-3</v>
      </c>
    </row>
    <row r="172" spans="1:4" ht="14.25" customHeight="1" x14ac:dyDescent="0.2">
      <c r="A172" s="3">
        <v>171</v>
      </c>
      <c r="B172" s="3">
        <v>9035</v>
      </c>
      <c r="C172" s="3">
        <v>83</v>
      </c>
      <c r="D172" s="45">
        <f t="shared" si="4"/>
        <v>9.1864969562811295E-3</v>
      </c>
    </row>
    <row r="173" spans="1:4" ht="14.25" customHeight="1" x14ac:dyDescent="0.2">
      <c r="A173" s="3">
        <v>172</v>
      </c>
      <c r="B173" s="3">
        <v>177</v>
      </c>
      <c r="C173" s="3">
        <v>83</v>
      </c>
      <c r="D173" s="45">
        <f t="shared" si="4"/>
        <v>0.46892655367231639</v>
      </c>
    </row>
    <row r="174" spans="1:4" ht="14.25" customHeight="1" x14ac:dyDescent="0.2">
      <c r="A174" s="3">
        <v>173</v>
      </c>
      <c r="B174" s="3">
        <v>18</v>
      </c>
      <c r="C174" s="3">
        <v>15</v>
      </c>
      <c r="D174" s="45">
        <f t="shared" si="4"/>
        <v>0.83333333333333337</v>
      </c>
    </row>
    <row r="175" spans="1:4" ht="14.25" customHeight="1" x14ac:dyDescent="0.2">
      <c r="A175" s="3">
        <v>174</v>
      </c>
      <c r="B175" s="3">
        <v>13</v>
      </c>
      <c r="C175" s="3">
        <v>12</v>
      </c>
      <c r="D175" s="45">
        <f t="shared" si="4"/>
        <v>0.92307692307692313</v>
      </c>
    </row>
    <row r="176" spans="1:4" ht="14.25" customHeight="1" x14ac:dyDescent="0.2">
      <c r="A176" s="3">
        <v>175</v>
      </c>
      <c r="B176" s="3">
        <v>53948</v>
      </c>
      <c r="C176" s="3">
        <v>53948</v>
      </c>
      <c r="D176" s="45">
        <f t="shared" si="4"/>
        <v>1</v>
      </c>
    </row>
    <row r="177" spans="1:4" ht="14.25" customHeight="1" x14ac:dyDescent="0.2">
      <c r="A177" s="3">
        <v>176</v>
      </c>
      <c r="B177" s="3">
        <v>35</v>
      </c>
      <c r="C177" s="3">
        <v>13</v>
      </c>
      <c r="D177" s="45">
        <f t="shared" si="4"/>
        <v>0.37142857142857144</v>
      </c>
    </row>
    <row r="178" spans="1:4" ht="14.25" customHeight="1" x14ac:dyDescent="0.2">
      <c r="A178" s="3">
        <v>177</v>
      </c>
      <c r="B178" s="3">
        <v>151</v>
      </c>
      <c r="C178" s="3">
        <v>53</v>
      </c>
      <c r="D178" s="45">
        <f t="shared" si="4"/>
        <v>0.35099337748344372</v>
      </c>
    </row>
    <row r="179" spans="1:4" ht="14.25" customHeight="1" x14ac:dyDescent="0.2">
      <c r="A179" s="3">
        <v>178</v>
      </c>
      <c r="B179" s="3">
        <v>81</v>
      </c>
      <c r="C179" s="3">
        <v>13</v>
      </c>
      <c r="D179" s="45">
        <f t="shared" si="4"/>
        <v>0.16049382716049382</v>
      </c>
    </row>
    <row r="180" spans="1:4" ht="14.25" customHeight="1" x14ac:dyDescent="0.2">
      <c r="A180" s="3">
        <v>179</v>
      </c>
      <c r="B180" s="3">
        <v>6</v>
      </c>
      <c r="C180" s="3">
        <v>5</v>
      </c>
      <c r="D180" s="45">
        <f t="shared" si="4"/>
        <v>0.83333333333333337</v>
      </c>
    </row>
    <row r="181" spans="1:4" ht="14.25" customHeight="1" x14ac:dyDescent="0.2">
      <c r="A181" s="3">
        <v>180</v>
      </c>
      <c r="B181" s="3">
        <v>6</v>
      </c>
      <c r="C181" s="3">
        <v>6</v>
      </c>
      <c r="D181" s="45">
        <f t="shared" si="4"/>
        <v>1</v>
      </c>
    </row>
    <row r="182" spans="1:4" ht="14.25" customHeight="1" x14ac:dyDescent="0.2">
      <c r="A182" s="3">
        <v>181</v>
      </c>
      <c r="B182" s="3">
        <v>6</v>
      </c>
      <c r="C182" s="3">
        <v>6</v>
      </c>
      <c r="D182" s="45">
        <f t="shared" si="4"/>
        <v>1</v>
      </c>
    </row>
    <row r="183" spans="1:4" ht="14.25" customHeight="1" x14ac:dyDescent="0.2">
      <c r="A183" s="3">
        <v>182</v>
      </c>
      <c r="B183" s="3">
        <v>10443</v>
      </c>
      <c r="C183" s="3">
        <v>485</v>
      </c>
      <c r="D183" s="45">
        <f t="shared" si="4"/>
        <v>4.6442593124581058E-2</v>
      </c>
    </row>
    <row r="184" spans="1:4" ht="14.25" customHeight="1" x14ac:dyDescent="0.2">
      <c r="A184" s="3">
        <v>183</v>
      </c>
      <c r="B184" s="3">
        <v>5</v>
      </c>
      <c r="C184" s="3">
        <v>2</v>
      </c>
      <c r="D184" s="45">
        <f t="shared" si="4"/>
        <v>0.4</v>
      </c>
    </row>
    <row r="185" spans="1:4" ht="14.25" customHeight="1" x14ac:dyDescent="0.2">
      <c r="A185" s="3">
        <v>184</v>
      </c>
      <c r="B185" s="3">
        <v>67</v>
      </c>
      <c r="C185" s="3">
        <v>64</v>
      </c>
      <c r="D185" s="45">
        <f t="shared" si="4"/>
        <v>0.95522388059701491</v>
      </c>
    </row>
    <row r="186" spans="1:4" ht="14.25" customHeight="1" x14ac:dyDescent="0.2">
      <c r="A186" s="3">
        <v>185</v>
      </c>
      <c r="B186" s="3">
        <v>118</v>
      </c>
      <c r="C186" s="3">
        <v>98</v>
      </c>
      <c r="D186" s="45">
        <f t="shared" si="4"/>
        <v>0.83050847457627119</v>
      </c>
    </row>
    <row r="187" spans="1:4" ht="14.25" customHeight="1" x14ac:dyDescent="0.2">
      <c r="A187" s="3">
        <v>186</v>
      </c>
      <c r="B187" s="3">
        <v>5654</v>
      </c>
      <c r="C187" s="3">
        <v>78</v>
      </c>
      <c r="D187" s="45">
        <f t="shared" si="4"/>
        <v>1.3795542978422356E-2</v>
      </c>
    </row>
    <row r="188" spans="1:4" ht="14.25" customHeight="1" x14ac:dyDescent="0.2">
      <c r="A188" s="3">
        <v>187</v>
      </c>
      <c r="B188" s="3">
        <v>14</v>
      </c>
      <c r="C188" s="3">
        <v>12</v>
      </c>
      <c r="D188" s="45">
        <f t="shared" si="4"/>
        <v>0.8571428571428571</v>
      </c>
    </row>
    <row r="189" spans="1:4" ht="14.25" customHeight="1" x14ac:dyDescent="0.2">
      <c r="A189" s="3">
        <v>188</v>
      </c>
      <c r="B189" s="3">
        <v>21</v>
      </c>
      <c r="C189" s="3">
        <v>13</v>
      </c>
      <c r="D189" s="45">
        <f t="shared" si="4"/>
        <v>0.61904761904761907</v>
      </c>
    </row>
    <row r="190" spans="1:4" ht="14.25" customHeight="1" x14ac:dyDescent="0.2">
      <c r="D190" s="45"/>
    </row>
    <row r="191" spans="1:4" ht="14.25" customHeight="1" x14ac:dyDescent="0.2">
      <c r="D191" s="45"/>
    </row>
    <row r="192" spans="1:4" ht="14.25" customHeight="1" x14ac:dyDescent="0.2">
      <c r="D192" s="45"/>
    </row>
    <row r="193" spans="4:4" ht="14.25" customHeight="1" x14ac:dyDescent="0.2">
      <c r="D193" s="45"/>
    </row>
    <row r="194" spans="4:4" ht="14.25" customHeight="1" x14ac:dyDescent="0.2">
      <c r="D194" s="45"/>
    </row>
    <row r="195" spans="4:4" ht="14.25" customHeight="1" x14ac:dyDescent="0.2">
      <c r="D195" s="45"/>
    </row>
    <row r="196" spans="4:4" ht="14.25" customHeight="1" x14ac:dyDescent="0.2">
      <c r="D196" s="45"/>
    </row>
    <row r="197" spans="4:4" ht="14.25" customHeight="1" x14ac:dyDescent="0.2">
      <c r="D197" s="45"/>
    </row>
    <row r="198" spans="4:4" ht="14.25" customHeight="1" x14ac:dyDescent="0.2">
      <c r="D198" s="45"/>
    </row>
    <row r="199" spans="4:4" ht="14.25" customHeight="1" x14ac:dyDescent="0.2">
      <c r="D199" s="45"/>
    </row>
    <row r="200" spans="4:4" ht="14.25" customHeight="1" x14ac:dyDescent="0.2">
      <c r="D200" s="45"/>
    </row>
    <row r="201" spans="4:4" ht="14.25" customHeight="1" x14ac:dyDescent="0.2">
      <c r="D201" s="45"/>
    </row>
    <row r="202" spans="4:4" ht="14.25" customHeight="1" x14ac:dyDescent="0.2">
      <c r="D202" s="45"/>
    </row>
    <row r="203" spans="4:4" ht="14.25" customHeight="1" x14ac:dyDescent="0.2">
      <c r="D203" s="45"/>
    </row>
    <row r="204" spans="4:4" ht="14.25" customHeight="1" x14ac:dyDescent="0.2">
      <c r="D204" s="45"/>
    </row>
    <row r="205" spans="4:4" ht="14.25" customHeight="1" x14ac:dyDescent="0.2">
      <c r="D205" s="45"/>
    </row>
    <row r="206" spans="4:4" ht="14.25" customHeight="1" x14ac:dyDescent="0.2">
      <c r="D206" s="45"/>
    </row>
    <row r="207" spans="4:4" ht="14.25" customHeight="1" x14ac:dyDescent="0.2">
      <c r="D207" s="45"/>
    </row>
    <row r="208" spans="4:4" ht="14.25" customHeight="1" x14ac:dyDescent="0.2">
      <c r="D208" s="45"/>
    </row>
    <row r="209" spans="4:4" ht="14.25" customHeight="1" x14ac:dyDescent="0.2">
      <c r="D209" s="45"/>
    </row>
    <row r="210" spans="4:4" ht="14.25" customHeight="1" x14ac:dyDescent="0.2">
      <c r="D210" s="45"/>
    </row>
    <row r="211" spans="4:4" ht="14.25" customHeight="1" x14ac:dyDescent="0.2">
      <c r="D211" s="45"/>
    </row>
    <row r="212" spans="4:4" ht="14.25" customHeight="1" x14ac:dyDescent="0.2">
      <c r="D212" s="45"/>
    </row>
    <row r="213" spans="4:4" ht="14.25" customHeight="1" x14ac:dyDescent="0.2">
      <c r="D213" s="45"/>
    </row>
    <row r="214" spans="4:4" ht="14.25" customHeight="1" x14ac:dyDescent="0.2">
      <c r="D214" s="45"/>
    </row>
    <row r="215" spans="4:4" ht="14.25" customHeight="1" x14ac:dyDescent="0.2">
      <c r="D215" s="45"/>
    </row>
    <row r="216" spans="4:4" ht="14.25" customHeight="1" x14ac:dyDescent="0.2">
      <c r="D216" s="45"/>
    </row>
    <row r="217" spans="4:4" ht="14.25" customHeight="1" x14ac:dyDescent="0.2">
      <c r="D217" s="45"/>
    </row>
    <row r="218" spans="4:4" ht="14.25" customHeight="1" x14ac:dyDescent="0.2">
      <c r="D218" s="45"/>
    </row>
    <row r="219" spans="4:4" ht="14.25" customHeight="1" x14ac:dyDescent="0.2">
      <c r="D219" s="45"/>
    </row>
    <row r="220" spans="4:4" ht="14.25" customHeight="1" x14ac:dyDescent="0.2">
      <c r="D220" s="45"/>
    </row>
    <row r="221" spans="4:4" ht="14.25" customHeight="1" x14ac:dyDescent="0.2">
      <c r="D221" s="45"/>
    </row>
    <row r="222" spans="4:4" ht="14.25" customHeight="1" x14ac:dyDescent="0.2">
      <c r="D222" s="45"/>
    </row>
    <row r="223" spans="4:4" ht="14.25" customHeight="1" x14ac:dyDescent="0.2">
      <c r="D223" s="45"/>
    </row>
    <row r="224" spans="4:4" ht="14.25" customHeight="1" x14ac:dyDescent="0.2">
      <c r="D224" s="45"/>
    </row>
    <row r="225" spans="4:4" ht="14.25" customHeight="1" x14ac:dyDescent="0.2">
      <c r="D225" s="45"/>
    </row>
    <row r="226" spans="4:4" ht="14.25" customHeight="1" x14ac:dyDescent="0.2">
      <c r="D226" s="45"/>
    </row>
    <row r="227" spans="4:4" ht="14.25" customHeight="1" x14ac:dyDescent="0.2">
      <c r="D227" s="45"/>
    </row>
    <row r="228" spans="4:4" ht="14.25" customHeight="1" x14ac:dyDescent="0.2">
      <c r="D228" s="45"/>
    </row>
    <row r="229" spans="4:4" ht="14.25" customHeight="1" x14ac:dyDescent="0.2">
      <c r="D229" s="45"/>
    </row>
    <row r="230" spans="4:4" ht="14.25" customHeight="1" x14ac:dyDescent="0.2">
      <c r="D230" s="45"/>
    </row>
    <row r="231" spans="4:4" ht="14.25" customHeight="1" x14ac:dyDescent="0.2">
      <c r="D231" s="45"/>
    </row>
    <row r="232" spans="4:4" ht="14.25" customHeight="1" x14ac:dyDescent="0.2">
      <c r="D232" s="45"/>
    </row>
    <row r="233" spans="4:4" ht="14.25" customHeight="1" x14ac:dyDescent="0.2">
      <c r="D233" s="45"/>
    </row>
    <row r="234" spans="4:4" ht="14.25" customHeight="1" x14ac:dyDescent="0.2">
      <c r="D234" s="45"/>
    </row>
    <row r="235" spans="4:4" ht="14.25" customHeight="1" x14ac:dyDescent="0.2">
      <c r="D235" s="45"/>
    </row>
    <row r="236" spans="4:4" ht="14.25" customHeight="1" x14ac:dyDescent="0.2">
      <c r="D236" s="45"/>
    </row>
    <row r="237" spans="4:4" ht="14.25" customHeight="1" x14ac:dyDescent="0.2">
      <c r="D237" s="45"/>
    </row>
    <row r="238" spans="4:4" ht="14.25" customHeight="1" x14ac:dyDescent="0.2">
      <c r="D238" s="45"/>
    </row>
    <row r="239" spans="4:4" ht="14.25" customHeight="1" x14ac:dyDescent="0.2">
      <c r="D239" s="45"/>
    </row>
    <row r="240" spans="4:4" ht="14.25" customHeight="1" x14ac:dyDescent="0.2">
      <c r="D240" s="45"/>
    </row>
    <row r="241" spans="4:4" ht="14.25" customHeight="1" x14ac:dyDescent="0.2">
      <c r="D241" s="45"/>
    </row>
    <row r="242" spans="4:4" ht="14.25" customHeight="1" x14ac:dyDescent="0.2">
      <c r="D242" s="45"/>
    </row>
    <row r="243" spans="4:4" ht="14.25" customHeight="1" x14ac:dyDescent="0.2">
      <c r="D243" s="45"/>
    </row>
    <row r="244" spans="4:4" ht="14.25" customHeight="1" x14ac:dyDescent="0.2">
      <c r="D244" s="45"/>
    </row>
    <row r="245" spans="4:4" ht="14.25" customHeight="1" x14ac:dyDescent="0.2">
      <c r="D245" s="45"/>
    </row>
    <row r="246" spans="4:4" ht="14.25" customHeight="1" x14ac:dyDescent="0.2">
      <c r="D246" s="45"/>
    </row>
    <row r="247" spans="4:4" ht="14.25" customHeight="1" x14ac:dyDescent="0.2">
      <c r="D247" s="45"/>
    </row>
    <row r="248" spans="4:4" ht="14.25" customHeight="1" x14ac:dyDescent="0.2">
      <c r="D248" s="45"/>
    </row>
    <row r="249" spans="4:4" ht="14.25" customHeight="1" x14ac:dyDescent="0.2">
      <c r="D249" s="45"/>
    </row>
    <row r="250" spans="4:4" ht="14.25" customHeight="1" x14ac:dyDescent="0.2">
      <c r="D250" s="45"/>
    </row>
    <row r="251" spans="4:4" ht="14.25" customHeight="1" x14ac:dyDescent="0.2">
      <c r="D251" s="45"/>
    </row>
    <row r="252" spans="4:4" ht="14.25" customHeight="1" x14ac:dyDescent="0.2">
      <c r="D252" s="45"/>
    </row>
    <row r="253" spans="4:4" ht="14.25" customHeight="1" x14ac:dyDescent="0.2">
      <c r="D253" s="45"/>
    </row>
    <row r="254" spans="4:4" ht="14.25" customHeight="1" x14ac:dyDescent="0.2">
      <c r="D254" s="45"/>
    </row>
    <row r="255" spans="4:4" ht="14.25" customHeight="1" x14ac:dyDescent="0.2">
      <c r="D255" s="45"/>
    </row>
    <row r="256" spans="4:4" ht="14.25" customHeight="1" x14ac:dyDescent="0.2">
      <c r="D256" s="45"/>
    </row>
    <row r="257" spans="4:4" ht="14.25" customHeight="1" x14ac:dyDescent="0.2">
      <c r="D257" s="45"/>
    </row>
    <row r="258" spans="4:4" ht="14.25" customHeight="1" x14ac:dyDescent="0.2">
      <c r="D258" s="45"/>
    </row>
    <row r="259" spans="4:4" ht="14.25" customHeight="1" x14ac:dyDescent="0.2">
      <c r="D259" s="45"/>
    </row>
    <row r="260" spans="4:4" ht="14.25" customHeight="1" x14ac:dyDescent="0.2">
      <c r="D260" s="45"/>
    </row>
    <row r="261" spans="4:4" ht="14.25" customHeight="1" x14ac:dyDescent="0.2">
      <c r="D261" s="45"/>
    </row>
    <row r="262" spans="4:4" ht="14.25" customHeight="1" x14ac:dyDescent="0.2">
      <c r="D262" s="45"/>
    </row>
    <row r="263" spans="4:4" ht="14.25" customHeight="1" x14ac:dyDescent="0.2">
      <c r="D263" s="45"/>
    </row>
    <row r="264" spans="4:4" ht="14.25" customHeight="1" x14ac:dyDescent="0.2">
      <c r="D264" s="45"/>
    </row>
    <row r="265" spans="4:4" ht="14.25" customHeight="1" x14ac:dyDescent="0.2">
      <c r="D265" s="45"/>
    </row>
    <row r="266" spans="4:4" ht="14.25" customHeight="1" x14ac:dyDescent="0.2">
      <c r="D266" s="45"/>
    </row>
    <row r="267" spans="4:4" ht="14.25" customHeight="1" x14ac:dyDescent="0.2">
      <c r="D267" s="45"/>
    </row>
    <row r="268" spans="4:4" ht="14.25" customHeight="1" x14ac:dyDescent="0.2">
      <c r="D268" s="45"/>
    </row>
    <row r="269" spans="4:4" ht="14.25" customHeight="1" x14ac:dyDescent="0.2">
      <c r="D269" s="45"/>
    </row>
    <row r="270" spans="4:4" ht="14.25" customHeight="1" x14ac:dyDescent="0.2">
      <c r="D270" s="45"/>
    </row>
    <row r="271" spans="4:4" ht="14.25" customHeight="1" x14ac:dyDescent="0.2">
      <c r="D271" s="45"/>
    </row>
    <row r="272" spans="4:4" ht="14.25" customHeight="1" x14ac:dyDescent="0.2">
      <c r="D272" s="45"/>
    </row>
    <row r="273" spans="4:4" ht="14.25" customHeight="1" x14ac:dyDescent="0.2">
      <c r="D273" s="45"/>
    </row>
    <row r="274" spans="4:4" ht="14.25" customHeight="1" x14ac:dyDescent="0.2">
      <c r="D274" s="45"/>
    </row>
    <row r="275" spans="4:4" ht="14.25" customHeight="1" x14ac:dyDescent="0.2">
      <c r="D275" s="45"/>
    </row>
    <row r="276" spans="4:4" ht="14.25" customHeight="1" x14ac:dyDescent="0.2">
      <c r="D276" s="45"/>
    </row>
    <row r="277" spans="4:4" ht="14.25" customHeight="1" x14ac:dyDescent="0.2">
      <c r="D277" s="45"/>
    </row>
    <row r="278" spans="4:4" ht="14.25" customHeight="1" x14ac:dyDescent="0.2">
      <c r="D278" s="45"/>
    </row>
    <row r="279" spans="4:4" ht="14.25" customHeight="1" x14ac:dyDescent="0.2">
      <c r="D279" s="45"/>
    </row>
    <row r="280" spans="4:4" ht="14.25" customHeight="1" x14ac:dyDescent="0.2">
      <c r="D280" s="45"/>
    </row>
    <row r="281" spans="4:4" ht="14.25" customHeight="1" x14ac:dyDescent="0.2">
      <c r="D281" s="45"/>
    </row>
    <row r="282" spans="4:4" ht="14.25" customHeight="1" x14ac:dyDescent="0.2">
      <c r="D282" s="45"/>
    </row>
    <row r="283" spans="4:4" ht="14.25" customHeight="1" x14ac:dyDescent="0.2">
      <c r="D283" s="45"/>
    </row>
    <row r="284" spans="4:4" ht="14.25" customHeight="1" x14ac:dyDescent="0.2">
      <c r="D284" s="45"/>
    </row>
    <row r="285" spans="4:4" ht="14.25" customHeight="1" x14ac:dyDescent="0.2">
      <c r="D285" s="45"/>
    </row>
    <row r="286" spans="4:4" ht="14.25" customHeight="1" x14ac:dyDescent="0.2">
      <c r="D286" s="45"/>
    </row>
    <row r="287" spans="4:4" ht="14.25" customHeight="1" x14ac:dyDescent="0.2">
      <c r="D287" s="45"/>
    </row>
    <row r="288" spans="4:4" ht="14.25" customHeight="1" x14ac:dyDescent="0.2">
      <c r="D288" s="45"/>
    </row>
    <row r="289" spans="4:4" ht="14.25" customHeight="1" x14ac:dyDescent="0.2">
      <c r="D289" s="45"/>
    </row>
    <row r="290" spans="4:4" ht="14.25" customHeight="1" x14ac:dyDescent="0.2">
      <c r="D290" s="45"/>
    </row>
    <row r="291" spans="4:4" ht="14.25" customHeight="1" x14ac:dyDescent="0.2">
      <c r="D291" s="45"/>
    </row>
    <row r="292" spans="4:4" ht="14.25" customHeight="1" x14ac:dyDescent="0.2">
      <c r="D292" s="45"/>
    </row>
    <row r="293" spans="4:4" ht="14.25" customHeight="1" x14ac:dyDescent="0.2">
      <c r="D293" s="45"/>
    </row>
    <row r="294" spans="4:4" ht="14.25" customHeight="1" x14ac:dyDescent="0.2">
      <c r="D294" s="45"/>
    </row>
    <row r="295" spans="4:4" ht="14.25" customHeight="1" x14ac:dyDescent="0.2">
      <c r="D295" s="45"/>
    </row>
    <row r="296" spans="4:4" ht="14.25" customHeight="1" x14ac:dyDescent="0.2">
      <c r="D296" s="45"/>
    </row>
    <row r="297" spans="4:4" ht="14.25" customHeight="1" x14ac:dyDescent="0.2">
      <c r="D297" s="45"/>
    </row>
    <row r="298" spans="4:4" ht="14.25" customHeight="1" x14ac:dyDescent="0.2">
      <c r="D298" s="45"/>
    </row>
    <row r="299" spans="4:4" ht="14.25" customHeight="1" x14ac:dyDescent="0.2">
      <c r="D299" s="45"/>
    </row>
    <row r="300" spans="4:4" ht="14.25" customHeight="1" x14ac:dyDescent="0.2">
      <c r="D300" s="45"/>
    </row>
    <row r="301" spans="4:4" ht="14.25" customHeight="1" x14ac:dyDescent="0.2">
      <c r="D301" s="45"/>
    </row>
    <row r="302" spans="4:4" ht="14.25" customHeight="1" x14ac:dyDescent="0.2">
      <c r="D302" s="45"/>
    </row>
    <row r="303" spans="4:4" ht="14.25" customHeight="1" x14ac:dyDescent="0.2">
      <c r="D303" s="45"/>
    </row>
    <row r="304" spans="4:4" ht="14.25" customHeight="1" x14ac:dyDescent="0.2">
      <c r="D304" s="45"/>
    </row>
    <row r="305" spans="4:4" ht="14.25" customHeight="1" x14ac:dyDescent="0.2">
      <c r="D305" s="45"/>
    </row>
    <row r="306" spans="4:4" ht="14.25" customHeight="1" x14ac:dyDescent="0.2">
      <c r="D306" s="45"/>
    </row>
    <row r="307" spans="4:4" ht="14.25" customHeight="1" x14ac:dyDescent="0.2">
      <c r="D307" s="45"/>
    </row>
    <row r="308" spans="4:4" ht="14.25" customHeight="1" x14ac:dyDescent="0.2">
      <c r="D308" s="45"/>
    </row>
    <row r="309" spans="4:4" ht="14.25" customHeight="1" x14ac:dyDescent="0.2">
      <c r="D309" s="45"/>
    </row>
    <row r="310" spans="4:4" ht="14.25" customHeight="1" x14ac:dyDescent="0.2">
      <c r="D310" s="45"/>
    </row>
    <row r="311" spans="4:4" ht="14.25" customHeight="1" x14ac:dyDescent="0.2">
      <c r="D311" s="45"/>
    </row>
    <row r="312" spans="4:4" ht="14.25" customHeight="1" x14ac:dyDescent="0.2">
      <c r="D312" s="45"/>
    </row>
    <row r="313" spans="4:4" ht="14.25" customHeight="1" x14ac:dyDescent="0.2">
      <c r="D313" s="45"/>
    </row>
    <row r="314" spans="4:4" ht="14.25" customHeight="1" x14ac:dyDescent="0.2">
      <c r="D314" s="45"/>
    </row>
    <row r="315" spans="4:4" ht="14.25" customHeight="1" x14ac:dyDescent="0.2">
      <c r="D315" s="45"/>
    </row>
    <row r="316" spans="4:4" ht="14.25" customHeight="1" x14ac:dyDescent="0.2">
      <c r="D316" s="45"/>
    </row>
    <row r="317" spans="4:4" ht="14.25" customHeight="1" x14ac:dyDescent="0.2">
      <c r="D317" s="45"/>
    </row>
    <row r="318" spans="4:4" ht="14.25" customHeight="1" x14ac:dyDescent="0.2">
      <c r="D318" s="45"/>
    </row>
    <row r="319" spans="4:4" ht="14.25" customHeight="1" x14ac:dyDescent="0.2">
      <c r="D319" s="45"/>
    </row>
    <row r="320" spans="4:4" ht="14.25" customHeight="1" x14ac:dyDescent="0.2">
      <c r="D320" s="45"/>
    </row>
    <row r="321" spans="4:4" ht="14.25" customHeight="1" x14ac:dyDescent="0.2">
      <c r="D321" s="45"/>
    </row>
    <row r="322" spans="4:4" ht="14.25" customHeight="1" x14ac:dyDescent="0.2">
      <c r="D322" s="45"/>
    </row>
    <row r="323" spans="4:4" ht="14.25" customHeight="1" x14ac:dyDescent="0.2">
      <c r="D323" s="45"/>
    </row>
    <row r="324" spans="4:4" ht="14.25" customHeight="1" x14ac:dyDescent="0.2">
      <c r="D324" s="45"/>
    </row>
    <row r="325" spans="4:4" ht="14.25" customHeight="1" x14ac:dyDescent="0.2">
      <c r="D325" s="45"/>
    </row>
    <row r="326" spans="4:4" ht="14.25" customHeight="1" x14ac:dyDescent="0.2">
      <c r="D326" s="45"/>
    </row>
    <row r="327" spans="4:4" ht="14.25" customHeight="1" x14ac:dyDescent="0.2">
      <c r="D327" s="45"/>
    </row>
    <row r="328" spans="4:4" ht="14.25" customHeight="1" x14ac:dyDescent="0.2">
      <c r="D328" s="45"/>
    </row>
    <row r="329" spans="4:4" ht="14.25" customHeight="1" x14ac:dyDescent="0.2">
      <c r="D329" s="45"/>
    </row>
    <row r="330" spans="4:4" ht="14.25" customHeight="1" x14ac:dyDescent="0.2">
      <c r="D330" s="45"/>
    </row>
    <row r="331" spans="4:4" ht="14.25" customHeight="1" x14ac:dyDescent="0.2">
      <c r="D331" s="45"/>
    </row>
    <row r="332" spans="4:4" ht="14.25" customHeight="1" x14ac:dyDescent="0.2">
      <c r="D332" s="45"/>
    </row>
    <row r="333" spans="4:4" ht="14.25" customHeight="1" x14ac:dyDescent="0.2">
      <c r="D333" s="45"/>
    </row>
    <row r="334" spans="4:4" ht="14.25" customHeight="1" x14ac:dyDescent="0.2">
      <c r="D334" s="45"/>
    </row>
    <row r="335" spans="4:4" ht="14.25" customHeight="1" x14ac:dyDescent="0.2">
      <c r="D335" s="45"/>
    </row>
    <row r="336" spans="4:4" ht="14.25" customHeight="1" x14ac:dyDescent="0.2">
      <c r="D336" s="45"/>
    </row>
    <row r="337" spans="4:4" ht="14.25" customHeight="1" x14ac:dyDescent="0.2">
      <c r="D337" s="45"/>
    </row>
    <row r="338" spans="4:4" ht="14.25" customHeight="1" x14ac:dyDescent="0.2">
      <c r="D338" s="45"/>
    </row>
    <row r="339" spans="4:4" ht="14.25" customHeight="1" x14ac:dyDescent="0.2">
      <c r="D339" s="45"/>
    </row>
    <row r="340" spans="4:4" ht="14.25" customHeight="1" x14ac:dyDescent="0.2">
      <c r="D340" s="45"/>
    </row>
    <row r="341" spans="4:4" ht="14.25" customHeight="1" x14ac:dyDescent="0.2">
      <c r="D341" s="45"/>
    </row>
    <row r="342" spans="4:4" ht="14.25" customHeight="1" x14ac:dyDescent="0.2">
      <c r="D342" s="45"/>
    </row>
    <row r="343" spans="4:4" ht="14.25" customHeight="1" x14ac:dyDescent="0.2">
      <c r="D343" s="45"/>
    </row>
    <row r="344" spans="4:4" ht="14.25" customHeight="1" x14ac:dyDescent="0.2">
      <c r="D344" s="45"/>
    </row>
    <row r="345" spans="4:4" ht="14.25" customHeight="1" x14ac:dyDescent="0.2">
      <c r="D345" s="45"/>
    </row>
    <row r="346" spans="4:4" ht="14.25" customHeight="1" x14ac:dyDescent="0.2">
      <c r="D346" s="45"/>
    </row>
    <row r="347" spans="4:4" ht="14.25" customHeight="1" x14ac:dyDescent="0.2">
      <c r="D347" s="45"/>
    </row>
    <row r="348" spans="4:4" ht="14.25" customHeight="1" x14ac:dyDescent="0.2">
      <c r="D348" s="45"/>
    </row>
    <row r="349" spans="4:4" ht="14.25" customHeight="1" x14ac:dyDescent="0.2">
      <c r="D349" s="45"/>
    </row>
    <row r="350" spans="4:4" ht="14.25" customHeight="1" x14ac:dyDescent="0.2">
      <c r="D350" s="45"/>
    </row>
    <row r="351" spans="4:4" ht="14.25" customHeight="1" x14ac:dyDescent="0.2">
      <c r="D351" s="45"/>
    </row>
    <row r="352" spans="4:4" ht="14.25" customHeight="1" x14ac:dyDescent="0.2">
      <c r="D352" s="45"/>
    </row>
    <row r="353" spans="4:4" ht="14.25" customHeight="1" x14ac:dyDescent="0.2">
      <c r="D353" s="45"/>
    </row>
    <row r="354" spans="4:4" ht="14.25" customHeight="1" x14ac:dyDescent="0.2">
      <c r="D354" s="45"/>
    </row>
    <row r="355" spans="4:4" ht="14.25" customHeight="1" x14ac:dyDescent="0.2">
      <c r="D355" s="45"/>
    </row>
    <row r="356" spans="4:4" ht="14.25" customHeight="1" x14ac:dyDescent="0.2">
      <c r="D356" s="45"/>
    </row>
    <row r="357" spans="4:4" ht="14.25" customHeight="1" x14ac:dyDescent="0.2">
      <c r="D357" s="45"/>
    </row>
    <row r="358" spans="4:4" ht="14.25" customHeight="1" x14ac:dyDescent="0.2">
      <c r="D358" s="45"/>
    </row>
    <row r="359" spans="4:4" ht="14.25" customHeight="1" x14ac:dyDescent="0.2">
      <c r="D359" s="45"/>
    </row>
    <row r="360" spans="4:4" ht="14.25" customHeight="1" x14ac:dyDescent="0.2">
      <c r="D360" s="45"/>
    </row>
    <row r="361" spans="4:4" ht="14.25" customHeight="1" x14ac:dyDescent="0.2">
      <c r="D361" s="45"/>
    </row>
    <row r="362" spans="4:4" ht="14.25" customHeight="1" x14ac:dyDescent="0.2">
      <c r="D362" s="45"/>
    </row>
    <row r="363" spans="4:4" ht="14.25" customHeight="1" x14ac:dyDescent="0.2">
      <c r="D363" s="45"/>
    </row>
    <row r="364" spans="4:4" ht="14.25" customHeight="1" x14ac:dyDescent="0.2">
      <c r="D364" s="45"/>
    </row>
    <row r="365" spans="4:4" ht="14.25" customHeight="1" x14ac:dyDescent="0.2">
      <c r="D365" s="45"/>
    </row>
    <row r="366" spans="4:4" ht="14.25" customHeight="1" x14ac:dyDescent="0.2">
      <c r="D366" s="45"/>
    </row>
    <row r="367" spans="4:4" ht="14.25" customHeight="1" x14ac:dyDescent="0.2">
      <c r="D367" s="45"/>
    </row>
    <row r="368" spans="4:4" ht="14.25" customHeight="1" x14ac:dyDescent="0.2">
      <c r="D368" s="45"/>
    </row>
    <row r="369" spans="4:4" ht="14.25" customHeight="1" x14ac:dyDescent="0.2">
      <c r="D369" s="45"/>
    </row>
    <row r="370" spans="4:4" ht="14.25" customHeight="1" x14ac:dyDescent="0.2">
      <c r="D370" s="45"/>
    </row>
    <row r="371" spans="4:4" ht="14.25" customHeight="1" x14ac:dyDescent="0.2">
      <c r="D371" s="45"/>
    </row>
    <row r="372" spans="4:4" ht="14.25" customHeight="1" x14ac:dyDescent="0.2">
      <c r="D372" s="45"/>
    </row>
    <row r="373" spans="4:4" ht="14.25" customHeight="1" x14ac:dyDescent="0.2">
      <c r="D373" s="45"/>
    </row>
    <row r="374" spans="4:4" ht="14.25" customHeight="1" x14ac:dyDescent="0.2">
      <c r="D374" s="45"/>
    </row>
    <row r="375" spans="4:4" ht="14.25" customHeight="1" x14ac:dyDescent="0.2">
      <c r="D375" s="45"/>
    </row>
    <row r="376" spans="4:4" ht="14.25" customHeight="1" x14ac:dyDescent="0.2">
      <c r="D376" s="45"/>
    </row>
    <row r="377" spans="4:4" ht="14.25" customHeight="1" x14ac:dyDescent="0.2">
      <c r="D377" s="45"/>
    </row>
    <row r="378" spans="4:4" ht="14.25" customHeight="1" x14ac:dyDescent="0.2">
      <c r="D378" s="45"/>
    </row>
    <row r="379" spans="4:4" ht="14.25" customHeight="1" x14ac:dyDescent="0.2">
      <c r="D379" s="45"/>
    </row>
    <row r="380" spans="4:4" ht="14.25" customHeight="1" x14ac:dyDescent="0.2">
      <c r="D380" s="45"/>
    </row>
    <row r="381" spans="4:4" ht="14.25" customHeight="1" x14ac:dyDescent="0.2">
      <c r="D381" s="45"/>
    </row>
    <row r="382" spans="4:4" ht="14.25" customHeight="1" x14ac:dyDescent="0.2">
      <c r="D382" s="45"/>
    </row>
    <row r="383" spans="4:4" ht="14.25" customHeight="1" x14ac:dyDescent="0.2">
      <c r="D383" s="45"/>
    </row>
    <row r="384" spans="4:4" ht="14.25" customHeight="1" x14ac:dyDescent="0.2">
      <c r="D384" s="45"/>
    </row>
    <row r="385" spans="4:4" ht="14.25" customHeight="1" x14ac:dyDescent="0.2">
      <c r="D385" s="45"/>
    </row>
    <row r="386" spans="4:4" ht="14.25" customHeight="1" x14ac:dyDescent="0.2">
      <c r="D386" s="45"/>
    </row>
    <row r="387" spans="4:4" ht="14.25" customHeight="1" x14ac:dyDescent="0.2">
      <c r="D387" s="45"/>
    </row>
    <row r="388" spans="4:4" ht="14.25" customHeight="1" x14ac:dyDescent="0.2">
      <c r="D388" s="45"/>
    </row>
    <row r="389" spans="4:4" ht="14.25" customHeight="1" x14ac:dyDescent="0.2">
      <c r="D389" s="45"/>
    </row>
    <row r="390" spans="4:4" ht="14.25" customHeight="1" x14ac:dyDescent="0.2">
      <c r="D390" s="45"/>
    </row>
    <row r="391" spans="4:4" ht="14.25" customHeight="1" x14ac:dyDescent="0.2">
      <c r="D391" s="45"/>
    </row>
    <row r="392" spans="4:4" ht="14.25" customHeight="1" x14ac:dyDescent="0.2">
      <c r="D392" s="45"/>
    </row>
    <row r="393" spans="4:4" ht="14.25" customHeight="1" x14ac:dyDescent="0.2">
      <c r="D393" s="45"/>
    </row>
    <row r="394" spans="4:4" ht="14.25" customHeight="1" x14ac:dyDescent="0.2">
      <c r="D394" s="45"/>
    </row>
    <row r="395" spans="4:4" ht="14.25" customHeight="1" x14ac:dyDescent="0.2">
      <c r="D395" s="45"/>
    </row>
    <row r="396" spans="4:4" ht="14.25" customHeight="1" x14ac:dyDescent="0.2">
      <c r="D396" s="45"/>
    </row>
    <row r="397" spans="4:4" ht="14.25" customHeight="1" x14ac:dyDescent="0.2">
      <c r="D397" s="45"/>
    </row>
    <row r="398" spans="4:4" ht="14.25" customHeight="1" x14ac:dyDescent="0.2">
      <c r="D398" s="45"/>
    </row>
    <row r="399" spans="4:4" ht="14.25" customHeight="1" x14ac:dyDescent="0.2">
      <c r="D399" s="45"/>
    </row>
    <row r="400" spans="4:4" ht="14.25" customHeight="1" x14ac:dyDescent="0.2">
      <c r="D400" s="45"/>
    </row>
    <row r="401" spans="4:4" ht="14.25" customHeight="1" x14ac:dyDescent="0.2">
      <c r="D401" s="45"/>
    </row>
    <row r="402" spans="4:4" ht="14.25" customHeight="1" x14ac:dyDescent="0.2">
      <c r="D402" s="45"/>
    </row>
    <row r="403" spans="4:4" ht="14.25" customHeight="1" x14ac:dyDescent="0.2">
      <c r="D403" s="45"/>
    </row>
    <row r="404" spans="4:4" ht="14.25" customHeight="1" x14ac:dyDescent="0.2">
      <c r="D404" s="45"/>
    </row>
    <row r="405" spans="4:4" ht="14.25" customHeight="1" x14ac:dyDescent="0.2">
      <c r="D405" s="45"/>
    </row>
    <row r="406" spans="4:4" ht="14.25" customHeight="1" x14ac:dyDescent="0.2">
      <c r="D406" s="45"/>
    </row>
    <row r="407" spans="4:4" ht="14.25" customHeight="1" x14ac:dyDescent="0.2">
      <c r="D407" s="45"/>
    </row>
    <row r="408" spans="4:4" ht="14.25" customHeight="1" x14ac:dyDescent="0.2">
      <c r="D408" s="45"/>
    </row>
    <row r="409" spans="4:4" ht="14.25" customHeight="1" x14ac:dyDescent="0.2">
      <c r="D409" s="45"/>
    </row>
    <row r="410" spans="4:4" ht="14.25" customHeight="1" x14ac:dyDescent="0.2">
      <c r="D410" s="45"/>
    </row>
    <row r="411" spans="4:4" ht="14.25" customHeight="1" x14ac:dyDescent="0.2">
      <c r="D411" s="45"/>
    </row>
    <row r="412" spans="4:4" ht="14.25" customHeight="1" x14ac:dyDescent="0.2">
      <c r="D412" s="45"/>
    </row>
    <row r="413" spans="4:4" ht="14.25" customHeight="1" x14ac:dyDescent="0.2">
      <c r="D413" s="45"/>
    </row>
    <row r="414" spans="4:4" ht="14.25" customHeight="1" x14ac:dyDescent="0.2">
      <c r="D414" s="45"/>
    </row>
    <row r="415" spans="4:4" ht="14.25" customHeight="1" x14ac:dyDescent="0.2">
      <c r="D415" s="45"/>
    </row>
    <row r="416" spans="4:4" ht="14.25" customHeight="1" x14ac:dyDescent="0.2">
      <c r="D416" s="45"/>
    </row>
    <row r="417" spans="4:4" ht="14.25" customHeight="1" x14ac:dyDescent="0.2">
      <c r="D417" s="45"/>
    </row>
    <row r="418" spans="4:4" ht="14.25" customHeight="1" x14ac:dyDescent="0.2">
      <c r="D418" s="45"/>
    </row>
    <row r="419" spans="4:4" ht="14.25" customHeight="1" x14ac:dyDescent="0.2">
      <c r="D419" s="45"/>
    </row>
    <row r="420" spans="4:4" ht="14.25" customHeight="1" x14ac:dyDescent="0.2">
      <c r="D420" s="45"/>
    </row>
    <row r="421" spans="4:4" ht="14.25" customHeight="1" x14ac:dyDescent="0.2">
      <c r="D421" s="45"/>
    </row>
    <row r="422" spans="4:4" ht="14.25" customHeight="1" x14ac:dyDescent="0.2">
      <c r="D422" s="45"/>
    </row>
    <row r="423" spans="4:4" ht="14.25" customHeight="1" x14ac:dyDescent="0.2">
      <c r="D423" s="45"/>
    </row>
    <row r="424" spans="4:4" ht="14.25" customHeight="1" x14ac:dyDescent="0.2">
      <c r="D424" s="45"/>
    </row>
    <row r="425" spans="4:4" ht="14.25" customHeight="1" x14ac:dyDescent="0.2">
      <c r="D425" s="45"/>
    </row>
    <row r="426" spans="4:4" ht="14.25" customHeight="1" x14ac:dyDescent="0.2">
      <c r="D426" s="45"/>
    </row>
    <row r="427" spans="4:4" ht="14.25" customHeight="1" x14ac:dyDescent="0.2">
      <c r="D427" s="45"/>
    </row>
    <row r="428" spans="4:4" ht="14.25" customHeight="1" x14ac:dyDescent="0.2">
      <c r="D428" s="45"/>
    </row>
    <row r="429" spans="4:4" ht="14.25" customHeight="1" x14ac:dyDescent="0.2">
      <c r="D429" s="45"/>
    </row>
    <row r="430" spans="4:4" ht="14.25" customHeight="1" x14ac:dyDescent="0.2">
      <c r="D430" s="45"/>
    </row>
    <row r="431" spans="4:4" ht="14.25" customHeight="1" x14ac:dyDescent="0.2">
      <c r="D431" s="45"/>
    </row>
    <row r="432" spans="4:4" ht="14.25" customHeight="1" x14ac:dyDescent="0.2">
      <c r="D432" s="45"/>
    </row>
    <row r="433" spans="4:4" ht="14.25" customHeight="1" x14ac:dyDescent="0.2">
      <c r="D433" s="45"/>
    </row>
    <row r="434" spans="4:4" ht="14.25" customHeight="1" x14ac:dyDescent="0.2">
      <c r="D434" s="45"/>
    </row>
    <row r="435" spans="4:4" ht="14.25" customHeight="1" x14ac:dyDescent="0.2">
      <c r="D435" s="45"/>
    </row>
    <row r="436" spans="4:4" ht="14.25" customHeight="1" x14ac:dyDescent="0.2">
      <c r="D436" s="45"/>
    </row>
    <row r="437" spans="4:4" ht="14.25" customHeight="1" x14ac:dyDescent="0.2">
      <c r="D437" s="45"/>
    </row>
    <row r="438" spans="4:4" ht="14.25" customHeight="1" x14ac:dyDescent="0.2">
      <c r="D438" s="45"/>
    </row>
    <row r="439" spans="4:4" ht="14.25" customHeight="1" x14ac:dyDescent="0.2">
      <c r="D439" s="45"/>
    </row>
    <row r="440" spans="4:4" ht="14.25" customHeight="1" x14ac:dyDescent="0.2">
      <c r="D440" s="45"/>
    </row>
    <row r="441" spans="4:4" ht="14.25" customHeight="1" x14ac:dyDescent="0.2">
      <c r="D441" s="45"/>
    </row>
    <row r="442" spans="4:4" ht="14.25" customHeight="1" x14ac:dyDescent="0.2">
      <c r="D442" s="45"/>
    </row>
    <row r="443" spans="4:4" ht="14.25" customHeight="1" x14ac:dyDescent="0.2">
      <c r="D443" s="45"/>
    </row>
    <row r="444" spans="4:4" ht="14.25" customHeight="1" x14ac:dyDescent="0.2">
      <c r="D444" s="45"/>
    </row>
    <row r="445" spans="4:4" ht="14.25" customHeight="1" x14ac:dyDescent="0.2">
      <c r="D445" s="45"/>
    </row>
    <row r="446" spans="4:4" ht="14.25" customHeight="1" x14ac:dyDescent="0.2">
      <c r="D446" s="45"/>
    </row>
    <row r="447" spans="4:4" ht="14.25" customHeight="1" x14ac:dyDescent="0.2">
      <c r="D447" s="45"/>
    </row>
    <row r="448" spans="4:4" ht="14.25" customHeight="1" x14ac:dyDescent="0.2">
      <c r="D448" s="45"/>
    </row>
    <row r="449" spans="4:4" ht="14.25" customHeight="1" x14ac:dyDescent="0.2">
      <c r="D449" s="45"/>
    </row>
    <row r="450" spans="4:4" ht="14.25" customHeight="1" x14ac:dyDescent="0.2">
      <c r="D450" s="45"/>
    </row>
    <row r="451" spans="4:4" ht="14.25" customHeight="1" x14ac:dyDescent="0.2">
      <c r="D451" s="45"/>
    </row>
    <row r="452" spans="4:4" ht="14.25" customHeight="1" x14ac:dyDescent="0.2">
      <c r="D452" s="45"/>
    </row>
    <row r="453" spans="4:4" ht="14.25" customHeight="1" x14ac:dyDescent="0.2">
      <c r="D453" s="45"/>
    </row>
    <row r="454" spans="4:4" ht="14.25" customHeight="1" x14ac:dyDescent="0.2">
      <c r="D454" s="45"/>
    </row>
    <row r="455" spans="4:4" ht="14.25" customHeight="1" x14ac:dyDescent="0.2">
      <c r="D455" s="45"/>
    </row>
    <row r="456" spans="4:4" ht="14.25" customHeight="1" x14ac:dyDescent="0.2">
      <c r="D456" s="45"/>
    </row>
    <row r="457" spans="4:4" ht="14.25" customHeight="1" x14ac:dyDescent="0.2">
      <c r="D457" s="45"/>
    </row>
    <row r="458" spans="4:4" ht="14.25" customHeight="1" x14ac:dyDescent="0.2">
      <c r="D458" s="45"/>
    </row>
    <row r="459" spans="4:4" ht="14.25" customHeight="1" x14ac:dyDescent="0.2">
      <c r="D459" s="45"/>
    </row>
    <row r="460" spans="4:4" ht="14.25" customHeight="1" x14ac:dyDescent="0.2">
      <c r="D460" s="45"/>
    </row>
    <row r="461" spans="4:4" ht="14.25" customHeight="1" x14ac:dyDescent="0.2">
      <c r="D461" s="45"/>
    </row>
    <row r="462" spans="4:4" ht="14.25" customHeight="1" x14ac:dyDescent="0.2">
      <c r="D462" s="45"/>
    </row>
    <row r="463" spans="4:4" ht="14.25" customHeight="1" x14ac:dyDescent="0.2">
      <c r="D463" s="45"/>
    </row>
    <row r="464" spans="4:4" ht="14.25" customHeight="1" x14ac:dyDescent="0.2">
      <c r="D464" s="45"/>
    </row>
    <row r="465" spans="4:4" ht="14.25" customHeight="1" x14ac:dyDescent="0.2">
      <c r="D465" s="45"/>
    </row>
    <row r="466" spans="4:4" ht="14.25" customHeight="1" x14ac:dyDescent="0.2">
      <c r="D466" s="45"/>
    </row>
    <row r="467" spans="4:4" ht="14.25" customHeight="1" x14ac:dyDescent="0.2">
      <c r="D467" s="45"/>
    </row>
    <row r="468" spans="4:4" ht="14.25" customHeight="1" x14ac:dyDescent="0.2">
      <c r="D468" s="45"/>
    </row>
    <row r="469" spans="4:4" ht="14.25" customHeight="1" x14ac:dyDescent="0.2">
      <c r="D469" s="45"/>
    </row>
    <row r="470" spans="4:4" ht="14.25" customHeight="1" x14ac:dyDescent="0.2">
      <c r="D470" s="45"/>
    </row>
    <row r="471" spans="4:4" ht="14.25" customHeight="1" x14ac:dyDescent="0.2">
      <c r="D471" s="45"/>
    </row>
    <row r="472" spans="4:4" ht="14.25" customHeight="1" x14ac:dyDescent="0.2">
      <c r="D472" s="45"/>
    </row>
    <row r="473" spans="4:4" ht="14.25" customHeight="1" x14ac:dyDescent="0.2">
      <c r="D473" s="45"/>
    </row>
    <row r="474" spans="4:4" ht="14.25" customHeight="1" x14ac:dyDescent="0.2">
      <c r="D474" s="45"/>
    </row>
    <row r="475" spans="4:4" ht="14.25" customHeight="1" x14ac:dyDescent="0.2">
      <c r="D475" s="45"/>
    </row>
    <row r="476" spans="4:4" ht="14.25" customHeight="1" x14ac:dyDescent="0.2">
      <c r="D476" s="45"/>
    </row>
    <row r="477" spans="4:4" ht="14.25" customHeight="1" x14ac:dyDescent="0.2">
      <c r="D477" s="45"/>
    </row>
    <row r="478" spans="4:4" ht="14.25" customHeight="1" x14ac:dyDescent="0.2">
      <c r="D478" s="45"/>
    </row>
    <row r="479" spans="4:4" ht="14.25" customHeight="1" x14ac:dyDescent="0.2">
      <c r="D479" s="45"/>
    </row>
    <row r="480" spans="4:4" ht="14.25" customHeight="1" x14ac:dyDescent="0.2">
      <c r="D480" s="45"/>
    </row>
    <row r="481" spans="4:4" ht="14.25" customHeight="1" x14ac:dyDescent="0.2">
      <c r="D481" s="45"/>
    </row>
    <row r="482" spans="4:4" ht="14.25" customHeight="1" x14ac:dyDescent="0.2">
      <c r="D482" s="45"/>
    </row>
    <row r="483" spans="4:4" ht="14.25" customHeight="1" x14ac:dyDescent="0.2">
      <c r="D483" s="45"/>
    </row>
    <row r="484" spans="4:4" ht="14.25" customHeight="1" x14ac:dyDescent="0.2">
      <c r="D484" s="45"/>
    </row>
    <row r="485" spans="4:4" ht="14.25" customHeight="1" x14ac:dyDescent="0.2">
      <c r="D485" s="45"/>
    </row>
    <row r="486" spans="4:4" ht="14.25" customHeight="1" x14ac:dyDescent="0.2">
      <c r="D486" s="45"/>
    </row>
    <row r="487" spans="4:4" ht="14.25" customHeight="1" x14ac:dyDescent="0.2">
      <c r="D487" s="45"/>
    </row>
    <row r="488" spans="4:4" ht="14.25" customHeight="1" x14ac:dyDescent="0.2">
      <c r="D488" s="45"/>
    </row>
    <row r="489" spans="4:4" ht="14.25" customHeight="1" x14ac:dyDescent="0.2">
      <c r="D489" s="45"/>
    </row>
    <row r="490" spans="4:4" ht="14.25" customHeight="1" x14ac:dyDescent="0.2">
      <c r="D490" s="45"/>
    </row>
    <row r="491" spans="4:4" ht="14.25" customHeight="1" x14ac:dyDescent="0.2">
      <c r="D491" s="45"/>
    </row>
    <row r="492" spans="4:4" ht="14.25" customHeight="1" x14ac:dyDescent="0.2">
      <c r="D492" s="45"/>
    </row>
    <row r="493" spans="4:4" ht="14.25" customHeight="1" x14ac:dyDescent="0.2">
      <c r="D493" s="45"/>
    </row>
    <row r="494" spans="4:4" ht="14.25" customHeight="1" x14ac:dyDescent="0.2">
      <c r="D494" s="45"/>
    </row>
    <row r="495" spans="4:4" ht="14.25" customHeight="1" x14ac:dyDescent="0.2">
      <c r="D495" s="45"/>
    </row>
    <row r="496" spans="4:4" ht="14.25" customHeight="1" x14ac:dyDescent="0.2">
      <c r="D496" s="45"/>
    </row>
    <row r="497" spans="4:4" ht="14.25" customHeight="1" x14ac:dyDescent="0.2">
      <c r="D497" s="45"/>
    </row>
    <row r="498" spans="4:4" ht="14.25" customHeight="1" x14ac:dyDescent="0.2">
      <c r="D498" s="45"/>
    </row>
    <row r="499" spans="4:4" ht="14.25" customHeight="1" x14ac:dyDescent="0.2">
      <c r="D499" s="45"/>
    </row>
    <row r="500" spans="4:4" ht="14.25" customHeight="1" x14ac:dyDescent="0.2">
      <c r="D500" s="45"/>
    </row>
    <row r="501" spans="4:4" ht="14.25" customHeight="1" x14ac:dyDescent="0.2">
      <c r="D501" s="45"/>
    </row>
    <row r="502" spans="4:4" ht="14.25" customHeight="1" x14ac:dyDescent="0.2">
      <c r="D502" s="45"/>
    </row>
    <row r="503" spans="4:4" ht="14.25" customHeight="1" x14ac:dyDescent="0.2">
      <c r="D503" s="45"/>
    </row>
    <row r="504" spans="4:4" ht="14.25" customHeight="1" x14ac:dyDescent="0.2">
      <c r="D504" s="45"/>
    </row>
    <row r="505" spans="4:4" ht="14.25" customHeight="1" x14ac:dyDescent="0.2">
      <c r="D505" s="45"/>
    </row>
    <row r="506" spans="4:4" ht="14.25" customHeight="1" x14ac:dyDescent="0.2">
      <c r="D506" s="45"/>
    </row>
    <row r="507" spans="4:4" ht="14.25" customHeight="1" x14ac:dyDescent="0.2">
      <c r="D507" s="45"/>
    </row>
    <row r="508" spans="4:4" ht="14.25" customHeight="1" x14ac:dyDescent="0.2">
      <c r="D508" s="45"/>
    </row>
    <row r="509" spans="4:4" ht="14.25" customHeight="1" x14ac:dyDescent="0.2">
      <c r="D509" s="45"/>
    </row>
    <row r="510" spans="4:4" ht="14.25" customHeight="1" x14ac:dyDescent="0.2">
      <c r="D510" s="45"/>
    </row>
    <row r="511" spans="4:4" ht="14.25" customHeight="1" x14ac:dyDescent="0.2">
      <c r="D511" s="45"/>
    </row>
    <row r="512" spans="4:4" ht="14.25" customHeight="1" x14ac:dyDescent="0.2">
      <c r="D512" s="45"/>
    </row>
    <row r="513" spans="4:4" ht="14.25" customHeight="1" x14ac:dyDescent="0.2">
      <c r="D513" s="45"/>
    </row>
    <row r="514" spans="4:4" ht="14.25" customHeight="1" x14ac:dyDescent="0.2">
      <c r="D514" s="45"/>
    </row>
    <row r="515" spans="4:4" ht="14.25" customHeight="1" x14ac:dyDescent="0.2">
      <c r="D515" s="45"/>
    </row>
    <row r="516" spans="4:4" ht="14.25" customHeight="1" x14ac:dyDescent="0.2">
      <c r="D516" s="45"/>
    </row>
    <row r="517" spans="4:4" ht="14.25" customHeight="1" x14ac:dyDescent="0.2">
      <c r="D517" s="45"/>
    </row>
    <row r="518" spans="4:4" ht="14.25" customHeight="1" x14ac:dyDescent="0.2">
      <c r="D518" s="45"/>
    </row>
    <row r="519" spans="4:4" ht="14.25" customHeight="1" x14ac:dyDescent="0.2">
      <c r="D519" s="45"/>
    </row>
    <row r="520" spans="4:4" ht="14.25" customHeight="1" x14ac:dyDescent="0.2">
      <c r="D520" s="45"/>
    </row>
    <row r="521" spans="4:4" ht="14.25" customHeight="1" x14ac:dyDescent="0.2">
      <c r="D521" s="45"/>
    </row>
    <row r="522" spans="4:4" ht="14.25" customHeight="1" x14ac:dyDescent="0.2">
      <c r="D522" s="45"/>
    </row>
    <row r="523" spans="4:4" ht="14.25" customHeight="1" x14ac:dyDescent="0.2">
      <c r="D523" s="45"/>
    </row>
    <row r="524" spans="4:4" ht="14.25" customHeight="1" x14ac:dyDescent="0.2">
      <c r="D524" s="45"/>
    </row>
    <row r="525" spans="4:4" ht="14.25" customHeight="1" x14ac:dyDescent="0.2">
      <c r="D525" s="45"/>
    </row>
    <row r="526" spans="4:4" ht="14.25" customHeight="1" x14ac:dyDescent="0.2">
      <c r="D526" s="45"/>
    </row>
    <row r="527" spans="4:4" ht="14.25" customHeight="1" x14ac:dyDescent="0.2">
      <c r="D527" s="45"/>
    </row>
    <row r="528" spans="4:4" ht="14.25" customHeight="1" x14ac:dyDescent="0.2">
      <c r="D528" s="45"/>
    </row>
    <row r="529" spans="4:4" ht="14.25" customHeight="1" x14ac:dyDescent="0.2">
      <c r="D529" s="45"/>
    </row>
    <row r="530" spans="4:4" ht="14.25" customHeight="1" x14ac:dyDescent="0.2">
      <c r="D530" s="45"/>
    </row>
    <row r="531" spans="4:4" ht="14.25" customHeight="1" x14ac:dyDescent="0.2">
      <c r="D531" s="45"/>
    </row>
    <row r="532" spans="4:4" ht="14.25" customHeight="1" x14ac:dyDescent="0.2">
      <c r="D532" s="45"/>
    </row>
    <row r="533" spans="4:4" ht="14.25" customHeight="1" x14ac:dyDescent="0.2">
      <c r="D533" s="45"/>
    </row>
    <row r="534" spans="4:4" ht="14.25" customHeight="1" x14ac:dyDescent="0.2">
      <c r="D534" s="45"/>
    </row>
    <row r="535" spans="4:4" ht="14.25" customHeight="1" x14ac:dyDescent="0.2">
      <c r="D535" s="45"/>
    </row>
    <row r="536" spans="4:4" ht="14.25" customHeight="1" x14ac:dyDescent="0.2">
      <c r="D536" s="45"/>
    </row>
    <row r="537" spans="4:4" ht="14.25" customHeight="1" x14ac:dyDescent="0.2">
      <c r="D537" s="45"/>
    </row>
    <row r="538" spans="4:4" ht="14.25" customHeight="1" x14ac:dyDescent="0.2">
      <c r="D538" s="45"/>
    </row>
    <row r="539" spans="4:4" ht="14.25" customHeight="1" x14ac:dyDescent="0.2">
      <c r="D539" s="45"/>
    </row>
    <row r="540" spans="4:4" ht="14.25" customHeight="1" x14ac:dyDescent="0.2">
      <c r="D540" s="45"/>
    </row>
    <row r="541" spans="4:4" ht="14.25" customHeight="1" x14ac:dyDescent="0.2">
      <c r="D541" s="45"/>
    </row>
    <row r="542" spans="4:4" ht="14.25" customHeight="1" x14ac:dyDescent="0.2">
      <c r="D542" s="45"/>
    </row>
    <row r="543" spans="4:4" ht="14.25" customHeight="1" x14ac:dyDescent="0.2">
      <c r="D543" s="45"/>
    </row>
    <row r="544" spans="4:4" ht="14.25" customHeight="1" x14ac:dyDescent="0.2">
      <c r="D544" s="45"/>
    </row>
    <row r="545" spans="4:4" ht="14.25" customHeight="1" x14ac:dyDescent="0.2">
      <c r="D545" s="45"/>
    </row>
    <row r="546" spans="4:4" ht="14.25" customHeight="1" x14ac:dyDescent="0.2">
      <c r="D546" s="45"/>
    </row>
    <row r="547" spans="4:4" ht="14.25" customHeight="1" x14ac:dyDescent="0.2">
      <c r="D547" s="45"/>
    </row>
    <row r="548" spans="4:4" ht="14.25" customHeight="1" x14ac:dyDescent="0.2">
      <c r="D548" s="45"/>
    </row>
    <row r="549" spans="4:4" ht="14.25" customHeight="1" x14ac:dyDescent="0.2">
      <c r="D549" s="45"/>
    </row>
    <row r="550" spans="4:4" ht="14.25" customHeight="1" x14ac:dyDescent="0.2">
      <c r="D550" s="45"/>
    </row>
    <row r="551" spans="4:4" ht="14.25" customHeight="1" x14ac:dyDescent="0.2">
      <c r="D551" s="45"/>
    </row>
    <row r="552" spans="4:4" ht="14.25" customHeight="1" x14ac:dyDescent="0.2">
      <c r="D552" s="45"/>
    </row>
    <row r="553" spans="4:4" ht="14.25" customHeight="1" x14ac:dyDescent="0.2">
      <c r="D553" s="45"/>
    </row>
    <row r="554" spans="4:4" ht="14.25" customHeight="1" x14ac:dyDescent="0.2">
      <c r="D554" s="45"/>
    </row>
    <row r="555" spans="4:4" ht="14.25" customHeight="1" x14ac:dyDescent="0.2">
      <c r="D555" s="45"/>
    </row>
    <row r="556" spans="4:4" ht="14.25" customHeight="1" x14ac:dyDescent="0.2">
      <c r="D556" s="45"/>
    </row>
    <row r="557" spans="4:4" ht="14.25" customHeight="1" x14ac:dyDescent="0.2">
      <c r="D557" s="45"/>
    </row>
    <row r="558" spans="4:4" ht="14.25" customHeight="1" x14ac:dyDescent="0.2">
      <c r="D558" s="45"/>
    </row>
    <row r="559" spans="4:4" ht="14.25" customHeight="1" x14ac:dyDescent="0.2">
      <c r="D559" s="45"/>
    </row>
    <row r="560" spans="4:4" ht="14.25" customHeight="1" x14ac:dyDescent="0.2">
      <c r="D560" s="45"/>
    </row>
    <row r="561" spans="4:4" ht="14.25" customHeight="1" x14ac:dyDescent="0.2">
      <c r="D561" s="45"/>
    </row>
    <row r="562" spans="4:4" ht="14.25" customHeight="1" x14ac:dyDescent="0.2">
      <c r="D562" s="45"/>
    </row>
    <row r="563" spans="4:4" ht="14.25" customHeight="1" x14ac:dyDescent="0.2">
      <c r="D563" s="45"/>
    </row>
    <row r="564" spans="4:4" ht="14.25" customHeight="1" x14ac:dyDescent="0.2">
      <c r="D564" s="45"/>
    </row>
    <row r="565" spans="4:4" ht="14.25" customHeight="1" x14ac:dyDescent="0.2">
      <c r="D565" s="45"/>
    </row>
    <row r="566" spans="4:4" ht="14.25" customHeight="1" x14ac:dyDescent="0.2">
      <c r="D566" s="45"/>
    </row>
    <row r="567" spans="4:4" ht="14.25" customHeight="1" x14ac:dyDescent="0.2">
      <c r="D567" s="45"/>
    </row>
    <row r="568" spans="4:4" ht="14.25" customHeight="1" x14ac:dyDescent="0.2">
      <c r="D568" s="45"/>
    </row>
    <row r="569" spans="4:4" ht="14.25" customHeight="1" x14ac:dyDescent="0.2">
      <c r="D569" s="45"/>
    </row>
    <row r="570" spans="4:4" ht="14.25" customHeight="1" x14ac:dyDescent="0.2">
      <c r="D570" s="45"/>
    </row>
    <row r="571" spans="4:4" ht="14.25" customHeight="1" x14ac:dyDescent="0.2">
      <c r="D571" s="45"/>
    </row>
    <row r="572" spans="4:4" ht="14.25" customHeight="1" x14ac:dyDescent="0.2">
      <c r="D572" s="45"/>
    </row>
    <row r="573" spans="4:4" ht="14.25" customHeight="1" x14ac:dyDescent="0.2">
      <c r="D573" s="45"/>
    </row>
    <row r="574" spans="4:4" ht="14.25" customHeight="1" x14ac:dyDescent="0.2">
      <c r="D574" s="45"/>
    </row>
    <row r="575" spans="4:4" ht="14.25" customHeight="1" x14ac:dyDescent="0.2">
      <c r="D575" s="45"/>
    </row>
    <row r="576" spans="4:4" ht="14.25" customHeight="1" x14ac:dyDescent="0.2">
      <c r="D576" s="45"/>
    </row>
    <row r="577" spans="4:4" ht="14.25" customHeight="1" x14ac:dyDescent="0.2">
      <c r="D577" s="45"/>
    </row>
    <row r="578" spans="4:4" ht="14.25" customHeight="1" x14ac:dyDescent="0.2">
      <c r="D578" s="45"/>
    </row>
    <row r="579" spans="4:4" ht="14.25" customHeight="1" x14ac:dyDescent="0.2">
      <c r="D579" s="45"/>
    </row>
    <row r="580" spans="4:4" ht="14.25" customHeight="1" x14ac:dyDescent="0.2">
      <c r="D580" s="45"/>
    </row>
    <row r="581" spans="4:4" ht="14.25" customHeight="1" x14ac:dyDescent="0.2">
      <c r="D581" s="45"/>
    </row>
    <row r="582" spans="4:4" ht="14.25" customHeight="1" x14ac:dyDescent="0.2">
      <c r="D582" s="45"/>
    </row>
    <row r="583" spans="4:4" ht="14.25" customHeight="1" x14ac:dyDescent="0.2">
      <c r="D583" s="45"/>
    </row>
    <row r="584" spans="4:4" ht="14.25" customHeight="1" x14ac:dyDescent="0.2">
      <c r="D584" s="45"/>
    </row>
    <row r="585" spans="4:4" ht="14.25" customHeight="1" x14ac:dyDescent="0.2">
      <c r="D585" s="45"/>
    </row>
    <row r="586" spans="4:4" ht="14.25" customHeight="1" x14ac:dyDescent="0.2">
      <c r="D586" s="45"/>
    </row>
    <row r="587" spans="4:4" ht="14.25" customHeight="1" x14ac:dyDescent="0.2">
      <c r="D587" s="45"/>
    </row>
    <row r="588" spans="4:4" ht="14.25" customHeight="1" x14ac:dyDescent="0.2">
      <c r="D588" s="45"/>
    </row>
    <row r="589" spans="4:4" ht="14.25" customHeight="1" x14ac:dyDescent="0.2">
      <c r="D589" s="45"/>
    </row>
    <row r="590" spans="4:4" ht="14.25" customHeight="1" x14ac:dyDescent="0.2">
      <c r="D590" s="45"/>
    </row>
    <row r="591" spans="4:4" ht="14.25" customHeight="1" x14ac:dyDescent="0.2">
      <c r="D591" s="45"/>
    </row>
    <row r="592" spans="4:4" ht="14.25" customHeight="1" x14ac:dyDescent="0.2">
      <c r="D592" s="45"/>
    </row>
    <row r="593" spans="4:4" ht="14.25" customHeight="1" x14ac:dyDescent="0.2">
      <c r="D593" s="45"/>
    </row>
    <row r="594" spans="4:4" ht="14.25" customHeight="1" x14ac:dyDescent="0.2">
      <c r="D594" s="45"/>
    </row>
    <row r="595" spans="4:4" ht="14.25" customHeight="1" x14ac:dyDescent="0.2">
      <c r="D595" s="45"/>
    </row>
    <row r="596" spans="4:4" ht="14.25" customHeight="1" x14ac:dyDescent="0.2">
      <c r="D596" s="45"/>
    </row>
    <row r="597" spans="4:4" ht="14.25" customHeight="1" x14ac:dyDescent="0.2">
      <c r="D597" s="45"/>
    </row>
    <row r="598" spans="4:4" ht="14.25" customHeight="1" x14ac:dyDescent="0.2">
      <c r="D598" s="45"/>
    </row>
    <row r="599" spans="4:4" ht="14.25" customHeight="1" x14ac:dyDescent="0.2">
      <c r="D599" s="45"/>
    </row>
    <row r="600" spans="4:4" ht="14.25" customHeight="1" x14ac:dyDescent="0.2">
      <c r="D600" s="45"/>
    </row>
    <row r="601" spans="4:4" ht="14.25" customHeight="1" x14ac:dyDescent="0.2">
      <c r="D601" s="45"/>
    </row>
    <row r="602" spans="4:4" ht="14.25" customHeight="1" x14ac:dyDescent="0.2">
      <c r="D602" s="45"/>
    </row>
    <row r="603" spans="4:4" ht="14.25" customHeight="1" x14ac:dyDescent="0.2">
      <c r="D603" s="45"/>
    </row>
    <row r="604" spans="4:4" ht="14.25" customHeight="1" x14ac:dyDescent="0.2">
      <c r="D604" s="45"/>
    </row>
    <row r="605" spans="4:4" ht="14.25" customHeight="1" x14ac:dyDescent="0.2">
      <c r="D605" s="45"/>
    </row>
    <row r="606" spans="4:4" ht="14.25" customHeight="1" x14ac:dyDescent="0.2">
      <c r="D606" s="45"/>
    </row>
    <row r="607" spans="4:4" ht="14.25" customHeight="1" x14ac:dyDescent="0.2">
      <c r="D607" s="45"/>
    </row>
    <row r="608" spans="4:4" ht="14.25" customHeight="1" x14ac:dyDescent="0.2">
      <c r="D608" s="45"/>
    </row>
    <row r="609" spans="4:4" ht="14.25" customHeight="1" x14ac:dyDescent="0.2">
      <c r="D609" s="45"/>
    </row>
    <row r="610" spans="4:4" ht="14.25" customHeight="1" x14ac:dyDescent="0.2">
      <c r="D610" s="45"/>
    </row>
    <row r="611" spans="4:4" ht="14.25" customHeight="1" x14ac:dyDescent="0.2">
      <c r="D611" s="45"/>
    </row>
    <row r="612" spans="4:4" ht="14.25" customHeight="1" x14ac:dyDescent="0.2">
      <c r="D612" s="45"/>
    </row>
    <row r="613" spans="4:4" ht="14.25" customHeight="1" x14ac:dyDescent="0.2">
      <c r="D613" s="45"/>
    </row>
    <row r="614" spans="4:4" ht="14.25" customHeight="1" x14ac:dyDescent="0.2">
      <c r="D614" s="45"/>
    </row>
    <row r="615" spans="4:4" ht="14.25" customHeight="1" x14ac:dyDescent="0.2">
      <c r="D615" s="45"/>
    </row>
    <row r="616" spans="4:4" ht="14.25" customHeight="1" x14ac:dyDescent="0.2">
      <c r="D616" s="45"/>
    </row>
    <row r="617" spans="4:4" ht="14.25" customHeight="1" x14ac:dyDescent="0.2">
      <c r="D617" s="45"/>
    </row>
    <row r="618" spans="4:4" ht="14.25" customHeight="1" x14ac:dyDescent="0.2">
      <c r="D618" s="45"/>
    </row>
    <row r="619" spans="4:4" ht="14.25" customHeight="1" x14ac:dyDescent="0.2">
      <c r="D619" s="45"/>
    </row>
    <row r="620" spans="4:4" ht="14.25" customHeight="1" x14ac:dyDescent="0.2">
      <c r="D620" s="45"/>
    </row>
    <row r="621" spans="4:4" ht="14.25" customHeight="1" x14ac:dyDescent="0.2">
      <c r="D621" s="45"/>
    </row>
    <row r="622" spans="4:4" ht="14.25" customHeight="1" x14ac:dyDescent="0.2">
      <c r="D622" s="45"/>
    </row>
    <row r="623" spans="4:4" ht="14.25" customHeight="1" x14ac:dyDescent="0.2">
      <c r="D623" s="45"/>
    </row>
    <row r="624" spans="4:4" ht="14.25" customHeight="1" x14ac:dyDescent="0.2">
      <c r="D624" s="45"/>
    </row>
    <row r="625" spans="4:4" ht="14.25" customHeight="1" x14ac:dyDescent="0.2">
      <c r="D625" s="45"/>
    </row>
    <row r="626" spans="4:4" ht="14.25" customHeight="1" x14ac:dyDescent="0.2">
      <c r="D626" s="45"/>
    </row>
    <row r="627" spans="4:4" ht="14.25" customHeight="1" x14ac:dyDescent="0.2">
      <c r="D627" s="45"/>
    </row>
    <row r="628" spans="4:4" ht="14.25" customHeight="1" x14ac:dyDescent="0.2">
      <c r="D628" s="45"/>
    </row>
    <row r="629" spans="4:4" ht="14.25" customHeight="1" x14ac:dyDescent="0.2">
      <c r="D629" s="45"/>
    </row>
    <row r="630" spans="4:4" ht="14.25" customHeight="1" x14ac:dyDescent="0.2">
      <c r="D630" s="45"/>
    </row>
    <row r="631" spans="4:4" ht="14.25" customHeight="1" x14ac:dyDescent="0.2">
      <c r="D631" s="45"/>
    </row>
    <row r="632" spans="4:4" ht="14.25" customHeight="1" x14ac:dyDescent="0.2">
      <c r="D632" s="45"/>
    </row>
    <row r="633" spans="4:4" ht="14.25" customHeight="1" x14ac:dyDescent="0.2">
      <c r="D633" s="45"/>
    </row>
    <row r="634" spans="4:4" ht="14.25" customHeight="1" x14ac:dyDescent="0.2">
      <c r="D634" s="45"/>
    </row>
    <row r="635" spans="4:4" ht="14.25" customHeight="1" x14ac:dyDescent="0.2">
      <c r="D635" s="45"/>
    </row>
    <row r="636" spans="4:4" ht="14.25" customHeight="1" x14ac:dyDescent="0.2">
      <c r="D636" s="45"/>
    </row>
    <row r="637" spans="4:4" ht="14.25" customHeight="1" x14ac:dyDescent="0.2">
      <c r="D637" s="45"/>
    </row>
    <row r="638" spans="4:4" ht="14.25" customHeight="1" x14ac:dyDescent="0.2">
      <c r="D638" s="45"/>
    </row>
    <row r="639" spans="4:4" ht="14.25" customHeight="1" x14ac:dyDescent="0.2">
      <c r="D639" s="45"/>
    </row>
    <row r="640" spans="4:4" ht="14.25" customHeight="1" x14ac:dyDescent="0.2">
      <c r="D640" s="45"/>
    </row>
    <row r="641" spans="4:4" ht="14.25" customHeight="1" x14ac:dyDescent="0.2">
      <c r="D641" s="45"/>
    </row>
    <row r="642" spans="4:4" ht="14.25" customHeight="1" x14ac:dyDescent="0.2">
      <c r="D642" s="45"/>
    </row>
    <row r="643" spans="4:4" ht="14.25" customHeight="1" x14ac:dyDescent="0.2">
      <c r="D643" s="45"/>
    </row>
    <row r="644" spans="4:4" ht="14.25" customHeight="1" x14ac:dyDescent="0.2">
      <c r="D644" s="45"/>
    </row>
    <row r="645" spans="4:4" ht="14.25" customHeight="1" x14ac:dyDescent="0.2">
      <c r="D645" s="45"/>
    </row>
    <row r="646" spans="4:4" ht="14.25" customHeight="1" x14ac:dyDescent="0.2">
      <c r="D646" s="45"/>
    </row>
    <row r="647" spans="4:4" ht="14.25" customHeight="1" x14ac:dyDescent="0.2">
      <c r="D647" s="45"/>
    </row>
    <row r="648" spans="4:4" ht="14.25" customHeight="1" x14ac:dyDescent="0.2">
      <c r="D648" s="45"/>
    </row>
    <row r="649" spans="4:4" ht="14.25" customHeight="1" x14ac:dyDescent="0.2">
      <c r="D649" s="45"/>
    </row>
    <row r="650" spans="4:4" ht="14.25" customHeight="1" x14ac:dyDescent="0.2">
      <c r="D650" s="45"/>
    </row>
    <row r="651" spans="4:4" ht="14.25" customHeight="1" x14ac:dyDescent="0.2">
      <c r="D651" s="45"/>
    </row>
    <row r="652" spans="4:4" ht="14.25" customHeight="1" x14ac:dyDescent="0.2">
      <c r="D652" s="45"/>
    </row>
    <row r="653" spans="4:4" ht="14.25" customHeight="1" x14ac:dyDescent="0.2">
      <c r="D653" s="45"/>
    </row>
    <row r="654" spans="4:4" ht="14.25" customHeight="1" x14ac:dyDescent="0.2">
      <c r="D654" s="45"/>
    </row>
    <row r="655" spans="4:4" ht="14.25" customHeight="1" x14ac:dyDescent="0.2">
      <c r="D655" s="45"/>
    </row>
    <row r="656" spans="4:4" ht="14.25" customHeight="1" x14ac:dyDescent="0.2">
      <c r="D656" s="45"/>
    </row>
    <row r="657" spans="4:4" ht="14.25" customHeight="1" x14ac:dyDescent="0.2">
      <c r="D657" s="45"/>
    </row>
    <row r="658" spans="4:4" ht="14.25" customHeight="1" x14ac:dyDescent="0.2">
      <c r="D658" s="45"/>
    </row>
    <row r="659" spans="4:4" ht="14.25" customHeight="1" x14ac:dyDescent="0.2">
      <c r="D659" s="45"/>
    </row>
    <row r="660" spans="4:4" ht="14.25" customHeight="1" x14ac:dyDescent="0.2">
      <c r="D660" s="45"/>
    </row>
    <row r="661" spans="4:4" ht="14.25" customHeight="1" x14ac:dyDescent="0.2">
      <c r="D661" s="45"/>
    </row>
    <row r="662" spans="4:4" ht="14.25" customHeight="1" x14ac:dyDescent="0.2">
      <c r="D662" s="45"/>
    </row>
    <row r="663" spans="4:4" ht="14.25" customHeight="1" x14ac:dyDescent="0.2">
      <c r="D663" s="45"/>
    </row>
    <row r="664" spans="4:4" ht="14.25" customHeight="1" x14ac:dyDescent="0.2">
      <c r="D664" s="45"/>
    </row>
    <row r="665" spans="4:4" ht="14.25" customHeight="1" x14ac:dyDescent="0.2">
      <c r="D665" s="45"/>
    </row>
    <row r="666" spans="4:4" ht="14.25" customHeight="1" x14ac:dyDescent="0.2">
      <c r="D666" s="45"/>
    </row>
    <row r="667" spans="4:4" ht="14.25" customHeight="1" x14ac:dyDescent="0.2">
      <c r="D667" s="45"/>
    </row>
    <row r="668" spans="4:4" ht="14.25" customHeight="1" x14ac:dyDescent="0.2">
      <c r="D668" s="45"/>
    </row>
    <row r="669" spans="4:4" ht="14.25" customHeight="1" x14ac:dyDescent="0.2">
      <c r="D669" s="45"/>
    </row>
    <row r="670" spans="4:4" ht="14.25" customHeight="1" x14ac:dyDescent="0.2">
      <c r="D670" s="45"/>
    </row>
    <row r="671" spans="4:4" ht="14.25" customHeight="1" x14ac:dyDescent="0.2">
      <c r="D671" s="45"/>
    </row>
    <row r="672" spans="4:4" ht="14.25" customHeight="1" x14ac:dyDescent="0.2">
      <c r="D672" s="45"/>
    </row>
    <row r="673" spans="4:4" ht="14.25" customHeight="1" x14ac:dyDescent="0.2">
      <c r="D673" s="45"/>
    </row>
    <row r="674" spans="4:4" ht="14.25" customHeight="1" x14ac:dyDescent="0.2">
      <c r="D674" s="45"/>
    </row>
    <row r="675" spans="4:4" ht="14.25" customHeight="1" x14ac:dyDescent="0.2">
      <c r="D675" s="45"/>
    </row>
    <row r="676" spans="4:4" ht="14.25" customHeight="1" x14ac:dyDescent="0.2">
      <c r="D676" s="45"/>
    </row>
    <row r="677" spans="4:4" ht="14.25" customHeight="1" x14ac:dyDescent="0.2">
      <c r="D677" s="45"/>
    </row>
    <row r="678" spans="4:4" ht="14.25" customHeight="1" x14ac:dyDescent="0.2">
      <c r="D678" s="45"/>
    </row>
    <row r="679" spans="4:4" ht="14.25" customHeight="1" x14ac:dyDescent="0.2">
      <c r="D679" s="45"/>
    </row>
    <row r="680" spans="4:4" ht="14.25" customHeight="1" x14ac:dyDescent="0.2">
      <c r="D680" s="45"/>
    </row>
    <row r="681" spans="4:4" ht="14.25" customHeight="1" x14ac:dyDescent="0.2">
      <c r="D681" s="45"/>
    </row>
    <row r="682" spans="4:4" ht="14.25" customHeight="1" x14ac:dyDescent="0.2">
      <c r="D682" s="45"/>
    </row>
    <row r="683" spans="4:4" ht="14.25" customHeight="1" x14ac:dyDescent="0.2">
      <c r="D683" s="45"/>
    </row>
    <row r="684" spans="4:4" ht="14.25" customHeight="1" x14ac:dyDescent="0.2">
      <c r="D684" s="45"/>
    </row>
    <row r="685" spans="4:4" ht="14.25" customHeight="1" x14ac:dyDescent="0.2">
      <c r="D685" s="45"/>
    </row>
    <row r="686" spans="4:4" ht="14.25" customHeight="1" x14ac:dyDescent="0.2">
      <c r="D686" s="45"/>
    </row>
    <row r="687" spans="4:4" ht="14.25" customHeight="1" x14ac:dyDescent="0.2">
      <c r="D687" s="45"/>
    </row>
    <row r="688" spans="4:4" ht="14.25" customHeight="1" x14ac:dyDescent="0.2">
      <c r="D688" s="45"/>
    </row>
    <row r="689" spans="4:4" ht="14.25" customHeight="1" x14ac:dyDescent="0.2">
      <c r="D689" s="45"/>
    </row>
    <row r="690" spans="4:4" ht="14.25" customHeight="1" x14ac:dyDescent="0.2">
      <c r="D690" s="45"/>
    </row>
    <row r="691" spans="4:4" ht="14.25" customHeight="1" x14ac:dyDescent="0.2">
      <c r="D691" s="45"/>
    </row>
    <row r="692" spans="4:4" ht="14.25" customHeight="1" x14ac:dyDescent="0.2">
      <c r="D692" s="45"/>
    </row>
    <row r="693" spans="4:4" ht="14.25" customHeight="1" x14ac:dyDescent="0.2">
      <c r="D693" s="45"/>
    </row>
    <row r="694" spans="4:4" ht="14.25" customHeight="1" x14ac:dyDescent="0.2">
      <c r="D694" s="45"/>
    </row>
    <row r="695" spans="4:4" ht="14.25" customHeight="1" x14ac:dyDescent="0.2">
      <c r="D695" s="45"/>
    </row>
    <row r="696" spans="4:4" ht="14.25" customHeight="1" x14ac:dyDescent="0.2">
      <c r="D696" s="45"/>
    </row>
    <row r="697" spans="4:4" ht="14.25" customHeight="1" x14ac:dyDescent="0.2">
      <c r="D697" s="45"/>
    </row>
    <row r="698" spans="4:4" ht="14.25" customHeight="1" x14ac:dyDescent="0.2">
      <c r="D698" s="45"/>
    </row>
    <row r="699" spans="4:4" ht="14.25" customHeight="1" x14ac:dyDescent="0.2">
      <c r="D699" s="45"/>
    </row>
    <row r="700" spans="4:4" ht="14.25" customHeight="1" x14ac:dyDescent="0.2">
      <c r="D700" s="45"/>
    </row>
    <row r="701" spans="4:4" ht="14.25" customHeight="1" x14ac:dyDescent="0.2">
      <c r="D701" s="45"/>
    </row>
    <row r="702" spans="4:4" ht="14.25" customHeight="1" x14ac:dyDescent="0.2">
      <c r="D702" s="45"/>
    </row>
    <row r="703" spans="4:4" ht="14.25" customHeight="1" x14ac:dyDescent="0.2">
      <c r="D703" s="45"/>
    </row>
    <row r="704" spans="4:4" ht="14.25" customHeight="1" x14ac:dyDescent="0.2">
      <c r="D704" s="45"/>
    </row>
    <row r="705" spans="4:4" ht="14.25" customHeight="1" x14ac:dyDescent="0.2">
      <c r="D705" s="45"/>
    </row>
    <row r="706" spans="4:4" ht="14.25" customHeight="1" x14ac:dyDescent="0.2">
      <c r="D706" s="45"/>
    </row>
    <row r="707" spans="4:4" ht="14.25" customHeight="1" x14ac:dyDescent="0.2">
      <c r="D707" s="45"/>
    </row>
    <row r="708" spans="4:4" ht="14.25" customHeight="1" x14ac:dyDescent="0.2">
      <c r="D708" s="45"/>
    </row>
    <row r="709" spans="4:4" ht="14.25" customHeight="1" x14ac:dyDescent="0.2">
      <c r="D709" s="45"/>
    </row>
    <row r="710" spans="4:4" ht="14.25" customHeight="1" x14ac:dyDescent="0.2">
      <c r="D710" s="45"/>
    </row>
    <row r="711" spans="4:4" ht="14.25" customHeight="1" x14ac:dyDescent="0.2">
      <c r="D711" s="45"/>
    </row>
    <row r="712" spans="4:4" ht="14.25" customHeight="1" x14ac:dyDescent="0.2">
      <c r="D712" s="45"/>
    </row>
    <row r="713" spans="4:4" ht="14.25" customHeight="1" x14ac:dyDescent="0.2">
      <c r="D713" s="45"/>
    </row>
    <row r="714" spans="4:4" ht="14.25" customHeight="1" x14ac:dyDescent="0.2">
      <c r="D714" s="45"/>
    </row>
    <row r="715" spans="4:4" ht="14.25" customHeight="1" x14ac:dyDescent="0.2">
      <c r="D715" s="45"/>
    </row>
    <row r="716" spans="4:4" ht="14.25" customHeight="1" x14ac:dyDescent="0.2">
      <c r="D716" s="45"/>
    </row>
    <row r="717" spans="4:4" ht="14.25" customHeight="1" x14ac:dyDescent="0.2">
      <c r="D717" s="45"/>
    </row>
    <row r="718" spans="4:4" ht="14.25" customHeight="1" x14ac:dyDescent="0.2">
      <c r="D718" s="45"/>
    </row>
    <row r="719" spans="4:4" ht="14.25" customHeight="1" x14ac:dyDescent="0.2">
      <c r="D719" s="45"/>
    </row>
    <row r="720" spans="4:4" ht="14.25" customHeight="1" x14ac:dyDescent="0.2">
      <c r="D720" s="45"/>
    </row>
    <row r="721" spans="4:4" ht="14.25" customHeight="1" x14ac:dyDescent="0.2">
      <c r="D721" s="45"/>
    </row>
    <row r="722" spans="4:4" ht="14.25" customHeight="1" x14ac:dyDescent="0.2">
      <c r="D722" s="45"/>
    </row>
    <row r="723" spans="4:4" ht="14.25" customHeight="1" x14ac:dyDescent="0.2">
      <c r="D723" s="45"/>
    </row>
    <row r="724" spans="4:4" ht="14.25" customHeight="1" x14ac:dyDescent="0.2">
      <c r="D724" s="45"/>
    </row>
    <row r="725" spans="4:4" ht="14.25" customHeight="1" x14ac:dyDescent="0.2">
      <c r="D725" s="45"/>
    </row>
    <row r="726" spans="4:4" ht="14.25" customHeight="1" x14ac:dyDescent="0.2">
      <c r="D726" s="45"/>
    </row>
    <row r="727" spans="4:4" ht="14.25" customHeight="1" x14ac:dyDescent="0.2">
      <c r="D727" s="45"/>
    </row>
    <row r="728" spans="4:4" ht="14.25" customHeight="1" x14ac:dyDescent="0.2">
      <c r="D728" s="45"/>
    </row>
    <row r="729" spans="4:4" ht="14.25" customHeight="1" x14ac:dyDescent="0.2">
      <c r="D729" s="45"/>
    </row>
    <row r="730" spans="4:4" ht="14.25" customHeight="1" x14ac:dyDescent="0.2">
      <c r="D730" s="45"/>
    </row>
    <row r="731" spans="4:4" ht="14.25" customHeight="1" x14ac:dyDescent="0.2">
      <c r="D731" s="45"/>
    </row>
    <row r="732" spans="4:4" ht="14.25" customHeight="1" x14ac:dyDescent="0.2">
      <c r="D732" s="45"/>
    </row>
    <row r="733" spans="4:4" ht="14.25" customHeight="1" x14ac:dyDescent="0.2">
      <c r="D733" s="45"/>
    </row>
    <row r="734" spans="4:4" ht="14.25" customHeight="1" x14ac:dyDescent="0.2">
      <c r="D734" s="45"/>
    </row>
    <row r="735" spans="4:4" ht="14.25" customHeight="1" x14ac:dyDescent="0.2">
      <c r="D735" s="45"/>
    </row>
    <row r="736" spans="4:4" ht="14.25" customHeight="1" x14ac:dyDescent="0.2">
      <c r="D736" s="45"/>
    </row>
    <row r="737" spans="4:4" ht="14.25" customHeight="1" x14ac:dyDescent="0.2">
      <c r="D737" s="45"/>
    </row>
    <row r="738" spans="4:4" ht="14.25" customHeight="1" x14ac:dyDescent="0.2">
      <c r="D738" s="45"/>
    </row>
    <row r="739" spans="4:4" ht="14.25" customHeight="1" x14ac:dyDescent="0.2">
      <c r="D739" s="45"/>
    </row>
    <row r="740" spans="4:4" ht="14.25" customHeight="1" x14ac:dyDescent="0.2">
      <c r="D740" s="45"/>
    </row>
    <row r="741" spans="4:4" ht="14.25" customHeight="1" x14ac:dyDescent="0.2">
      <c r="D741" s="45"/>
    </row>
    <row r="742" spans="4:4" ht="14.25" customHeight="1" x14ac:dyDescent="0.2">
      <c r="D742" s="45"/>
    </row>
    <row r="743" spans="4:4" ht="14.25" customHeight="1" x14ac:dyDescent="0.2">
      <c r="D743" s="45"/>
    </row>
    <row r="744" spans="4:4" ht="14.25" customHeight="1" x14ac:dyDescent="0.2">
      <c r="D744" s="45"/>
    </row>
    <row r="745" spans="4:4" ht="14.25" customHeight="1" x14ac:dyDescent="0.2">
      <c r="D745" s="45"/>
    </row>
    <row r="746" spans="4:4" ht="14.25" customHeight="1" x14ac:dyDescent="0.2">
      <c r="D746" s="45"/>
    </row>
    <row r="747" spans="4:4" ht="14.25" customHeight="1" x14ac:dyDescent="0.2">
      <c r="D747" s="45"/>
    </row>
    <row r="748" spans="4:4" ht="14.25" customHeight="1" x14ac:dyDescent="0.2">
      <c r="D748" s="45"/>
    </row>
    <row r="749" spans="4:4" ht="14.25" customHeight="1" x14ac:dyDescent="0.2">
      <c r="D749" s="45"/>
    </row>
    <row r="750" spans="4:4" ht="14.25" customHeight="1" x14ac:dyDescent="0.2">
      <c r="D750" s="45"/>
    </row>
    <row r="751" spans="4:4" ht="14.25" customHeight="1" x14ac:dyDescent="0.2">
      <c r="D751" s="45"/>
    </row>
    <row r="752" spans="4:4" ht="14.25" customHeight="1" x14ac:dyDescent="0.2">
      <c r="D752" s="45"/>
    </row>
    <row r="753" spans="4:4" ht="14.25" customHeight="1" x14ac:dyDescent="0.2">
      <c r="D753" s="45"/>
    </row>
    <row r="754" spans="4:4" ht="14.25" customHeight="1" x14ac:dyDescent="0.2">
      <c r="D754" s="45"/>
    </row>
    <row r="755" spans="4:4" ht="14.25" customHeight="1" x14ac:dyDescent="0.2">
      <c r="D755" s="45"/>
    </row>
    <row r="756" spans="4:4" ht="14.25" customHeight="1" x14ac:dyDescent="0.2">
      <c r="D756" s="45"/>
    </row>
    <row r="757" spans="4:4" ht="14.25" customHeight="1" x14ac:dyDescent="0.2">
      <c r="D757" s="45"/>
    </row>
    <row r="758" spans="4:4" ht="14.25" customHeight="1" x14ac:dyDescent="0.2">
      <c r="D758" s="45"/>
    </row>
    <row r="759" spans="4:4" ht="14.25" customHeight="1" x14ac:dyDescent="0.2">
      <c r="D759" s="45"/>
    </row>
    <row r="760" spans="4:4" ht="14.25" customHeight="1" x14ac:dyDescent="0.2">
      <c r="D760" s="45"/>
    </row>
    <row r="761" spans="4:4" ht="14.25" customHeight="1" x14ac:dyDescent="0.2">
      <c r="D761" s="45"/>
    </row>
    <row r="762" spans="4:4" ht="14.25" customHeight="1" x14ac:dyDescent="0.2">
      <c r="D762" s="45"/>
    </row>
    <row r="763" spans="4:4" ht="14.25" customHeight="1" x14ac:dyDescent="0.2">
      <c r="D763" s="45"/>
    </row>
    <row r="764" spans="4:4" ht="14.25" customHeight="1" x14ac:dyDescent="0.2">
      <c r="D764" s="45"/>
    </row>
    <row r="765" spans="4:4" ht="14.25" customHeight="1" x14ac:dyDescent="0.2">
      <c r="D765" s="45"/>
    </row>
    <row r="766" spans="4:4" ht="14.25" customHeight="1" x14ac:dyDescent="0.2">
      <c r="D766" s="45"/>
    </row>
    <row r="767" spans="4:4" ht="14.25" customHeight="1" x14ac:dyDescent="0.2">
      <c r="D767" s="45"/>
    </row>
    <row r="768" spans="4:4" ht="14.25" customHeight="1" x14ac:dyDescent="0.2">
      <c r="D768" s="45"/>
    </row>
    <row r="769" spans="4:4" ht="14.25" customHeight="1" x14ac:dyDescent="0.2">
      <c r="D769" s="45"/>
    </row>
    <row r="770" spans="4:4" ht="14.25" customHeight="1" x14ac:dyDescent="0.2">
      <c r="D770" s="45"/>
    </row>
    <row r="771" spans="4:4" ht="14.25" customHeight="1" x14ac:dyDescent="0.2">
      <c r="D771" s="45"/>
    </row>
    <row r="772" spans="4:4" ht="14.25" customHeight="1" x14ac:dyDescent="0.2">
      <c r="D772" s="45"/>
    </row>
    <row r="773" spans="4:4" ht="14.25" customHeight="1" x14ac:dyDescent="0.2">
      <c r="D773" s="45"/>
    </row>
    <row r="774" spans="4:4" ht="14.25" customHeight="1" x14ac:dyDescent="0.2">
      <c r="D774" s="45"/>
    </row>
    <row r="775" spans="4:4" ht="14.25" customHeight="1" x14ac:dyDescent="0.2">
      <c r="D775" s="45"/>
    </row>
    <row r="776" spans="4:4" ht="14.25" customHeight="1" x14ac:dyDescent="0.2">
      <c r="D776" s="45"/>
    </row>
    <row r="777" spans="4:4" ht="14.25" customHeight="1" x14ac:dyDescent="0.2">
      <c r="D777" s="45"/>
    </row>
    <row r="778" spans="4:4" ht="14.25" customHeight="1" x14ac:dyDescent="0.2">
      <c r="D778" s="45"/>
    </row>
    <row r="779" spans="4:4" ht="14.25" customHeight="1" x14ac:dyDescent="0.2">
      <c r="D779" s="45"/>
    </row>
    <row r="780" spans="4:4" ht="14.25" customHeight="1" x14ac:dyDescent="0.2">
      <c r="D780" s="45"/>
    </row>
    <row r="781" spans="4:4" ht="14.25" customHeight="1" x14ac:dyDescent="0.2">
      <c r="D781" s="45"/>
    </row>
    <row r="782" spans="4:4" ht="14.25" customHeight="1" x14ac:dyDescent="0.2">
      <c r="D782" s="45"/>
    </row>
    <row r="783" spans="4:4" ht="14.25" customHeight="1" x14ac:dyDescent="0.2">
      <c r="D783" s="45"/>
    </row>
    <row r="784" spans="4:4" ht="14.25" customHeight="1" x14ac:dyDescent="0.2">
      <c r="D784" s="45"/>
    </row>
    <row r="785" spans="4:4" ht="14.25" customHeight="1" x14ac:dyDescent="0.2">
      <c r="D785" s="45"/>
    </row>
    <row r="786" spans="4:4" ht="14.25" customHeight="1" x14ac:dyDescent="0.2">
      <c r="D786" s="45"/>
    </row>
    <row r="787" spans="4:4" ht="14.25" customHeight="1" x14ac:dyDescent="0.2">
      <c r="D787" s="45"/>
    </row>
    <row r="788" spans="4:4" ht="14.25" customHeight="1" x14ac:dyDescent="0.2">
      <c r="D788" s="45"/>
    </row>
    <row r="789" spans="4:4" ht="14.25" customHeight="1" x14ac:dyDescent="0.2">
      <c r="D789" s="45"/>
    </row>
    <row r="790" spans="4:4" ht="14.25" customHeight="1" x14ac:dyDescent="0.2">
      <c r="D790" s="45"/>
    </row>
    <row r="791" spans="4:4" ht="14.25" customHeight="1" x14ac:dyDescent="0.2">
      <c r="D791" s="45"/>
    </row>
    <row r="792" spans="4:4" ht="14.25" customHeight="1" x14ac:dyDescent="0.2">
      <c r="D792" s="45"/>
    </row>
    <row r="793" spans="4:4" ht="14.25" customHeight="1" x14ac:dyDescent="0.2">
      <c r="D793" s="45"/>
    </row>
    <row r="794" spans="4:4" ht="14.25" customHeight="1" x14ac:dyDescent="0.2">
      <c r="D794" s="45"/>
    </row>
    <row r="795" spans="4:4" ht="14.25" customHeight="1" x14ac:dyDescent="0.2">
      <c r="D795" s="45"/>
    </row>
    <row r="796" spans="4:4" ht="14.25" customHeight="1" x14ac:dyDescent="0.2">
      <c r="D796" s="45"/>
    </row>
    <row r="797" spans="4:4" ht="14.25" customHeight="1" x14ac:dyDescent="0.2">
      <c r="D797" s="45"/>
    </row>
    <row r="798" spans="4:4" ht="14.25" customHeight="1" x14ac:dyDescent="0.2">
      <c r="D798" s="45"/>
    </row>
    <row r="799" spans="4:4" ht="14.25" customHeight="1" x14ac:dyDescent="0.2">
      <c r="D799" s="45"/>
    </row>
    <row r="800" spans="4:4" ht="14.25" customHeight="1" x14ac:dyDescent="0.2">
      <c r="D800" s="45"/>
    </row>
    <row r="801" spans="4:4" ht="14.25" customHeight="1" x14ac:dyDescent="0.2">
      <c r="D801" s="45"/>
    </row>
    <row r="802" spans="4:4" ht="14.25" customHeight="1" x14ac:dyDescent="0.2">
      <c r="D802" s="45"/>
    </row>
    <row r="803" spans="4:4" ht="14.25" customHeight="1" x14ac:dyDescent="0.2">
      <c r="D803" s="45"/>
    </row>
    <row r="804" spans="4:4" ht="14.25" customHeight="1" x14ac:dyDescent="0.2">
      <c r="D804" s="45"/>
    </row>
    <row r="805" spans="4:4" ht="14.25" customHeight="1" x14ac:dyDescent="0.2">
      <c r="D805" s="45"/>
    </row>
    <row r="806" spans="4:4" ht="14.25" customHeight="1" x14ac:dyDescent="0.2">
      <c r="D806" s="45"/>
    </row>
    <row r="807" spans="4:4" ht="14.25" customHeight="1" x14ac:dyDescent="0.2">
      <c r="D807" s="45"/>
    </row>
    <row r="808" spans="4:4" ht="14.25" customHeight="1" x14ac:dyDescent="0.2">
      <c r="D808" s="45"/>
    </row>
    <row r="809" spans="4:4" ht="14.25" customHeight="1" x14ac:dyDescent="0.2">
      <c r="D809" s="45"/>
    </row>
    <row r="810" spans="4:4" ht="14.25" customHeight="1" x14ac:dyDescent="0.2">
      <c r="D810" s="45"/>
    </row>
    <row r="811" spans="4:4" ht="14.25" customHeight="1" x14ac:dyDescent="0.2">
      <c r="D811" s="45"/>
    </row>
    <row r="812" spans="4:4" ht="14.25" customHeight="1" x14ac:dyDescent="0.2">
      <c r="D812" s="45"/>
    </row>
    <row r="813" spans="4:4" ht="14.25" customHeight="1" x14ac:dyDescent="0.2">
      <c r="D813" s="45"/>
    </row>
    <row r="814" spans="4:4" ht="14.25" customHeight="1" x14ac:dyDescent="0.2">
      <c r="D814" s="45"/>
    </row>
    <row r="815" spans="4:4" ht="14.25" customHeight="1" x14ac:dyDescent="0.2">
      <c r="D815" s="45"/>
    </row>
    <row r="816" spans="4:4" ht="14.25" customHeight="1" x14ac:dyDescent="0.2">
      <c r="D816" s="45"/>
    </row>
    <row r="817" spans="4:4" ht="14.25" customHeight="1" x14ac:dyDescent="0.2">
      <c r="D817" s="45"/>
    </row>
    <row r="818" spans="4:4" ht="14.25" customHeight="1" x14ac:dyDescent="0.2">
      <c r="D818" s="45"/>
    </row>
    <row r="819" spans="4:4" ht="14.25" customHeight="1" x14ac:dyDescent="0.2">
      <c r="D819" s="45"/>
    </row>
    <row r="820" spans="4:4" ht="14.25" customHeight="1" x14ac:dyDescent="0.2">
      <c r="D820" s="45"/>
    </row>
    <row r="821" spans="4:4" ht="14.25" customHeight="1" x14ac:dyDescent="0.2">
      <c r="D821" s="45"/>
    </row>
    <row r="822" spans="4:4" ht="14.25" customHeight="1" x14ac:dyDescent="0.2">
      <c r="D822" s="45"/>
    </row>
    <row r="823" spans="4:4" ht="14.25" customHeight="1" x14ac:dyDescent="0.2">
      <c r="D823" s="45"/>
    </row>
    <row r="824" spans="4:4" ht="14.25" customHeight="1" x14ac:dyDescent="0.2">
      <c r="D824" s="45"/>
    </row>
    <row r="825" spans="4:4" ht="14.25" customHeight="1" x14ac:dyDescent="0.2">
      <c r="D825" s="45"/>
    </row>
    <row r="826" spans="4:4" ht="14.25" customHeight="1" x14ac:dyDescent="0.2">
      <c r="D826" s="45"/>
    </row>
    <row r="827" spans="4:4" ht="14.25" customHeight="1" x14ac:dyDescent="0.2">
      <c r="D827" s="45"/>
    </row>
    <row r="828" spans="4:4" ht="14.25" customHeight="1" x14ac:dyDescent="0.2">
      <c r="D828" s="45"/>
    </row>
    <row r="829" spans="4:4" ht="14.25" customHeight="1" x14ac:dyDescent="0.2">
      <c r="D829" s="45"/>
    </row>
    <row r="830" spans="4:4" ht="14.25" customHeight="1" x14ac:dyDescent="0.2">
      <c r="D830" s="45"/>
    </row>
    <row r="831" spans="4:4" ht="14.25" customHeight="1" x14ac:dyDescent="0.2">
      <c r="D831" s="45"/>
    </row>
    <row r="832" spans="4:4" ht="14.25" customHeight="1" x14ac:dyDescent="0.2">
      <c r="D832" s="45"/>
    </row>
    <row r="833" spans="4:4" ht="14.25" customHeight="1" x14ac:dyDescent="0.2">
      <c r="D833" s="45"/>
    </row>
    <row r="834" spans="4:4" ht="14.25" customHeight="1" x14ac:dyDescent="0.2">
      <c r="D834" s="45"/>
    </row>
    <row r="835" spans="4:4" ht="14.25" customHeight="1" x14ac:dyDescent="0.2">
      <c r="D835" s="45"/>
    </row>
    <row r="836" spans="4:4" ht="14.25" customHeight="1" x14ac:dyDescent="0.2">
      <c r="D836" s="45"/>
    </row>
    <row r="837" spans="4:4" ht="14.25" customHeight="1" x14ac:dyDescent="0.2">
      <c r="D837" s="45"/>
    </row>
    <row r="838" spans="4:4" ht="14.25" customHeight="1" x14ac:dyDescent="0.2">
      <c r="D838" s="45"/>
    </row>
    <row r="839" spans="4:4" ht="14.25" customHeight="1" x14ac:dyDescent="0.2">
      <c r="D839" s="45"/>
    </row>
    <row r="840" spans="4:4" ht="14.25" customHeight="1" x14ac:dyDescent="0.2">
      <c r="D840" s="45"/>
    </row>
    <row r="841" spans="4:4" ht="14.25" customHeight="1" x14ac:dyDescent="0.2">
      <c r="D841" s="45"/>
    </row>
    <row r="842" spans="4:4" ht="14.25" customHeight="1" x14ac:dyDescent="0.2">
      <c r="D842" s="45"/>
    </row>
    <row r="843" spans="4:4" ht="14.25" customHeight="1" x14ac:dyDescent="0.2">
      <c r="D843" s="45"/>
    </row>
    <row r="844" spans="4:4" ht="14.25" customHeight="1" x14ac:dyDescent="0.2">
      <c r="D844" s="45"/>
    </row>
    <row r="845" spans="4:4" ht="14.25" customHeight="1" x14ac:dyDescent="0.2">
      <c r="D845" s="45"/>
    </row>
    <row r="846" spans="4:4" ht="14.25" customHeight="1" x14ac:dyDescent="0.2">
      <c r="D846" s="45"/>
    </row>
    <row r="847" spans="4:4" ht="14.25" customHeight="1" x14ac:dyDescent="0.2">
      <c r="D847" s="45"/>
    </row>
    <row r="848" spans="4:4" ht="14.25" customHeight="1" x14ac:dyDescent="0.2">
      <c r="D848" s="45"/>
    </row>
    <row r="849" spans="4:4" ht="14.25" customHeight="1" x14ac:dyDescent="0.2">
      <c r="D849" s="45"/>
    </row>
    <row r="850" spans="4:4" ht="14.25" customHeight="1" x14ac:dyDescent="0.2">
      <c r="D850" s="45"/>
    </row>
    <row r="851" spans="4:4" ht="14.25" customHeight="1" x14ac:dyDescent="0.2">
      <c r="D851" s="45"/>
    </row>
    <row r="852" spans="4:4" ht="14.25" customHeight="1" x14ac:dyDescent="0.2">
      <c r="D852" s="45"/>
    </row>
    <row r="853" spans="4:4" ht="14.25" customHeight="1" x14ac:dyDescent="0.2">
      <c r="D853" s="45"/>
    </row>
    <row r="854" spans="4:4" ht="14.25" customHeight="1" x14ac:dyDescent="0.2">
      <c r="D854" s="45"/>
    </row>
    <row r="855" spans="4:4" ht="14.25" customHeight="1" x14ac:dyDescent="0.2">
      <c r="D855" s="45"/>
    </row>
    <row r="856" spans="4:4" ht="14.25" customHeight="1" x14ac:dyDescent="0.2">
      <c r="D856" s="45"/>
    </row>
    <row r="857" spans="4:4" ht="14.25" customHeight="1" x14ac:dyDescent="0.2">
      <c r="D857" s="45"/>
    </row>
    <row r="858" spans="4:4" ht="14.25" customHeight="1" x14ac:dyDescent="0.2">
      <c r="D858" s="45"/>
    </row>
    <row r="859" spans="4:4" ht="14.25" customHeight="1" x14ac:dyDescent="0.2">
      <c r="D859" s="45"/>
    </row>
    <row r="860" spans="4:4" ht="14.25" customHeight="1" x14ac:dyDescent="0.2">
      <c r="D860" s="45"/>
    </row>
    <row r="861" spans="4:4" ht="14.25" customHeight="1" x14ac:dyDescent="0.2">
      <c r="D861" s="45"/>
    </row>
    <row r="862" spans="4:4" ht="14.25" customHeight="1" x14ac:dyDescent="0.2">
      <c r="D862" s="45"/>
    </row>
    <row r="863" spans="4:4" ht="14.25" customHeight="1" x14ac:dyDescent="0.2">
      <c r="D863" s="45"/>
    </row>
    <row r="864" spans="4:4" ht="14.25" customHeight="1" x14ac:dyDescent="0.2">
      <c r="D864" s="45"/>
    </row>
    <row r="865" spans="4:4" ht="14.25" customHeight="1" x14ac:dyDescent="0.2">
      <c r="D865" s="45"/>
    </row>
    <row r="866" spans="4:4" ht="14.25" customHeight="1" x14ac:dyDescent="0.2">
      <c r="D866" s="45"/>
    </row>
    <row r="867" spans="4:4" ht="14.25" customHeight="1" x14ac:dyDescent="0.2">
      <c r="D867" s="45"/>
    </row>
    <row r="868" spans="4:4" ht="14.25" customHeight="1" x14ac:dyDescent="0.2">
      <c r="D868" s="45"/>
    </row>
    <row r="869" spans="4:4" ht="14.25" customHeight="1" x14ac:dyDescent="0.2">
      <c r="D869" s="45"/>
    </row>
    <row r="870" spans="4:4" ht="14.25" customHeight="1" x14ac:dyDescent="0.2">
      <c r="D870" s="45"/>
    </row>
    <row r="871" spans="4:4" ht="14.25" customHeight="1" x14ac:dyDescent="0.2">
      <c r="D871" s="45"/>
    </row>
    <row r="872" spans="4:4" ht="14.25" customHeight="1" x14ac:dyDescent="0.2">
      <c r="D872" s="45"/>
    </row>
    <row r="873" spans="4:4" ht="14.25" customHeight="1" x14ac:dyDescent="0.2">
      <c r="D873" s="45"/>
    </row>
    <row r="874" spans="4:4" ht="14.25" customHeight="1" x14ac:dyDescent="0.2">
      <c r="D874" s="45"/>
    </row>
    <row r="875" spans="4:4" ht="14.25" customHeight="1" x14ac:dyDescent="0.2">
      <c r="D875" s="45"/>
    </row>
    <row r="876" spans="4:4" ht="14.25" customHeight="1" x14ac:dyDescent="0.2">
      <c r="D876" s="45"/>
    </row>
    <row r="877" spans="4:4" ht="14.25" customHeight="1" x14ac:dyDescent="0.2">
      <c r="D877" s="45"/>
    </row>
    <row r="878" spans="4:4" ht="14.25" customHeight="1" x14ac:dyDescent="0.2">
      <c r="D878" s="45"/>
    </row>
    <row r="879" spans="4:4" ht="14.25" customHeight="1" x14ac:dyDescent="0.2">
      <c r="D879" s="45"/>
    </row>
    <row r="880" spans="4:4" ht="14.25" customHeight="1" x14ac:dyDescent="0.2">
      <c r="D880" s="45"/>
    </row>
    <row r="881" spans="4:4" ht="14.25" customHeight="1" x14ac:dyDescent="0.2">
      <c r="D881" s="45"/>
    </row>
    <row r="882" spans="4:4" ht="14.25" customHeight="1" x14ac:dyDescent="0.2">
      <c r="D882" s="45"/>
    </row>
    <row r="883" spans="4:4" ht="14.25" customHeight="1" x14ac:dyDescent="0.2">
      <c r="D883" s="45"/>
    </row>
    <row r="884" spans="4:4" ht="14.25" customHeight="1" x14ac:dyDescent="0.2">
      <c r="D884" s="45"/>
    </row>
    <row r="885" spans="4:4" ht="14.25" customHeight="1" x14ac:dyDescent="0.2">
      <c r="D885" s="45"/>
    </row>
    <row r="886" spans="4:4" ht="14.25" customHeight="1" x14ac:dyDescent="0.2">
      <c r="D886" s="45"/>
    </row>
    <row r="887" spans="4:4" ht="14.25" customHeight="1" x14ac:dyDescent="0.2">
      <c r="D887" s="45"/>
    </row>
    <row r="888" spans="4:4" ht="14.25" customHeight="1" x14ac:dyDescent="0.2">
      <c r="D888" s="45"/>
    </row>
    <row r="889" spans="4:4" ht="14.25" customHeight="1" x14ac:dyDescent="0.2">
      <c r="D889" s="45"/>
    </row>
    <row r="890" spans="4:4" ht="14.25" customHeight="1" x14ac:dyDescent="0.2">
      <c r="D890" s="45"/>
    </row>
    <row r="891" spans="4:4" ht="14.25" customHeight="1" x14ac:dyDescent="0.2">
      <c r="D891" s="45"/>
    </row>
    <row r="892" spans="4:4" ht="14.25" customHeight="1" x14ac:dyDescent="0.2">
      <c r="D892" s="45"/>
    </row>
    <row r="893" spans="4:4" ht="14.25" customHeight="1" x14ac:dyDescent="0.2">
      <c r="D893" s="45"/>
    </row>
    <row r="894" spans="4:4" ht="14.25" customHeight="1" x14ac:dyDescent="0.2">
      <c r="D894" s="45"/>
    </row>
    <row r="895" spans="4:4" ht="14.25" customHeight="1" x14ac:dyDescent="0.2">
      <c r="D895" s="45"/>
    </row>
    <row r="896" spans="4:4" ht="14.25" customHeight="1" x14ac:dyDescent="0.2">
      <c r="D896" s="45"/>
    </row>
    <row r="897" spans="4:4" ht="14.25" customHeight="1" x14ac:dyDescent="0.2">
      <c r="D897" s="45"/>
    </row>
    <row r="898" spans="4:4" ht="14.25" customHeight="1" x14ac:dyDescent="0.2">
      <c r="D898" s="45"/>
    </row>
    <row r="899" spans="4:4" ht="14.25" customHeight="1" x14ac:dyDescent="0.2">
      <c r="D899" s="45"/>
    </row>
    <row r="900" spans="4:4" ht="14.25" customHeight="1" x14ac:dyDescent="0.2">
      <c r="D900" s="45"/>
    </row>
    <row r="901" spans="4:4" ht="14.25" customHeight="1" x14ac:dyDescent="0.2">
      <c r="D901" s="45"/>
    </row>
    <row r="902" spans="4:4" ht="14.25" customHeight="1" x14ac:dyDescent="0.2">
      <c r="D902" s="45"/>
    </row>
    <row r="903" spans="4:4" ht="14.25" customHeight="1" x14ac:dyDescent="0.2">
      <c r="D903" s="45"/>
    </row>
    <row r="904" spans="4:4" ht="14.25" customHeight="1" x14ac:dyDescent="0.2">
      <c r="D904" s="45"/>
    </row>
    <row r="905" spans="4:4" ht="14.25" customHeight="1" x14ac:dyDescent="0.2">
      <c r="D905" s="45"/>
    </row>
    <row r="906" spans="4:4" ht="14.25" customHeight="1" x14ac:dyDescent="0.2">
      <c r="D906" s="45"/>
    </row>
    <row r="907" spans="4:4" ht="14.25" customHeight="1" x14ac:dyDescent="0.2">
      <c r="D907" s="45"/>
    </row>
    <row r="908" spans="4:4" ht="14.25" customHeight="1" x14ac:dyDescent="0.2">
      <c r="D908" s="45"/>
    </row>
    <row r="909" spans="4:4" ht="14.25" customHeight="1" x14ac:dyDescent="0.2">
      <c r="D909" s="45"/>
    </row>
    <row r="910" spans="4:4" ht="14.25" customHeight="1" x14ac:dyDescent="0.2">
      <c r="D910" s="45"/>
    </row>
    <row r="911" spans="4:4" ht="14.25" customHeight="1" x14ac:dyDescent="0.2">
      <c r="D911" s="45"/>
    </row>
    <row r="912" spans="4:4" ht="14.25" customHeight="1" x14ac:dyDescent="0.2">
      <c r="D912" s="45"/>
    </row>
    <row r="913" spans="4:4" ht="14.25" customHeight="1" x14ac:dyDescent="0.2">
      <c r="D913" s="45"/>
    </row>
    <row r="914" spans="4:4" ht="14.25" customHeight="1" x14ac:dyDescent="0.2">
      <c r="D914" s="45"/>
    </row>
    <row r="915" spans="4:4" ht="14.25" customHeight="1" x14ac:dyDescent="0.2">
      <c r="D915" s="45"/>
    </row>
    <row r="916" spans="4:4" ht="14.25" customHeight="1" x14ac:dyDescent="0.2">
      <c r="D916" s="45"/>
    </row>
    <row r="917" spans="4:4" ht="14.25" customHeight="1" x14ac:dyDescent="0.2">
      <c r="D917" s="45"/>
    </row>
    <row r="918" spans="4:4" ht="14.25" customHeight="1" x14ac:dyDescent="0.2">
      <c r="D918" s="45"/>
    </row>
    <row r="919" spans="4:4" ht="14.25" customHeight="1" x14ac:dyDescent="0.2">
      <c r="D919" s="45"/>
    </row>
    <row r="920" spans="4:4" ht="14.25" customHeight="1" x14ac:dyDescent="0.2">
      <c r="D920" s="45"/>
    </row>
    <row r="921" spans="4:4" ht="14.25" customHeight="1" x14ac:dyDescent="0.2">
      <c r="D921" s="45"/>
    </row>
    <row r="922" spans="4:4" ht="14.25" customHeight="1" x14ac:dyDescent="0.2">
      <c r="D922" s="45"/>
    </row>
    <row r="923" spans="4:4" ht="14.25" customHeight="1" x14ac:dyDescent="0.2">
      <c r="D923" s="45"/>
    </row>
    <row r="924" spans="4:4" ht="14.25" customHeight="1" x14ac:dyDescent="0.2">
      <c r="D924" s="45"/>
    </row>
    <row r="925" spans="4:4" ht="14.25" customHeight="1" x14ac:dyDescent="0.2">
      <c r="D925" s="45"/>
    </row>
    <row r="926" spans="4:4" ht="14.25" customHeight="1" x14ac:dyDescent="0.2">
      <c r="D926" s="45"/>
    </row>
    <row r="927" spans="4:4" ht="14.25" customHeight="1" x14ac:dyDescent="0.2">
      <c r="D927" s="45"/>
    </row>
    <row r="928" spans="4:4" ht="14.25" customHeight="1" x14ac:dyDescent="0.2">
      <c r="D928" s="45"/>
    </row>
    <row r="929" spans="4:4" ht="14.25" customHeight="1" x14ac:dyDescent="0.2">
      <c r="D929" s="45"/>
    </row>
    <row r="930" spans="4:4" ht="14.25" customHeight="1" x14ac:dyDescent="0.2">
      <c r="D930" s="45"/>
    </row>
    <row r="931" spans="4:4" ht="14.25" customHeight="1" x14ac:dyDescent="0.2">
      <c r="D931" s="45"/>
    </row>
    <row r="932" spans="4:4" ht="14.25" customHeight="1" x14ac:dyDescent="0.2">
      <c r="D932" s="45"/>
    </row>
    <row r="933" spans="4:4" ht="14.25" customHeight="1" x14ac:dyDescent="0.2">
      <c r="D933" s="45"/>
    </row>
    <row r="934" spans="4:4" ht="14.25" customHeight="1" x14ac:dyDescent="0.2">
      <c r="D934" s="45"/>
    </row>
    <row r="935" spans="4:4" ht="14.25" customHeight="1" x14ac:dyDescent="0.2">
      <c r="D935" s="45"/>
    </row>
    <row r="936" spans="4:4" ht="14.25" customHeight="1" x14ac:dyDescent="0.2">
      <c r="D936" s="45"/>
    </row>
    <row r="937" spans="4:4" ht="14.25" customHeight="1" x14ac:dyDescent="0.2">
      <c r="D937" s="45"/>
    </row>
    <row r="938" spans="4:4" ht="14.25" customHeight="1" x14ac:dyDescent="0.2">
      <c r="D938" s="45"/>
    </row>
    <row r="939" spans="4:4" ht="14.25" customHeight="1" x14ac:dyDescent="0.2">
      <c r="D939" s="45"/>
    </row>
    <row r="940" spans="4:4" ht="14.25" customHeight="1" x14ac:dyDescent="0.2">
      <c r="D940" s="45"/>
    </row>
    <row r="941" spans="4:4" ht="14.25" customHeight="1" x14ac:dyDescent="0.2">
      <c r="D941" s="45"/>
    </row>
    <row r="942" spans="4:4" ht="14.25" customHeight="1" x14ac:dyDescent="0.2">
      <c r="D942" s="45"/>
    </row>
    <row r="943" spans="4:4" ht="14.25" customHeight="1" x14ac:dyDescent="0.2">
      <c r="D943" s="45"/>
    </row>
    <row r="944" spans="4:4" ht="14.25" customHeight="1" x14ac:dyDescent="0.2">
      <c r="D944" s="45"/>
    </row>
    <row r="945" spans="4:4" ht="14.25" customHeight="1" x14ac:dyDescent="0.2">
      <c r="D945" s="45"/>
    </row>
    <row r="946" spans="4:4" ht="14.25" customHeight="1" x14ac:dyDescent="0.2">
      <c r="D946" s="45"/>
    </row>
    <row r="947" spans="4:4" ht="14.25" customHeight="1" x14ac:dyDescent="0.2">
      <c r="D947" s="45"/>
    </row>
    <row r="948" spans="4:4" ht="14.25" customHeight="1" x14ac:dyDescent="0.2">
      <c r="D948" s="45"/>
    </row>
    <row r="949" spans="4:4" ht="14.25" customHeight="1" x14ac:dyDescent="0.2">
      <c r="D949" s="45"/>
    </row>
    <row r="950" spans="4:4" ht="14.25" customHeight="1" x14ac:dyDescent="0.2">
      <c r="D950" s="45"/>
    </row>
    <row r="951" spans="4:4" ht="14.25" customHeight="1" x14ac:dyDescent="0.2">
      <c r="D951" s="45"/>
    </row>
    <row r="952" spans="4:4" ht="14.25" customHeight="1" x14ac:dyDescent="0.2">
      <c r="D952" s="45"/>
    </row>
    <row r="953" spans="4:4" ht="14.25" customHeight="1" x14ac:dyDescent="0.2">
      <c r="D953" s="45"/>
    </row>
    <row r="954" spans="4:4" ht="14.25" customHeight="1" x14ac:dyDescent="0.2">
      <c r="D954" s="45"/>
    </row>
    <row r="955" spans="4:4" ht="14.25" customHeight="1" x14ac:dyDescent="0.2">
      <c r="D955" s="45"/>
    </row>
    <row r="956" spans="4:4" ht="14.25" customHeight="1" x14ac:dyDescent="0.2">
      <c r="D956" s="45"/>
    </row>
    <row r="957" spans="4:4" ht="14.25" customHeight="1" x14ac:dyDescent="0.2">
      <c r="D957" s="45"/>
    </row>
    <row r="958" spans="4:4" ht="14.25" customHeight="1" x14ac:dyDescent="0.2">
      <c r="D958" s="45"/>
    </row>
    <row r="959" spans="4:4" ht="14.25" customHeight="1" x14ac:dyDescent="0.2">
      <c r="D959" s="45"/>
    </row>
    <row r="960" spans="4:4" ht="14.25" customHeight="1" x14ac:dyDescent="0.2">
      <c r="D960" s="45"/>
    </row>
    <row r="961" spans="4:4" ht="14.25" customHeight="1" x14ac:dyDescent="0.2">
      <c r="D961" s="45"/>
    </row>
    <row r="962" spans="4:4" ht="14.25" customHeight="1" x14ac:dyDescent="0.2">
      <c r="D962" s="45"/>
    </row>
    <row r="963" spans="4:4" ht="14.25" customHeight="1" x14ac:dyDescent="0.2">
      <c r="D963" s="45"/>
    </row>
    <row r="964" spans="4:4" ht="14.25" customHeight="1" x14ac:dyDescent="0.2">
      <c r="D964" s="45"/>
    </row>
    <row r="965" spans="4:4" ht="14.25" customHeight="1" x14ac:dyDescent="0.2">
      <c r="D965" s="45"/>
    </row>
    <row r="966" spans="4:4" ht="14.25" customHeight="1" x14ac:dyDescent="0.2">
      <c r="D966" s="45"/>
    </row>
    <row r="967" spans="4:4" ht="14.25" customHeight="1" x14ac:dyDescent="0.2">
      <c r="D967" s="45"/>
    </row>
    <row r="968" spans="4:4" ht="14.25" customHeight="1" x14ac:dyDescent="0.2">
      <c r="D968" s="45"/>
    </row>
    <row r="969" spans="4:4" ht="14.25" customHeight="1" x14ac:dyDescent="0.2">
      <c r="D969" s="45"/>
    </row>
    <row r="970" spans="4:4" ht="14.25" customHeight="1" x14ac:dyDescent="0.2">
      <c r="D970" s="45"/>
    </row>
    <row r="971" spans="4:4" ht="14.25" customHeight="1" x14ac:dyDescent="0.2">
      <c r="D971" s="45"/>
    </row>
    <row r="972" spans="4:4" ht="14.25" customHeight="1" x14ac:dyDescent="0.2">
      <c r="D972" s="45"/>
    </row>
    <row r="973" spans="4:4" ht="14.25" customHeight="1" x14ac:dyDescent="0.2">
      <c r="D973" s="45"/>
    </row>
    <row r="974" spans="4:4" ht="14.25" customHeight="1" x14ac:dyDescent="0.2">
      <c r="D974" s="45"/>
    </row>
    <row r="975" spans="4:4" ht="14.25" customHeight="1" x14ac:dyDescent="0.2">
      <c r="D975" s="45"/>
    </row>
    <row r="976" spans="4:4" ht="14.25" customHeight="1" x14ac:dyDescent="0.2">
      <c r="D976" s="45"/>
    </row>
    <row r="977" spans="4:4" ht="14.25" customHeight="1" x14ac:dyDescent="0.2">
      <c r="D977" s="45"/>
    </row>
    <row r="978" spans="4:4" ht="14.25" customHeight="1" x14ac:dyDescent="0.2">
      <c r="D978" s="45"/>
    </row>
    <row r="979" spans="4:4" ht="14.25" customHeight="1" x14ac:dyDescent="0.2">
      <c r="D979" s="45"/>
    </row>
    <row r="980" spans="4:4" ht="14.25" customHeight="1" x14ac:dyDescent="0.2">
      <c r="D980" s="45"/>
    </row>
    <row r="981" spans="4:4" ht="14.25" customHeight="1" x14ac:dyDescent="0.2">
      <c r="D981" s="45"/>
    </row>
    <row r="982" spans="4:4" ht="14.25" customHeight="1" x14ac:dyDescent="0.2">
      <c r="D982" s="45"/>
    </row>
    <row r="983" spans="4:4" ht="14.25" customHeight="1" x14ac:dyDescent="0.2">
      <c r="D983" s="45"/>
    </row>
    <row r="984" spans="4:4" ht="14.25" customHeight="1" x14ac:dyDescent="0.2">
      <c r="D984" s="45"/>
    </row>
    <row r="985" spans="4:4" ht="14.25" customHeight="1" x14ac:dyDescent="0.2">
      <c r="D985" s="45"/>
    </row>
    <row r="986" spans="4:4" ht="14.25" customHeight="1" x14ac:dyDescent="0.2">
      <c r="D986" s="45"/>
    </row>
    <row r="987" spans="4:4" ht="14.25" customHeight="1" x14ac:dyDescent="0.2">
      <c r="D987" s="45"/>
    </row>
    <row r="988" spans="4:4" ht="14.25" customHeight="1" x14ac:dyDescent="0.2">
      <c r="D988" s="45"/>
    </row>
    <row r="989" spans="4:4" ht="14.25" customHeight="1" x14ac:dyDescent="0.2">
      <c r="D989" s="45"/>
    </row>
    <row r="990" spans="4:4" ht="14.25" customHeight="1" x14ac:dyDescent="0.2">
      <c r="D990" s="45"/>
    </row>
    <row r="991" spans="4:4" ht="14.25" customHeight="1" x14ac:dyDescent="0.2">
      <c r="D991" s="45"/>
    </row>
    <row r="992" spans="4:4" ht="14.25" customHeight="1" x14ac:dyDescent="0.2">
      <c r="D992" s="45"/>
    </row>
    <row r="993" spans="4:4" ht="14.25" customHeight="1" x14ac:dyDescent="0.2">
      <c r="D993" s="45"/>
    </row>
    <row r="994" spans="4:4" ht="14.25" customHeight="1" x14ac:dyDescent="0.2">
      <c r="D994" s="45"/>
    </row>
    <row r="995" spans="4:4" ht="14.25" customHeight="1" x14ac:dyDescent="0.2">
      <c r="D995" s="45"/>
    </row>
    <row r="996" spans="4:4" ht="14.25" customHeight="1" x14ac:dyDescent="0.2">
      <c r="D996" s="45"/>
    </row>
    <row r="997" spans="4:4" ht="14.25" customHeight="1" x14ac:dyDescent="0.2">
      <c r="D997" s="45"/>
    </row>
    <row r="998" spans="4:4" ht="14.25" customHeight="1" x14ac:dyDescent="0.2">
      <c r="D998" s="45"/>
    </row>
    <row r="999" spans="4:4" ht="14.25" customHeight="1" x14ac:dyDescent="0.2">
      <c r="D999" s="45"/>
    </row>
    <row r="1000" spans="4:4" ht="14.25" customHeight="1" x14ac:dyDescent="0.2">
      <c r="D1000" s="45"/>
    </row>
  </sheetData>
  <phoneticPr fontId="17" type="noConversion"/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Categories</vt:lpstr>
      <vt:lpstr>Categories v2</vt:lpstr>
      <vt:lpstr>Assigned Taxonomy v1</vt:lpstr>
      <vt:lpstr>Assigned Taxonomy v2</vt:lpstr>
      <vt:lpstr>Taxv3</vt:lpstr>
      <vt:lpstr>DaoTresouries</vt:lpstr>
      <vt:lpstr>DaoMembers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妟如 張</cp:lastModifiedBy>
  <dcterms:modified xsi:type="dcterms:W3CDTF">2022-08-15T20:10:04Z</dcterms:modified>
</cp:coreProperties>
</file>