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PEN HOUSE MARKET 2023\Fase 1\Gestión Proyecto\"/>
    </mc:Choice>
  </mc:AlternateContent>
  <bookViews>
    <workbookView xWindow="0" yWindow="0" windowWidth="10155" windowHeight="7695"/>
  </bookViews>
  <sheets>
    <sheet name="Costos y Gananci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0" i="1"/>
  <c r="I11" i="1"/>
  <c r="I12" i="1"/>
  <c r="I9" i="1"/>
  <c r="H14" i="1"/>
  <c r="H13" i="1"/>
  <c r="H10" i="1"/>
  <c r="H11" i="1"/>
  <c r="H12" i="1"/>
  <c r="H9" i="1"/>
  <c r="G13" i="1"/>
  <c r="G12" i="1"/>
  <c r="G11" i="1"/>
  <c r="G10" i="1"/>
  <c r="G9" i="1"/>
  <c r="E13" i="1"/>
  <c r="E14" i="1" s="1"/>
  <c r="G19" i="1"/>
  <c r="H19" i="1" s="1"/>
  <c r="F20" i="1"/>
  <c r="E20" i="1"/>
  <c r="H20" i="1" l="1"/>
  <c r="I19" i="1"/>
  <c r="G20" i="1"/>
  <c r="I20" i="1" l="1"/>
  <c r="F13" i="1" l="1"/>
  <c r="F14" i="1" s="1"/>
</calcChain>
</file>

<file path=xl/sharedStrings.xml><?xml version="1.0" encoding="utf-8"?>
<sst xmlns="http://schemas.openxmlformats.org/spreadsheetml/2006/main" count="24" uniqueCount="21">
  <si>
    <t>PRECIO DE COSTO</t>
  </si>
  <si>
    <t>PRECIO DE VENTA (Costo + Ganancia)</t>
  </si>
  <si>
    <t>GANANCIA O UTILIDAD</t>
  </si>
  <si>
    <t>MARGEN DE GANANCIA O UTILIDAD (%)</t>
  </si>
  <si>
    <t>Total</t>
  </si>
  <si>
    <t>Decoración Stand</t>
  </si>
  <si>
    <t xml:space="preserve">PRODUCTO </t>
  </si>
  <si>
    <t>% GANANCIAS O UTILIDAD</t>
  </si>
  <si>
    <t>Tabla de Costos y Ganancias (Productos para la fabricación del producto final)</t>
  </si>
  <si>
    <t>Organizador de Madera</t>
  </si>
  <si>
    <t>Redondeo</t>
  </si>
  <si>
    <t>PRECIO DE VENTA POR UNIDAD</t>
  </si>
  <si>
    <t>PRECIO DE COSTO POR UNIDAD</t>
  </si>
  <si>
    <t>% GANANCIA</t>
  </si>
  <si>
    <t>GANANCIA POR UNIDAD</t>
  </si>
  <si>
    <t>CANTIDAD</t>
  </si>
  <si>
    <t>Tabla de Costos y Ganancias (Producto final)</t>
  </si>
  <si>
    <t>Lámina 5m2 de Madera</t>
  </si>
  <si>
    <t>Pintura Café 3L</t>
  </si>
  <si>
    <t>Laca 1L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</si>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</sst>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2" fontId="3" fillId="6" borderId="1" xfId="1" applyFont="1" applyFill="1" applyBorder="1" applyAlignment="1">
      <alignment horizontal="left" vertical="center"/>
    </xf>
    <xf numFmtId="9" fontId="0" fillId="6" borderId="3" xfId="0" applyNumberForma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/>
    </xf>
    <xf numFmtId="9" fontId="3" fillId="6" borderId="8" xfId="2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left" vertical="center"/>
    </xf>
    <xf numFmtId="42" fontId="0" fillId="7" borderId="10" xfId="0" applyNumberFormat="1" applyFill="1" applyBorder="1" applyAlignment="1">
      <alignment horizontal="left" vertical="center"/>
    </xf>
    <xf numFmtId="9" fontId="3" fillId="7" borderId="11" xfId="2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center" vertical="center"/>
    </xf>
    <xf numFmtId="42" fontId="3" fillId="6" borderId="25" xfId="1" applyFont="1" applyFill="1" applyBorder="1" applyAlignment="1">
      <alignment horizontal="left" vertical="center"/>
    </xf>
    <xf numFmtId="9" fontId="3" fillId="6" borderId="26" xfId="2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center" vertical="center"/>
    </xf>
    <xf numFmtId="42" fontId="0" fillId="4" borderId="5" xfId="0" applyNumberFormat="1" applyFill="1" applyBorder="1" applyAlignment="1">
      <alignment horizontal="left" vertical="center"/>
    </xf>
    <xf numFmtId="9" fontId="3" fillId="4" borderId="6" xfId="2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42" fontId="3" fillId="6" borderId="25" xfId="1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42" fontId="0" fillId="4" borderId="19" xfId="0" applyNumberFormat="1" applyFill="1" applyBorder="1" applyAlignment="1">
      <alignment horizontal="center" vertical="center"/>
    </xf>
    <xf numFmtId="9" fontId="0" fillId="4" borderId="20" xfId="2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20"/>
  <sheetViews>
    <sheetView tabSelected="1" zoomScale="85" zoomScaleNormal="85" workbookViewId="0">
      <selection activeCell="J12" sqref="J12"/>
    </sheetView>
  </sheetViews>
  <sheetFormatPr baseColWidth="10" defaultRowHeight="15" x14ac:dyDescent="0.25"/>
  <cols>
    <col min="4" max="4" width="20.7109375" customWidth="1"/>
    <col min="5" max="5" width="15.7109375" customWidth="1"/>
    <col min="6" max="12" width="20.7109375" customWidth="1"/>
  </cols>
  <sheetData>
    <row r="6" spans="4:12" ht="15.75" thickBot="1" x14ac:dyDescent="0.3"/>
    <row r="7" spans="4:12" ht="45" customHeight="1" thickBot="1" x14ac:dyDescent="0.3">
      <c r="D7" s="16" t="s">
        <v>8</v>
      </c>
      <c r="E7" s="17"/>
      <c r="F7" s="18"/>
      <c r="G7" s="18"/>
      <c r="H7" s="18"/>
      <c r="I7" s="19"/>
    </row>
    <row r="8" spans="4:12" ht="45" customHeight="1" x14ac:dyDescent="0.25">
      <c r="D8" s="35" t="s">
        <v>6</v>
      </c>
      <c r="E8" s="36" t="s">
        <v>15</v>
      </c>
      <c r="F8" s="37" t="s">
        <v>0</v>
      </c>
      <c r="G8" s="37" t="s">
        <v>1</v>
      </c>
      <c r="H8" s="37" t="s">
        <v>2</v>
      </c>
      <c r="I8" s="38" t="s">
        <v>7</v>
      </c>
      <c r="K8" s="5" t="s">
        <v>3</v>
      </c>
    </row>
    <row r="9" spans="4:12" ht="35.1" customHeight="1" thickBot="1" x14ac:dyDescent="0.3">
      <c r="D9" s="6" t="s">
        <v>17</v>
      </c>
      <c r="E9" s="10">
        <v>4</v>
      </c>
      <c r="F9" s="1">
        <v>145000</v>
      </c>
      <c r="G9" s="1">
        <f>F9/(1-K9)</f>
        <v>322222.22222222225</v>
      </c>
      <c r="H9" s="1">
        <f>G9-F9</f>
        <v>177222.22222222225</v>
      </c>
      <c r="I9" s="4">
        <f>H9/G9</f>
        <v>0.55000000000000004</v>
      </c>
      <c r="K9" s="2">
        <v>0.55000000000000004</v>
      </c>
    </row>
    <row r="10" spans="4:12" ht="20.100000000000001" customHeight="1" x14ac:dyDescent="0.25">
      <c r="D10" s="3" t="s">
        <v>18</v>
      </c>
      <c r="E10" s="11">
        <v>2</v>
      </c>
      <c r="F10" s="1">
        <v>20000</v>
      </c>
      <c r="G10" s="1">
        <f>F10/(1-K9)</f>
        <v>44444.444444444445</v>
      </c>
      <c r="H10" s="1">
        <f t="shared" ref="H10:H12" si="0">G10-F10</f>
        <v>24444.444444444445</v>
      </c>
      <c r="I10" s="4">
        <f t="shared" ref="I10:I12" si="1">H10/G10</f>
        <v>0.55000000000000004</v>
      </c>
    </row>
    <row r="11" spans="4:12" ht="20.100000000000001" customHeight="1" x14ac:dyDescent="0.25">
      <c r="D11" s="3" t="s">
        <v>19</v>
      </c>
      <c r="E11" s="11">
        <v>2</v>
      </c>
      <c r="F11" s="1">
        <v>15000</v>
      </c>
      <c r="G11" s="1">
        <f>F11/(1-K9)</f>
        <v>33333.333333333336</v>
      </c>
      <c r="H11" s="1">
        <f t="shared" si="0"/>
        <v>18333.333333333336</v>
      </c>
      <c r="I11" s="4">
        <f t="shared" si="1"/>
        <v>0.55000000000000004</v>
      </c>
    </row>
    <row r="12" spans="4:12" ht="20.100000000000001" customHeight="1" thickBot="1" x14ac:dyDescent="0.3">
      <c r="D12" s="20" t="s">
        <v>5</v>
      </c>
      <c r="E12" s="21">
        <v>1</v>
      </c>
      <c r="F12" s="22">
        <v>20000</v>
      </c>
      <c r="G12" s="1">
        <f>F12/(1-K9)</f>
        <v>44444.444444444445</v>
      </c>
      <c r="H12" s="1">
        <f t="shared" si="0"/>
        <v>24444.444444444445</v>
      </c>
      <c r="I12" s="4">
        <f t="shared" si="1"/>
        <v>0.55000000000000004</v>
      </c>
    </row>
    <row r="13" spans="4:12" ht="24.95" customHeight="1" x14ac:dyDescent="0.25">
      <c r="D13" s="24" t="s">
        <v>4</v>
      </c>
      <c r="E13" s="25">
        <f>E9+E10+E11+E12</f>
        <v>9</v>
      </c>
      <c r="F13" s="26">
        <f>F9+F10+F11+F12</f>
        <v>200000</v>
      </c>
      <c r="G13" s="26">
        <f>G9+G10+G11+G12</f>
        <v>444444.44444444444</v>
      </c>
      <c r="H13" s="26">
        <f>H9+H10+H11+H12</f>
        <v>244444.44444444447</v>
      </c>
      <c r="I13" s="27">
        <f>I12</f>
        <v>0.55000000000000004</v>
      </c>
      <c r="L13" t="s">
        <v>20</v>
      </c>
    </row>
    <row r="14" spans="4:12" ht="20.100000000000001" customHeight="1" thickBot="1" x14ac:dyDescent="0.3">
      <c r="D14" s="7" t="s">
        <v>10</v>
      </c>
      <c r="E14" s="12">
        <f>E13</f>
        <v>9</v>
      </c>
      <c r="F14" s="8">
        <f>F13</f>
        <v>200000</v>
      </c>
      <c r="G14" s="8">
        <v>444000</v>
      </c>
      <c r="H14" s="8">
        <f>244000</f>
        <v>244000</v>
      </c>
      <c r="I14" s="9">
        <f>I11</f>
        <v>0.55000000000000004</v>
      </c>
    </row>
    <row r="16" spans="4:12" ht="15.75" thickBot="1" x14ac:dyDescent="0.3"/>
    <row r="17" spans="4:9" ht="45" customHeight="1" thickBot="1" x14ac:dyDescent="0.3">
      <c r="D17" s="13" t="s">
        <v>16</v>
      </c>
      <c r="E17" s="14"/>
      <c r="F17" s="14"/>
      <c r="G17" s="14"/>
      <c r="H17" s="14"/>
      <c r="I17" s="15"/>
    </row>
    <row r="18" spans="4:9" ht="45" customHeight="1" x14ac:dyDescent="0.25">
      <c r="D18" s="35" t="s">
        <v>6</v>
      </c>
      <c r="E18" s="37" t="s">
        <v>15</v>
      </c>
      <c r="F18" s="37" t="s">
        <v>12</v>
      </c>
      <c r="G18" s="37" t="s">
        <v>11</v>
      </c>
      <c r="H18" s="37" t="s">
        <v>14</v>
      </c>
      <c r="I18" s="38" t="s">
        <v>13</v>
      </c>
    </row>
    <row r="19" spans="4:9" ht="20.100000000000001" customHeight="1" thickBot="1" x14ac:dyDescent="0.3">
      <c r="D19" s="28" t="s">
        <v>9</v>
      </c>
      <c r="E19" s="29">
        <v>20</v>
      </c>
      <c r="F19" s="30">
        <v>9000</v>
      </c>
      <c r="G19" s="30">
        <f>F19/(1-K9)</f>
        <v>20000.000000000004</v>
      </c>
      <c r="H19" s="30">
        <f>G19-F19</f>
        <v>11000.000000000004</v>
      </c>
      <c r="I19" s="23">
        <f>H19/G19</f>
        <v>0.55000000000000004</v>
      </c>
    </row>
    <row r="20" spans="4:9" ht="24.95" customHeight="1" thickBot="1" x14ac:dyDescent="0.3">
      <c r="D20" s="31" t="s">
        <v>4</v>
      </c>
      <c r="E20" s="32">
        <f>E19</f>
        <v>20</v>
      </c>
      <c r="F20" s="33">
        <f>F19*E19</f>
        <v>180000</v>
      </c>
      <c r="G20" s="33">
        <f>G19*E19</f>
        <v>400000.00000000006</v>
      </c>
      <c r="H20" s="33">
        <f>H19*E19</f>
        <v>220000.00000000006</v>
      </c>
      <c r="I20" s="34">
        <f>H20/G20</f>
        <v>0.55000000000000004</v>
      </c>
    </row>
  </sheetData>
  <mergeCells count="2">
    <mergeCell ref="D7:I7"/>
    <mergeCell ref="D17:I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 y Ganancias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familiaibarracontreras@hotmail.com</dc:creator>
  <cp:lastModifiedBy>familiaibarracontreras@hotmail.com</cp:lastModifiedBy>
  <dcterms:created xsi:type="dcterms:W3CDTF">2023-03-16T14:58:27Z</dcterms:created>
  <dcterms:modified xsi:type="dcterms:W3CDTF">2023-03-22T02:42:38Z</dcterms:modified>
</cp:coreProperties>
</file>