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10644"/>
  </bookViews>
  <sheets>
    <sheet name="Premier_league_champs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1" i="1" l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221" i="1"/>
  <c r="B2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J256" i="1" l="1"/>
  <c r="J370" i="1"/>
  <c r="J246" i="1"/>
  <c r="J337" i="1"/>
  <c r="I301" i="1"/>
  <c r="I269" i="1"/>
  <c r="J241" i="1"/>
  <c r="H359" i="1"/>
  <c r="H295" i="1"/>
  <c r="H231" i="1"/>
  <c r="I319" i="1"/>
  <c r="I255" i="1"/>
  <c r="G2" i="1"/>
  <c r="B2" i="1"/>
  <c r="I236" i="1" s="1"/>
  <c r="E2" i="1"/>
  <c r="I287" i="1" l="1"/>
  <c r="H263" i="1"/>
  <c r="J225" i="1"/>
  <c r="H249" i="1"/>
  <c r="I277" i="1"/>
  <c r="I309" i="1"/>
  <c r="J353" i="1"/>
  <c r="J274" i="1"/>
  <c r="J355" i="1"/>
  <c r="J288" i="1"/>
  <c r="J320" i="1"/>
  <c r="H233" i="1"/>
  <c r="I253" i="1"/>
  <c r="I285" i="1"/>
  <c r="I317" i="1"/>
  <c r="I226" i="1"/>
  <c r="J306" i="1"/>
  <c r="I331" i="1"/>
  <c r="I223" i="1"/>
  <c r="I351" i="1"/>
  <c r="H327" i="1"/>
  <c r="I237" i="1"/>
  <c r="I261" i="1"/>
  <c r="I293" i="1"/>
  <c r="I325" i="1"/>
  <c r="H238" i="1"/>
  <c r="J338" i="1"/>
  <c r="I332" i="1"/>
  <c r="J352" i="1"/>
  <c r="H273" i="1"/>
  <c r="J255" i="1"/>
  <c r="H291" i="1"/>
  <c r="H334" i="1"/>
  <c r="H330" i="1"/>
  <c r="I231" i="1"/>
  <c r="I263" i="1"/>
  <c r="I295" i="1"/>
  <c r="I327" i="1"/>
  <c r="I359" i="1"/>
  <c r="H239" i="1"/>
  <c r="H271" i="1"/>
  <c r="H303" i="1"/>
  <c r="H335" i="1"/>
  <c r="H367" i="1"/>
  <c r="H229" i="1"/>
  <c r="I233" i="1"/>
  <c r="J237" i="1"/>
  <c r="H245" i="1"/>
  <c r="I249" i="1"/>
  <c r="J253" i="1"/>
  <c r="J261" i="1"/>
  <c r="J269" i="1"/>
  <c r="J277" i="1"/>
  <c r="J285" i="1"/>
  <c r="J293" i="1"/>
  <c r="J301" i="1"/>
  <c r="J309" i="1"/>
  <c r="J317" i="1"/>
  <c r="J325" i="1"/>
  <c r="J341" i="1"/>
  <c r="J357" i="1"/>
  <c r="H230" i="1"/>
  <c r="J238" i="1"/>
  <c r="H254" i="1"/>
  <c r="J282" i="1"/>
  <c r="J314" i="1"/>
  <c r="J346" i="1"/>
  <c r="J259" i="1"/>
  <c r="I235" i="1"/>
  <c r="I363" i="1"/>
  <c r="J224" i="1"/>
  <c r="J264" i="1"/>
  <c r="J296" i="1"/>
  <c r="J328" i="1"/>
  <c r="J360" i="1"/>
  <c r="H289" i="1"/>
  <c r="H353" i="1"/>
  <c r="J287" i="1"/>
  <c r="I252" i="1"/>
  <c r="H323" i="1"/>
  <c r="H252" i="1"/>
  <c r="I55" i="1"/>
  <c r="J252" i="1"/>
  <c r="J284" i="1"/>
  <c r="J316" i="1"/>
  <c r="J348" i="1"/>
  <c r="I228" i="1"/>
  <c r="I260" i="1"/>
  <c r="I292" i="1"/>
  <c r="I324" i="1"/>
  <c r="I356" i="1"/>
  <c r="H236" i="1"/>
  <c r="H262" i="1"/>
  <c r="H278" i="1"/>
  <c r="H294" i="1"/>
  <c r="H310" i="1"/>
  <c r="H326" i="1"/>
  <c r="H342" i="1"/>
  <c r="H358" i="1"/>
  <c r="J364" i="1"/>
  <c r="H244" i="1"/>
  <c r="I348" i="1"/>
  <c r="H366" i="1"/>
  <c r="H306" i="1"/>
  <c r="H274" i="1"/>
  <c r="I340" i="1"/>
  <c r="J228" i="1"/>
  <c r="H322" i="1"/>
  <c r="H270" i="1"/>
  <c r="H347" i="1"/>
  <c r="J311" i="1"/>
  <c r="J279" i="1"/>
  <c r="J251" i="1"/>
  <c r="J227" i="1"/>
  <c r="J372" i="1"/>
  <c r="J244" i="1"/>
  <c r="J343" i="1"/>
  <c r="H315" i="1"/>
  <c r="H283" i="1"/>
  <c r="J247" i="1"/>
  <c r="H221" i="1"/>
  <c r="H365" i="1"/>
  <c r="H349" i="1"/>
  <c r="H333" i="1"/>
  <c r="H317" i="1"/>
  <c r="H301" i="1"/>
  <c r="H285" i="1"/>
  <c r="H269" i="1"/>
  <c r="I244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H248" i="1"/>
  <c r="J232" i="1"/>
  <c r="I224" i="1"/>
  <c r="I300" i="1"/>
  <c r="J292" i="1"/>
  <c r="H235" i="1"/>
  <c r="I355" i="1"/>
  <c r="I323" i="1"/>
  <c r="I291" i="1"/>
  <c r="I259" i="1"/>
  <c r="I227" i="1"/>
  <c r="J347" i="1"/>
  <c r="J315" i="1"/>
  <c r="J283" i="1"/>
  <c r="J222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J250" i="1"/>
  <c r="I246" i="1"/>
  <c r="H242" i="1"/>
  <c r="J234" i="1"/>
  <c r="I230" i="1"/>
  <c r="H226" i="1"/>
  <c r="I361" i="1"/>
  <c r="I353" i="1"/>
  <c r="I345" i="1"/>
  <c r="I337" i="1"/>
  <c r="I329" i="1"/>
  <c r="J332" i="1"/>
  <c r="H370" i="1"/>
  <c r="I316" i="1"/>
  <c r="H350" i="1"/>
  <c r="H298" i="1"/>
  <c r="H266" i="1"/>
  <c r="I308" i="1"/>
  <c r="H362" i="1"/>
  <c r="H314" i="1"/>
  <c r="J367" i="1"/>
  <c r="J335" i="1"/>
  <c r="H307" i="1"/>
  <c r="H275" i="1"/>
  <c r="J243" i="1"/>
  <c r="J223" i="1"/>
  <c r="J340" i="1"/>
  <c r="H371" i="1"/>
  <c r="H339" i="1"/>
  <c r="J303" i="1"/>
  <c r="J271" i="1"/>
  <c r="J231" i="1"/>
  <c r="J369" i="1"/>
  <c r="H361" i="1"/>
  <c r="H345" i="1"/>
  <c r="H329" i="1"/>
  <c r="H313" i="1"/>
  <c r="H297" i="1"/>
  <c r="H281" i="1"/>
  <c r="H265" i="1"/>
  <c r="J23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J240" i="1"/>
  <c r="I232" i="1"/>
  <c r="H224" i="1"/>
  <c r="I268" i="1"/>
  <c r="J260" i="1"/>
  <c r="H227" i="1"/>
  <c r="I347" i="1"/>
  <c r="I315" i="1"/>
  <c r="I283" i="1"/>
  <c r="I251" i="1"/>
  <c r="J371" i="1"/>
  <c r="J339" i="1"/>
  <c r="J307" i="1"/>
  <c r="J275" i="1"/>
  <c r="I222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I250" i="1"/>
  <c r="J300" i="1"/>
  <c r="H354" i="1"/>
  <c r="I284" i="1"/>
  <c r="H338" i="1"/>
  <c r="H286" i="1"/>
  <c r="H258" i="1"/>
  <c r="I276" i="1"/>
  <c r="H346" i="1"/>
  <c r="H302" i="1"/>
  <c r="J359" i="1"/>
  <c r="J327" i="1"/>
  <c r="J295" i="1"/>
  <c r="J263" i="1"/>
  <c r="J239" i="1"/>
  <c r="H228" i="1"/>
  <c r="J308" i="1"/>
  <c r="H363" i="1"/>
  <c r="H331" i="1"/>
  <c r="H299" i="1"/>
  <c r="H267" i="1"/>
  <c r="J221" i="1"/>
  <c r="I369" i="1"/>
  <c r="H357" i="1"/>
  <c r="H341" i="1"/>
  <c r="H325" i="1"/>
  <c r="H309" i="1"/>
  <c r="H293" i="1"/>
  <c r="H277" i="1"/>
  <c r="H261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J248" i="1"/>
  <c r="I240" i="1"/>
  <c r="H232" i="1"/>
  <c r="I364" i="1"/>
  <c r="J356" i="1"/>
  <c r="H251" i="1"/>
  <c r="I371" i="1"/>
  <c r="I339" i="1"/>
  <c r="I307" i="1"/>
  <c r="I275" i="1"/>
  <c r="I243" i="1"/>
  <c r="J363" i="1"/>
  <c r="J331" i="1"/>
  <c r="J299" i="1"/>
  <c r="J267" i="1"/>
  <c r="H222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H250" i="1"/>
  <c r="J242" i="1"/>
  <c r="I238" i="1"/>
  <c r="H234" i="1"/>
  <c r="J226" i="1"/>
  <c r="I365" i="1"/>
  <c r="I357" i="1"/>
  <c r="I349" i="1"/>
  <c r="I341" i="1"/>
  <c r="I333" i="1"/>
  <c r="I239" i="1"/>
  <c r="I271" i="1"/>
  <c r="I303" i="1"/>
  <c r="I335" i="1"/>
  <c r="I367" i="1"/>
  <c r="H247" i="1"/>
  <c r="H279" i="1"/>
  <c r="H311" i="1"/>
  <c r="H343" i="1"/>
  <c r="H225" i="1"/>
  <c r="I229" i="1"/>
  <c r="J233" i="1"/>
  <c r="H241" i="1"/>
  <c r="I245" i="1"/>
  <c r="J249" i="1"/>
  <c r="I257" i="1"/>
  <c r="I265" i="1"/>
  <c r="I273" i="1"/>
  <c r="I281" i="1"/>
  <c r="I289" i="1"/>
  <c r="I297" i="1"/>
  <c r="I305" i="1"/>
  <c r="I313" i="1"/>
  <c r="I321" i="1"/>
  <c r="J329" i="1"/>
  <c r="J345" i="1"/>
  <c r="J361" i="1"/>
  <c r="J230" i="1"/>
  <c r="I242" i="1"/>
  <c r="J258" i="1"/>
  <c r="J290" i="1"/>
  <c r="J322" i="1"/>
  <c r="J354" i="1"/>
  <c r="J291" i="1"/>
  <c r="I267" i="1"/>
  <c r="H243" i="1"/>
  <c r="H240" i="1"/>
  <c r="J272" i="1"/>
  <c r="J304" i="1"/>
  <c r="J336" i="1"/>
  <c r="J368" i="1"/>
  <c r="H305" i="1"/>
  <c r="H369" i="1"/>
  <c r="J319" i="1"/>
  <c r="J235" i="1"/>
  <c r="H355" i="1"/>
  <c r="I372" i="1"/>
  <c r="H318" i="1"/>
  <c r="H337" i="1"/>
  <c r="J276" i="1"/>
  <c r="I247" i="1"/>
  <c r="I279" i="1"/>
  <c r="I311" i="1"/>
  <c r="I343" i="1"/>
  <c r="H223" i="1"/>
  <c r="H255" i="1"/>
  <c r="H287" i="1"/>
  <c r="H319" i="1"/>
  <c r="H351" i="1"/>
  <c r="I225" i="1"/>
  <c r="J229" i="1"/>
  <c r="H237" i="1"/>
  <c r="I241" i="1"/>
  <c r="J245" i="1"/>
  <c r="H253" i="1"/>
  <c r="J257" i="1"/>
  <c r="J265" i="1"/>
  <c r="J273" i="1"/>
  <c r="J281" i="1"/>
  <c r="J289" i="1"/>
  <c r="J297" i="1"/>
  <c r="J305" i="1"/>
  <c r="J313" i="1"/>
  <c r="J321" i="1"/>
  <c r="J333" i="1"/>
  <c r="J349" i="1"/>
  <c r="J365" i="1"/>
  <c r="I234" i="1"/>
  <c r="H246" i="1"/>
  <c r="J266" i="1"/>
  <c r="J298" i="1"/>
  <c r="J330" i="1"/>
  <c r="J362" i="1"/>
  <c r="J323" i="1"/>
  <c r="I299" i="1"/>
  <c r="J324" i="1"/>
  <c r="I248" i="1"/>
  <c r="J280" i="1"/>
  <c r="J312" i="1"/>
  <c r="J344" i="1"/>
  <c r="H257" i="1"/>
  <c r="H321" i="1"/>
  <c r="I221" i="1"/>
  <c r="J351" i="1"/>
  <c r="H259" i="1"/>
  <c r="H290" i="1"/>
  <c r="H282" i="1"/>
  <c r="J268" i="1"/>
  <c r="J60" i="1"/>
  <c r="I156" i="1"/>
  <c r="H142" i="1"/>
  <c r="J37" i="1"/>
  <c r="J117" i="1"/>
  <c r="H3" i="1"/>
  <c r="I62" i="1"/>
  <c r="J134" i="1"/>
  <c r="H36" i="1"/>
  <c r="J187" i="1"/>
  <c r="J195" i="1"/>
  <c r="H173" i="1"/>
  <c r="J36" i="1"/>
  <c r="J68" i="1"/>
  <c r="I100" i="1"/>
  <c r="I132" i="1"/>
  <c r="I164" i="1"/>
  <c r="I196" i="1"/>
  <c r="J153" i="1"/>
  <c r="H158" i="1"/>
  <c r="H6" i="1"/>
  <c r="I26" i="1"/>
  <c r="I41" i="1"/>
  <c r="H65" i="1"/>
  <c r="I89" i="1"/>
  <c r="J125" i="1"/>
  <c r="J161" i="1"/>
  <c r="I197" i="1"/>
  <c r="I7" i="1"/>
  <c r="H46" i="1"/>
  <c r="J66" i="1"/>
  <c r="H94" i="1"/>
  <c r="J114" i="1"/>
  <c r="J142" i="1"/>
  <c r="J174" i="1"/>
  <c r="J206" i="1"/>
  <c r="H68" i="1"/>
  <c r="J79" i="1"/>
  <c r="J139" i="1"/>
  <c r="H211" i="1"/>
  <c r="J87" i="1"/>
  <c r="J143" i="1"/>
  <c r="I219" i="1"/>
  <c r="J47" i="1"/>
  <c r="H157" i="1"/>
  <c r="I124" i="1"/>
  <c r="I220" i="1"/>
  <c r="J22" i="1"/>
  <c r="H81" i="1"/>
  <c r="J189" i="1"/>
  <c r="J38" i="1"/>
  <c r="H110" i="1"/>
  <c r="J198" i="1"/>
  <c r="H67" i="1"/>
  <c r="I8" i="1"/>
  <c r="I135" i="1"/>
  <c r="H92" i="1"/>
  <c r="J18" i="1"/>
  <c r="H125" i="1"/>
  <c r="H189" i="1"/>
  <c r="J21" i="1"/>
  <c r="J44" i="1"/>
  <c r="J76" i="1"/>
  <c r="I108" i="1"/>
  <c r="I140" i="1"/>
  <c r="I172" i="1"/>
  <c r="I204" i="1"/>
  <c r="H93" i="1"/>
  <c r="H174" i="1"/>
  <c r="H10" i="1"/>
  <c r="J49" i="1"/>
  <c r="I69" i="1"/>
  <c r="J97" i="1"/>
  <c r="I133" i="1"/>
  <c r="I173" i="1"/>
  <c r="I209" i="1"/>
  <c r="J11" i="1"/>
  <c r="H50" i="1"/>
  <c r="I74" i="1"/>
  <c r="I98" i="1"/>
  <c r="I122" i="1"/>
  <c r="J150" i="1"/>
  <c r="J182" i="1"/>
  <c r="J214" i="1"/>
  <c r="H104" i="1"/>
  <c r="J39" i="1"/>
  <c r="I91" i="1"/>
  <c r="H163" i="1"/>
  <c r="J105" i="1"/>
  <c r="J35" i="1"/>
  <c r="I99" i="1"/>
  <c r="I171" i="1"/>
  <c r="J4" i="1"/>
  <c r="I82" i="1"/>
  <c r="H72" i="1"/>
  <c r="H124" i="1"/>
  <c r="H17" i="1"/>
  <c r="H40" i="1"/>
  <c r="H56" i="1"/>
  <c r="H88" i="1"/>
  <c r="H128" i="1"/>
  <c r="H144" i="1"/>
  <c r="H160" i="1"/>
  <c r="H176" i="1"/>
  <c r="H192" i="1"/>
  <c r="H208" i="1"/>
  <c r="H132" i="1"/>
  <c r="H148" i="1"/>
  <c r="H164" i="1"/>
  <c r="H180" i="1"/>
  <c r="H196" i="1"/>
  <c r="H212" i="1"/>
  <c r="H156" i="1"/>
  <c r="H188" i="1"/>
  <c r="H220" i="1"/>
  <c r="H136" i="1"/>
  <c r="H152" i="1"/>
  <c r="H168" i="1"/>
  <c r="H184" i="1"/>
  <c r="H200" i="1"/>
  <c r="H216" i="1"/>
  <c r="H140" i="1"/>
  <c r="H172" i="1"/>
  <c r="H204" i="1"/>
  <c r="J215" i="1"/>
  <c r="I207" i="1"/>
  <c r="H191" i="1"/>
  <c r="J167" i="1"/>
  <c r="H155" i="1"/>
  <c r="H147" i="1"/>
  <c r="J123" i="1"/>
  <c r="H107" i="1"/>
  <c r="H95" i="1"/>
  <c r="I71" i="1"/>
  <c r="J55" i="1"/>
  <c r="H47" i="1"/>
  <c r="I28" i="1"/>
  <c r="J20" i="1"/>
  <c r="H4" i="1"/>
  <c r="J203" i="1"/>
  <c r="I195" i="1"/>
  <c r="H183" i="1"/>
  <c r="J159" i="1"/>
  <c r="I143" i="1"/>
  <c r="H135" i="1"/>
  <c r="J111" i="1"/>
  <c r="J99" i="1"/>
  <c r="H87" i="1"/>
  <c r="I59" i="1"/>
  <c r="J43" i="1"/>
  <c r="H35" i="1"/>
  <c r="I16" i="1"/>
  <c r="J8" i="1"/>
  <c r="J57" i="1"/>
  <c r="J41" i="1"/>
  <c r="J199" i="1"/>
  <c r="H187" i="1"/>
  <c r="H175" i="1"/>
  <c r="J151" i="1"/>
  <c r="H139" i="1"/>
  <c r="H127" i="1"/>
  <c r="I103" i="1"/>
  <c r="J91" i="1"/>
  <c r="H79" i="1"/>
  <c r="I63" i="1"/>
  <c r="J51" i="1"/>
  <c r="H39" i="1"/>
  <c r="I24" i="1"/>
  <c r="J12" i="1"/>
  <c r="H105" i="1"/>
  <c r="H96" i="1"/>
  <c r="H64" i="1"/>
  <c r="H32" i="1"/>
  <c r="H9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J118" i="1"/>
  <c r="H114" i="1"/>
  <c r="I110" i="1"/>
  <c r="J102" i="1"/>
  <c r="H98" i="1"/>
  <c r="J90" i="1"/>
  <c r="H86" i="1"/>
  <c r="I78" i="1"/>
  <c r="H74" i="1"/>
  <c r="H66" i="1"/>
  <c r="H62" i="1"/>
  <c r="J54" i="1"/>
  <c r="I50" i="1"/>
  <c r="J42" i="1"/>
  <c r="H38" i="1"/>
  <c r="J27" i="1"/>
  <c r="I23" i="1"/>
  <c r="H19" i="1"/>
  <c r="H11" i="1"/>
  <c r="H7" i="1"/>
  <c r="I102" i="1"/>
  <c r="I213" i="1"/>
  <c r="J205" i="1"/>
  <c r="J197" i="1"/>
  <c r="I189" i="1"/>
  <c r="J177" i="1"/>
  <c r="I169" i="1"/>
  <c r="I161" i="1"/>
  <c r="I149" i="1"/>
  <c r="J141" i="1"/>
  <c r="J133" i="1"/>
  <c r="I125" i="1"/>
  <c r="J113" i="1"/>
  <c r="I105" i="1"/>
  <c r="J93" i="1"/>
  <c r="I85" i="1"/>
  <c r="J81" i="1"/>
  <c r="H77" i="1"/>
  <c r="H69" i="1"/>
  <c r="J65" i="1"/>
  <c r="I57" i="1"/>
  <c r="J53" i="1"/>
  <c r="I45" i="1"/>
  <c r="H41" i="1"/>
  <c r="I33" i="1"/>
  <c r="I30" i="1"/>
  <c r="H26" i="1"/>
  <c r="H22" i="1"/>
  <c r="H14" i="1"/>
  <c r="J10" i="1"/>
  <c r="H218" i="1"/>
  <c r="H202" i="1"/>
  <c r="H186" i="1"/>
  <c r="H170" i="1"/>
  <c r="H154" i="1"/>
  <c r="H138" i="1"/>
  <c r="H121" i="1"/>
  <c r="I97" i="1"/>
  <c r="J89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I88" i="1"/>
  <c r="I80" i="1"/>
  <c r="I72" i="1"/>
  <c r="I64" i="1"/>
  <c r="I56" i="1"/>
  <c r="I48" i="1"/>
  <c r="I40" i="1"/>
  <c r="I32" i="1"/>
  <c r="I25" i="1"/>
  <c r="I17" i="1"/>
  <c r="I9" i="1"/>
  <c r="H217" i="1"/>
  <c r="H201" i="1"/>
  <c r="H185" i="1"/>
  <c r="H169" i="1"/>
  <c r="H153" i="1"/>
  <c r="H137" i="1"/>
  <c r="H120" i="1"/>
  <c r="H76" i="1"/>
  <c r="H21" i="1"/>
  <c r="J201" i="1"/>
  <c r="I215" i="1"/>
  <c r="H207" i="1"/>
  <c r="J179" i="1"/>
  <c r="I167" i="1"/>
  <c r="I155" i="1"/>
  <c r="J131" i="1"/>
  <c r="H123" i="1"/>
  <c r="I107" i="1"/>
  <c r="I83" i="1"/>
  <c r="J71" i="1"/>
  <c r="H55" i="1"/>
  <c r="I31" i="1"/>
  <c r="J28" i="1"/>
  <c r="H20" i="1"/>
  <c r="J219" i="1"/>
  <c r="H203" i="1"/>
  <c r="H195" i="1"/>
  <c r="J171" i="1"/>
  <c r="I159" i="1"/>
  <c r="H143" i="1"/>
  <c r="J119" i="1"/>
  <c r="H111" i="1"/>
  <c r="H99" i="1"/>
  <c r="I75" i="1"/>
  <c r="J59" i="1"/>
  <c r="H43" i="1"/>
  <c r="J16" i="1"/>
  <c r="H8" i="1"/>
  <c r="J169" i="1"/>
  <c r="J211" i="1"/>
  <c r="I199" i="1"/>
  <c r="I187" i="1"/>
  <c r="J163" i="1"/>
  <c r="I151" i="1"/>
  <c r="I139" i="1"/>
  <c r="J115" i="1"/>
  <c r="J103" i="1"/>
  <c r="H91" i="1"/>
  <c r="I67" i="1"/>
  <c r="J63" i="1"/>
  <c r="H51" i="1"/>
  <c r="J24" i="1"/>
  <c r="H12" i="1"/>
  <c r="H116" i="1"/>
  <c r="H84" i="1"/>
  <c r="H52" i="1"/>
  <c r="H29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H118" i="1"/>
  <c r="I114" i="1"/>
  <c r="J106" i="1"/>
  <c r="H102" i="1"/>
  <c r="J94" i="1"/>
  <c r="H90" i="1"/>
  <c r="J82" i="1"/>
  <c r="H78" i="1"/>
  <c r="J70" i="1"/>
  <c r="I66" i="1"/>
  <c r="J58" i="1"/>
  <c r="H54" i="1"/>
  <c r="J46" i="1"/>
  <c r="I42" i="1"/>
  <c r="J34" i="1"/>
  <c r="H27" i="1"/>
  <c r="H23" i="1"/>
  <c r="J15" i="1"/>
  <c r="I11" i="1"/>
  <c r="J3" i="1"/>
  <c r="I70" i="1"/>
  <c r="J213" i="1"/>
  <c r="I205" i="1"/>
  <c r="J193" i="1"/>
  <c r="I185" i="1"/>
  <c r="I177" i="1"/>
  <c r="I165" i="1"/>
  <c r="J157" i="1"/>
  <c r="J149" i="1"/>
  <c r="I141" i="1"/>
  <c r="J129" i="1"/>
  <c r="I121" i="1"/>
  <c r="I113" i="1"/>
  <c r="J101" i="1"/>
  <c r="I93" i="1"/>
  <c r="H85" i="1"/>
  <c r="I81" i="1"/>
  <c r="I73" i="1"/>
  <c r="J69" i="1"/>
  <c r="I61" i="1"/>
  <c r="H57" i="1"/>
  <c r="I49" i="1"/>
  <c r="J45" i="1"/>
  <c r="I37" i="1"/>
  <c r="H33" i="1"/>
  <c r="H30" i="1"/>
  <c r="J26" i="1"/>
  <c r="I18" i="1"/>
  <c r="J14" i="1"/>
  <c r="I6" i="1"/>
  <c r="H214" i="1"/>
  <c r="H198" i="1"/>
  <c r="H182" i="1"/>
  <c r="H166" i="1"/>
  <c r="H150" i="1"/>
  <c r="H134" i="1"/>
  <c r="H109" i="1"/>
  <c r="I5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J88" i="1"/>
  <c r="J80" i="1"/>
  <c r="J72" i="1"/>
  <c r="J64" i="1"/>
  <c r="J56" i="1"/>
  <c r="J48" i="1"/>
  <c r="J40" i="1"/>
  <c r="J32" i="1"/>
  <c r="J25" i="1"/>
  <c r="J17" i="1"/>
  <c r="J9" i="1"/>
  <c r="H213" i="1"/>
  <c r="H197" i="1"/>
  <c r="H181" i="1"/>
  <c r="H165" i="1"/>
  <c r="H149" i="1"/>
  <c r="H133" i="1"/>
  <c r="H108" i="1"/>
  <c r="H60" i="1"/>
  <c r="H5" i="1"/>
  <c r="J137" i="1"/>
  <c r="H215" i="1"/>
  <c r="J191" i="1"/>
  <c r="I179" i="1"/>
  <c r="H167" i="1"/>
  <c r="J147" i="1"/>
  <c r="I131" i="1"/>
  <c r="I123" i="1"/>
  <c r="I95" i="1"/>
  <c r="J83" i="1"/>
  <c r="H71" i="1"/>
  <c r="I47" i="1"/>
  <c r="J31" i="1"/>
  <c r="H28" i="1"/>
  <c r="I4" i="1"/>
  <c r="H219" i="1"/>
  <c r="I203" i="1"/>
  <c r="J183" i="1"/>
  <c r="H171" i="1"/>
  <c r="H159" i="1"/>
  <c r="J135" i="1"/>
  <c r="I119" i="1"/>
  <c r="I111" i="1"/>
  <c r="I87" i="1"/>
  <c r="J75" i="1"/>
  <c r="H59" i="1"/>
  <c r="I35" i="1"/>
  <c r="H16" i="1"/>
  <c r="H113" i="1"/>
  <c r="H117" i="1"/>
  <c r="I211" i="1"/>
  <c r="H199" i="1"/>
  <c r="J175" i="1"/>
  <c r="I163" i="1"/>
  <c r="H151" i="1"/>
  <c r="J127" i="1"/>
  <c r="H115" i="1"/>
  <c r="H103" i="1"/>
  <c r="I79" i="1"/>
  <c r="J67" i="1"/>
  <c r="H63" i="1"/>
  <c r="I39" i="1"/>
  <c r="H24" i="1"/>
  <c r="J185" i="1"/>
  <c r="H112" i="1"/>
  <c r="H80" i="1"/>
  <c r="H48" i="1"/>
  <c r="H25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H122" i="1"/>
  <c r="I118" i="1"/>
  <c r="J110" i="1"/>
  <c r="H106" i="1"/>
  <c r="J98" i="1"/>
  <c r="I94" i="1"/>
  <c r="J86" i="1"/>
  <c r="H82" i="1"/>
  <c r="J74" i="1"/>
  <c r="H70" i="1"/>
  <c r="J62" i="1"/>
  <c r="I58" i="1"/>
  <c r="J50" i="1"/>
  <c r="I46" i="1"/>
  <c r="H42" i="1"/>
  <c r="H34" i="1"/>
  <c r="I27" i="1"/>
  <c r="J19" i="1"/>
  <c r="H15" i="1"/>
  <c r="J7" i="1"/>
  <c r="I3" i="1"/>
  <c r="I15" i="1"/>
  <c r="J209" i="1"/>
  <c r="I201" i="1"/>
  <c r="I193" i="1"/>
  <c r="I181" i="1"/>
  <c r="J173" i="1"/>
  <c r="J165" i="1"/>
  <c r="I157" i="1"/>
  <c r="J145" i="1"/>
  <c r="I137" i="1"/>
  <c r="I129" i="1"/>
  <c r="I117" i="1"/>
  <c r="J109" i="1"/>
  <c r="I101" i="1"/>
  <c r="H89" i="1"/>
  <c r="J85" i="1"/>
  <c r="I77" i="1"/>
  <c r="H73" i="1"/>
  <c r="I65" i="1"/>
  <c r="J61" i="1"/>
  <c r="I53" i="1"/>
  <c r="H49" i="1"/>
  <c r="H45" i="1"/>
  <c r="H37" i="1"/>
  <c r="J33" i="1"/>
  <c r="J30" i="1"/>
  <c r="I22" i="1"/>
  <c r="H18" i="1"/>
  <c r="I10" i="1"/>
  <c r="J6" i="1"/>
  <c r="H210" i="1"/>
  <c r="H194" i="1"/>
  <c r="H178" i="1"/>
  <c r="H162" i="1"/>
  <c r="H146" i="1"/>
  <c r="H130" i="1"/>
  <c r="H101" i="1"/>
  <c r="J217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I92" i="1"/>
  <c r="I84" i="1"/>
  <c r="I76" i="1"/>
  <c r="I68" i="1"/>
  <c r="I60" i="1"/>
  <c r="I52" i="1"/>
  <c r="I44" i="1"/>
  <c r="I36" i="1"/>
  <c r="I29" i="1"/>
  <c r="I21" i="1"/>
  <c r="I13" i="1"/>
  <c r="I5" i="1"/>
  <c r="H209" i="1"/>
  <c r="H193" i="1"/>
  <c r="H177" i="1"/>
  <c r="H161" i="1"/>
  <c r="H145" i="1"/>
  <c r="H129" i="1"/>
  <c r="H100" i="1"/>
  <c r="H44" i="1"/>
  <c r="I90" i="1"/>
  <c r="J73" i="1"/>
  <c r="J207" i="1"/>
  <c r="I191" i="1"/>
  <c r="H179" i="1"/>
  <c r="J155" i="1"/>
  <c r="I147" i="1"/>
  <c r="H131" i="1"/>
  <c r="J107" i="1"/>
  <c r="J95" i="1"/>
  <c r="J5" i="1"/>
  <c r="J92" i="1"/>
  <c r="I188" i="1"/>
  <c r="H206" i="1"/>
  <c r="H61" i="1"/>
  <c r="I153" i="1"/>
  <c r="J23" i="1"/>
  <c r="I86" i="1"/>
  <c r="J166" i="1"/>
  <c r="I12" i="1"/>
  <c r="I127" i="1"/>
  <c r="H75" i="1"/>
  <c r="H31" i="1"/>
  <c r="J13" i="1"/>
  <c r="I38" i="1"/>
  <c r="H141" i="1"/>
  <c r="H205" i="1"/>
  <c r="J29" i="1"/>
  <c r="J52" i="1"/>
  <c r="J84" i="1"/>
  <c r="I116" i="1"/>
  <c r="I148" i="1"/>
  <c r="I180" i="1"/>
  <c r="I212" i="1"/>
  <c r="H126" i="1"/>
  <c r="H190" i="1"/>
  <c r="I14" i="1"/>
  <c r="H53" i="1"/>
  <c r="J77" i="1"/>
  <c r="I109" i="1"/>
  <c r="I145" i="1"/>
  <c r="J181" i="1"/>
  <c r="I217" i="1"/>
  <c r="I19" i="1"/>
  <c r="I34" i="1"/>
  <c r="H58" i="1"/>
  <c r="J78" i="1"/>
  <c r="I106" i="1"/>
  <c r="J126" i="1"/>
  <c r="J158" i="1"/>
  <c r="J190" i="1"/>
  <c r="H13" i="1"/>
  <c r="J121" i="1"/>
  <c r="I51" i="1"/>
  <c r="I115" i="1"/>
  <c r="I175" i="1"/>
  <c r="H97" i="1"/>
  <c r="I43" i="1"/>
  <c r="H119" i="1"/>
  <c r="I183" i="1"/>
  <c r="I20" i="1"/>
  <c r="H83" i="1"/>
  <c r="I2" i="1"/>
  <c r="J2" i="1"/>
  <c r="H2" i="1"/>
</calcChain>
</file>

<file path=xl/sharedStrings.xml><?xml version="1.0" encoding="utf-8"?>
<sst xmlns="http://schemas.openxmlformats.org/spreadsheetml/2006/main" count="1123" uniqueCount="50">
  <si>
    <t>Date</t>
  </si>
  <si>
    <t>Venue</t>
  </si>
  <si>
    <t>Result</t>
  </si>
  <si>
    <t>Opponent</t>
  </si>
  <si>
    <t>Home</t>
  </si>
  <si>
    <t>W</t>
  </si>
  <si>
    <t>Norwich City</t>
  </si>
  <si>
    <t>Away</t>
  </si>
  <si>
    <t>Southampton</t>
  </si>
  <si>
    <t>Arsenal</t>
  </si>
  <si>
    <t>Burnley</t>
  </si>
  <si>
    <t>Newcastle Utd</t>
  </si>
  <si>
    <t>Chelsea</t>
  </si>
  <si>
    <t>Sheffield Utd</t>
  </si>
  <si>
    <t>Leicester City</t>
  </si>
  <si>
    <t>D</t>
  </si>
  <si>
    <t>Manchester Utd</t>
  </si>
  <si>
    <t>Tottenham</t>
  </si>
  <si>
    <t>Aston Villa</t>
  </si>
  <si>
    <t>Manchester City</t>
  </si>
  <si>
    <t>Crystal Palace</t>
  </si>
  <si>
    <t>Brighton</t>
  </si>
  <si>
    <t>Everton</t>
  </si>
  <si>
    <t>Bournemouth</t>
  </si>
  <si>
    <t>Watford</t>
  </si>
  <si>
    <t>Wolves</t>
  </si>
  <si>
    <t>West Ham</t>
  </si>
  <si>
    <t>L</t>
  </si>
  <si>
    <t>Leeds United</t>
  </si>
  <si>
    <t>Liverpool</t>
  </si>
  <si>
    <t>Fulham</t>
  </si>
  <si>
    <t>West Brom</t>
  </si>
  <si>
    <t>Brentford</t>
  </si>
  <si>
    <t>Nott'ham Forest</t>
  </si>
  <si>
    <t>Luton Town</t>
  </si>
  <si>
    <t>Points</t>
  </si>
  <si>
    <t>Season</t>
  </si>
  <si>
    <t>Month</t>
  </si>
  <si>
    <t>Matches/month</t>
  </si>
  <si>
    <t>points per month</t>
  </si>
  <si>
    <t>Win percentage per month</t>
  </si>
  <si>
    <t>Stoke City</t>
  </si>
  <si>
    <t>Huddersfield</t>
  </si>
  <si>
    <t>Swansea City</t>
  </si>
  <si>
    <t>Hull City</t>
  </si>
  <si>
    <t>Middlesbrough</t>
  </si>
  <si>
    <t>Sunderland</t>
  </si>
  <si>
    <t>Chelse</t>
  </si>
  <si>
    <t>QPR</t>
  </si>
  <si>
    <t>Cardiff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</si>
</sst>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.6"/>
      <color theme="1"/>
      <name val="Verdana"/>
      <family val="2"/>
    </font>
    <font>
      <b/>
      <sz val="8.6"/>
      <color rgb="FF008000"/>
      <name val="Verdana"/>
      <family val="2"/>
    </font>
    <font>
      <b/>
      <sz val="8.6"/>
      <color rgb="FF0000FF"/>
      <name val="Verdana"/>
      <family val="2"/>
    </font>
    <font>
      <b/>
      <sz val="8.6"/>
      <color rgb="FFFF0000"/>
      <name val="Verdana"/>
      <family val="2"/>
    </font>
    <font>
      <sz val="8.6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" fillId="0" borderId="3" xfId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64" fontId="1" fillId="2" borderId="2" xfId="1" applyNumberFormat="1" applyFill="1" applyBorder="1" applyAlignment="1">
      <alignment horizontal="left" vertical="center"/>
    </xf>
    <xf numFmtId="164" fontId="1" fillId="2" borderId="0" xfId="1" applyNumberForma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matches/07d8c9ad/Leicester-City-Tottenham-Hotspur-August-22-2015-Premier-League" TargetMode="External"/><Relationship Id="rId299" Type="http://schemas.openxmlformats.org/officeDocument/2006/relationships/hyperlink" Target="https://fbref.com/en/squads/8ef52968/2015-2016/Sunderland-Stats" TargetMode="External"/><Relationship Id="rId21" Type="http://schemas.openxmlformats.org/officeDocument/2006/relationships/hyperlink" Target="https://fbref.com/en/matches/b4453679/Crystal-Palace-Manchester-City-December-31-2017-Premier-League" TargetMode="External"/><Relationship Id="rId63" Type="http://schemas.openxmlformats.org/officeDocument/2006/relationships/hyperlink" Target="https://fbref.com/en/squads/60c6b05f/2017-2018/West-Bromwich-Albion-Stats" TargetMode="External"/><Relationship Id="rId159" Type="http://schemas.openxmlformats.org/officeDocument/2006/relationships/hyperlink" Target="https://fbref.com/en/matches/aaaa261a/North-West-London-Derby-Chelsea-Arsenal-October-5-2014-Premier-League" TargetMode="External"/><Relationship Id="rId324" Type="http://schemas.openxmlformats.org/officeDocument/2006/relationships/hyperlink" Target="https://fbref.com/en/squads/361ca564/2014-2015/Tottenham-Hotspur-Stats" TargetMode="External"/><Relationship Id="rId366" Type="http://schemas.openxmlformats.org/officeDocument/2006/relationships/hyperlink" Target="https://fbref.com/en/squads/cff3d9bb/2013-2014/Chelsea-Stats" TargetMode="External"/><Relationship Id="rId170" Type="http://schemas.openxmlformats.org/officeDocument/2006/relationships/hyperlink" Target="https://fbref.com/en/matches/5160cce2/Chelsea-West-Ham-United-December-26-2014-Premier-League" TargetMode="External"/><Relationship Id="rId226" Type="http://schemas.openxmlformats.org/officeDocument/2006/relationships/hyperlink" Target="https://fbref.com/en/matches/55470c1a/Everton-Manchester-City-May-3-2014-Premier-League" TargetMode="External"/><Relationship Id="rId268" Type="http://schemas.openxmlformats.org/officeDocument/2006/relationships/hyperlink" Target="https://fbref.com/en/squads/7c21e445/2015-2016/West-Ham-United-Stats" TargetMode="External"/><Relationship Id="rId32" Type="http://schemas.openxmlformats.org/officeDocument/2006/relationships/hyperlink" Target="https://fbref.com/en/matches/50a03a01/Manchester-Derby-Manchester-City-Manchester-United-April-7-2018-Premier-League" TargetMode="External"/><Relationship Id="rId74" Type="http://schemas.openxmlformats.org/officeDocument/2006/relationships/hyperlink" Target="https://fbref.com/en/squads/f5922ca5/2017-2018/Huddersfield-Town-Stats" TargetMode="External"/><Relationship Id="rId128" Type="http://schemas.openxmlformats.org/officeDocument/2006/relationships/hyperlink" Target="https://fbref.com/en/matches/6a421739/Leicester-City-Manchester-United-November-28-2015-Premier-League" TargetMode="External"/><Relationship Id="rId335" Type="http://schemas.openxmlformats.org/officeDocument/2006/relationships/hyperlink" Target="https://fbref.com/en/squads/a757999c/2014-2015/Queens-Park-Rangers-Stats" TargetMode="External"/><Relationship Id="rId377" Type="http://schemas.openxmlformats.org/officeDocument/2006/relationships/hyperlink" Target="https://fbref.com/en/squads/47c64c55/2013-2014/Crystal-Palace-Stats" TargetMode="External"/><Relationship Id="rId5" Type="http://schemas.openxmlformats.org/officeDocument/2006/relationships/hyperlink" Target="https://fbref.com/en/matches/f9dc0d8f/Watford-Manchester-City-September-16-2017-Premier-League" TargetMode="External"/><Relationship Id="rId181" Type="http://schemas.openxmlformats.org/officeDocument/2006/relationships/hyperlink" Target="https://fbref.com/en/matches/fba5aced/Hull-City-Chelsea-March-22-2015-Premier-League" TargetMode="External"/><Relationship Id="rId237" Type="http://schemas.openxmlformats.org/officeDocument/2006/relationships/hyperlink" Target="https://fbref.com/en/squads/19538871/2016-2017/Manchester-United-Stats" TargetMode="External"/><Relationship Id="rId279" Type="http://schemas.openxmlformats.org/officeDocument/2006/relationships/hyperlink" Target="https://fbref.com/en/squads/b2b47a98/2015-2016/Newcastle-United-Stats" TargetMode="External"/><Relationship Id="rId43" Type="http://schemas.openxmlformats.org/officeDocument/2006/relationships/hyperlink" Target="https://fbref.com/en/squads/2abfe087/2017-2018/Watford-Stats" TargetMode="External"/><Relationship Id="rId139" Type="http://schemas.openxmlformats.org/officeDocument/2006/relationships/hyperlink" Target="https://fbref.com/en/matches/7ffb1e98/Manchester-City-Leicester-City-February-6-2016-Premier-League" TargetMode="External"/><Relationship Id="rId290" Type="http://schemas.openxmlformats.org/officeDocument/2006/relationships/hyperlink" Target="https://fbref.com/en/squads/822bd0ba/2015-2016/Liverpool-Stats" TargetMode="External"/><Relationship Id="rId304" Type="http://schemas.openxmlformats.org/officeDocument/2006/relationships/hyperlink" Target="https://fbref.com/en/squads/cff3d9bb/2015-2016/Chelsea-Stats" TargetMode="External"/><Relationship Id="rId346" Type="http://schemas.openxmlformats.org/officeDocument/2006/relationships/hyperlink" Target="https://fbref.com/en/squads/17892952/2013-2014/Stoke-City-Stats" TargetMode="External"/><Relationship Id="rId85" Type="http://schemas.openxmlformats.org/officeDocument/2006/relationships/hyperlink" Target="https://fbref.com/en/matches/223aa43a/Chelsea-Manchester-United-October-23-2016-Premier-League" TargetMode="External"/><Relationship Id="rId150" Type="http://schemas.openxmlformats.org/officeDocument/2006/relationships/hyperlink" Target="https://fbref.com/en/matches/5e33e956/Manchester-United-Leicester-City-May-1-2016-Premier-League" TargetMode="External"/><Relationship Id="rId192" Type="http://schemas.openxmlformats.org/officeDocument/2006/relationships/hyperlink" Target="https://fbref.com/en/matches/aa694ae6/Cardiff-City-Manchester-City-August-25-2013-Premier-League" TargetMode="External"/><Relationship Id="rId206" Type="http://schemas.openxmlformats.org/officeDocument/2006/relationships/hyperlink" Target="https://fbref.com/en/matches/e40003e8/Manchester-City-Arsenal-December-14-2013-Premier-League" TargetMode="External"/><Relationship Id="rId248" Type="http://schemas.openxmlformats.org/officeDocument/2006/relationships/hyperlink" Target="https://fbref.com/en/squads/361ca564/2016-2017/Tottenham-Hotspur-Stats" TargetMode="External"/><Relationship Id="rId12" Type="http://schemas.openxmlformats.org/officeDocument/2006/relationships/hyperlink" Target="https://fbref.com/en/matches/fd125d0b/Leicester-City-Manchester-City-November-18-2017-Premier-League" TargetMode="External"/><Relationship Id="rId108" Type="http://schemas.openxmlformats.org/officeDocument/2006/relationships/hyperlink" Target="https://fbref.com/en/matches/8db69c8c/Manchester-United-Chelsea-April-16-2017-Premier-League" TargetMode="External"/><Relationship Id="rId315" Type="http://schemas.openxmlformats.org/officeDocument/2006/relationships/hyperlink" Target="https://fbref.com/en/squads/822bd0ba/2014-2015/Liverpool-Stats" TargetMode="External"/><Relationship Id="rId357" Type="http://schemas.openxmlformats.org/officeDocument/2006/relationships/hyperlink" Target="https://fbref.com/en/squads/33c895d4/2013-2014/Southampton-Stats" TargetMode="External"/><Relationship Id="rId54" Type="http://schemas.openxmlformats.org/officeDocument/2006/relationships/hyperlink" Target="https://fbref.com/en/squads/19538871/2017-2018/Manchester-United-Stats" TargetMode="External"/><Relationship Id="rId96" Type="http://schemas.openxmlformats.org/officeDocument/2006/relationships/hyperlink" Target="https://fbref.com/en/matches/3b4b1341/Tottenham-Hotspur-Chelsea-January-4-2017-Premier-League" TargetMode="External"/><Relationship Id="rId161" Type="http://schemas.openxmlformats.org/officeDocument/2006/relationships/hyperlink" Target="https://fbref.com/en/matches/942d28d5/Manchester-United-Chelsea-October-26-2014-Premier-League" TargetMode="External"/><Relationship Id="rId217" Type="http://schemas.openxmlformats.org/officeDocument/2006/relationships/hyperlink" Target="https://fbref.com/en/matches/a635640b/Hull-City-Manchester-City-March-15-2014-Premier-League" TargetMode="External"/><Relationship Id="rId259" Type="http://schemas.openxmlformats.org/officeDocument/2006/relationships/hyperlink" Target="https://fbref.com/en/squads/4ba7cbea/2016-2017/Bournemouth-Stats" TargetMode="External"/><Relationship Id="rId23" Type="http://schemas.openxmlformats.org/officeDocument/2006/relationships/hyperlink" Target="https://fbref.com/en/matches/481fc676/Liverpool-Manchester-City-January-14-2018-Premier-League" TargetMode="External"/><Relationship Id="rId119" Type="http://schemas.openxmlformats.org/officeDocument/2006/relationships/hyperlink" Target="https://fbref.com/en/matches/55e43db2/Leicester-City-Aston-Villa-September-13-2015-Premier-League" TargetMode="External"/><Relationship Id="rId270" Type="http://schemas.openxmlformats.org/officeDocument/2006/relationships/hyperlink" Target="https://fbref.com/en/squads/4ba7cbea/2015-2016/Bournemouth-Stats" TargetMode="External"/><Relationship Id="rId326" Type="http://schemas.openxmlformats.org/officeDocument/2006/relationships/hyperlink" Target="https://fbref.com/en/squads/fb10988f/2014-2015/Swansea-City-Stats" TargetMode="External"/><Relationship Id="rId65" Type="http://schemas.openxmlformats.org/officeDocument/2006/relationships/hyperlink" Target="https://fbref.com/en/squads/a2d435b3/2017-2018/Leicester-City-Stats" TargetMode="External"/><Relationship Id="rId130" Type="http://schemas.openxmlformats.org/officeDocument/2006/relationships/hyperlink" Target="https://fbref.com/en/matches/37cb8a35/Leicester-City-Chelsea-December-14-2015-Premier-League" TargetMode="External"/><Relationship Id="rId368" Type="http://schemas.openxmlformats.org/officeDocument/2006/relationships/hyperlink" Target="https://fbref.com/en/squads/17892952/2013-2014/Stoke-City-Stats" TargetMode="External"/><Relationship Id="rId172" Type="http://schemas.openxmlformats.org/officeDocument/2006/relationships/hyperlink" Target="https://fbref.com/en/matches/e9d97331/Tottenham-Hotspur-Chelsea-January-1-2015-Premier-League" TargetMode="External"/><Relationship Id="rId228" Type="http://schemas.openxmlformats.org/officeDocument/2006/relationships/hyperlink" Target="https://fbref.com/en/matches/10cb7099/Manchester-City-West-Ham-United-May-11-2014-Premier-League" TargetMode="External"/><Relationship Id="rId281" Type="http://schemas.openxmlformats.org/officeDocument/2006/relationships/hyperlink" Target="https://fbref.com/en/squads/fb10988f/2015-2016/Swansea-City-Stats" TargetMode="External"/><Relationship Id="rId337" Type="http://schemas.openxmlformats.org/officeDocument/2006/relationships/hyperlink" Target="https://fbref.com/en/squads/18bb7c10/2014-2015/Arsenal-Stats" TargetMode="External"/><Relationship Id="rId34" Type="http://schemas.openxmlformats.org/officeDocument/2006/relationships/hyperlink" Target="https://fbref.com/en/matches/8beedd1d/Manchester-City-Swansea-City-April-22-2018-Premier-League" TargetMode="External"/><Relationship Id="rId76" Type="http://schemas.openxmlformats.org/officeDocument/2006/relationships/hyperlink" Target="https://fbref.com/en/squads/33c895d4/2017-2018/Southampton-Stats" TargetMode="External"/><Relationship Id="rId141" Type="http://schemas.openxmlformats.org/officeDocument/2006/relationships/hyperlink" Target="https://fbref.com/en/matches/05fc0918/Leicester-City-Norwich-City-February-27-2016-Premier-League" TargetMode="External"/><Relationship Id="rId379" Type="http://schemas.openxmlformats.org/officeDocument/2006/relationships/hyperlink" Target="https://fbref.com/en/squads/8602292d/2013-2014/Aston-Villa-Stats" TargetMode="External"/><Relationship Id="rId7" Type="http://schemas.openxmlformats.org/officeDocument/2006/relationships/hyperlink" Target="https://fbref.com/en/matches/9ebfd27b/Chelsea-Manchester-City-September-30-2017-Premier-League" TargetMode="External"/><Relationship Id="rId183" Type="http://schemas.openxmlformats.org/officeDocument/2006/relationships/hyperlink" Target="https://fbref.com/en/matches/7d4090b7/Queens-Park-Rangers-Chelsea-April-12-2015-Premier-League" TargetMode="External"/><Relationship Id="rId239" Type="http://schemas.openxmlformats.org/officeDocument/2006/relationships/hyperlink" Target="https://fbref.com/en/squads/d3fd31cc/2016-2017/Everton-Stats" TargetMode="External"/><Relationship Id="rId250" Type="http://schemas.openxmlformats.org/officeDocument/2006/relationships/hyperlink" Target="https://fbref.com/en/squads/bd8769d1/2016-2017/Hull-City-Stats" TargetMode="External"/><Relationship Id="rId292" Type="http://schemas.openxmlformats.org/officeDocument/2006/relationships/hyperlink" Target="https://fbref.com/en/squads/18bb7c10/2015-2016/Arsenal-Stats" TargetMode="External"/><Relationship Id="rId306" Type="http://schemas.openxmlformats.org/officeDocument/2006/relationships/hyperlink" Target="https://fbref.com/en/squads/a2d435b3/2014-2015/Leicester-City-Stats" TargetMode="External"/><Relationship Id="rId45" Type="http://schemas.openxmlformats.org/officeDocument/2006/relationships/hyperlink" Target="https://fbref.com/en/squads/cff3d9bb/2017-2018/Chelsea-Stats" TargetMode="External"/><Relationship Id="rId87" Type="http://schemas.openxmlformats.org/officeDocument/2006/relationships/hyperlink" Target="https://fbref.com/en/matches/250a2859/Chelsea-Everton-November-5-2016-Premier-League" TargetMode="External"/><Relationship Id="rId110" Type="http://schemas.openxmlformats.org/officeDocument/2006/relationships/hyperlink" Target="https://fbref.com/en/matches/c0ed0645/Everton-Chelsea-April-30-2017-Premier-League" TargetMode="External"/><Relationship Id="rId348" Type="http://schemas.openxmlformats.org/officeDocument/2006/relationships/hyperlink" Target="https://fbref.com/en/squads/8602292d/2013-2014/Aston-Villa-Stats" TargetMode="External"/><Relationship Id="rId152" Type="http://schemas.openxmlformats.org/officeDocument/2006/relationships/hyperlink" Target="https://fbref.com/en/matches/699c7ed2/Chelsea-Leicester-City-May-15-2016-Premier-League" TargetMode="External"/><Relationship Id="rId194" Type="http://schemas.openxmlformats.org/officeDocument/2006/relationships/hyperlink" Target="https://fbref.com/en/matches/07872b74/Stoke-City-Manchester-City-September-14-2013-Premier-League" TargetMode="External"/><Relationship Id="rId208" Type="http://schemas.openxmlformats.org/officeDocument/2006/relationships/hyperlink" Target="https://fbref.com/en/matches/6b19615e/Manchester-City-Liverpool-December-26-2013-Premier-League" TargetMode="External"/><Relationship Id="rId261" Type="http://schemas.openxmlformats.org/officeDocument/2006/relationships/hyperlink" Target="https://fbref.com/en/squads/33c895d4/2016-2017/Southampton-Stats" TargetMode="External"/><Relationship Id="rId14" Type="http://schemas.openxmlformats.org/officeDocument/2006/relationships/hyperlink" Target="https://fbref.com/en/matches/cb554100/Manchester-City-Southampton-November-29-2017-Premier-League" TargetMode="External"/><Relationship Id="rId56" Type="http://schemas.openxmlformats.org/officeDocument/2006/relationships/hyperlink" Target="https://fbref.com/en/squads/361ca564/2017-2018/Tottenham-Hotspur-Stats" TargetMode="External"/><Relationship Id="rId317" Type="http://schemas.openxmlformats.org/officeDocument/2006/relationships/hyperlink" Target="https://fbref.com/en/squads/8ef52968/2014-2015/Sunderland-Stats" TargetMode="External"/><Relationship Id="rId359" Type="http://schemas.openxmlformats.org/officeDocument/2006/relationships/hyperlink" Target="https://fbref.com/en/squads/fd962109/2013-2014/Fulham-Stats" TargetMode="External"/><Relationship Id="rId98" Type="http://schemas.openxmlformats.org/officeDocument/2006/relationships/hyperlink" Target="https://fbref.com/en/matches/028caf73/Chelsea-Hull-City-January-22-2017-Premier-League" TargetMode="External"/><Relationship Id="rId121" Type="http://schemas.openxmlformats.org/officeDocument/2006/relationships/hyperlink" Target="https://fbref.com/en/matches/69e04a8b/Leicester-City-Arsenal-September-26-2015-Premier-League" TargetMode="External"/><Relationship Id="rId163" Type="http://schemas.openxmlformats.org/officeDocument/2006/relationships/hyperlink" Target="https://fbref.com/en/matches/242a0ecd/Liverpool-Chelsea-November-8-2014-Premier-League" TargetMode="External"/><Relationship Id="rId219" Type="http://schemas.openxmlformats.org/officeDocument/2006/relationships/hyperlink" Target="https://fbref.com/en/matches/4d0298f9/Manchester-Derby-Manchester-United-Manchester-City-March-25-2014-Premier-League" TargetMode="External"/><Relationship Id="rId370" Type="http://schemas.openxmlformats.org/officeDocument/2006/relationships/hyperlink" Target="https://fbref.com/en/squads/fd962109/2013-2014/Fulham-Stats" TargetMode="External"/><Relationship Id="rId230" Type="http://schemas.openxmlformats.org/officeDocument/2006/relationships/hyperlink" Target="https://fbref.com/en/squads/2abfe087/2016-2017/Watford-Stats" TargetMode="External"/><Relationship Id="rId25" Type="http://schemas.openxmlformats.org/officeDocument/2006/relationships/hyperlink" Target="https://fbref.com/en/matches/c5500fbf/Manchester-City-West-Bromwich-Albion-January-31-2018-Premier-League" TargetMode="External"/><Relationship Id="rId67" Type="http://schemas.openxmlformats.org/officeDocument/2006/relationships/hyperlink" Target="https://fbref.com/en/squads/cff3d9bb/2017-2018/Chelsea-Stats" TargetMode="External"/><Relationship Id="rId272" Type="http://schemas.openxmlformats.org/officeDocument/2006/relationships/hyperlink" Target="https://fbref.com/en/squads/17892952/2015-2016/Stoke-City-Stats" TargetMode="External"/><Relationship Id="rId328" Type="http://schemas.openxmlformats.org/officeDocument/2006/relationships/hyperlink" Target="https://fbref.com/en/squads/8602292d/2014-2015/Aston-Villa-Stats" TargetMode="External"/><Relationship Id="rId132" Type="http://schemas.openxmlformats.org/officeDocument/2006/relationships/hyperlink" Target="https://fbref.com/en/matches/8bd883d7/Liverpool-Leicester-City-December-26-2015-Premier-League" TargetMode="External"/><Relationship Id="rId174" Type="http://schemas.openxmlformats.org/officeDocument/2006/relationships/hyperlink" Target="https://fbref.com/en/matches/aa2994a6/Swansea-City-Chelsea-January-17-2015-Premier-League" TargetMode="External"/><Relationship Id="rId381" Type="http://schemas.openxmlformats.org/officeDocument/2006/relationships/printerSettings" Target="../printerSettings/printerSettings1.bin"/><Relationship Id="rId241" Type="http://schemas.openxmlformats.org/officeDocument/2006/relationships/hyperlink" Target="https://fbref.com/en/squads/361ca564/2016-2017/Tottenham-Hotspur-Stats" TargetMode="External"/><Relationship Id="rId36" Type="http://schemas.openxmlformats.org/officeDocument/2006/relationships/hyperlink" Target="https://fbref.com/en/matches/a71b21ec/Manchester-City-Huddersfield-Town-May-6-2018-Premier-League" TargetMode="External"/><Relationship Id="rId283" Type="http://schemas.openxmlformats.org/officeDocument/2006/relationships/hyperlink" Target="https://fbref.com/en/squads/d3fd31cc/2015-2016/Everton-Stats" TargetMode="External"/><Relationship Id="rId339" Type="http://schemas.openxmlformats.org/officeDocument/2006/relationships/hyperlink" Target="https://fbref.com/en/squads/47c64c55/2014-2015/Crystal-Palace-Stats" TargetMode="External"/><Relationship Id="rId78" Type="http://schemas.openxmlformats.org/officeDocument/2006/relationships/hyperlink" Target="https://fbref.com/en/matches/f82b8b32/Watford-Chelsea-August-20-2016-Premier-League" TargetMode="External"/><Relationship Id="rId101" Type="http://schemas.openxmlformats.org/officeDocument/2006/relationships/hyperlink" Target="https://fbref.com/en/matches/3b1a2aaa/Burnley-Chelsea-February-12-2017-Premier-League" TargetMode="External"/><Relationship Id="rId143" Type="http://schemas.openxmlformats.org/officeDocument/2006/relationships/hyperlink" Target="https://fbref.com/en/matches/d6674f4b/Watford-Leicester-City-March-5-2016-Premier-League" TargetMode="External"/><Relationship Id="rId185" Type="http://schemas.openxmlformats.org/officeDocument/2006/relationships/hyperlink" Target="https://fbref.com/en/matches/9ef489b3/North-West-London-Derby-Arsenal-Chelsea-April-26-2015-Premier-League" TargetMode="External"/><Relationship Id="rId350" Type="http://schemas.openxmlformats.org/officeDocument/2006/relationships/hyperlink" Target="https://fbref.com/en/squads/7c21e445/2013-2014/West-Ham-United-Stats" TargetMode="External"/><Relationship Id="rId9" Type="http://schemas.openxmlformats.org/officeDocument/2006/relationships/hyperlink" Target="https://fbref.com/en/matches/11c702a4/Manchester-City-Burnley-October-21-2017-Premier-League" TargetMode="External"/><Relationship Id="rId210" Type="http://schemas.openxmlformats.org/officeDocument/2006/relationships/hyperlink" Target="https://fbref.com/en/matches/16d51aef/Swansea-City-Manchester-City-January-1-2014-Premier-League" TargetMode="External"/><Relationship Id="rId26" Type="http://schemas.openxmlformats.org/officeDocument/2006/relationships/hyperlink" Target="https://fbref.com/en/matches/a54e56e3/Burnley-Manchester-City-February-3-2018-Premier-League" TargetMode="External"/><Relationship Id="rId231" Type="http://schemas.openxmlformats.org/officeDocument/2006/relationships/hyperlink" Target="https://fbref.com/en/squads/943e8050/2016-2017/Burnley-Stats" TargetMode="External"/><Relationship Id="rId252" Type="http://schemas.openxmlformats.org/officeDocument/2006/relationships/hyperlink" Target="https://fbref.com/en/squads/18bb7c10/2016-2017/Arsenal-Stats" TargetMode="External"/><Relationship Id="rId273" Type="http://schemas.openxmlformats.org/officeDocument/2006/relationships/hyperlink" Target="https://fbref.com/en/squads/18bb7c10/2015-2016/Arsenal-Stats" TargetMode="External"/><Relationship Id="rId294" Type="http://schemas.openxmlformats.org/officeDocument/2006/relationships/hyperlink" Target="https://fbref.com/en/squads/60c6b05f/2015-2016/West-Bromwich-Albion-Stats" TargetMode="External"/><Relationship Id="rId308" Type="http://schemas.openxmlformats.org/officeDocument/2006/relationships/hyperlink" Target="https://fbref.com/en/squads/fb10988f/2014-2015/Swansea-City-Stats" TargetMode="External"/><Relationship Id="rId329" Type="http://schemas.openxmlformats.org/officeDocument/2006/relationships/hyperlink" Target="https://fbref.com/en/squads/d3fd31cc/2014-2015/Everton-Stats" TargetMode="External"/><Relationship Id="rId47" Type="http://schemas.openxmlformats.org/officeDocument/2006/relationships/hyperlink" Target="https://fbref.com/en/squads/943e8050/2017-2018/Burnley-Stats" TargetMode="External"/><Relationship Id="rId68" Type="http://schemas.openxmlformats.org/officeDocument/2006/relationships/hyperlink" Target="https://fbref.com/en/squads/17892952/2017-2018/Stoke-City-Stats" TargetMode="External"/><Relationship Id="rId89" Type="http://schemas.openxmlformats.org/officeDocument/2006/relationships/hyperlink" Target="https://fbref.com/en/matches/c517e87a/Chelsea-Tottenham-Hotspur-November-26-2016-Premier-League" TargetMode="External"/><Relationship Id="rId112" Type="http://schemas.openxmlformats.org/officeDocument/2006/relationships/hyperlink" Target="https://fbref.com/en/matches/d5caa61b/West-Bromwich-Albion-Chelsea-May-12-2017-Premier-League" TargetMode="External"/><Relationship Id="rId133" Type="http://schemas.openxmlformats.org/officeDocument/2006/relationships/hyperlink" Target="https://fbref.com/en/matches/02a152cf/Leicester-City-Manchester-City-December-29-2015-Premier-League" TargetMode="External"/><Relationship Id="rId154" Type="http://schemas.openxmlformats.org/officeDocument/2006/relationships/hyperlink" Target="https://fbref.com/en/matches/a1523139/Chelsea-Leicester-City-August-23-2014-Premier-League" TargetMode="External"/><Relationship Id="rId175" Type="http://schemas.openxmlformats.org/officeDocument/2006/relationships/hyperlink" Target="https://fbref.com/en/matches/828528ed/Chelsea-Manchester-City-January-31-2015-Premier-League" TargetMode="External"/><Relationship Id="rId340" Type="http://schemas.openxmlformats.org/officeDocument/2006/relationships/hyperlink" Target="https://fbref.com/en/squads/822bd0ba/2014-2015/Liverpool-Stats" TargetMode="External"/><Relationship Id="rId361" Type="http://schemas.openxmlformats.org/officeDocument/2006/relationships/hyperlink" Target="https://fbref.com/en/squads/47c64c55/2013-2014/Crystal-Palace-Stats" TargetMode="External"/><Relationship Id="rId196" Type="http://schemas.openxmlformats.org/officeDocument/2006/relationships/hyperlink" Target="https://fbref.com/en/matches/16a81f8a/Aston-Villa-Manchester-City-September-28-2013-Premier-League" TargetMode="External"/><Relationship Id="rId200" Type="http://schemas.openxmlformats.org/officeDocument/2006/relationships/hyperlink" Target="https://fbref.com/en/matches/4f09ce45/Manchester-City-Norwich-City-November-2-2013-Premier-League" TargetMode="External"/><Relationship Id="rId16" Type="http://schemas.openxmlformats.org/officeDocument/2006/relationships/hyperlink" Target="https://fbref.com/en/matches/52419e39/Manchester-Derby-Manchester-United-Manchester-City-December-10-2017-Premier-League" TargetMode="External"/><Relationship Id="rId221" Type="http://schemas.openxmlformats.org/officeDocument/2006/relationships/hyperlink" Target="https://fbref.com/en/matches/1740f485/Manchester-City-Southampton-April-5-2014-Premier-League" TargetMode="External"/><Relationship Id="rId242" Type="http://schemas.openxmlformats.org/officeDocument/2006/relationships/hyperlink" Target="https://fbref.com/en/squads/b8fd03ef/2016-2017/Manchester-City-Stats" TargetMode="External"/><Relationship Id="rId263" Type="http://schemas.openxmlformats.org/officeDocument/2006/relationships/hyperlink" Target="https://fbref.com/en/squads/7f59c601/2016-2017/Middlesbrough-Stats" TargetMode="External"/><Relationship Id="rId284" Type="http://schemas.openxmlformats.org/officeDocument/2006/relationships/hyperlink" Target="https://fbref.com/en/squads/822bd0ba/2015-2016/Liverpool-Stats" TargetMode="External"/><Relationship Id="rId319" Type="http://schemas.openxmlformats.org/officeDocument/2006/relationships/hyperlink" Target="https://fbref.com/en/squads/b2b47a98/2014-2015/Newcastle-United-Stats" TargetMode="External"/><Relationship Id="rId37" Type="http://schemas.openxmlformats.org/officeDocument/2006/relationships/hyperlink" Target="https://fbref.com/en/matches/f2114fff/Manchester-City-Brighton-and-Hove-Albion-May-9-2018-Premier-League" TargetMode="External"/><Relationship Id="rId58" Type="http://schemas.openxmlformats.org/officeDocument/2006/relationships/hyperlink" Target="https://fbref.com/en/squads/b2b47a98/2017-2018/Newcastle-United-Stats" TargetMode="External"/><Relationship Id="rId79" Type="http://schemas.openxmlformats.org/officeDocument/2006/relationships/hyperlink" Target="https://fbref.com/en/matches/6069ad6a/Chelsea-Burnley-August-27-2016-Premier-League" TargetMode="External"/><Relationship Id="rId102" Type="http://schemas.openxmlformats.org/officeDocument/2006/relationships/hyperlink" Target="https://fbref.com/en/matches/1560b386/Chelsea-Swansea-City-February-25-2017-Premier-League" TargetMode="External"/><Relationship Id="rId123" Type="http://schemas.openxmlformats.org/officeDocument/2006/relationships/hyperlink" Target="https://fbref.com/en/matches/2110819e/Southampton-Leicester-City-October-17-2015-Premier-League" TargetMode="External"/><Relationship Id="rId144" Type="http://schemas.openxmlformats.org/officeDocument/2006/relationships/hyperlink" Target="https://fbref.com/en/matches/728d6e72/Leicester-City-Newcastle-United-March-14-2016-Premier-League" TargetMode="External"/><Relationship Id="rId330" Type="http://schemas.openxmlformats.org/officeDocument/2006/relationships/hyperlink" Target="https://fbref.com/en/squads/943e8050/2014-2015/Burnley-Stats" TargetMode="External"/><Relationship Id="rId90" Type="http://schemas.openxmlformats.org/officeDocument/2006/relationships/hyperlink" Target="https://fbref.com/en/matches/6076e3fa/Manchester-City-Chelsea-December-3-2016-Premier-League" TargetMode="External"/><Relationship Id="rId165" Type="http://schemas.openxmlformats.org/officeDocument/2006/relationships/hyperlink" Target="https://fbref.com/en/matches/9194c511/Sunderland-Chelsea-November-29-2014-Premier-League" TargetMode="External"/><Relationship Id="rId186" Type="http://schemas.openxmlformats.org/officeDocument/2006/relationships/hyperlink" Target="https://fbref.com/en/matches/0bb9a89d/Leicester-City-Chelsea-April-29-2015-Premier-League" TargetMode="External"/><Relationship Id="rId351" Type="http://schemas.openxmlformats.org/officeDocument/2006/relationships/hyperlink" Target="https://fbref.com/en/squads/cff3d9bb/2013-2014/Chelsea-Stats" TargetMode="External"/><Relationship Id="rId372" Type="http://schemas.openxmlformats.org/officeDocument/2006/relationships/hyperlink" Target="https://fbref.com/en/squads/18bb7c10/2013-2014/Arsenal-Stats" TargetMode="External"/><Relationship Id="rId211" Type="http://schemas.openxmlformats.org/officeDocument/2006/relationships/hyperlink" Target="https://fbref.com/en/matches/c4ed5306/Newcastle-United-Manchester-City-January-12-2014-Premier-League" TargetMode="External"/><Relationship Id="rId232" Type="http://schemas.openxmlformats.org/officeDocument/2006/relationships/hyperlink" Target="https://fbref.com/en/squads/fb10988f/2016-2017/Swansea-City-Stats" TargetMode="External"/><Relationship Id="rId253" Type="http://schemas.openxmlformats.org/officeDocument/2006/relationships/hyperlink" Target="https://fbref.com/en/squads/943e8050/2016-2017/Burnley-Stats" TargetMode="External"/><Relationship Id="rId274" Type="http://schemas.openxmlformats.org/officeDocument/2006/relationships/hyperlink" Target="https://fbref.com/en/squads/1c781004/2015-2016/Norwich-City-Stats" TargetMode="External"/><Relationship Id="rId295" Type="http://schemas.openxmlformats.org/officeDocument/2006/relationships/hyperlink" Target="https://fbref.com/en/squads/2abfe087/2015-2016/Watford-Stats" TargetMode="External"/><Relationship Id="rId309" Type="http://schemas.openxmlformats.org/officeDocument/2006/relationships/hyperlink" Target="https://fbref.com/en/squads/b8fd03ef/2014-2015/Manchester-City-Stats" TargetMode="External"/><Relationship Id="rId27" Type="http://schemas.openxmlformats.org/officeDocument/2006/relationships/hyperlink" Target="https://fbref.com/en/matches/f9585810/Manchester-City-Leicester-City-February-10-2018-Premier-League" TargetMode="External"/><Relationship Id="rId48" Type="http://schemas.openxmlformats.org/officeDocument/2006/relationships/hyperlink" Target="https://fbref.com/en/squads/60c6b05f/2017-2018/West-Bromwich-Albion-Stats" TargetMode="External"/><Relationship Id="rId69" Type="http://schemas.openxmlformats.org/officeDocument/2006/relationships/hyperlink" Target="https://fbref.com/en/squads/d3fd31cc/2017-2018/Everton-Stats" TargetMode="External"/><Relationship Id="rId113" Type="http://schemas.openxmlformats.org/officeDocument/2006/relationships/hyperlink" Target="https://fbref.com/en/matches/2749f512/Chelsea-Watford-May-15-2017-Premier-League" TargetMode="External"/><Relationship Id="rId134" Type="http://schemas.openxmlformats.org/officeDocument/2006/relationships/hyperlink" Target="https://fbref.com/en/matches/d62b637d/Leicester-City-Bournemouth-January-2-2016-Premier-League" TargetMode="External"/><Relationship Id="rId320" Type="http://schemas.openxmlformats.org/officeDocument/2006/relationships/hyperlink" Target="https://fbref.com/en/squads/bd8769d1/2014-2015/Hull-City-Stats" TargetMode="External"/><Relationship Id="rId80" Type="http://schemas.openxmlformats.org/officeDocument/2006/relationships/hyperlink" Target="https://fbref.com/en/matches/45194140/Swansea-City-Chelsea-September-11-2016-Premier-League" TargetMode="External"/><Relationship Id="rId155" Type="http://schemas.openxmlformats.org/officeDocument/2006/relationships/hyperlink" Target="https://fbref.com/en/matches/33289021/Everton-Chelsea-August-30-2014-Premier-League" TargetMode="External"/><Relationship Id="rId176" Type="http://schemas.openxmlformats.org/officeDocument/2006/relationships/hyperlink" Target="https://fbref.com/en/matches/48eaeb3e/Aston-Villa-Chelsea-February-7-2015-Premier-League" TargetMode="External"/><Relationship Id="rId197" Type="http://schemas.openxmlformats.org/officeDocument/2006/relationships/hyperlink" Target="https://fbref.com/en/matches/af874e7a/Manchester-City-Everton-October-5-2013-Premier-League" TargetMode="External"/><Relationship Id="rId341" Type="http://schemas.openxmlformats.org/officeDocument/2006/relationships/hyperlink" Target="https://fbref.com/en/squads/60c6b05f/2014-2015/West-Bromwich-Albion-Stats" TargetMode="External"/><Relationship Id="rId362" Type="http://schemas.openxmlformats.org/officeDocument/2006/relationships/hyperlink" Target="https://fbref.com/en/squads/fb10988f/2013-2014/Swansea-City-Stats" TargetMode="External"/><Relationship Id="rId201" Type="http://schemas.openxmlformats.org/officeDocument/2006/relationships/hyperlink" Target="https://fbref.com/en/matches/3137dbe5/Sunderland-Manchester-City-November-10-2013-Premier-League" TargetMode="External"/><Relationship Id="rId222" Type="http://schemas.openxmlformats.org/officeDocument/2006/relationships/hyperlink" Target="https://fbref.com/en/matches/8523eee1/Liverpool-Manchester-City-April-13-2014-Premier-League" TargetMode="External"/><Relationship Id="rId243" Type="http://schemas.openxmlformats.org/officeDocument/2006/relationships/hyperlink" Target="https://fbref.com/en/squads/60c6b05f/2016-2017/West-Bromwich-Albion-Stats" TargetMode="External"/><Relationship Id="rId264" Type="http://schemas.openxmlformats.org/officeDocument/2006/relationships/hyperlink" Target="https://fbref.com/en/squads/60c6b05f/2016-2017/West-Bromwich-Albion-Stats" TargetMode="External"/><Relationship Id="rId285" Type="http://schemas.openxmlformats.org/officeDocument/2006/relationships/hyperlink" Target="https://fbref.com/en/squads/b8fd03ef/2015-2016/Manchester-City-Stats" TargetMode="External"/><Relationship Id="rId17" Type="http://schemas.openxmlformats.org/officeDocument/2006/relationships/hyperlink" Target="https://fbref.com/en/matches/f7ddcac0/Swansea-City-Manchester-City-December-13-2017-Premier-League" TargetMode="External"/><Relationship Id="rId38" Type="http://schemas.openxmlformats.org/officeDocument/2006/relationships/hyperlink" Target="https://fbref.com/en/matches/db4a1124/Southampton-Manchester-City-May-13-2018-Premier-League" TargetMode="External"/><Relationship Id="rId59" Type="http://schemas.openxmlformats.org/officeDocument/2006/relationships/hyperlink" Target="https://fbref.com/en/squads/47c64c55/2017-2018/Crystal-Palace-Stats" TargetMode="External"/><Relationship Id="rId103" Type="http://schemas.openxmlformats.org/officeDocument/2006/relationships/hyperlink" Target="https://fbref.com/en/matches/5df46c2e/West-Ham-United-Chelsea-March-6-2017-Premier-League" TargetMode="External"/><Relationship Id="rId124" Type="http://schemas.openxmlformats.org/officeDocument/2006/relationships/hyperlink" Target="https://fbref.com/en/matches/f556d816/Leicester-City-Crystal-Palace-October-24-2015-Premier-League" TargetMode="External"/><Relationship Id="rId310" Type="http://schemas.openxmlformats.org/officeDocument/2006/relationships/hyperlink" Target="https://fbref.com/en/squads/8602292d/2014-2015/Aston-Villa-Stats" TargetMode="External"/><Relationship Id="rId70" Type="http://schemas.openxmlformats.org/officeDocument/2006/relationships/hyperlink" Target="https://fbref.com/en/squads/19538871/2017-2018/Manchester-United-Stats" TargetMode="External"/><Relationship Id="rId91" Type="http://schemas.openxmlformats.org/officeDocument/2006/relationships/hyperlink" Target="https://fbref.com/en/matches/4dfbb8d4/Chelsea-West-Bromwich-Albion-December-11-2016-Premier-League" TargetMode="External"/><Relationship Id="rId145" Type="http://schemas.openxmlformats.org/officeDocument/2006/relationships/hyperlink" Target="https://fbref.com/en/matches/5ccf76e2/Crystal-Palace-Leicester-City-March-19-2016-Premier-League" TargetMode="External"/><Relationship Id="rId166" Type="http://schemas.openxmlformats.org/officeDocument/2006/relationships/hyperlink" Target="https://fbref.com/en/matches/c779187b/Chelsea-Tottenham-Hotspur-December-3-2014-Premier-League" TargetMode="External"/><Relationship Id="rId187" Type="http://schemas.openxmlformats.org/officeDocument/2006/relationships/hyperlink" Target="https://fbref.com/en/matches/64209cef/Chelsea-Crystal-Palace-May-3-2015-Premier-League" TargetMode="External"/><Relationship Id="rId331" Type="http://schemas.openxmlformats.org/officeDocument/2006/relationships/hyperlink" Target="https://fbref.com/en/squads/7c21e445/2014-2015/West-Ham-United-Stats" TargetMode="External"/><Relationship Id="rId352" Type="http://schemas.openxmlformats.org/officeDocument/2006/relationships/hyperlink" Target="https://fbref.com/en/squads/1c781004/2013-2014/Norwich-City-Stats" TargetMode="External"/><Relationship Id="rId373" Type="http://schemas.openxmlformats.org/officeDocument/2006/relationships/hyperlink" Target="https://fbref.com/en/squads/33c895d4/2013-2014/Southampton-Stats" TargetMode="External"/><Relationship Id="rId1" Type="http://schemas.openxmlformats.org/officeDocument/2006/relationships/hyperlink" Target="https://fbref.com/en/matches/072bfc99/Brighton-and-Hove-Albion-Manchester-City-August-12-2017-Premier-League" TargetMode="External"/><Relationship Id="rId212" Type="http://schemas.openxmlformats.org/officeDocument/2006/relationships/hyperlink" Target="https://fbref.com/en/matches/6c03e1e4/Manchester-City-Cardiff-City-January-18-2014-Premier-League" TargetMode="External"/><Relationship Id="rId233" Type="http://schemas.openxmlformats.org/officeDocument/2006/relationships/hyperlink" Target="https://fbref.com/en/squads/822bd0ba/2016-2017/Liverpool-Stats" TargetMode="External"/><Relationship Id="rId254" Type="http://schemas.openxmlformats.org/officeDocument/2006/relationships/hyperlink" Target="https://fbref.com/en/squads/fb10988f/2016-2017/Swansea-City-Stats" TargetMode="External"/><Relationship Id="rId28" Type="http://schemas.openxmlformats.org/officeDocument/2006/relationships/hyperlink" Target="https://fbref.com/en/matches/7a4e4ce6/Arsenal-Manchester-City-March-1-2018-Premier-League" TargetMode="External"/><Relationship Id="rId49" Type="http://schemas.openxmlformats.org/officeDocument/2006/relationships/hyperlink" Target="https://fbref.com/en/squads/18bb7c10/2017-2018/Arsenal-Stats" TargetMode="External"/><Relationship Id="rId114" Type="http://schemas.openxmlformats.org/officeDocument/2006/relationships/hyperlink" Target="https://fbref.com/en/matches/2b149f28/Chelsea-Sunderland-May-21-2017-Premier-League" TargetMode="External"/><Relationship Id="rId275" Type="http://schemas.openxmlformats.org/officeDocument/2006/relationships/hyperlink" Target="https://fbref.com/en/squads/33c895d4/2015-2016/Southampton-Stats" TargetMode="External"/><Relationship Id="rId296" Type="http://schemas.openxmlformats.org/officeDocument/2006/relationships/hyperlink" Target="https://fbref.com/en/squads/b2b47a98/2015-2016/Newcastle-United-Stats" TargetMode="External"/><Relationship Id="rId300" Type="http://schemas.openxmlformats.org/officeDocument/2006/relationships/hyperlink" Target="https://fbref.com/en/squads/7c21e445/2015-2016/West-Ham-United-Stats" TargetMode="External"/><Relationship Id="rId60" Type="http://schemas.openxmlformats.org/officeDocument/2006/relationships/hyperlink" Target="https://fbref.com/en/squads/2abfe087/2017-2018/Watford-Stats" TargetMode="External"/><Relationship Id="rId81" Type="http://schemas.openxmlformats.org/officeDocument/2006/relationships/hyperlink" Target="https://fbref.com/en/matches/a44af6cd/Chelsea-Liverpool-September-16-2016-Premier-League" TargetMode="External"/><Relationship Id="rId135" Type="http://schemas.openxmlformats.org/officeDocument/2006/relationships/hyperlink" Target="https://fbref.com/en/matches/342f0672/Tottenham-Hotspur-Leicester-City-January-13-2016-Premier-League" TargetMode="External"/><Relationship Id="rId156" Type="http://schemas.openxmlformats.org/officeDocument/2006/relationships/hyperlink" Target="https://fbref.com/en/matches/ee63ede2/Chelsea-Swansea-City-September-13-2014-Premier-League" TargetMode="External"/><Relationship Id="rId177" Type="http://schemas.openxmlformats.org/officeDocument/2006/relationships/hyperlink" Target="https://fbref.com/en/matches/30b4c5f8/Chelsea-Everton-February-11-2015-Premier-League" TargetMode="External"/><Relationship Id="rId198" Type="http://schemas.openxmlformats.org/officeDocument/2006/relationships/hyperlink" Target="https://fbref.com/en/matches/228bc9fe/West-Ham-United-Manchester-City-October-19-2013-Premier-League" TargetMode="External"/><Relationship Id="rId321" Type="http://schemas.openxmlformats.org/officeDocument/2006/relationships/hyperlink" Target="https://fbref.com/en/squads/17892952/2014-2015/Stoke-City-Stats" TargetMode="External"/><Relationship Id="rId342" Type="http://schemas.openxmlformats.org/officeDocument/2006/relationships/hyperlink" Target="https://fbref.com/en/squads/8ef52968/2014-2015/Sunderland-Stats" TargetMode="External"/><Relationship Id="rId363" Type="http://schemas.openxmlformats.org/officeDocument/2006/relationships/hyperlink" Target="https://fbref.com/en/squads/b2b47a98/2013-2014/Newcastle-United-Stats" TargetMode="External"/><Relationship Id="rId202" Type="http://schemas.openxmlformats.org/officeDocument/2006/relationships/hyperlink" Target="https://fbref.com/en/matches/f9c57baa/Manchester-City-Tottenham-Hotspur-November-24-2013-Premier-League" TargetMode="External"/><Relationship Id="rId223" Type="http://schemas.openxmlformats.org/officeDocument/2006/relationships/hyperlink" Target="https://fbref.com/en/matches/1b26a871/Manchester-City-Sunderland-April-16-2014-Premier-League" TargetMode="External"/><Relationship Id="rId244" Type="http://schemas.openxmlformats.org/officeDocument/2006/relationships/hyperlink" Target="https://fbref.com/en/squads/8ef52968/2016-2017/Sunderland-Stats" TargetMode="External"/><Relationship Id="rId18" Type="http://schemas.openxmlformats.org/officeDocument/2006/relationships/hyperlink" Target="https://fbref.com/en/matches/6b423cc3/Manchester-City-Tottenham-Hotspur-December-16-2017-Premier-League" TargetMode="External"/><Relationship Id="rId39" Type="http://schemas.openxmlformats.org/officeDocument/2006/relationships/hyperlink" Target="https://fbref.com/en/squads/d07537b9/2017-2018/Brighton-and-Hove-Albion-Stats" TargetMode="External"/><Relationship Id="rId265" Type="http://schemas.openxmlformats.org/officeDocument/2006/relationships/hyperlink" Target="https://fbref.com/en/squads/2abfe087/2016-2017/Watford-Stats" TargetMode="External"/><Relationship Id="rId286" Type="http://schemas.openxmlformats.org/officeDocument/2006/relationships/hyperlink" Target="https://fbref.com/en/squads/4ba7cbea/2015-2016/Bournemouth-Stats" TargetMode="External"/><Relationship Id="rId50" Type="http://schemas.openxmlformats.org/officeDocument/2006/relationships/hyperlink" Target="https://fbref.com/en/squads/a2d435b3/2017-2018/Leicester-City-Stats" TargetMode="External"/><Relationship Id="rId104" Type="http://schemas.openxmlformats.org/officeDocument/2006/relationships/hyperlink" Target="https://fbref.com/en/matches/8236f1ea/Stoke-City-Chelsea-March-18-2017-Premier-League" TargetMode="External"/><Relationship Id="rId125" Type="http://schemas.openxmlformats.org/officeDocument/2006/relationships/hyperlink" Target="https://fbref.com/en/matches/d7177992/West-Bromwich-Albion-Leicester-City-October-31-2015-Premier-League" TargetMode="External"/><Relationship Id="rId146" Type="http://schemas.openxmlformats.org/officeDocument/2006/relationships/hyperlink" Target="https://fbref.com/en/matches/c7cfa0ab/Leicester-City-Southampton-April-3-2016-Premier-League" TargetMode="External"/><Relationship Id="rId167" Type="http://schemas.openxmlformats.org/officeDocument/2006/relationships/hyperlink" Target="https://fbref.com/en/matches/d03281d6/Newcastle-United-Chelsea-December-6-2014-Premier-League" TargetMode="External"/><Relationship Id="rId188" Type="http://schemas.openxmlformats.org/officeDocument/2006/relationships/hyperlink" Target="https://fbref.com/en/matches/52b4e4be/Chelsea-Liverpool-May-10-2015-Premier-League" TargetMode="External"/><Relationship Id="rId311" Type="http://schemas.openxmlformats.org/officeDocument/2006/relationships/hyperlink" Target="https://fbref.com/en/squads/18bb7c10/2014-2015/Arsenal-Stats" TargetMode="External"/><Relationship Id="rId332" Type="http://schemas.openxmlformats.org/officeDocument/2006/relationships/hyperlink" Target="https://fbref.com/en/squads/33c895d4/2014-2015/Southampton-Stats" TargetMode="External"/><Relationship Id="rId353" Type="http://schemas.openxmlformats.org/officeDocument/2006/relationships/hyperlink" Target="https://fbref.com/en/squads/8ef52968/2013-2014/Sunderland-Stats" TargetMode="External"/><Relationship Id="rId374" Type="http://schemas.openxmlformats.org/officeDocument/2006/relationships/hyperlink" Target="https://fbref.com/en/squads/822bd0ba/2013-2014/Liverpool-Stats" TargetMode="External"/><Relationship Id="rId71" Type="http://schemas.openxmlformats.org/officeDocument/2006/relationships/hyperlink" Target="https://fbref.com/en/squads/361ca564/2017-2018/Tottenham-Hotspur-Stats" TargetMode="External"/><Relationship Id="rId92" Type="http://schemas.openxmlformats.org/officeDocument/2006/relationships/hyperlink" Target="https://fbref.com/en/matches/03794a81/Sunderland-Chelsea-December-14-2016-Premier-League" TargetMode="External"/><Relationship Id="rId213" Type="http://schemas.openxmlformats.org/officeDocument/2006/relationships/hyperlink" Target="https://fbref.com/en/matches/48bf9582/Tottenham-Hotspur-Manchester-City-January-29-2014-Premier-League" TargetMode="External"/><Relationship Id="rId234" Type="http://schemas.openxmlformats.org/officeDocument/2006/relationships/hyperlink" Target="https://fbref.com/en/squads/18bb7c10/2016-2017/Arsenal-Stats" TargetMode="External"/><Relationship Id="rId2" Type="http://schemas.openxmlformats.org/officeDocument/2006/relationships/hyperlink" Target="https://fbref.com/en/matches/424dc3f9/Manchester-City-Everton-August-21-2017-Premier-League" TargetMode="External"/><Relationship Id="rId29" Type="http://schemas.openxmlformats.org/officeDocument/2006/relationships/hyperlink" Target="https://fbref.com/en/matches/dc8c6aaf/Manchester-City-Chelsea-March-4-2018-Premier-League" TargetMode="External"/><Relationship Id="rId255" Type="http://schemas.openxmlformats.org/officeDocument/2006/relationships/hyperlink" Target="https://fbref.com/en/squads/7c21e445/2016-2017/West-Ham-United-Stats" TargetMode="External"/><Relationship Id="rId276" Type="http://schemas.openxmlformats.org/officeDocument/2006/relationships/hyperlink" Target="https://fbref.com/en/squads/47c64c55/2015-2016/Crystal-Palace-Stats" TargetMode="External"/><Relationship Id="rId297" Type="http://schemas.openxmlformats.org/officeDocument/2006/relationships/hyperlink" Target="https://fbref.com/en/squads/47c64c55/2015-2016/Crystal-Palace-Stats" TargetMode="External"/><Relationship Id="rId40" Type="http://schemas.openxmlformats.org/officeDocument/2006/relationships/hyperlink" Target="https://fbref.com/en/squads/d3fd31cc/2017-2018/Everton-Stats" TargetMode="External"/><Relationship Id="rId115" Type="http://schemas.openxmlformats.org/officeDocument/2006/relationships/hyperlink" Target="https://fbref.com/en/matches/a6cda14d/Leicester-City-Sunderland-August-8-2015-Premier-League" TargetMode="External"/><Relationship Id="rId136" Type="http://schemas.openxmlformats.org/officeDocument/2006/relationships/hyperlink" Target="https://fbref.com/en/matches/5715d181/Aston-Villa-Leicester-City-January-16-2016-Premier-League" TargetMode="External"/><Relationship Id="rId157" Type="http://schemas.openxmlformats.org/officeDocument/2006/relationships/hyperlink" Target="https://fbref.com/en/matches/6fdc72d5/Manchester-City-Chelsea-September-21-2014-Premier-League" TargetMode="External"/><Relationship Id="rId178" Type="http://schemas.openxmlformats.org/officeDocument/2006/relationships/hyperlink" Target="https://fbref.com/en/matches/b7498190/Chelsea-Burnley-February-21-2015-Premier-League" TargetMode="External"/><Relationship Id="rId301" Type="http://schemas.openxmlformats.org/officeDocument/2006/relationships/hyperlink" Target="https://fbref.com/en/squads/fb10988f/2015-2016/Swansea-City-Stats" TargetMode="External"/><Relationship Id="rId322" Type="http://schemas.openxmlformats.org/officeDocument/2006/relationships/hyperlink" Target="https://fbref.com/en/squads/7c21e445/2014-2015/West-Ham-United-Stats" TargetMode="External"/><Relationship Id="rId343" Type="http://schemas.openxmlformats.org/officeDocument/2006/relationships/hyperlink" Target="https://fbref.com/en/squads/b2b47a98/2013-2014/Newcastle-United-Stats" TargetMode="External"/><Relationship Id="rId364" Type="http://schemas.openxmlformats.org/officeDocument/2006/relationships/hyperlink" Target="https://fbref.com/en/squads/75fae011/2013-2014/Cardiff-City-Stats" TargetMode="External"/><Relationship Id="rId61" Type="http://schemas.openxmlformats.org/officeDocument/2006/relationships/hyperlink" Target="https://fbref.com/en/squads/822bd0ba/2017-2018/Liverpool-Stats" TargetMode="External"/><Relationship Id="rId82" Type="http://schemas.openxmlformats.org/officeDocument/2006/relationships/hyperlink" Target="https://fbref.com/en/matches/61b1eca2/North-West-London-Derby-Arsenal-Chelsea-September-24-2016-Premier-League" TargetMode="External"/><Relationship Id="rId199" Type="http://schemas.openxmlformats.org/officeDocument/2006/relationships/hyperlink" Target="https://fbref.com/en/matches/77efb5c5/Chelsea-Manchester-City-October-27-2013-Premier-League" TargetMode="External"/><Relationship Id="rId203" Type="http://schemas.openxmlformats.org/officeDocument/2006/relationships/hyperlink" Target="https://fbref.com/en/matches/93702a97/Manchester-City-Swansea-City-December-1-2013-Premier-League" TargetMode="External"/><Relationship Id="rId19" Type="http://schemas.openxmlformats.org/officeDocument/2006/relationships/hyperlink" Target="https://fbref.com/en/matches/8b61dc89/Manchester-City-Bournemouth-December-23-2017-Premier-League" TargetMode="External"/><Relationship Id="rId224" Type="http://schemas.openxmlformats.org/officeDocument/2006/relationships/hyperlink" Target="https://fbref.com/en/matches/82d70db1/Manchester-City-West-Bromwich-Albion-April-21-2014-Premier-League" TargetMode="External"/><Relationship Id="rId245" Type="http://schemas.openxmlformats.org/officeDocument/2006/relationships/hyperlink" Target="https://fbref.com/en/squads/47c64c55/2016-2017/Crystal-Palace-Stats" TargetMode="External"/><Relationship Id="rId266" Type="http://schemas.openxmlformats.org/officeDocument/2006/relationships/hyperlink" Target="https://fbref.com/en/squads/8ef52968/2016-2017/Sunderland-Stats" TargetMode="External"/><Relationship Id="rId287" Type="http://schemas.openxmlformats.org/officeDocument/2006/relationships/hyperlink" Target="https://fbref.com/en/squads/361ca564/2015-2016/Tottenham-Hotspur-Stats" TargetMode="External"/><Relationship Id="rId30" Type="http://schemas.openxmlformats.org/officeDocument/2006/relationships/hyperlink" Target="https://fbref.com/en/matches/09d80d49/Stoke-City-Manchester-City-March-12-2018-Premier-League" TargetMode="External"/><Relationship Id="rId105" Type="http://schemas.openxmlformats.org/officeDocument/2006/relationships/hyperlink" Target="https://fbref.com/en/matches/ec549f90/Chelsea-Crystal-Palace-April-1-2017-Premier-League" TargetMode="External"/><Relationship Id="rId126" Type="http://schemas.openxmlformats.org/officeDocument/2006/relationships/hyperlink" Target="https://fbref.com/en/matches/664143dd/Leicester-City-Watford-November-7-2015-Premier-League" TargetMode="External"/><Relationship Id="rId147" Type="http://schemas.openxmlformats.org/officeDocument/2006/relationships/hyperlink" Target="https://fbref.com/en/matches/d79a08fb/Sunderland-Leicester-City-April-10-2016-Premier-League" TargetMode="External"/><Relationship Id="rId168" Type="http://schemas.openxmlformats.org/officeDocument/2006/relationships/hyperlink" Target="https://fbref.com/en/matches/b1d7c145/Chelsea-Hull-City-December-13-2014-Premier-League" TargetMode="External"/><Relationship Id="rId312" Type="http://schemas.openxmlformats.org/officeDocument/2006/relationships/hyperlink" Target="https://fbref.com/en/squads/47c64c55/2014-2015/Crystal-Palace-Stats" TargetMode="External"/><Relationship Id="rId333" Type="http://schemas.openxmlformats.org/officeDocument/2006/relationships/hyperlink" Target="https://fbref.com/en/squads/bd8769d1/2014-2015/Hull-City-Stats" TargetMode="External"/><Relationship Id="rId354" Type="http://schemas.openxmlformats.org/officeDocument/2006/relationships/hyperlink" Target="https://fbref.com/en/squads/361ca564/2013-2014/Tottenham-Hotspur-Stats" TargetMode="External"/><Relationship Id="rId51" Type="http://schemas.openxmlformats.org/officeDocument/2006/relationships/hyperlink" Target="https://fbref.com/en/squads/f5922ca5/2017-2018/Huddersfield-Town-Stats" TargetMode="External"/><Relationship Id="rId72" Type="http://schemas.openxmlformats.org/officeDocument/2006/relationships/hyperlink" Target="https://fbref.com/en/squads/fb10988f/2017-2018/Swansea-City-Stats" TargetMode="External"/><Relationship Id="rId93" Type="http://schemas.openxmlformats.org/officeDocument/2006/relationships/hyperlink" Target="https://fbref.com/en/matches/613249e9/Crystal-Palace-Chelsea-December-17-2016-Premier-League" TargetMode="External"/><Relationship Id="rId189" Type="http://schemas.openxmlformats.org/officeDocument/2006/relationships/hyperlink" Target="https://fbref.com/en/matches/ccaf7378/West-Bromwich-Albion-Chelsea-May-18-2015-Premier-League" TargetMode="External"/><Relationship Id="rId375" Type="http://schemas.openxmlformats.org/officeDocument/2006/relationships/hyperlink" Target="https://fbref.com/en/squads/8ef52968/2013-2014/Sunderland-Stats" TargetMode="External"/><Relationship Id="rId3" Type="http://schemas.openxmlformats.org/officeDocument/2006/relationships/hyperlink" Target="https://fbref.com/en/matches/77beb1ff/Bournemouth-Manchester-City-August-26-2017-Premier-League" TargetMode="External"/><Relationship Id="rId214" Type="http://schemas.openxmlformats.org/officeDocument/2006/relationships/hyperlink" Target="https://fbref.com/en/matches/6602e2ff/Manchester-City-Chelsea-February-3-2014-Premier-League" TargetMode="External"/><Relationship Id="rId235" Type="http://schemas.openxmlformats.org/officeDocument/2006/relationships/hyperlink" Target="https://fbref.com/en/squads/bd8769d1/2016-2017/Hull-City-Stats" TargetMode="External"/><Relationship Id="rId256" Type="http://schemas.openxmlformats.org/officeDocument/2006/relationships/hyperlink" Target="https://fbref.com/en/squads/17892952/2016-2017/Stoke-City-Stats" TargetMode="External"/><Relationship Id="rId277" Type="http://schemas.openxmlformats.org/officeDocument/2006/relationships/hyperlink" Target="https://fbref.com/en/squads/60c6b05f/2015-2016/West-Bromwich-Albion-Stats" TargetMode="External"/><Relationship Id="rId298" Type="http://schemas.openxmlformats.org/officeDocument/2006/relationships/hyperlink" Target="https://fbref.com/en/squads/33c895d4/2015-2016/Southampton-Stats" TargetMode="External"/><Relationship Id="rId116" Type="http://schemas.openxmlformats.org/officeDocument/2006/relationships/hyperlink" Target="https://fbref.com/en/matches/724613dd/West-Ham-United-Leicester-City-August-15-2015-Premier-League" TargetMode="External"/><Relationship Id="rId137" Type="http://schemas.openxmlformats.org/officeDocument/2006/relationships/hyperlink" Target="https://fbref.com/en/matches/1bec2f78/Leicester-City-Stoke-City-January-23-2016-Premier-League" TargetMode="External"/><Relationship Id="rId158" Type="http://schemas.openxmlformats.org/officeDocument/2006/relationships/hyperlink" Target="https://fbref.com/en/matches/d8fe5cf9/Chelsea-Aston-Villa-September-27-2014-Premier-League" TargetMode="External"/><Relationship Id="rId302" Type="http://schemas.openxmlformats.org/officeDocument/2006/relationships/hyperlink" Target="https://fbref.com/en/squads/19538871/2015-2016/Manchester-United-Stats" TargetMode="External"/><Relationship Id="rId323" Type="http://schemas.openxmlformats.org/officeDocument/2006/relationships/hyperlink" Target="https://fbref.com/en/squads/33c895d4/2014-2015/Southampton-Stats" TargetMode="External"/><Relationship Id="rId344" Type="http://schemas.openxmlformats.org/officeDocument/2006/relationships/hyperlink" Target="https://fbref.com/en/squads/75fae011/2013-2014/Cardiff-City-Stats" TargetMode="External"/><Relationship Id="rId20" Type="http://schemas.openxmlformats.org/officeDocument/2006/relationships/hyperlink" Target="https://fbref.com/en/matches/31a533e7/Newcastle-United-Manchester-City-December-27-2017-Premier-League" TargetMode="External"/><Relationship Id="rId41" Type="http://schemas.openxmlformats.org/officeDocument/2006/relationships/hyperlink" Target="https://fbref.com/en/squads/4ba7cbea/2017-2018/Bournemouth-Stats" TargetMode="External"/><Relationship Id="rId62" Type="http://schemas.openxmlformats.org/officeDocument/2006/relationships/hyperlink" Target="https://fbref.com/en/squads/b2b47a98/2017-2018/Newcastle-United-Stats" TargetMode="External"/><Relationship Id="rId83" Type="http://schemas.openxmlformats.org/officeDocument/2006/relationships/hyperlink" Target="https://fbref.com/en/matches/7fd22ed1/Hull-City-Chelsea-October-1-2016-Premier-League" TargetMode="External"/><Relationship Id="rId179" Type="http://schemas.openxmlformats.org/officeDocument/2006/relationships/hyperlink" Target="https://fbref.com/en/matches/eee5039c/West-Ham-United-Chelsea-March-4-2015-Premier-League" TargetMode="External"/><Relationship Id="rId365" Type="http://schemas.openxmlformats.org/officeDocument/2006/relationships/hyperlink" Target="https://fbref.com/en/squads/361ca564/2013-2014/Tottenham-Hotspur-Stats" TargetMode="External"/><Relationship Id="rId190" Type="http://schemas.openxmlformats.org/officeDocument/2006/relationships/hyperlink" Target="https://fbref.com/en/matches/7b69747f/Chelsea-Sunderland-May-24-2015-Premier-League" TargetMode="External"/><Relationship Id="rId204" Type="http://schemas.openxmlformats.org/officeDocument/2006/relationships/hyperlink" Target="https://fbref.com/en/matches/ef0554e9/West-Bromwich-Albion-Manchester-City-December-4-2013-Premier-League" TargetMode="External"/><Relationship Id="rId225" Type="http://schemas.openxmlformats.org/officeDocument/2006/relationships/hyperlink" Target="https://fbref.com/en/matches/c6e81c61/Crystal-Palace-Manchester-City-April-27-2014-Premier-League" TargetMode="External"/><Relationship Id="rId246" Type="http://schemas.openxmlformats.org/officeDocument/2006/relationships/hyperlink" Target="https://fbref.com/en/squads/4ba7cbea/2016-2017/Bournemouth-Stats" TargetMode="External"/><Relationship Id="rId267" Type="http://schemas.openxmlformats.org/officeDocument/2006/relationships/hyperlink" Target="https://fbref.com/en/squads/8ef52968/2015-2016/Sunderland-Stats" TargetMode="External"/><Relationship Id="rId288" Type="http://schemas.openxmlformats.org/officeDocument/2006/relationships/hyperlink" Target="https://fbref.com/en/squads/8602292d/2015-2016/Aston-Villa-Stats" TargetMode="External"/><Relationship Id="rId106" Type="http://schemas.openxmlformats.org/officeDocument/2006/relationships/hyperlink" Target="https://fbref.com/en/matches/ef6fa9d9/Chelsea-Manchester-City-April-5-2017-Premier-League" TargetMode="External"/><Relationship Id="rId127" Type="http://schemas.openxmlformats.org/officeDocument/2006/relationships/hyperlink" Target="https://fbref.com/en/matches/19345531/Newcastle-United-Leicester-City-November-21-2015-Premier-League" TargetMode="External"/><Relationship Id="rId313" Type="http://schemas.openxmlformats.org/officeDocument/2006/relationships/hyperlink" Target="https://fbref.com/en/squads/19538871/2014-2015/Manchester-United-Stats" TargetMode="External"/><Relationship Id="rId10" Type="http://schemas.openxmlformats.org/officeDocument/2006/relationships/hyperlink" Target="https://fbref.com/en/matches/fdbbce69/West-Bromwich-Albion-Manchester-City-October-28-2017-Premier-League" TargetMode="External"/><Relationship Id="rId31" Type="http://schemas.openxmlformats.org/officeDocument/2006/relationships/hyperlink" Target="https://fbref.com/en/matches/ca51e3ba/Everton-Manchester-City-March-31-2018-Premier-League" TargetMode="External"/><Relationship Id="rId52" Type="http://schemas.openxmlformats.org/officeDocument/2006/relationships/hyperlink" Target="https://fbref.com/en/squads/33c895d4/2017-2018/Southampton-Stats" TargetMode="External"/><Relationship Id="rId73" Type="http://schemas.openxmlformats.org/officeDocument/2006/relationships/hyperlink" Target="https://fbref.com/en/squads/7c21e445/2017-2018/West-Ham-United-Stats" TargetMode="External"/><Relationship Id="rId94" Type="http://schemas.openxmlformats.org/officeDocument/2006/relationships/hyperlink" Target="https://fbref.com/en/matches/06033702/Chelsea-Bournemouth-December-26-2016-Premier-League" TargetMode="External"/><Relationship Id="rId148" Type="http://schemas.openxmlformats.org/officeDocument/2006/relationships/hyperlink" Target="https://fbref.com/en/matches/c3846b41/Leicester-City-West-Ham-United-April-17-2016-Premier-League" TargetMode="External"/><Relationship Id="rId169" Type="http://schemas.openxmlformats.org/officeDocument/2006/relationships/hyperlink" Target="https://fbref.com/en/matches/6d533062/Stoke-City-Chelsea-December-22-2014-Premier-League" TargetMode="External"/><Relationship Id="rId334" Type="http://schemas.openxmlformats.org/officeDocument/2006/relationships/hyperlink" Target="https://fbref.com/en/squads/17892952/2014-2015/Stoke-City-Stats" TargetMode="External"/><Relationship Id="rId355" Type="http://schemas.openxmlformats.org/officeDocument/2006/relationships/hyperlink" Target="https://fbref.com/en/squads/fb10988f/2013-2014/Swansea-City-Stats" TargetMode="External"/><Relationship Id="rId376" Type="http://schemas.openxmlformats.org/officeDocument/2006/relationships/hyperlink" Target="https://fbref.com/en/squads/60c6b05f/2013-2014/West-Bromwich-Albion-Stats" TargetMode="External"/><Relationship Id="rId4" Type="http://schemas.openxmlformats.org/officeDocument/2006/relationships/hyperlink" Target="https://fbref.com/en/matches/39dcce19/Manchester-City-Liverpool-September-9-2017-Premier-League" TargetMode="External"/><Relationship Id="rId180" Type="http://schemas.openxmlformats.org/officeDocument/2006/relationships/hyperlink" Target="https://fbref.com/en/matches/24037e88/Chelsea-Southampton-March-15-2015-Premier-League" TargetMode="External"/><Relationship Id="rId215" Type="http://schemas.openxmlformats.org/officeDocument/2006/relationships/hyperlink" Target="https://fbref.com/en/matches/6a02133c/Norwich-City-Manchester-City-February-8-2014-Premier-League" TargetMode="External"/><Relationship Id="rId236" Type="http://schemas.openxmlformats.org/officeDocument/2006/relationships/hyperlink" Target="https://fbref.com/en/squads/a2d435b3/2016-2017/Leicester-City-Stats" TargetMode="External"/><Relationship Id="rId257" Type="http://schemas.openxmlformats.org/officeDocument/2006/relationships/hyperlink" Target="https://fbref.com/en/squads/47c64c55/2016-2017/Crystal-Palace-Stats" TargetMode="External"/><Relationship Id="rId278" Type="http://schemas.openxmlformats.org/officeDocument/2006/relationships/hyperlink" Target="https://fbref.com/en/squads/2abfe087/2015-2016/Watford-Stats" TargetMode="External"/><Relationship Id="rId303" Type="http://schemas.openxmlformats.org/officeDocument/2006/relationships/hyperlink" Target="https://fbref.com/en/squads/d3fd31cc/2015-2016/Everton-Stats" TargetMode="External"/><Relationship Id="rId42" Type="http://schemas.openxmlformats.org/officeDocument/2006/relationships/hyperlink" Target="https://fbref.com/en/squads/822bd0ba/2017-2018/Liverpool-Stats" TargetMode="External"/><Relationship Id="rId84" Type="http://schemas.openxmlformats.org/officeDocument/2006/relationships/hyperlink" Target="https://fbref.com/en/matches/e86f5c45/Chelsea-Leicester-City-October-15-2016-Premier-League" TargetMode="External"/><Relationship Id="rId138" Type="http://schemas.openxmlformats.org/officeDocument/2006/relationships/hyperlink" Target="https://fbref.com/en/matches/730a34a9/Leicester-City-Liverpool-February-2-2016-Premier-League" TargetMode="External"/><Relationship Id="rId345" Type="http://schemas.openxmlformats.org/officeDocument/2006/relationships/hyperlink" Target="https://fbref.com/en/squads/bd8769d1/2013-2014/Hull-City-Stats" TargetMode="External"/><Relationship Id="rId191" Type="http://schemas.openxmlformats.org/officeDocument/2006/relationships/hyperlink" Target="https://fbref.com/en/matches/91a4f233/Manchester-City-Newcastle-United-August-19-2013-Premier-League" TargetMode="External"/><Relationship Id="rId205" Type="http://schemas.openxmlformats.org/officeDocument/2006/relationships/hyperlink" Target="https://fbref.com/en/matches/1f88b2d8/Southampton-Manchester-City-December-7-2013-Premier-League" TargetMode="External"/><Relationship Id="rId247" Type="http://schemas.openxmlformats.org/officeDocument/2006/relationships/hyperlink" Target="https://fbref.com/en/squads/17892952/2016-2017/Stoke-City-Stats" TargetMode="External"/><Relationship Id="rId107" Type="http://schemas.openxmlformats.org/officeDocument/2006/relationships/hyperlink" Target="https://fbref.com/en/matches/d851424c/Bournemouth-Chelsea-April-8-2017-Premier-League" TargetMode="External"/><Relationship Id="rId289" Type="http://schemas.openxmlformats.org/officeDocument/2006/relationships/hyperlink" Target="https://fbref.com/en/squads/17892952/2015-2016/Stoke-City-Stats" TargetMode="External"/><Relationship Id="rId11" Type="http://schemas.openxmlformats.org/officeDocument/2006/relationships/hyperlink" Target="https://fbref.com/en/matches/03da14dd/Manchester-City-Arsenal-November-5-2017-Premier-League" TargetMode="External"/><Relationship Id="rId53" Type="http://schemas.openxmlformats.org/officeDocument/2006/relationships/hyperlink" Target="https://fbref.com/en/squads/7c21e445/2017-2018/West-Ham-United-Stats" TargetMode="External"/><Relationship Id="rId149" Type="http://schemas.openxmlformats.org/officeDocument/2006/relationships/hyperlink" Target="https://fbref.com/en/matches/98683761/Leicester-City-Swansea-City-April-24-2016-Premier-League" TargetMode="External"/><Relationship Id="rId314" Type="http://schemas.openxmlformats.org/officeDocument/2006/relationships/hyperlink" Target="https://fbref.com/en/squads/a757999c/2014-2015/Queens-Park-Rangers-Stats" TargetMode="External"/><Relationship Id="rId356" Type="http://schemas.openxmlformats.org/officeDocument/2006/relationships/hyperlink" Target="https://fbref.com/en/squads/60c6b05f/2013-2014/West-Bromwich-Albion-Stats" TargetMode="External"/><Relationship Id="rId95" Type="http://schemas.openxmlformats.org/officeDocument/2006/relationships/hyperlink" Target="https://fbref.com/en/matches/189c4fc2/Chelsea-Stoke-City-December-31-2016-Premier-League" TargetMode="External"/><Relationship Id="rId160" Type="http://schemas.openxmlformats.org/officeDocument/2006/relationships/hyperlink" Target="https://fbref.com/en/matches/04cf31b7/Crystal-Palace-Chelsea-October-18-2014-Premier-League" TargetMode="External"/><Relationship Id="rId216" Type="http://schemas.openxmlformats.org/officeDocument/2006/relationships/hyperlink" Target="https://fbref.com/en/matches/820d8ee2/Manchester-City-Stoke-City-February-22-2014-Premier-League" TargetMode="External"/><Relationship Id="rId258" Type="http://schemas.openxmlformats.org/officeDocument/2006/relationships/hyperlink" Target="https://fbref.com/en/squads/b8fd03ef/2016-2017/Manchester-City-Stats" TargetMode="External"/><Relationship Id="rId22" Type="http://schemas.openxmlformats.org/officeDocument/2006/relationships/hyperlink" Target="https://fbref.com/en/matches/1def0427/Manchester-City-Watford-January-2-2018-Premier-League" TargetMode="External"/><Relationship Id="rId64" Type="http://schemas.openxmlformats.org/officeDocument/2006/relationships/hyperlink" Target="https://fbref.com/en/squads/943e8050/2017-2018/Burnley-Stats" TargetMode="External"/><Relationship Id="rId118" Type="http://schemas.openxmlformats.org/officeDocument/2006/relationships/hyperlink" Target="https://fbref.com/en/matches/6a866fb8/Bournemouth-Leicester-City-August-29-2015-Premier-League" TargetMode="External"/><Relationship Id="rId325" Type="http://schemas.openxmlformats.org/officeDocument/2006/relationships/hyperlink" Target="https://fbref.com/en/squads/b2b47a98/2014-2015/Newcastle-United-Stats" TargetMode="External"/><Relationship Id="rId367" Type="http://schemas.openxmlformats.org/officeDocument/2006/relationships/hyperlink" Target="https://fbref.com/en/squads/1c781004/2013-2014/Norwich-City-Stats" TargetMode="External"/><Relationship Id="rId171" Type="http://schemas.openxmlformats.org/officeDocument/2006/relationships/hyperlink" Target="https://fbref.com/en/matches/83226abf/Southampton-Chelsea-December-28-2014-Premier-League" TargetMode="External"/><Relationship Id="rId227" Type="http://schemas.openxmlformats.org/officeDocument/2006/relationships/hyperlink" Target="https://fbref.com/en/matches/03e7c643/Manchester-City-Aston-Villa-May-7-2014-Premier-League" TargetMode="External"/><Relationship Id="rId269" Type="http://schemas.openxmlformats.org/officeDocument/2006/relationships/hyperlink" Target="https://fbref.com/en/squads/361ca564/2015-2016/Tottenham-Hotspur-Stats" TargetMode="External"/><Relationship Id="rId33" Type="http://schemas.openxmlformats.org/officeDocument/2006/relationships/hyperlink" Target="https://fbref.com/en/matches/8fe8c64c/Tottenham-Hotspur-Manchester-City-April-14-2018-Premier-League" TargetMode="External"/><Relationship Id="rId129" Type="http://schemas.openxmlformats.org/officeDocument/2006/relationships/hyperlink" Target="https://fbref.com/en/matches/8bd222b7/Swansea-City-Leicester-City-December-5-2015-Premier-League" TargetMode="External"/><Relationship Id="rId280" Type="http://schemas.openxmlformats.org/officeDocument/2006/relationships/hyperlink" Target="https://fbref.com/en/squads/19538871/2015-2016/Manchester-United-Stats" TargetMode="External"/><Relationship Id="rId336" Type="http://schemas.openxmlformats.org/officeDocument/2006/relationships/hyperlink" Target="https://fbref.com/en/squads/19538871/2014-2015/Manchester-United-Stats" TargetMode="External"/><Relationship Id="rId75" Type="http://schemas.openxmlformats.org/officeDocument/2006/relationships/hyperlink" Target="https://fbref.com/en/squads/d07537b9/2017-2018/Brighton-and-Hove-Albion-Stats" TargetMode="External"/><Relationship Id="rId140" Type="http://schemas.openxmlformats.org/officeDocument/2006/relationships/hyperlink" Target="https://fbref.com/en/matches/a842f0d2/Arsenal-Leicester-City-February-14-2016-Premier-League" TargetMode="External"/><Relationship Id="rId182" Type="http://schemas.openxmlformats.org/officeDocument/2006/relationships/hyperlink" Target="https://fbref.com/en/matches/073d9041/Chelsea-Stoke-City-April-4-2015-Premier-League" TargetMode="External"/><Relationship Id="rId378" Type="http://schemas.openxmlformats.org/officeDocument/2006/relationships/hyperlink" Target="https://fbref.com/en/squads/d3fd31cc/2013-2014/Everton-Stats" TargetMode="External"/><Relationship Id="rId6" Type="http://schemas.openxmlformats.org/officeDocument/2006/relationships/hyperlink" Target="https://fbref.com/en/matches/63496f6c/Manchester-City-Crystal-Palace-September-23-2017-Premier-League" TargetMode="External"/><Relationship Id="rId238" Type="http://schemas.openxmlformats.org/officeDocument/2006/relationships/hyperlink" Target="https://fbref.com/en/squads/33c895d4/2016-2017/Southampton-Stats" TargetMode="External"/><Relationship Id="rId291" Type="http://schemas.openxmlformats.org/officeDocument/2006/relationships/hyperlink" Target="https://fbref.com/en/squads/b8fd03ef/2015-2016/Manchester-City-Stats" TargetMode="External"/><Relationship Id="rId305" Type="http://schemas.openxmlformats.org/officeDocument/2006/relationships/hyperlink" Target="https://fbref.com/en/squads/943e8050/2014-2015/Burnley-Stats" TargetMode="External"/><Relationship Id="rId347" Type="http://schemas.openxmlformats.org/officeDocument/2006/relationships/hyperlink" Target="https://fbref.com/en/squads/19538871/2013-2014/Manchester-United-Stats" TargetMode="External"/><Relationship Id="rId44" Type="http://schemas.openxmlformats.org/officeDocument/2006/relationships/hyperlink" Target="https://fbref.com/en/squads/47c64c55/2017-2018/Crystal-Palace-Stats" TargetMode="External"/><Relationship Id="rId86" Type="http://schemas.openxmlformats.org/officeDocument/2006/relationships/hyperlink" Target="https://fbref.com/en/matches/2919591b/Southampton-Chelsea-October-30-2016-Premier-League" TargetMode="External"/><Relationship Id="rId151" Type="http://schemas.openxmlformats.org/officeDocument/2006/relationships/hyperlink" Target="https://fbref.com/en/matches/cfee0621/Leicester-City-Everton-May-7-2016-Premier-League" TargetMode="External"/><Relationship Id="rId193" Type="http://schemas.openxmlformats.org/officeDocument/2006/relationships/hyperlink" Target="https://fbref.com/en/matches/c204a78b/Manchester-City-Hull-City-August-31-2013-Premier-League" TargetMode="External"/><Relationship Id="rId207" Type="http://schemas.openxmlformats.org/officeDocument/2006/relationships/hyperlink" Target="https://fbref.com/en/matches/02cf1c96/Fulham-Manchester-City-December-21-2013-Premier-League" TargetMode="External"/><Relationship Id="rId249" Type="http://schemas.openxmlformats.org/officeDocument/2006/relationships/hyperlink" Target="https://fbref.com/en/squads/a2d435b3/2016-2017/Leicester-City-Stats" TargetMode="External"/><Relationship Id="rId13" Type="http://schemas.openxmlformats.org/officeDocument/2006/relationships/hyperlink" Target="https://fbref.com/en/matches/c150919a/Huddersfield-Town-Manchester-City-November-26-2017-Premier-League" TargetMode="External"/><Relationship Id="rId109" Type="http://schemas.openxmlformats.org/officeDocument/2006/relationships/hyperlink" Target="https://fbref.com/en/matches/07e95bee/Chelsea-Southampton-April-25-2017-Premier-League" TargetMode="External"/><Relationship Id="rId260" Type="http://schemas.openxmlformats.org/officeDocument/2006/relationships/hyperlink" Target="https://fbref.com/en/squads/19538871/2016-2017/Manchester-United-Stats" TargetMode="External"/><Relationship Id="rId316" Type="http://schemas.openxmlformats.org/officeDocument/2006/relationships/hyperlink" Target="https://fbref.com/en/squads/60c6b05f/2014-2015/West-Bromwich-Albion-Stats" TargetMode="External"/><Relationship Id="rId55" Type="http://schemas.openxmlformats.org/officeDocument/2006/relationships/hyperlink" Target="https://fbref.com/en/squads/fb10988f/2017-2018/Swansea-City-Stats" TargetMode="External"/><Relationship Id="rId97" Type="http://schemas.openxmlformats.org/officeDocument/2006/relationships/hyperlink" Target="https://fbref.com/en/matches/ddf67e77/Leicester-City-Chelsea-January-14-2017-Premier-League" TargetMode="External"/><Relationship Id="rId120" Type="http://schemas.openxmlformats.org/officeDocument/2006/relationships/hyperlink" Target="https://fbref.com/en/matches/e383f18d/Stoke-City-Leicester-City-September-19-2015-Premier-League" TargetMode="External"/><Relationship Id="rId358" Type="http://schemas.openxmlformats.org/officeDocument/2006/relationships/hyperlink" Target="https://fbref.com/en/squads/18bb7c10/2013-2014/Arsenal-Stats" TargetMode="External"/><Relationship Id="rId162" Type="http://schemas.openxmlformats.org/officeDocument/2006/relationships/hyperlink" Target="https://fbref.com/en/matches/f04cb46a/Chelsea-Queens-Park-Rangers-November-1-2014-Premier-League" TargetMode="External"/><Relationship Id="rId218" Type="http://schemas.openxmlformats.org/officeDocument/2006/relationships/hyperlink" Target="https://fbref.com/en/matches/6d166893/Manchester-City-Fulham-March-22-2014-Premier-League" TargetMode="External"/><Relationship Id="rId271" Type="http://schemas.openxmlformats.org/officeDocument/2006/relationships/hyperlink" Target="https://fbref.com/en/squads/8602292d/2015-2016/Aston-Villa-Stats" TargetMode="External"/><Relationship Id="rId24" Type="http://schemas.openxmlformats.org/officeDocument/2006/relationships/hyperlink" Target="https://fbref.com/en/matches/d2e55b6f/Manchester-City-Newcastle-United-January-20-2018-Premier-League" TargetMode="External"/><Relationship Id="rId66" Type="http://schemas.openxmlformats.org/officeDocument/2006/relationships/hyperlink" Target="https://fbref.com/en/squads/18bb7c10/2017-2018/Arsenal-Stats" TargetMode="External"/><Relationship Id="rId131" Type="http://schemas.openxmlformats.org/officeDocument/2006/relationships/hyperlink" Target="https://fbref.com/en/matches/301aea47/Everton-Leicester-City-December-19-2015-Premier-League" TargetMode="External"/><Relationship Id="rId327" Type="http://schemas.openxmlformats.org/officeDocument/2006/relationships/hyperlink" Target="https://fbref.com/en/squads/b8fd03ef/2014-2015/Manchester-City-Stats" TargetMode="External"/><Relationship Id="rId369" Type="http://schemas.openxmlformats.org/officeDocument/2006/relationships/hyperlink" Target="https://fbref.com/en/squads/bd8769d1/2013-2014/Hull-City-Stats" TargetMode="External"/><Relationship Id="rId173" Type="http://schemas.openxmlformats.org/officeDocument/2006/relationships/hyperlink" Target="https://fbref.com/en/matches/b50db49a/Chelsea-Newcastle-United-January-10-2015-Premier-League" TargetMode="External"/><Relationship Id="rId229" Type="http://schemas.openxmlformats.org/officeDocument/2006/relationships/hyperlink" Target="https://fbref.com/en/squads/7c21e445/2016-2017/West-Ham-United-Stats" TargetMode="External"/><Relationship Id="rId380" Type="http://schemas.openxmlformats.org/officeDocument/2006/relationships/hyperlink" Target="https://fbref.com/en/squads/7c21e445/2013-2014/West-Ham-United-Stats" TargetMode="External"/><Relationship Id="rId240" Type="http://schemas.openxmlformats.org/officeDocument/2006/relationships/hyperlink" Target="https://fbref.com/en/squads/7f59c601/2016-2017/Middlesbrough-Stats" TargetMode="External"/><Relationship Id="rId35" Type="http://schemas.openxmlformats.org/officeDocument/2006/relationships/hyperlink" Target="https://fbref.com/en/matches/fdabc4e9/West-Ham-United-Manchester-City-April-29-2018-Premier-League" TargetMode="External"/><Relationship Id="rId77" Type="http://schemas.openxmlformats.org/officeDocument/2006/relationships/hyperlink" Target="https://fbref.com/en/matches/d2f7199a/Chelsea-West-Ham-United-August-15-2016-Premier-League" TargetMode="External"/><Relationship Id="rId100" Type="http://schemas.openxmlformats.org/officeDocument/2006/relationships/hyperlink" Target="https://fbref.com/en/matches/748207ea/North-West-London-Derby-Chelsea-Arsenal-February-4-2017-Premier-League" TargetMode="External"/><Relationship Id="rId282" Type="http://schemas.openxmlformats.org/officeDocument/2006/relationships/hyperlink" Target="https://fbref.com/en/squads/cff3d9bb/2015-2016/Chelsea-Stats" TargetMode="External"/><Relationship Id="rId338" Type="http://schemas.openxmlformats.org/officeDocument/2006/relationships/hyperlink" Target="https://fbref.com/en/squads/a2d435b3/2014-2015/Leicester-City-Stats" TargetMode="External"/><Relationship Id="rId8" Type="http://schemas.openxmlformats.org/officeDocument/2006/relationships/hyperlink" Target="https://fbref.com/en/matches/f81f42ed/Manchester-City-Stoke-City-October-14-2017-Premier-League" TargetMode="External"/><Relationship Id="rId142" Type="http://schemas.openxmlformats.org/officeDocument/2006/relationships/hyperlink" Target="https://fbref.com/en/matches/24f5b225/Leicester-City-West-Bromwich-Albion-March-1-2016-Premier-League" TargetMode="External"/><Relationship Id="rId184" Type="http://schemas.openxmlformats.org/officeDocument/2006/relationships/hyperlink" Target="https://fbref.com/en/matches/a8e39fbf/Chelsea-Manchester-United-April-18-2015-Premier-League" TargetMode="External"/><Relationship Id="rId251" Type="http://schemas.openxmlformats.org/officeDocument/2006/relationships/hyperlink" Target="https://fbref.com/en/squads/822bd0ba/2016-2017/Liverpool-Stats" TargetMode="External"/><Relationship Id="rId46" Type="http://schemas.openxmlformats.org/officeDocument/2006/relationships/hyperlink" Target="https://fbref.com/en/squads/17892952/2017-2018/Stoke-City-Stats" TargetMode="External"/><Relationship Id="rId293" Type="http://schemas.openxmlformats.org/officeDocument/2006/relationships/hyperlink" Target="https://fbref.com/en/squads/1c781004/2015-2016/Norwich-City-Stats" TargetMode="External"/><Relationship Id="rId307" Type="http://schemas.openxmlformats.org/officeDocument/2006/relationships/hyperlink" Target="https://fbref.com/en/squads/d3fd31cc/2014-2015/Everton-Stats" TargetMode="External"/><Relationship Id="rId349" Type="http://schemas.openxmlformats.org/officeDocument/2006/relationships/hyperlink" Target="https://fbref.com/en/squads/d3fd31cc/2013-2014/Everton-Stats" TargetMode="External"/><Relationship Id="rId88" Type="http://schemas.openxmlformats.org/officeDocument/2006/relationships/hyperlink" Target="https://fbref.com/en/matches/ecb3a442/Middlesbrough-Chelsea-November-20-2016-Premier-League" TargetMode="External"/><Relationship Id="rId111" Type="http://schemas.openxmlformats.org/officeDocument/2006/relationships/hyperlink" Target="https://fbref.com/en/matches/db9d4cc8/Chelsea-Middlesbrough-May-8-2017-Premier-League" TargetMode="External"/><Relationship Id="rId153" Type="http://schemas.openxmlformats.org/officeDocument/2006/relationships/hyperlink" Target="https://fbref.com/en/matches/0baca33d/Burnley-Chelsea-August-18-2014-Premier-League" TargetMode="External"/><Relationship Id="rId195" Type="http://schemas.openxmlformats.org/officeDocument/2006/relationships/hyperlink" Target="https://fbref.com/en/matches/3c3ce2de/Manchester-Derby-Manchester-City-Manchester-United-September-22-2013-Premier-League" TargetMode="External"/><Relationship Id="rId209" Type="http://schemas.openxmlformats.org/officeDocument/2006/relationships/hyperlink" Target="https://fbref.com/en/matches/aadece89/Manchester-City-Crystal-Palace-December-28-2013-Premier-League" TargetMode="External"/><Relationship Id="rId360" Type="http://schemas.openxmlformats.org/officeDocument/2006/relationships/hyperlink" Target="https://fbref.com/en/squads/822bd0ba/2013-2014/Liverpool-Stats" TargetMode="External"/><Relationship Id="rId220" Type="http://schemas.openxmlformats.org/officeDocument/2006/relationships/hyperlink" Target="https://fbref.com/en/matches/2074a44c/Arsenal-Manchester-City-March-29-2014-Premier-League" TargetMode="External"/><Relationship Id="rId15" Type="http://schemas.openxmlformats.org/officeDocument/2006/relationships/hyperlink" Target="https://fbref.com/en/matches/7c65617e/Manchester-City-West-Ham-United-December-3-2017-Premier-League" TargetMode="External"/><Relationship Id="rId57" Type="http://schemas.openxmlformats.org/officeDocument/2006/relationships/hyperlink" Target="https://fbref.com/en/squads/4ba7cbea/2017-2018/Bournemouth-Stats" TargetMode="External"/><Relationship Id="rId262" Type="http://schemas.openxmlformats.org/officeDocument/2006/relationships/hyperlink" Target="https://fbref.com/en/squads/d3fd31cc/2016-2017/Everton-Stats" TargetMode="External"/><Relationship Id="rId318" Type="http://schemas.openxmlformats.org/officeDocument/2006/relationships/hyperlink" Target="https://fbref.com/en/squads/361ca564/2014-2015/Tottenham-Hotspur-Stats" TargetMode="External"/><Relationship Id="rId99" Type="http://schemas.openxmlformats.org/officeDocument/2006/relationships/hyperlink" Target="https://fbref.com/en/matches/88d45505/Liverpool-Chelsea-January-31-2017-Premier-League" TargetMode="External"/><Relationship Id="rId122" Type="http://schemas.openxmlformats.org/officeDocument/2006/relationships/hyperlink" Target="https://fbref.com/en/matches/5e44f3d4/Norwich-City-Leicester-City-October-3-2015-Premier-League" TargetMode="External"/><Relationship Id="rId164" Type="http://schemas.openxmlformats.org/officeDocument/2006/relationships/hyperlink" Target="https://fbref.com/en/matches/20a15bb9/Chelsea-West-Bromwich-Albion-November-22-2014-Premier-League" TargetMode="External"/><Relationship Id="rId371" Type="http://schemas.openxmlformats.org/officeDocument/2006/relationships/hyperlink" Target="https://fbref.com/en/squads/19538871/2013-2014/Manchester-United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abSelected="1" topLeftCell="A24" workbookViewId="0">
      <selection activeCell="L28" sqref="L28"/>
    </sheetView>
  </sheetViews>
  <sheetFormatPr defaultRowHeight="14.4" x14ac:dyDescent="0.3"/>
  <cols>
    <col min="1" max="1" width="10.5546875" style="2" bestFit="1" customWidth="1"/>
    <col min="10" max="10" width="8.88671875" style="3"/>
  </cols>
  <sheetData>
    <row r="1" spans="1:10" x14ac:dyDescent="0.3">
      <c r="A1" s="2" t="s">
        <v>0</v>
      </c>
      <c r="B1" t="s">
        <v>37</v>
      </c>
      <c r="C1" t="s">
        <v>1</v>
      </c>
      <c r="D1" t="s">
        <v>2</v>
      </c>
      <c r="E1" t="s">
        <v>35</v>
      </c>
      <c r="F1" t="s">
        <v>3</v>
      </c>
      <c r="G1" t="s">
        <v>36</v>
      </c>
      <c r="H1" t="s">
        <v>38</v>
      </c>
      <c r="I1" t="s">
        <v>39</v>
      </c>
      <c r="J1" s="3" t="s">
        <v>40</v>
      </c>
    </row>
    <row r="2" spans="1:10" x14ac:dyDescent="0.3">
      <c r="A2" s="2">
        <v>43686</v>
      </c>
      <c r="B2" s="1" t="str">
        <f>TEXT(A2,"MMMM")</f>
        <v>August</v>
      </c>
      <c r="C2" t="s">
        <v>4</v>
      </c>
      <c r="D2" t="s">
        <v>5</v>
      </c>
      <c r="E2">
        <f>IF(D2="W",3,IF(D2="D",1,0))</f>
        <v>3</v>
      </c>
      <c r="F2" t="s">
        <v>6</v>
      </c>
      <c r="G2" t="str">
        <f>IF(AND(MONTH(A2)&gt;=6,YEAR(A2)=2020), "2020-2021", IF(MONTH(A2)&gt;=8,YEAR(A2)&amp;"-"&amp;YEAR(A2)+1,YEAR(A2)-1&amp;"-"&amp;YEAR(A2)))</f>
        <v>2019-2020</v>
      </c>
      <c r="H2">
        <f>COUNTIFS(B:B, B2,G:G, G2)</f>
        <v>4</v>
      </c>
      <c r="I2">
        <f xml:space="preserve"> SUMIFS(E:E,B:B, B2,G:G,G2)</f>
        <v>12</v>
      </c>
      <c r="J2" s="3">
        <f>COUNTIFS(B:B, B2,G:G, G2,D:D, "W") / COUNTIFS(B:B, B2,G:G, G2)</f>
        <v>1</v>
      </c>
    </row>
    <row r="3" spans="1:10" x14ac:dyDescent="0.3">
      <c r="A3" s="2">
        <v>43694</v>
      </c>
      <c r="B3" s="1" t="str">
        <f t="shared" ref="B3:B57" si="0">TEXT(A3,"MMMM")</f>
        <v>August</v>
      </c>
      <c r="C3" t="s">
        <v>7</v>
      </c>
      <c r="D3" t="s">
        <v>5</v>
      </c>
      <c r="E3">
        <f t="shared" ref="E3:E57" si="1">IF(D3="W",3,IF(D3="D",1,0))</f>
        <v>3</v>
      </c>
      <c r="F3" t="s">
        <v>8</v>
      </c>
      <c r="G3" t="str">
        <f t="shared" ref="G3:G57" si="2">IF(AND(MONTH(A3)&gt;=6,YEAR(A3)=2020), "2020-2021", IF(MONTH(A3)&gt;=8,YEAR(A3)&amp;"-"&amp;YEAR(A3)+1,YEAR(A3)-1&amp;"-"&amp;YEAR(A3)))</f>
        <v>2019-2020</v>
      </c>
      <c r="H3">
        <f>COUNTIFS(B:B, B3,G:G, G3)</f>
        <v>4</v>
      </c>
      <c r="I3">
        <f xml:space="preserve"> SUMIFS(E:E,B:B, B3,G:G,G3)</f>
        <v>12</v>
      </c>
      <c r="J3" s="3">
        <f>COUNTIFS(B:B, B3,G:G, G3,D:D, "W") / COUNTIFS(B:B, B3,G:G, G3)</f>
        <v>1</v>
      </c>
    </row>
    <row r="4" spans="1:10" x14ac:dyDescent="0.3">
      <c r="A4" s="2">
        <v>43701</v>
      </c>
      <c r="B4" s="1" t="str">
        <f t="shared" si="0"/>
        <v>August</v>
      </c>
      <c r="C4" t="s">
        <v>4</v>
      </c>
      <c r="D4" t="s">
        <v>5</v>
      </c>
      <c r="E4">
        <f t="shared" si="1"/>
        <v>3</v>
      </c>
      <c r="F4" t="s">
        <v>9</v>
      </c>
      <c r="G4" t="str">
        <f t="shared" si="2"/>
        <v>2019-2020</v>
      </c>
      <c r="H4">
        <f>COUNTIFS(B:B, B4,G:G, G4)</f>
        <v>4</v>
      </c>
      <c r="I4">
        <f xml:space="preserve"> SUMIFS(E:E,B:B, B4,G:G,G4)</f>
        <v>12</v>
      </c>
      <c r="J4" s="3">
        <f>COUNTIFS(B:B, B4,G:G, G4,D:D, "W") / COUNTIFS(B:B, B4,G:G, G4)</f>
        <v>1</v>
      </c>
    </row>
    <row r="5" spans="1:10" x14ac:dyDescent="0.3">
      <c r="A5" s="2">
        <v>43708</v>
      </c>
      <c r="B5" s="1" t="str">
        <f t="shared" si="0"/>
        <v>August</v>
      </c>
      <c r="C5" t="s">
        <v>7</v>
      </c>
      <c r="D5" t="s">
        <v>5</v>
      </c>
      <c r="E5">
        <f t="shared" si="1"/>
        <v>3</v>
      </c>
      <c r="F5" t="s">
        <v>10</v>
      </c>
      <c r="G5" t="str">
        <f t="shared" si="2"/>
        <v>2019-2020</v>
      </c>
      <c r="H5">
        <f>COUNTIFS(B:B, B5,G:G, G5)</f>
        <v>4</v>
      </c>
      <c r="I5">
        <f xml:space="preserve"> SUMIFS(E:E,B:B, B5,G:G,G5)</f>
        <v>12</v>
      </c>
      <c r="J5" s="3">
        <f>COUNTIFS(B:B, B5,G:G, G5,D:D, "W") / COUNTIFS(B:B, B5,G:G, G5)</f>
        <v>1</v>
      </c>
    </row>
    <row r="6" spans="1:10" x14ac:dyDescent="0.3">
      <c r="A6" s="2">
        <v>43722</v>
      </c>
      <c r="B6" s="1" t="str">
        <f t="shared" si="0"/>
        <v>September</v>
      </c>
      <c r="C6" t="s">
        <v>4</v>
      </c>
      <c r="D6" t="s">
        <v>5</v>
      </c>
      <c r="E6">
        <f t="shared" si="1"/>
        <v>3</v>
      </c>
      <c r="F6" t="s">
        <v>11</v>
      </c>
      <c r="G6" t="str">
        <f t="shared" si="2"/>
        <v>2019-2020</v>
      </c>
      <c r="H6">
        <f>COUNTIFS(B:B, B6,G:G, G6)</f>
        <v>3</v>
      </c>
      <c r="I6">
        <f xml:space="preserve"> SUMIFS(E:E,B:B, B6,G:G,G6)</f>
        <v>9</v>
      </c>
      <c r="J6" s="3">
        <f>COUNTIFS(B:B, B6,G:G, G6,D:D, "W") / COUNTIFS(B:B, B6,G:G, G6)</f>
        <v>1</v>
      </c>
    </row>
    <row r="7" spans="1:10" x14ac:dyDescent="0.3">
      <c r="A7" s="2">
        <v>43730</v>
      </c>
      <c r="B7" s="1" t="str">
        <f t="shared" si="0"/>
        <v>September</v>
      </c>
      <c r="C7" t="s">
        <v>7</v>
      </c>
      <c r="D7" t="s">
        <v>5</v>
      </c>
      <c r="E7">
        <f t="shared" si="1"/>
        <v>3</v>
      </c>
      <c r="F7" t="s">
        <v>12</v>
      </c>
      <c r="G7" t="str">
        <f t="shared" si="2"/>
        <v>2019-2020</v>
      </c>
      <c r="H7">
        <f>COUNTIFS(B:B, B7,G:G, G7)</f>
        <v>3</v>
      </c>
      <c r="I7">
        <f xml:space="preserve"> SUMIFS(E:E,B:B, B7,G:G,G7)</f>
        <v>9</v>
      </c>
      <c r="J7" s="3">
        <f>COUNTIFS(B:B, B7,G:G, G7,D:D, "W") / COUNTIFS(B:B, B7,G:G, G7)</f>
        <v>1</v>
      </c>
    </row>
    <row r="8" spans="1:10" x14ac:dyDescent="0.3">
      <c r="A8" s="2">
        <v>43736</v>
      </c>
      <c r="B8" s="1" t="str">
        <f t="shared" si="0"/>
        <v>September</v>
      </c>
      <c r="C8" t="s">
        <v>7</v>
      </c>
      <c r="D8" t="s">
        <v>5</v>
      </c>
      <c r="E8">
        <f t="shared" si="1"/>
        <v>3</v>
      </c>
      <c r="F8" t="s">
        <v>13</v>
      </c>
      <c r="G8" t="str">
        <f t="shared" si="2"/>
        <v>2019-2020</v>
      </c>
      <c r="H8">
        <f>COUNTIFS(B:B, B8,G:G, G8)</f>
        <v>3</v>
      </c>
      <c r="I8">
        <f xml:space="preserve"> SUMIFS(E:E,B:B, B8,G:G,G8)</f>
        <v>9</v>
      </c>
      <c r="J8" s="3">
        <f>COUNTIFS(B:B, B8,G:G, G8,D:D, "W") / COUNTIFS(B:B, B8,G:G, G8)</f>
        <v>1</v>
      </c>
    </row>
    <row r="9" spans="1:10" x14ac:dyDescent="0.3">
      <c r="A9" s="2">
        <v>43743</v>
      </c>
      <c r="B9" s="1" t="str">
        <f t="shared" si="0"/>
        <v>October</v>
      </c>
      <c r="C9" t="s">
        <v>4</v>
      </c>
      <c r="D9" t="s">
        <v>5</v>
      </c>
      <c r="E9">
        <f t="shared" si="1"/>
        <v>3</v>
      </c>
      <c r="F9" t="s">
        <v>14</v>
      </c>
      <c r="G9" t="str">
        <f t="shared" si="2"/>
        <v>2019-2020</v>
      </c>
      <c r="H9">
        <f>COUNTIFS(B:B, B9,G:G, G9)</f>
        <v>3</v>
      </c>
      <c r="I9">
        <f xml:space="preserve"> SUMIFS(E:E,B:B, B9,G:G,G9)</f>
        <v>7</v>
      </c>
      <c r="J9" s="3">
        <f>COUNTIFS(B:B, B9,G:G, G9,D:D, "W") / COUNTIFS(B:B, B9,G:G, G9)</f>
        <v>0.66666666666666663</v>
      </c>
    </row>
    <row r="10" spans="1:10" x14ac:dyDescent="0.3">
      <c r="A10" s="2">
        <v>43758</v>
      </c>
      <c r="B10" s="1" t="str">
        <f t="shared" si="0"/>
        <v>October</v>
      </c>
      <c r="C10" t="s">
        <v>7</v>
      </c>
      <c r="D10" t="s">
        <v>15</v>
      </c>
      <c r="E10">
        <f t="shared" si="1"/>
        <v>1</v>
      </c>
      <c r="F10" t="s">
        <v>16</v>
      </c>
      <c r="G10" t="str">
        <f t="shared" si="2"/>
        <v>2019-2020</v>
      </c>
      <c r="H10">
        <f>COUNTIFS(B:B, B10,G:G, G10)</f>
        <v>3</v>
      </c>
      <c r="I10">
        <f xml:space="preserve"> SUMIFS(E:E,B:B, B10,G:G,G10)</f>
        <v>7</v>
      </c>
      <c r="J10" s="3">
        <f>COUNTIFS(B:B, B10,G:G, G10,D:D, "W") / COUNTIFS(B:B, B10,G:G, G10)</f>
        <v>0.66666666666666663</v>
      </c>
    </row>
    <row r="11" spans="1:10" x14ac:dyDescent="0.3">
      <c r="A11" s="2">
        <v>43765</v>
      </c>
      <c r="B11" s="1" t="str">
        <f t="shared" si="0"/>
        <v>October</v>
      </c>
      <c r="C11" t="s">
        <v>4</v>
      </c>
      <c r="D11" t="s">
        <v>5</v>
      </c>
      <c r="E11">
        <f t="shared" si="1"/>
        <v>3</v>
      </c>
      <c r="F11" t="s">
        <v>17</v>
      </c>
      <c r="G11" t="str">
        <f t="shared" si="2"/>
        <v>2019-2020</v>
      </c>
      <c r="H11">
        <f>COUNTIFS(B:B, B11,G:G, G11)</f>
        <v>3</v>
      </c>
      <c r="I11">
        <f xml:space="preserve"> SUMIFS(E:E,B:B, B11,G:G,G11)</f>
        <v>7</v>
      </c>
      <c r="J11" s="3">
        <f>COUNTIFS(B:B, B11,G:G, G11,D:D, "W") / COUNTIFS(B:B, B11,G:G, G11)</f>
        <v>0.66666666666666663</v>
      </c>
    </row>
    <row r="12" spans="1:10" x14ac:dyDescent="0.3">
      <c r="A12" s="2">
        <v>43771</v>
      </c>
      <c r="B12" s="1" t="str">
        <f t="shared" si="0"/>
        <v>November</v>
      </c>
      <c r="C12" t="s">
        <v>7</v>
      </c>
      <c r="D12" t="s">
        <v>5</v>
      </c>
      <c r="E12">
        <f t="shared" si="1"/>
        <v>3</v>
      </c>
      <c r="F12" t="s">
        <v>18</v>
      </c>
      <c r="G12" t="str">
        <f t="shared" si="2"/>
        <v>2019-2020</v>
      </c>
      <c r="H12">
        <f>COUNTIFS(B:B, B12,G:G, G12)</f>
        <v>4</v>
      </c>
      <c r="I12">
        <f xml:space="preserve"> SUMIFS(E:E,B:B, B12,G:G,G12)</f>
        <v>12</v>
      </c>
      <c r="J12" s="3">
        <f>COUNTIFS(B:B, B12,G:G, G12,D:D, "W") / COUNTIFS(B:B, B12,G:G, G12)</f>
        <v>1</v>
      </c>
    </row>
    <row r="13" spans="1:10" x14ac:dyDescent="0.3">
      <c r="A13" s="2">
        <v>43779</v>
      </c>
      <c r="B13" s="1" t="str">
        <f t="shared" si="0"/>
        <v>November</v>
      </c>
      <c r="C13" t="s">
        <v>4</v>
      </c>
      <c r="D13" t="s">
        <v>5</v>
      </c>
      <c r="E13">
        <f t="shared" si="1"/>
        <v>3</v>
      </c>
      <c r="F13" t="s">
        <v>19</v>
      </c>
      <c r="G13" t="str">
        <f t="shared" si="2"/>
        <v>2019-2020</v>
      </c>
      <c r="H13">
        <f>COUNTIFS(B:B, B13,G:G, G13)</f>
        <v>4</v>
      </c>
      <c r="I13">
        <f xml:space="preserve"> SUMIFS(E:E,B:B, B13,G:G,G13)</f>
        <v>12</v>
      </c>
      <c r="J13" s="3">
        <f>COUNTIFS(B:B, B13,G:G, G13,D:D, "W") / COUNTIFS(B:B, B13,G:G, G13)</f>
        <v>1</v>
      </c>
    </row>
    <row r="14" spans="1:10" x14ac:dyDescent="0.3">
      <c r="A14" s="2">
        <v>43792</v>
      </c>
      <c r="B14" s="1" t="str">
        <f t="shared" si="0"/>
        <v>November</v>
      </c>
      <c r="C14" t="s">
        <v>7</v>
      </c>
      <c r="D14" t="s">
        <v>5</v>
      </c>
      <c r="E14">
        <f t="shared" si="1"/>
        <v>3</v>
      </c>
      <c r="F14" t="s">
        <v>20</v>
      </c>
      <c r="G14" t="str">
        <f t="shared" si="2"/>
        <v>2019-2020</v>
      </c>
      <c r="H14">
        <f>COUNTIFS(B:B, B14,G:G, G14)</f>
        <v>4</v>
      </c>
      <c r="I14">
        <f xml:space="preserve"> SUMIFS(E:E,B:B, B14,G:G,G14)</f>
        <v>12</v>
      </c>
      <c r="J14" s="3">
        <f>COUNTIFS(B:B, B14,G:G, G14,D:D, "W") / COUNTIFS(B:B, B14,G:G, G14)</f>
        <v>1</v>
      </c>
    </row>
    <row r="15" spans="1:10" x14ac:dyDescent="0.3">
      <c r="A15" s="2">
        <v>43799</v>
      </c>
      <c r="B15" s="1" t="str">
        <f t="shared" si="0"/>
        <v>November</v>
      </c>
      <c r="C15" t="s">
        <v>4</v>
      </c>
      <c r="D15" t="s">
        <v>5</v>
      </c>
      <c r="E15">
        <f t="shared" si="1"/>
        <v>3</v>
      </c>
      <c r="F15" t="s">
        <v>21</v>
      </c>
      <c r="G15" t="str">
        <f t="shared" si="2"/>
        <v>2019-2020</v>
      </c>
      <c r="H15">
        <f>COUNTIFS(B:B, B15,G:G, G15)</f>
        <v>4</v>
      </c>
      <c r="I15">
        <f xml:space="preserve"> SUMIFS(E:E,B:B, B15,G:G,G15)</f>
        <v>12</v>
      </c>
      <c r="J15" s="3">
        <f>COUNTIFS(B:B, B15,G:G, G15,D:D, "W") / COUNTIFS(B:B, B15,G:G, G15)</f>
        <v>1</v>
      </c>
    </row>
    <row r="16" spans="1:10" x14ac:dyDescent="0.3">
      <c r="A16" s="2">
        <v>43803</v>
      </c>
      <c r="B16" s="1" t="str">
        <f t="shared" si="0"/>
        <v>December</v>
      </c>
      <c r="C16" t="s">
        <v>4</v>
      </c>
      <c r="D16" t="s">
        <v>5</v>
      </c>
      <c r="E16">
        <f t="shared" si="1"/>
        <v>3</v>
      </c>
      <c r="F16" t="s">
        <v>22</v>
      </c>
      <c r="G16" t="str">
        <f t="shared" si="2"/>
        <v>2019-2020</v>
      </c>
      <c r="H16">
        <f>COUNTIFS(B:B, B16,G:G, G16)</f>
        <v>5</v>
      </c>
      <c r="I16">
        <f xml:space="preserve"> SUMIFS(E:E,B:B, B16,G:G,G16)</f>
        <v>15</v>
      </c>
      <c r="J16" s="3">
        <f>COUNTIFS(B:B, B16,G:G, G16,D:D, "W") / COUNTIFS(B:B, B16,G:G, G16)</f>
        <v>1</v>
      </c>
    </row>
    <row r="17" spans="1:10" x14ac:dyDescent="0.3">
      <c r="A17" s="2">
        <v>43806</v>
      </c>
      <c r="B17" s="1" t="str">
        <f t="shared" si="0"/>
        <v>December</v>
      </c>
      <c r="C17" t="s">
        <v>7</v>
      </c>
      <c r="D17" t="s">
        <v>5</v>
      </c>
      <c r="E17">
        <f t="shared" si="1"/>
        <v>3</v>
      </c>
      <c r="F17" t="s">
        <v>23</v>
      </c>
      <c r="G17" t="str">
        <f t="shared" si="2"/>
        <v>2019-2020</v>
      </c>
      <c r="H17">
        <f>COUNTIFS(B:B, B17,G:G, G17)</f>
        <v>5</v>
      </c>
      <c r="I17">
        <f xml:space="preserve"> SUMIFS(E:E,B:B, B17,G:G,G17)</f>
        <v>15</v>
      </c>
      <c r="J17" s="3">
        <f>COUNTIFS(B:B, B17,G:G, G17,D:D, "W") / COUNTIFS(B:B, B17,G:G, G17)</f>
        <v>1</v>
      </c>
    </row>
    <row r="18" spans="1:10" x14ac:dyDescent="0.3">
      <c r="A18" s="2">
        <v>43813</v>
      </c>
      <c r="B18" s="1" t="str">
        <f t="shared" si="0"/>
        <v>December</v>
      </c>
      <c r="C18" t="s">
        <v>4</v>
      </c>
      <c r="D18" t="s">
        <v>5</v>
      </c>
      <c r="E18">
        <f t="shared" si="1"/>
        <v>3</v>
      </c>
      <c r="F18" t="s">
        <v>24</v>
      </c>
      <c r="G18" t="str">
        <f t="shared" si="2"/>
        <v>2019-2020</v>
      </c>
      <c r="H18">
        <f>COUNTIFS(B:B, B18,G:G, G18)</f>
        <v>5</v>
      </c>
      <c r="I18">
        <f xml:space="preserve"> SUMIFS(E:E,B:B, B18,G:G,G18)</f>
        <v>15</v>
      </c>
      <c r="J18" s="3">
        <f>COUNTIFS(B:B, B18,G:G, G18,D:D, "W") / COUNTIFS(B:B, B18,G:G, G18)</f>
        <v>1</v>
      </c>
    </row>
    <row r="19" spans="1:10" x14ac:dyDescent="0.3">
      <c r="A19" s="2">
        <v>43825</v>
      </c>
      <c r="B19" s="1" t="str">
        <f t="shared" si="0"/>
        <v>December</v>
      </c>
      <c r="C19" t="s">
        <v>7</v>
      </c>
      <c r="D19" t="s">
        <v>5</v>
      </c>
      <c r="E19">
        <f t="shared" si="1"/>
        <v>3</v>
      </c>
      <c r="F19" t="s">
        <v>14</v>
      </c>
      <c r="G19" t="str">
        <f t="shared" si="2"/>
        <v>2019-2020</v>
      </c>
      <c r="H19">
        <f>COUNTIFS(B:B, B19,G:G, G19)</f>
        <v>5</v>
      </c>
      <c r="I19">
        <f xml:space="preserve"> SUMIFS(E:E,B:B, B19,G:G,G19)</f>
        <v>15</v>
      </c>
      <c r="J19" s="3">
        <f>COUNTIFS(B:B, B19,G:G, G19,D:D, "W") / COUNTIFS(B:B, B19,G:G, G19)</f>
        <v>1</v>
      </c>
    </row>
    <row r="20" spans="1:10" x14ac:dyDescent="0.3">
      <c r="A20" s="2">
        <v>43828</v>
      </c>
      <c r="B20" s="1" t="str">
        <f t="shared" si="0"/>
        <v>December</v>
      </c>
      <c r="C20" t="s">
        <v>4</v>
      </c>
      <c r="D20" t="s">
        <v>5</v>
      </c>
      <c r="E20">
        <f t="shared" si="1"/>
        <v>3</v>
      </c>
      <c r="F20" t="s">
        <v>25</v>
      </c>
      <c r="G20" t="str">
        <f t="shared" si="2"/>
        <v>2019-2020</v>
      </c>
      <c r="H20">
        <f>COUNTIFS(B:B, B20,G:G, G20)</f>
        <v>5</v>
      </c>
      <c r="I20">
        <f xml:space="preserve"> SUMIFS(E:E,B:B, B20,G:G,G20)</f>
        <v>15</v>
      </c>
      <c r="J20" s="3">
        <f>COUNTIFS(B:B, B20,G:G, G20,D:D, "W") / COUNTIFS(B:B, B20,G:G, G20)</f>
        <v>1</v>
      </c>
    </row>
    <row r="21" spans="1:10" x14ac:dyDescent="0.3">
      <c r="A21" s="2">
        <v>43832</v>
      </c>
      <c r="B21" s="1" t="str">
        <f t="shared" si="0"/>
        <v>January</v>
      </c>
      <c r="C21" t="s">
        <v>4</v>
      </c>
      <c r="D21" t="s">
        <v>5</v>
      </c>
      <c r="E21">
        <f t="shared" si="1"/>
        <v>3</v>
      </c>
      <c r="F21" t="s">
        <v>13</v>
      </c>
      <c r="G21" t="str">
        <f t="shared" si="2"/>
        <v>2019-2020</v>
      </c>
      <c r="H21">
        <f>COUNTIFS(B:B, B21,G:G, G21)</f>
        <v>5</v>
      </c>
      <c r="I21">
        <f xml:space="preserve"> SUMIFS(E:E,B:B, B21,G:G,G21)</f>
        <v>15</v>
      </c>
      <c r="J21" s="3">
        <f>COUNTIFS(B:B, B21,G:G, G21,D:D, "W") / COUNTIFS(B:B, B21,G:G, G21)</f>
        <v>1</v>
      </c>
    </row>
    <row r="22" spans="1:10" x14ac:dyDescent="0.3">
      <c r="A22" s="2">
        <v>43841</v>
      </c>
      <c r="B22" s="1" t="str">
        <f t="shared" si="0"/>
        <v>January</v>
      </c>
      <c r="C22" t="s">
        <v>7</v>
      </c>
      <c r="D22" t="s">
        <v>5</v>
      </c>
      <c r="E22">
        <f t="shared" si="1"/>
        <v>3</v>
      </c>
      <c r="F22" t="s">
        <v>17</v>
      </c>
      <c r="G22" t="str">
        <f t="shared" si="2"/>
        <v>2019-2020</v>
      </c>
      <c r="H22">
        <f>COUNTIFS(B:B, B22,G:G, G22)</f>
        <v>5</v>
      </c>
      <c r="I22">
        <f xml:space="preserve"> SUMIFS(E:E,B:B, B22,G:G,G22)</f>
        <v>15</v>
      </c>
      <c r="J22" s="3">
        <f>COUNTIFS(B:B, B22,G:G, G22,D:D, "W") / COUNTIFS(B:B, B22,G:G, G22)</f>
        <v>1</v>
      </c>
    </row>
    <row r="23" spans="1:10" x14ac:dyDescent="0.3">
      <c r="A23" s="2">
        <v>43849</v>
      </c>
      <c r="B23" s="1" t="str">
        <f t="shared" si="0"/>
        <v>January</v>
      </c>
      <c r="C23" t="s">
        <v>4</v>
      </c>
      <c r="D23" t="s">
        <v>5</v>
      </c>
      <c r="E23">
        <f t="shared" si="1"/>
        <v>3</v>
      </c>
      <c r="F23" t="s">
        <v>16</v>
      </c>
      <c r="G23" t="str">
        <f t="shared" si="2"/>
        <v>2019-2020</v>
      </c>
      <c r="H23">
        <f>COUNTIFS(B:B, B23,G:G, G23)</f>
        <v>5</v>
      </c>
      <c r="I23">
        <f xml:space="preserve"> SUMIFS(E:E,B:B, B23,G:G,G23)</f>
        <v>15</v>
      </c>
      <c r="J23" s="3">
        <f>COUNTIFS(B:B, B23,G:G, G23,D:D, "W") / COUNTIFS(B:B, B23,G:G, G23)</f>
        <v>1</v>
      </c>
    </row>
    <row r="24" spans="1:10" x14ac:dyDescent="0.3">
      <c r="A24" s="2">
        <v>43853</v>
      </c>
      <c r="B24" s="1" t="str">
        <f t="shared" si="0"/>
        <v>January</v>
      </c>
      <c r="C24" t="s">
        <v>7</v>
      </c>
      <c r="D24" t="s">
        <v>5</v>
      </c>
      <c r="E24">
        <f t="shared" si="1"/>
        <v>3</v>
      </c>
      <c r="F24" t="s">
        <v>25</v>
      </c>
      <c r="G24" t="str">
        <f t="shared" si="2"/>
        <v>2019-2020</v>
      </c>
      <c r="H24">
        <f>COUNTIFS(B:B, B24,G:G, G24)</f>
        <v>5</v>
      </c>
      <c r="I24">
        <f xml:space="preserve"> SUMIFS(E:E,B:B, B24,G:G,G24)</f>
        <v>15</v>
      </c>
      <c r="J24" s="3">
        <f>COUNTIFS(B:B, B24,G:G, G24,D:D, "W") / COUNTIFS(B:B, B24,G:G, G24)</f>
        <v>1</v>
      </c>
    </row>
    <row r="25" spans="1:10" x14ac:dyDescent="0.3">
      <c r="A25" s="2">
        <v>43859</v>
      </c>
      <c r="B25" s="1" t="str">
        <f t="shared" si="0"/>
        <v>January</v>
      </c>
      <c r="C25" t="s">
        <v>7</v>
      </c>
      <c r="D25" t="s">
        <v>5</v>
      </c>
      <c r="E25">
        <f t="shared" si="1"/>
        <v>3</v>
      </c>
      <c r="F25" t="s">
        <v>26</v>
      </c>
      <c r="G25" t="str">
        <f t="shared" si="2"/>
        <v>2019-2020</v>
      </c>
      <c r="H25">
        <f>COUNTIFS(B:B, B25,G:G, G25)</f>
        <v>5</v>
      </c>
      <c r="I25">
        <f xml:space="preserve"> SUMIFS(E:E,B:B, B25,G:G,G25)</f>
        <v>15</v>
      </c>
      <c r="J25" s="3">
        <f>COUNTIFS(B:B, B25,G:G, G25,D:D, "W") / COUNTIFS(B:B, B25,G:G, G25)</f>
        <v>1</v>
      </c>
    </row>
    <row r="26" spans="1:10" x14ac:dyDescent="0.3">
      <c r="A26" s="2">
        <v>43862</v>
      </c>
      <c r="B26" s="1" t="str">
        <f t="shared" si="0"/>
        <v>February</v>
      </c>
      <c r="C26" t="s">
        <v>4</v>
      </c>
      <c r="D26" t="s">
        <v>5</v>
      </c>
      <c r="E26">
        <f t="shared" si="1"/>
        <v>3</v>
      </c>
      <c r="F26" t="s">
        <v>8</v>
      </c>
      <c r="G26" t="str">
        <f t="shared" si="2"/>
        <v>2019-2020</v>
      </c>
      <c r="H26">
        <f>COUNTIFS(B:B, B26,G:G, G26)</f>
        <v>4</v>
      </c>
      <c r="I26">
        <f xml:space="preserve"> SUMIFS(E:E,B:B, B26,G:G,G26)</f>
        <v>9</v>
      </c>
      <c r="J26" s="3">
        <f>COUNTIFS(B:B, B26,G:G, G26,D:D, "W") / COUNTIFS(B:B, B26,G:G, G26)</f>
        <v>0.75</v>
      </c>
    </row>
    <row r="27" spans="1:10" x14ac:dyDescent="0.3">
      <c r="A27" s="2">
        <v>43876</v>
      </c>
      <c r="B27" s="1" t="str">
        <f t="shared" si="0"/>
        <v>February</v>
      </c>
      <c r="C27" t="s">
        <v>7</v>
      </c>
      <c r="D27" t="s">
        <v>5</v>
      </c>
      <c r="E27">
        <f t="shared" si="1"/>
        <v>3</v>
      </c>
      <c r="F27" t="s">
        <v>6</v>
      </c>
      <c r="G27" t="str">
        <f t="shared" si="2"/>
        <v>2019-2020</v>
      </c>
      <c r="H27">
        <f>COUNTIFS(B:B, B27,G:G, G27)</f>
        <v>4</v>
      </c>
      <c r="I27">
        <f xml:space="preserve"> SUMIFS(E:E,B:B, B27,G:G,G27)</f>
        <v>9</v>
      </c>
      <c r="J27" s="3">
        <f>COUNTIFS(B:B, B27,G:G, G27,D:D, "W") / COUNTIFS(B:B, B27,G:G, G27)</f>
        <v>0.75</v>
      </c>
    </row>
    <row r="28" spans="1:10" x14ac:dyDescent="0.3">
      <c r="A28" s="2">
        <v>43885</v>
      </c>
      <c r="B28" s="1" t="str">
        <f t="shared" si="0"/>
        <v>February</v>
      </c>
      <c r="C28" t="s">
        <v>4</v>
      </c>
      <c r="D28" t="s">
        <v>5</v>
      </c>
      <c r="E28">
        <f t="shared" si="1"/>
        <v>3</v>
      </c>
      <c r="F28" t="s">
        <v>26</v>
      </c>
      <c r="G28" t="str">
        <f t="shared" si="2"/>
        <v>2019-2020</v>
      </c>
      <c r="H28">
        <f>COUNTIFS(B:B, B28,G:G, G28)</f>
        <v>4</v>
      </c>
      <c r="I28">
        <f xml:space="preserve"> SUMIFS(E:E,B:B, B28,G:G,G28)</f>
        <v>9</v>
      </c>
      <c r="J28" s="3">
        <f>COUNTIFS(B:B, B28,G:G, G28,D:D, "W") / COUNTIFS(B:B, B28,G:G, G28)</f>
        <v>0.75</v>
      </c>
    </row>
    <row r="29" spans="1:10" x14ac:dyDescent="0.3">
      <c r="A29" s="2">
        <v>43890</v>
      </c>
      <c r="B29" s="1" t="str">
        <f t="shared" si="0"/>
        <v>February</v>
      </c>
      <c r="C29" t="s">
        <v>7</v>
      </c>
      <c r="D29" t="s">
        <v>27</v>
      </c>
      <c r="E29">
        <f t="shared" si="1"/>
        <v>0</v>
      </c>
      <c r="F29" t="s">
        <v>24</v>
      </c>
      <c r="G29" t="str">
        <f t="shared" si="2"/>
        <v>2019-2020</v>
      </c>
      <c r="H29">
        <f>COUNTIFS(B:B, B29,G:G, G29)</f>
        <v>4</v>
      </c>
      <c r="I29">
        <f xml:space="preserve"> SUMIFS(E:E,B:B, B29,G:G,G29)</f>
        <v>9</v>
      </c>
      <c r="J29" s="3">
        <f>COUNTIFS(B:B, B29,G:G, G29,D:D, "W") / COUNTIFS(B:B, B29,G:G, G29)</f>
        <v>0.75</v>
      </c>
    </row>
    <row r="30" spans="1:10" x14ac:dyDescent="0.3">
      <c r="A30" s="2">
        <v>43897</v>
      </c>
      <c r="B30" s="1" t="str">
        <f t="shared" si="0"/>
        <v>March</v>
      </c>
      <c r="C30" t="s">
        <v>4</v>
      </c>
      <c r="D30" t="s">
        <v>5</v>
      </c>
      <c r="E30">
        <f t="shared" si="1"/>
        <v>3</v>
      </c>
      <c r="F30" t="s">
        <v>23</v>
      </c>
      <c r="G30" t="str">
        <f t="shared" si="2"/>
        <v>2019-2020</v>
      </c>
      <c r="H30">
        <f>COUNTIFS(B:B, B30,G:G, G30)</f>
        <v>1</v>
      </c>
      <c r="I30">
        <f xml:space="preserve"> SUMIFS(E:E,B:B, B30,G:G,G30)</f>
        <v>3</v>
      </c>
      <c r="J30" s="3">
        <f>COUNTIFS(B:B, B30,G:G, G30,D:D, "W") / COUNTIFS(B:B, B30,G:G, G30)</f>
        <v>1</v>
      </c>
    </row>
    <row r="31" spans="1:10" x14ac:dyDescent="0.3">
      <c r="A31" s="2">
        <v>44095</v>
      </c>
      <c r="B31" s="1" t="str">
        <f t="shared" si="0"/>
        <v>September</v>
      </c>
      <c r="C31" t="s">
        <v>7</v>
      </c>
      <c r="D31" t="s">
        <v>5</v>
      </c>
      <c r="E31">
        <f t="shared" si="1"/>
        <v>3</v>
      </c>
      <c r="F31" t="s">
        <v>25</v>
      </c>
      <c r="G31" t="str">
        <f t="shared" si="2"/>
        <v>2020-2021</v>
      </c>
      <c r="H31">
        <f>COUNTIFS(B:B, B31,G:G, G31)</f>
        <v>2</v>
      </c>
      <c r="I31">
        <f xml:space="preserve"> SUMIFS(E:E,B:B, B31,G:G,G31)</f>
        <v>3</v>
      </c>
      <c r="J31" s="3">
        <f>COUNTIFS(B:B, B31,G:G, G31,D:D, "W") / COUNTIFS(B:B, B31,G:G, G31)</f>
        <v>0.5</v>
      </c>
    </row>
    <row r="32" spans="1:10" x14ac:dyDescent="0.3">
      <c r="A32" s="2">
        <v>44101</v>
      </c>
      <c r="B32" s="1" t="str">
        <f t="shared" si="0"/>
        <v>September</v>
      </c>
      <c r="C32" t="s">
        <v>4</v>
      </c>
      <c r="D32" t="s">
        <v>27</v>
      </c>
      <c r="E32">
        <f t="shared" si="1"/>
        <v>0</v>
      </c>
      <c r="F32" t="s">
        <v>14</v>
      </c>
      <c r="G32" t="str">
        <f t="shared" si="2"/>
        <v>2020-2021</v>
      </c>
      <c r="H32">
        <f>COUNTIFS(B:B, B32,G:G, G32)</f>
        <v>2</v>
      </c>
      <c r="I32">
        <f xml:space="preserve"> SUMIFS(E:E,B:B, B32,G:G,G32)</f>
        <v>3</v>
      </c>
      <c r="J32" s="3">
        <f>COUNTIFS(B:B, B32,G:G, G32,D:D, "W") / COUNTIFS(B:B, B32,G:G, G32)</f>
        <v>0.5</v>
      </c>
    </row>
    <row r="33" spans="1:10" x14ac:dyDescent="0.3">
      <c r="A33" s="2">
        <v>44107</v>
      </c>
      <c r="B33" s="1" t="str">
        <f t="shared" si="0"/>
        <v>October</v>
      </c>
      <c r="C33" t="s">
        <v>7</v>
      </c>
      <c r="D33" t="s">
        <v>15</v>
      </c>
      <c r="E33">
        <f t="shared" si="1"/>
        <v>1</v>
      </c>
      <c r="F33" t="s">
        <v>28</v>
      </c>
      <c r="G33" t="str">
        <f t="shared" si="2"/>
        <v>2020-2021</v>
      </c>
      <c r="H33">
        <f>COUNTIFS(B:B, B33,G:G, G33)</f>
        <v>4</v>
      </c>
      <c r="I33">
        <f xml:space="preserve"> SUMIFS(E:E,B:B, B33,G:G,G33)</f>
        <v>8</v>
      </c>
      <c r="J33" s="3">
        <f>COUNTIFS(B:B, B33,G:G, G33,D:D, "W") / COUNTIFS(B:B, B33,G:G, G33)</f>
        <v>0.5</v>
      </c>
    </row>
    <row r="34" spans="1:10" x14ac:dyDescent="0.3">
      <c r="A34" s="2">
        <v>44121</v>
      </c>
      <c r="B34" s="1" t="str">
        <f t="shared" si="0"/>
        <v>October</v>
      </c>
      <c r="C34" t="s">
        <v>4</v>
      </c>
      <c r="D34" t="s">
        <v>5</v>
      </c>
      <c r="E34">
        <f t="shared" si="1"/>
        <v>3</v>
      </c>
      <c r="F34" t="s">
        <v>9</v>
      </c>
      <c r="G34" t="str">
        <f t="shared" si="2"/>
        <v>2020-2021</v>
      </c>
      <c r="H34">
        <f>COUNTIFS(B:B, B34,G:G, G34)</f>
        <v>4</v>
      </c>
      <c r="I34">
        <f xml:space="preserve"> SUMIFS(E:E,B:B, B34,G:G,G34)</f>
        <v>8</v>
      </c>
      <c r="J34" s="3">
        <f>COUNTIFS(B:B, B34,G:G, G34,D:D, "W") / COUNTIFS(B:B, B34,G:G, G34)</f>
        <v>0.5</v>
      </c>
    </row>
    <row r="35" spans="1:10" x14ac:dyDescent="0.3">
      <c r="A35" s="2">
        <v>44128</v>
      </c>
      <c r="B35" s="1" t="str">
        <f t="shared" si="0"/>
        <v>October</v>
      </c>
      <c r="C35" t="s">
        <v>7</v>
      </c>
      <c r="D35" t="s">
        <v>15</v>
      </c>
      <c r="E35">
        <f t="shared" si="1"/>
        <v>1</v>
      </c>
      <c r="F35" t="s">
        <v>26</v>
      </c>
      <c r="G35" t="str">
        <f t="shared" si="2"/>
        <v>2020-2021</v>
      </c>
      <c r="H35">
        <f>COUNTIFS(B:B, B35,G:G, G35)</f>
        <v>4</v>
      </c>
      <c r="I35">
        <f xml:space="preserve"> SUMIFS(E:E,B:B, B35,G:G,G35)</f>
        <v>8</v>
      </c>
      <c r="J35" s="3">
        <f>COUNTIFS(B:B, B35,G:G, G35,D:D, "W") / COUNTIFS(B:B, B35,G:G, G35)</f>
        <v>0.5</v>
      </c>
    </row>
    <row r="36" spans="1:10" x14ac:dyDescent="0.3">
      <c r="A36" s="2">
        <v>44135</v>
      </c>
      <c r="B36" s="1" t="str">
        <f t="shared" si="0"/>
        <v>October</v>
      </c>
      <c r="C36" t="s">
        <v>7</v>
      </c>
      <c r="D36" t="s">
        <v>5</v>
      </c>
      <c r="E36">
        <f t="shared" si="1"/>
        <v>3</v>
      </c>
      <c r="F36" t="s">
        <v>13</v>
      </c>
      <c r="G36" t="str">
        <f t="shared" si="2"/>
        <v>2020-2021</v>
      </c>
      <c r="H36">
        <f>COUNTIFS(B:B, B36,G:G, G36)</f>
        <v>4</v>
      </c>
      <c r="I36">
        <f xml:space="preserve"> SUMIFS(E:E,B:B, B36,G:G,G36)</f>
        <v>8</v>
      </c>
      <c r="J36" s="3">
        <f>COUNTIFS(B:B, B36,G:G, G36,D:D, "W") / COUNTIFS(B:B, B36,G:G, G36)</f>
        <v>0.5</v>
      </c>
    </row>
    <row r="37" spans="1:10" x14ac:dyDescent="0.3">
      <c r="A37" s="2">
        <v>44143</v>
      </c>
      <c r="B37" s="1" t="str">
        <f t="shared" si="0"/>
        <v>November</v>
      </c>
      <c r="C37" t="s">
        <v>4</v>
      </c>
      <c r="D37" t="s">
        <v>15</v>
      </c>
      <c r="E37">
        <f t="shared" si="1"/>
        <v>1</v>
      </c>
      <c r="F37" t="s">
        <v>29</v>
      </c>
      <c r="G37" t="str">
        <f t="shared" si="2"/>
        <v>2020-2021</v>
      </c>
      <c r="H37">
        <f>COUNTIFS(B:B, B37,G:G, G37)</f>
        <v>3</v>
      </c>
      <c r="I37">
        <f xml:space="preserve"> SUMIFS(E:E,B:B, B37,G:G,G37)</f>
        <v>4</v>
      </c>
      <c r="J37" s="3">
        <f>COUNTIFS(B:B, B37,G:G, G37,D:D, "W") / COUNTIFS(B:B, B37,G:G, G37)</f>
        <v>0.33333333333333331</v>
      </c>
    </row>
    <row r="38" spans="1:10" x14ac:dyDescent="0.3">
      <c r="A38" s="2">
        <v>44156</v>
      </c>
      <c r="B38" s="1" t="str">
        <f t="shared" si="0"/>
        <v>November</v>
      </c>
      <c r="C38" t="s">
        <v>7</v>
      </c>
      <c r="D38" t="s">
        <v>27</v>
      </c>
      <c r="E38">
        <f t="shared" si="1"/>
        <v>0</v>
      </c>
      <c r="F38" t="s">
        <v>17</v>
      </c>
      <c r="G38" t="str">
        <f t="shared" si="2"/>
        <v>2020-2021</v>
      </c>
      <c r="H38">
        <f>COUNTIFS(B:B, B38,G:G, G38)</f>
        <v>3</v>
      </c>
      <c r="I38">
        <f xml:space="preserve"> SUMIFS(E:E,B:B, B38,G:G,G38)</f>
        <v>4</v>
      </c>
      <c r="J38" s="3">
        <f>COUNTIFS(B:B, B38,G:G, G38,D:D, "W") / COUNTIFS(B:B, B38,G:G, G38)</f>
        <v>0.33333333333333331</v>
      </c>
    </row>
    <row r="39" spans="1:10" x14ac:dyDescent="0.3">
      <c r="A39" s="2">
        <v>44163</v>
      </c>
      <c r="B39" s="1" t="str">
        <f t="shared" si="0"/>
        <v>November</v>
      </c>
      <c r="C39" t="s">
        <v>4</v>
      </c>
      <c r="D39" t="s">
        <v>5</v>
      </c>
      <c r="E39">
        <f t="shared" si="1"/>
        <v>3</v>
      </c>
      <c r="F39" t="s">
        <v>10</v>
      </c>
      <c r="G39" t="str">
        <f t="shared" si="2"/>
        <v>2020-2021</v>
      </c>
      <c r="H39">
        <f>COUNTIFS(B:B, B39,G:G, G39)</f>
        <v>3</v>
      </c>
      <c r="I39">
        <f xml:space="preserve"> SUMIFS(E:E,B:B, B39,G:G,G39)</f>
        <v>4</v>
      </c>
      <c r="J39" s="3">
        <f>COUNTIFS(B:B, B39,G:G, G39,D:D, "W") / COUNTIFS(B:B, B39,G:G, G39)</f>
        <v>0.33333333333333331</v>
      </c>
    </row>
    <row r="40" spans="1:10" x14ac:dyDescent="0.3">
      <c r="A40" s="2">
        <v>44170</v>
      </c>
      <c r="B40" s="1" t="str">
        <f t="shared" si="0"/>
        <v>December</v>
      </c>
      <c r="C40" t="s">
        <v>4</v>
      </c>
      <c r="D40" t="s">
        <v>5</v>
      </c>
      <c r="E40">
        <f t="shared" si="1"/>
        <v>3</v>
      </c>
      <c r="F40" t="s">
        <v>30</v>
      </c>
      <c r="G40" t="str">
        <f t="shared" si="2"/>
        <v>2020-2021</v>
      </c>
      <c r="H40">
        <f>COUNTIFS(B:B, B40,G:G, G40)</f>
        <v>5</v>
      </c>
      <c r="I40">
        <f xml:space="preserve"> SUMIFS(E:E,B:B, B40,G:G,G40)</f>
        <v>11</v>
      </c>
      <c r="J40" s="3">
        <f>COUNTIFS(B:B, B40,G:G, G40,D:D, "W") / COUNTIFS(B:B, B40,G:G, G40)</f>
        <v>0.6</v>
      </c>
    </row>
    <row r="41" spans="1:10" x14ac:dyDescent="0.3">
      <c r="A41" s="2">
        <v>44177</v>
      </c>
      <c r="B41" s="1" t="str">
        <f t="shared" si="0"/>
        <v>December</v>
      </c>
      <c r="C41" t="s">
        <v>7</v>
      </c>
      <c r="D41" t="s">
        <v>15</v>
      </c>
      <c r="E41">
        <f t="shared" si="1"/>
        <v>1</v>
      </c>
      <c r="F41" t="s">
        <v>16</v>
      </c>
      <c r="G41" t="str">
        <f t="shared" si="2"/>
        <v>2020-2021</v>
      </c>
      <c r="H41">
        <f>COUNTIFS(B:B, B41,G:G, G41)</f>
        <v>5</v>
      </c>
      <c r="I41">
        <f xml:space="preserve"> SUMIFS(E:E,B:B, B41,G:G,G41)</f>
        <v>11</v>
      </c>
      <c r="J41" s="3">
        <f>COUNTIFS(B:B, B41,G:G, G41,D:D, "W") / COUNTIFS(B:B, B41,G:G, G41)</f>
        <v>0.6</v>
      </c>
    </row>
    <row r="42" spans="1:10" x14ac:dyDescent="0.3">
      <c r="A42" s="2">
        <v>44180</v>
      </c>
      <c r="B42" s="1" t="str">
        <f t="shared" si="0"/>
        <v>December</v>
      </c>
      <c r="C42" t="s">
        <v>4</v>
      </c>
      <c r="D42" t="s">
        <v>15</v>
      </c>
      <c r="E42">
        <f t="shared" si="1"/>
        <v>1</v>
      </c>
      <c r="F42" t="s">
        <v>31</v>
      </c>
      <c r="G42" t="str">
        <f t="shared" si="2"/>
        <v>2020-2021</v>
      </c>
      <c r="H42">
        <f>COUNTIFS(B:B, B42,G:G, G42)</f>
        <v>5</v>
      </c>
      <c r="I42">
        <f xml:space="preserve"> SUMIFS(E:E,B:B, B42,G:G,G42)</f>
        <v>11</v>
      </c>
      <c r="J42" s="3">
        <f>COUNTIFS(B:B, B42,G:G, G42,D:D, "W") / COUNTIFS(B:B, B42,G:G, G42)</f>
        <v>0.6</v>
      </c>
    </row>
    <row r="43" spans="1:10" x14ac:dyDescent="0.3">
      <c r="A43" s="2">
        <v>44184</v>
      </c>
      <c r="B43" s="1" t="str">
        <f t="shared" si="0"/>
        <v>December</v>
      </c>
      <c r="C43" t="s">
        <v>7</v>
      </c>
      <c r="D43" t="s">
        <v>5</v>
      </c>
      <c r="E43">
        <f t="shared" si="1"/>
        <v>3</v>
      </c>
      <c r="F43" t="s">
        <v>8</v>
      </c>
      <c r="G43" t="str">
        <f t="shared" si="2"/>
        <v>2020-2021</v>
      </c>
      <c r="H43">
        <f>COUNTIFS(B:B, B43,G:G, G43)</f>
        <v>5</v>
      </c>
      <c r="I43">
        <f xml:space="preserve"> SUMIFS(E:E,B:B, B43,G:G,G43)</f>
        <v>11</v>
      </c>
      <c r="J43" s="3">
        <f>COUNTIFS(B:B, B43,G:G, G43,D:D, "W") / COUNTIFS(B:B, B43,G:G, G43)</f>
        <v>0.6</v>
      </c>
    </row>
    <row r="44" spans="1:10" x14ac:dyDescent="0.3">
      <c r="A44" s="2">
        <v>44191</v>
      </c>
      <c r="B44" s="1" t="str">
        <f t="shared" si="0"/>
        <v>December</v>
      </c>
      <c r="C44" t="s">
        <v>4</v>
      </c>
      <c r="D44" t="s">
        <v>5</v>
      </c>
      <c r="E44">
        <f t="shared" si="1"/>
        <v>3</v>
      </c>
      <c r="F44" t="s">
        <v>11</v>
      </c>
      <c r="G44" t="str">
        <f t="shared" si="2"/>
        <v>2020-2021</v>
      </c>
      <c r="H44">
        <f>COUNTIFS(B:B, B44,G:G, G44)</f>
        <v>5</v>
      </c>
      <c r="I44">
        <f xml:space="preserve"> SUMIFS(E:E,B:B, B44,G:G,G44)</f>
        <v>11</v>
      </c>
      <c r="J44" s="3">
        <f>COUNTIFS(B:B, B44,G:G, G44,D:D, "W") / COUNTIFS(B:B, B44,G:G, G44)</f>
        <v>0.6</v>
      </c>
    </row>
    <row r="45" spans="1:10" x14ac:dyDescent="0.3">
      <c r="A45" s="2">
        <v>44199</v>
      </c>
      <c r="B45" s="1" t="str">
        <f t="shared" si="0"/>
        <v>January</v>
      </c>
      <c r="C45" t="s">
        <v>7</v>
      </c>
      <c r="D45" t="s">
        <v>5</v>
      </c>
      <c r="E45">
        <f t="shared" si="1"/>
        <v>3</v>
      </c>
      <c r="F45" t="s">
        <v>12</v>
      </c>
      <c r="G45" t="str">
        <f t="shared" si="2"/>
        <v>2020-2021</v>
      </c>
      <c r="H45">
        <f>COUNTIFS(B:B, B45,G:G, G45)</f>
        <v>6</v>
      </c>
      <c r="I45">
        <f xml:space="preserve"> SUMIFS(E:E,B:B, B45,G:G,G45)</f>
        <v>18</v>
      </c>
      <c r="J45" s="3">
        <f>COUNTIFS(B:B, B45,G:G, G45,D:D, "W") / COUNTIFS(B:B, B45,G:G, G45)</f>
        <v>1</v>
      </c>
    </row>
    <row r="46" spans="1:10" x14ac:dyDescent="0.3">
      <c r="A46" s="2">
        <v>44209</v>
      </c>
      <c r="B46" s="1" t="str">
        <f t="shared" si="0"/>
        <v>January</v>
      </c>
      <c r="C46" t="s">
        <v>4</v>
      </c>
      <c r="D46" t="s">
        <v>5</v>
      </c>
      <c r="E46">
        <f t="shared" si="1"/>
        <v>3</v>
      </c>
      <c r="F46" t="s">
        <v>21</v>
      </c>
      <c r="G46" t="str">
        <f t="shared" si="2"/>
        <v>2020-2021</v>
      </c>
      <c r="H46">
        <f>COUNTIFS(B:B, B46,G:G, G46)</f>
        <v>6</v>
      </c>
      <c r="I46">
        <f xml:space="preserve"> SUMIFS(E:E,B:B, B46,G:G,G46)</f>
        <v>18</v>
      </c>
      <c r="J46" s="3">
        <f>COUNTIFS(B:B, B46,G:G, G46,D:D, "W") / COUNTIFS(B:B, B46,G:G, G46)</f>
        <v>1</v>
      </c>
    </row>
    <row r="47" spans="1:10" x14ac:dyDescent="0.3">
      <c r="A47" s="2">
        <v>44213</v>
      </c>
      <c r="B47" s="1" t="str">
        <f t="shared" si="0"/>
        <v>January</v>
      </c>
      <c r="C47" t="s">
        <v>4</v>
      </c>
      <c r="D47" t="s">
        <v>5</v>
      </c>
      <c r="E47">
        <f t="shared" si="1"/>
        <v>3</v>
      </c>
      <c r="F47" t="s">
        <v>20</v>
      </c>
      <c r="G47" t="str">
        <f t="shared" si="2"/>
        <v>2020-2021</v>
      </c>
      <c r="H47">
        <f>COUNTIFS(B:B, B47,G:G, G47)</f>
        <v>6</v>
      </c>
      <c r="I47">
        <f xml:space="preserve"> SUMIFS(E:E,B:B, B47,G:G,G47)</f>
        <v>18</v>
      </c>
      <c r="J47" s="3">
        <f>COUNTIFS(B:B, B47,G:G, G47,D:D, "W") / COUNTIFS(B:B, B47,G:G, G47)</f>
        <v>1</v>
      </c>
    </row>
    <row r="48" spans="1:10" x14ac:dyDescent="0.3">
      <c r="A48" s="2">
        <v>44216</v>
      </c>
      <c r="B48" s="1" t="str">
        <f t="shared" si="0"/>
        <v>January</v>
      </c>
      <c r="C48" t="s">
        <v>4</v>
      </c>
      <c r="D48" t="s">
        <v>5</v>
      </c>
      <c r="E48">
        <f t="shared" si="1"/>
        <v>3</v>
      </c>
      <c r="F48" t="s">
        <v>18</v>
      </c>
      <c r="G48" t="str">
        <f t="shared" si="2"/>
        <v>2020-2021</v>
      </c>
      <c r="H48">
        <f>COUNTIFS(B:B, B48,G:G, G48)</f>
        <v>6</v>
      </c>
      <c r="I48">
        <f xml:space="preserve"> SUMIFS(E:E,B:B, B48,G:G,G48)</f>
        <v>18</v>
      </c>
      <c r="J48" s="3">
        <f>COUNTIFS(B:B, B48,G:G, G48,D:D, "W") / COUNTIFS(B:B, B48,G:G, G48)</f>
        <v>1</v>
      </c>
    </row>
    <row r="49" spans="1:10" x14ac:dyDescent="0.3">
      <c r="A49" s="2">
        <v>44222</v>
      </c>
      <c r="B49" s="1" t="str">
        <f t="shared" si="0"/>
        <v>January</v>
      </c>
      <c r="C49" t="s">
        <v>7</v>
      </c>
      <c r="D49" t="s">
        <v>5</v>
      </c>
      <c r="E49">
        <f t="shared" si="1"/>
        <v>3</v>
      </c>
      <c r="F49" t="s">
        <v>31</v>
      </c>
      <c r="G49" t="str">
        <f t="shared" si="2"/>
        <v>2020-2021</v>
      </c>
      <c r="H49">
        <f>COUNTIFS(B:B, B49,G:G, G49)</f>
        <v>6</v>
      </c>
      <c r="I49">
        <f xml:space="preserve"> SUMIFS(E:E,B:B, B49,G:G,G49)</f>
        <v>18</v>
      </c>
      <c r="J49" s="3">
        <f>COUNTIFS(B:B, B49,G:G, G49,D:D, "W") / COUNTIFS(B:B, B49,G:G, G49)</f>
        <v>1</v>
      </c>
    </row>
    <row r="50" spans="1:10" x14ac:dyDescent="0.3">
      <c r="A50" s="2">
        <v>44226</v>
      </c>
      <c r="B50" s="1" t="str">
        <f t="shared" si="0"/>
        <v>January</v>
      </c>
      <c r="C50" t="s">
        <v>4</v>
      </c>
      <c r="D50" t="s">
        <v>5</v>
      </c>
      <c r="E50">
        <f t="shared" si="1"/>
        <v>3</v>
      </c>
      <c r="F50" t="s">
        <v>13</v>
      </c>
      <c r="G50" t="str">
        <f t="shared" si="2"/>
        <v>2020-2021</v>
      </c>
      <c r="H50">
        <f>COUNTIFS(B:B, B50,G:G, G50)</f>
        <v>6</v>
      </c>
      <c r="I50">
        <f xml:space="preserve"> SUMIFS(E:E,B:B, B50,G:G,G50)</f>
        <v>18</v>
      </c>
      <c r="J50" s="3">
        <f>COUNTIFS(B:B, B50,G:G, G50,D:D, "W") / COUNTIFS(B:B, B50,G:G, G50)</f>
        <v>1</v>
      </c>
    </row>
    <row r="51" spans="1:10" x14ac:dyDescent="0.3">
      <c r="A51" s="2">
        <v>44230</v>
      </c>
      <c r="B51" s="1" t="str">
        <f t="shared" si="0"/>
        <v>February</v>
      </c>
      <c r="C51" t="s">
        <v>7</v>
      </c>
      <c r="D51" t="s">
        <v>5</v>
      </c>
      <c r="E51">
        <f t="shared" si="1"/>
        <v>3</v>
      </c>
      <c r="F51" t="s">
        <v>10</v>
      </c>
      <c r="G51" t="str">
        <f t="shared" si="2"/>
        <v>2020-2021</v>
      </c>
      <c r="H51">
        <f>COUNTIFS(B:B, B51,G:G, G51)</f>
        <v>6</v>
      </c>
      <c r="I51">
        <f xml:space="preserve"> SUMIFS(E:E,B:B, B51,G:G,G51)</f>
        <v>18</v>
      </c>
      <c r="J51" s="3">
        <f>COUNTIFS(B:B, B51,G:G, G51,D:D, "W") / COUNTIFS(B:B, B51,G:G, G51)</f>
        <v>1</v>
      </c>
    </row>
    <row r="52" spans="1:10" x14ac:dyDescent="0.3">
      <c r="A52" s="2">
        <v>44234</v>
      </c>
      <c r="B52" s="1" t="str">
        <f t="shared" si="0"/>
        <v>February</v>
      </c>
      <c r="C52" t="s">
        <v>7</v>
      </c>
      <c r="D52" t="s">
        <v>5</v>
      </c>
      <c r="E52">
        <f t="shared" si="1"/>
        <v>3</v>
      </c>
      <c r="F52" t="s">
        <v>29</v>
      </c>
      <c r="G52" t="str">
        <f t="shared" si="2"/>
        <v>2020-2021</v>
      </c>
      <c r="H52">
        <f>COUNTIFS(B:B, B52,G:G, G52)</f>
        <v>6</v>
      </c>
      <c r="I52">
        <f xml:space="preserve"> SUMIFS(E:E,B:B, B52,G:G,G52)</f>
        <v>18</v>
      </c>
      <c r="J52" s="3">
        <f>COUNTIFS(B:B, B52,G:G, G52,D:D, "W") / COUNTIFS(B:B, B52,G:G, G52)</f>
        <v>1</v>
      </c>
    </row>
    <row r="53" spans="1:10" x14ac:dyDescent="0.3">
      <c r="A53" s="2">
        <v>44240</v>
      </c>
      <c r="B53" s="1" t="str">
        <f t="shared" si="0"/>
        <v>February</v>
      </c>
      <c r="C53" t="s">
        <v>4</v>
      </c>
      <c r="D53" t="s">
        <v>5</v>
      </c>
      <c r="E53">
        <f t="shared" si="1"/>
        <v>3</v>
      </c>
      <c r="F53" t="s">
        <v>17</v>
      </c>
      <c r="G53" t="str">
        <f t="shared" si="2"/>
        <v>2020-2021</v>
      </c>
      <c r="H53">
        <f>COUNTIFS(B:B, B53,G:G, G53)</f>
        <v>6</v>
      </c>
      <c r="I53">
        <f xml:space="preserve"> SUMIFS(E:E,B:B, B53,G:G,G53)</f>
        <v>18</v>
      </c>
      <c r="J53" s="3">
        <f>COUNTIFS(B:B, B53,G:G, G53,D:D, "W") / COUNTIFS(B:B, B53,G:G, G53)</f>
        <v>1</v>
      </c>
    </row>
    <row r="54" spans="1:10" x14ac:dyDescent="0.3">
      <c r="A54" s="2">
        <v>44244</v>
      </c>
      <c r="B54" s="1" t="str">
        <f t="shared" si="0"/>
        <v>February</v>
      </c>
      <c r="C54" t="s">
        <v>7</v>
      </c>
      <c r="D54" t="s">
        <v>5</v>
      </c>
      <c r="E54">
        <f t="shared" si="1"/>
        <v>3</v>
      </c>
      <c r="F54" t="s">
        <v>22</v>
      </c>
      <c r="G54" t="str">
        <f t="shared" si="2"/>
        <v>2020-2021</v>
      </c>
      <c r="H54">
        <f>COUNTIFS(B:B, B54,G:G, G54)</f>
        <v>6</v>
      </c>
      <c r="I54">
        <f xml:space="preserve"> SUMIFS(E:E,B:B, B54,G:G,G54)</f>
        <v>18</v>
      </c>
      <c r="J54" s="3">
        <f>COUNTIFS(B:B, B54,G:G, G54,D:D, "W") / COUNTIFS(B:B, B54,G:G, G54)</f>
        <v>1</v>
      </c>
    </row>
    <row r="55" spans="1:10" x14ac:dyDescent="0.3">
      <c r="A55" s="2">
        <v>44248</v>
      </c>
      <c r="B55" s="1" t="str">
        <f t="shared" si="0"/>
        <v>February</v>
      </c>
      <c r="C55" t="s">
        <v>7</v>
      </c>
      <c r="D55" t="s">
        <v>5</v>
      </c>
      <c r="E55">
        <f t="shared" si="1"/>
        <v>3</v>
      </c>
      <c r="F55" t="s">
        <v>9</v>
      </c>
      <c r="G55" t="str">
        <f t="shared" si="2"/>
        <v>2020-2021</v>
      </c>
      <c r="H55">
        <f>COUNTIFS(B:B, B55,G:G, G55)</f>
        <v>6</v>
      </c>
      <c r="I55">
        <f xml:space="preserve"> SUMIFS(E:E,B:B, B55,G:G,G55)</f>
        <v>18</v>
      </c>
      <c r="J55" s="3">
        <f>COUNTIFS(B:B, B55,G:G, G55,D:D, "W") / COUNTIFS(B:B, B55,G:G, G55)</f>
        <v>1</v>
      </c>
    </row>
    <row r="56" spans="1:10" x14ac:dyDescent="0.3">
      <c r="A56" s="2">
        <v>44254</v>
      </c>
      <c r="B56" s="1" t="str">
        <f t="shared" si="0"/>
        <v>February</v>
      </c>
      <c r="C56" t="s">
        <v>4</v>
      </c>
      <c r="D56" t="s">
        <v>5</v>
      </c>
      <c r="E56">
        <f t="shared" si="1"/>
        <v>3</v>
      </c>
      <c r="F56" t="s">
        <v>26</v>
      </c>
      <c r="G56" t="str">
        <f t="shared" si="2"/>
        <v>2020-2021</v>
      </c>
      <c r="H56">
        <f>COUNTIFS(B:B, B56,G:G, G56)</f>
        <v>6</v>
      </c>
      <c r="I56">
        <f xml:space="preserve"> SUMIFS(E:E,B:B, B56,G:G,G56)</f>
        <v>18</v>
      </c>
      <c r="J56" s="3">
        <f>COUNTIFS(B:B, B56,G:G, G56,D:D, "W") / COUNTIFS(B:B, B56,G:G, G56)</f>
        <v>1</v>
      </c>
    </row>
    <row r="57" spans="1:10" x14ac:dyDescent="0.3">
      <c r="A57" s="2">
        <v>44257</v>
      </c>
      <c r="B57" s="1" t="str">
        <f t="shared" si="0"/>
        <v>March</v>
      </c>
      <c r="C57" t="s">
        <v>4</v>
      </c>
      <c r="D57" t="s">
        <v>5</v>
      </c>
      <c r="E57">
        <f t="shared" si="1"/>
        <v>3</v>
      </c>
      <c r="F57" t="s">
        <v>25</v>
      </c>
      <c r="G57" t="str">
        <f t="shared" si="2"/>
        <v>2020-2021</v>
      </c>
      <c r="H57">
        <f>COUNTIFS(B:B, B57,G:G, G57)</f>
        <v>4</v>
      </c>
      <c r="I57">
        <f xml:space="preserve"> SUMIFS(E:E,B:B, B57,G:G,G57)</f>
        <v>9</v>
      </c>
      <c r="J57" s="3">
        <f>COUNTIFS(B:B, B57,G:G, G57,D:D, "W") / COUNTIFS(B:B, B57,G:G, G57)</f>
        <v>0.75</v>
      </c>
    </row>
    <row r="58" spans="1:10" x14ac:dyDescent="0.3">
      <c r="A58" s="2">
        <v>44262</v>
      </c>
      <c r="B58" s="1" t="str">
        <f t="shared" ref="B58:B121" si="3">TEXT(A58,"MMMM")</f>
        <v>March</v>
      </c>
      <c r="C58" t="s">
        <v>4</v>
      </c>
      <c r="D58" t="s">
        <v>27</v>
      </c>
      <c r="E58">
        <f t="shared" ref="E58:E121" si="4">IF(D58="W",3,IF(D58="D",1,0))</f>
        <v>0</v>
      </c>
      <c r="F58" t="s">
        <v>16</v>
      </c>
      <c r="G58" t="str">
        <f t="shared" ref="G58:G121" si="5">IF(AND(MONTH(A58)&gt;=6,YEAR(A58)=2020), "2020-2021", IF(MONTH(A58)&gt;=8,YEAR(A58)&amp;"-"&amp;YEAR(A58)+1,YEAR(A58)-1&amp;"-"&amp;YEAR(A58)))</f>
        <v>2020-2021</v>
      </c>
      <c r="H58">
        <f>COUNTIFS(B:B, B58,G:G, G58)</f>
        <v>4</v>
      </c>
      <c r="I58">
        <f xml:space="preserve"> SUMIFS(E:E,B:B, B58,G:G,G58)</f>
        <v>9</v>
      </c>
      <c r="J58" s="3">
        <f>COUNTIFS(B:B, B58,G:G, G58,D:D, "W") / COUNTIFS(B:B, B58,G:G, G58)</f>
        <v>0.75</v>
      </c>
    </row>
    <row r="59" spans="1:10" x14ac:dyDescent="0.3">
      <c r="A59" s="2">
        <v>44265</v>
      </c>
      <c r="B59" s="1" t="str">
        <f t="shared" si="3"/>
        <v>March</v>
      </c>
      <c r="C59" t="s">
        <v>4</v>
      </c>
      <c r="D59" t="s">
        <v>5</v>
      </c>
      <c r="E59">
        <f t="shared" si="4"/>
        <v>3</v>
      </c>
      <c r="F59" t="s">
        <v>8</v>
      </c>
      <c r="G59" t="str">
        <f t="shared" si="5"/>
        <v>2020-2021</v>
      </c>
      <c r="H59">
        <f>COUNTIFS(B:B, B59,G:G, G59)</f>
        <v>4</v>
      </c>
      <c r="I59">
        <f xml:space="preserve"> SUMIFS(E:E,B:B, B59,G:G,G59)</f>
        <v>9</v>
      </c>
      <c r="J59" s="3">
        <f>COUNTIFS(B:B, B59,G:G, G59,D:D, "W") / COUNTIFS(B:B, B59,G:G, G59)</f>
        <v>0.75</v>
      </c>
    </row>
    <row r="60" spans="1:10" x14ac:dyDescent="0.3">
      <c r="A60" s="2">
        <v>44268</v>
      </c>
      <c r="B60" s="1" t="str">
        <f t="shared" si="3"/>
        <v>March</v>
      </c>
      <c r="C60" t="s">
        <v>7</v>
      </c>
      <c r="D60" t="s">
        <v>5</v>
      </c>
      <c r="E60">
        <f t="shared" si="4"/>
        <v>3</v>
      </c>
      <c r="F60" t="s">
        <v>30</v>
      </c>
      <c r="G60" t="str">
        <f t="shared" si="5"/>
        <v>2020-2021</v>
      </c>
      <c r="H60">
        <f>COUNTIFS(B:B, B60,G:G, G60)</f>
        <v>4</v>
      </c>
      <c r="I60">
        <f xml:space="preserve"> SUMIFS(E:E,B:B, B60,G:G,G60)</f>
        <v>9</v>
      </c>
      <c r="J60" s="3">
        <f>COUNTIFS(B:B, B60,G:G, G60,D:D, "W") / COUNTIFS(B:B, B60,G:G, G60)</f>
        <v>0.75</v>
      </c>
    </row>
    <row r="61" spans="1:10" x14ac:dyDescent="0.3">
      <c r="A61" s="2">
        <v>44289</v>
      </c>
      <c r="B61" s="1" t="str">
        <f t="shared" si="3"/>
        <v>April</v>
      </c>
      <c r="C61" t="s">
        <v>7</v>
      </c>
      <c r="D61" t="s">
        <v>5</v>
      </c>
      <c r="E61">
        <f t="shared" si="4"/>
        <v>3</v>
      </c>
      <c r="F61" t="s">
        <v>14</v>
      </c>
      <c r="G61" t="str">
        <f t="shared" si="5"/>
        <v>2020-2021</v>
      </c>
      <c r="H61">
        <f>COUNTIFS(B:B, B61,G:G, G61)</f>
        <v>3</v>
      </c>
      <c r="I61">
        <f xml:space="preserve"> SUMIFS(E:E,B:B, B61,G:G,G61)</f>
        <v>6</v>
      </c>
      <c r="J61" s="3">
        <f>COUNTIFS(B:B, B61,G:G, G61,D:D, "W") / COUNTIFS(B:B, B61,G:G, G61)</f>
        <v>0.66666666666666663</v>
      </c>
    </row>
    <row r="62" spans="1:10" x14ac:dyDescent="0.3">
      <c r="A62" s="2">
        <v>44296</v>
      </c>
      <c r="B62" s="1" t="str">
        <f t="shared" si="3"/>
        <v>April</v>
      </c>
      <c r="C62" t="s">
        <v>4</v>
      </c>
      <c r="D62" t="s">
        <v>27</v>
      </c>
      <c r="E62">
        <f t="shared" si="4"/>
        <v>0</v>
      </c>
      <c r="F62" t="s">
        <v>28</v>
      </c>
      <c r="G62" t="str">
        <f t="shared" si="5"/>
        <v>2020-2021</v>
      </c>
      <c r="H62">
        <f>COUNTIFS(B:B, B62,G:G, G62)</f>
        <v>3</v>
      </c>
      <c r="I62">
        <f xml:space="preserve"> SUMIFS(E:E,B:B, B62,G:G,G62)</f>
        <v>6</v>
      </c>
      <c r="J62" s="3">
        <f>COUNTIFS(B:B, B62,G:G, G62,D:D, "W") / COUNTIFS(B:B, B62,G:G, G62)</f>
        <v>0.66666666666666663</v>
      </c>
    </row>
    <row r="63" spans="1:10" x14ac:dyDescent="0.3">
      <c r="A63" s="2">
        <v>44307</v>
      </c>
      <c r="B63" s="1" t="str">
        <f t="shared" si="3"/>
        <v>April</v>
      </c>
      <c r="C63" t="s">
        <v>7</v>
      </c>
      <c r="D63" t="s">
        <v>5</v>
      </c>
      <c r="E63">
        <f t="shared" si="4"/>
        <v>3</v>
      </c>
      <c r="F63" t="s">
        <v>18</v>
      </c>
      <c r="G63" t="str">
        <f t="shared" si="5"/>
        <v>2020-2021</v>
      </c>
      <c r="H63">
        <f>COUNTIFS(B:B, B63,G:G, G63)</f>
        <v>3</v>
      </c>
      <c r="I63">
        <f xml:space="preserve"> SUMIFS(E:E,B:B, B63,G:G,G63)</f>
        <v>6</v>
      </c>
      <c r="J63" s="3">
        <f>COUNTIFS(B:B, B63,G:G, G63,D:D, "W") / COUNTIFS(B:B, B63,G:G, G63)</f>
        <v>0.66666666666666663</v>
      </c>
    </row>
    <row r="64" spans="1:10" x14ac:dyDescent="0.3">
      <c r="A64" s="2">
        <v>44317</v>
      </c>
      <c r="B64" s="1" t="str">
        <f t="shared" si="3"/>
        <v>May</v>
      </c>
      <c r="C64" t="s">
        <v>7</v>
      </c>
      <c r="D64" t="s">
        <v>5</v>
      </c>
      <c r="E64">
        <f t="shared" si="4"/>
        <v>3</v>
      </c>
      <c r="F64" t="s">
        <v>20</v>
      </c>
      <c r="G64" t="str">
        <f t="shared" si="5"/>
        <v>2020-2021</v>
      </c>
      <c r="H64">
        <f>COUNTIFS(B:B, B64,G:G, G64)</f>
        <v>5</v>
      </c>
      <c r="I64">
        <f xml:space="preserve"> SUMIFS(E:E,B:B, B64,G:G,G64)</f>
        <v>9</v>
      </c>
      <c r="J64" s="3">
        <f>COUNTIFS(B:B, B64,G:G, G64,D:D, "W") / COUNTIFS(B:B, B64,G:G, G64)</f>
        <v>0.6</v>
      </c>
    </row>
    <row r="65" spans="1:10" x14ac:dyDescent="0.3">
      <c r="A65" s="2">
        <v>44324</v>
      </c>
      <c r="B65" s="1" t="str">
        <f t="shared" si="3"/>
        <v>May</v>
      </c>
      <c r="C65" t="s">
        <v>4</v>
      </c>
      <c r="D65" t="s">
        <v>27</v>
      </c>
      <c r="E65">
        <f t="shared" si="4"/>
        <v>0</v>
      </c>
      <c r="F65" t="s">
        <v>12</v>
      </c>
      <c r="G65" t="str">
        <f t="shared" si="5"/>
        <v>2020-2021</v>
      </c>
      <c r="H65">
        <f>COUNTIFS(B:B, B65,G:G, G65)</f>
        <v>5</v>
      </c>
      <c r="I65">
        <f xml:space="preserve"> SUMIFS(E:E,B:B, B65,G:G,G65)</f>
        <v>9</v>
      </c>
      <c r="J65" s="3">
        <f>COUNTIFS(B:B, B65,G:G, G65,D:D, "W") / COUNTIFS(B:B, B65,G:G, G65)</f>
        <v>0.6</v>
      </c>
    </row>
    <row r="66" spans="1:10" x14ac:dyDescent="0.3">
      <c r="A66" s="2">
        <v>44330</v>
      </c>
      <c r="B66" s="1" t="str">
        <f t="shared" si="3"/>
        <v>May</v>
      </c>
      <c r="C66" t="s">
        <v>7</v>
      </c>
      <c r="D66" t="s">
        <v>5</v>
      </c>
      <c r="E66">
        <f t="shared" si="4"/>
        <v>3</v>
      </c>
      <c r="F66" t="s">
        <v>11</v>
      </c>
      <c r="G66" t="str">
        <f t="shared" si="5"/>
        <v>2020-2021</v>
      </c>
      <c r="H66">
        <f>COUNTIFS(B:B, B66,G:G, G66)</f>
        <v>5</v>
      </c>
      <c r="I66">
        <f xml:space="preserve"> SUMIFS(E:E,B:B, B66,G:G,G66)</f>
        <v>9</v>
      </c>
      <c r="J66" s="3">
        <f>COUNTIFS(B:B, B66,G:G, G66,D:D, "W") / COUNTIFS(B:B, B66,G:G, G66)</f>
        <v>0.6</v>
      </c>
    </row>
    <row r="67" spans="1:10" x14ac:dyDescent="0.3">
      <c r="A67" s="2">
        <v>44334</v>
      </c>
      <c r="B67" s="1" t="str">
        <f t="shared" si="3"/>
        <v>May</v>
      </c>
      <c r="C67" t="s">
        <v>7</v>
      </c>
      <c r="D67" t="s">
        <v>27</v>
      </c>
      <c r="E67">
        <f t="shared" si="4"/>
        <v>0</v>
      </c>
      <c r="F67" t="s">
        <v>21</v>
      </c>
      <c r="G67" t="str">
        <f t="shared" si="5"/>
        <v>2020-2021</v>
      </c>
      <c r="H67">
        <f>COUNTIFS(B:B, B67,G:G, G67)</f>
        <v>5</v>
      </c>
      <c r="I67">
        <f xml:space="preserve"> SUMIFS(E:E,B:B, B67,G:G,G67)</f>
        <v>9</v>
      </c>
      <c r="J67" s="3">
        <f>COUNTIFS(B:B, B67,G:G, G67,D:D, "W") / COUNTIFS(B:B, B67,G:G, G67)</f>
        <v>0.6</v>
      </c>
    </row>
    <row r="68" spans="1:10" x14ac:dyDescent="0.3">
      <c r="A68" s="2">
        <v>44339</v>
      </c>
      <c r="B68" s="1" t="str">
        <f t="shared" si="3"/>
        <v>May</v>
      </c>
      <c r="C68" t="s">
        <v>4</v>
      </c>
      <c r="D68" t="s">
        <v>5</v>
      </c>
      <c r="E68">
        <f t="shared" si="4"/>
        <v>3</v>
      </c>
      <c r="F68" t="s">
        <v>22</v>
      </c>
      <c r="G68" t="str">
        <f t="shared" si="5"/>
        <v>2020-2021</v>
      </c>
      <c r="H68">
        <f>COUNTIFS(B:B, B68,G:G, G68)</f>
        <v>5</v>
      </c>
      <c r="I68">
        <f xml:space="preserve"> SUMIFS(E:E,B:B, B68,G:G,G68)</f>
        <v>9</v>
      </c>
      <c r="J68" s="3">
        <f>COUNTIFS(B:B, B68,G:G, G68,D:D, "W") / COUNTIFS(B:B, B68,G:G, G68)</f>
        <v>0.6</v>
      </c>
    </row>
    <row r="69" spans="1:10" x14ac:dyDescent="0.3">
      <c r="A69" s="2">
        <v>44423</v>
      </c>
      <c r="B69" s="1" t="str">
        <f t="shared" si="3"/>
        <v>August</v>
      </c>
      <c r="C69" t="s">
        <v>7</v>
      </c>
      <c r="D69" t="s">
        <v>27</v>
      </c>
      <c r="E69">
        <f t="shared" si="4"/>
        <v>0</v>
      </c>
      <c r="F69" t="s">
        <v>17</v>
      </c>
      <c r="G69" t="str">
        <f t="shared" si="5"/>
        <v>2021-2022</v>
      </c>
      <c r="H69">
        <f>COUNTIFS(B:B, B69,G:G, G69)</f>
        <v>3</v>
      </c>
      <c r="I69">
        <f xml:space="preserve"> SUMIFS(E:E,B:B, B69,G:G,G69)</f>
        <v>6</v>
      </c>
      <c r="J69" s="3">
        <f>COUNTIFS(B:B, B69,G:G, G69,D:D, "W") / COUNTIFS(B:B, B69,G:G, G69)</f>
        <v>0.66666666666666663</v>
      </c>
    </row>
    <row r="70" spans="1:10" x14ac:dyDescent="0.3">
      <c r="A70" s="2">
        <v>44429</v>
      </c>
      <c r="B70" s="1" t="str">
        <f t="shared" si="3"/>
        <v>August</v>
      </c>
      <c r="C70" t="s">
        <v>4</v>
      </c>
      <c r="D70" t="s">
        <v>5</v>
      </c>
      <c r="E70">
        <f t="shared" si="4"/>
        <v>3</v>
      </c>
      <c r="F70" t="s">
        <v>6</v>
      </c>
      <c r="G70" t="str">
        <f t="shared" si="5"/>
        <v>2021-2022</v>
      </c>
      <c r="H70">
        <f>COUNTIFS(B:B, B70,G:G, G70)</f>
        <v>3</v>
      </c>
      <c r="I70">
        <f xml:space="preserve"> SUMIFS(E:E,B:B, B70,G:G,G70)</f>
        <v>6</v>
      </c>
      <c r="J70" s="3">
        <f>COUNTIFS(B:B, B70,G:G, G70,D:D, "W") / COUNTIFS(B:B, B70,G:G, G70)</f>
        <v>0.66666666666666663</v>
      </c>
    </row>
    <row r="71" spans="1:10" x14ac:dyDescent="0.3">
      <c r="A71" s="2">
        <v>44436</v>
      </c>
      <c r="B71" s="1" t="str">
        <f t="shared" si="3"/>
        <v>August</v>
      </c>
      <c r="C71" t="s">
        <v>4</v>
      </c>
      <c r="D71" t="s">
        <v>5</v>
      </c>
      <c r="E71">
        <f t="shared" si="4"/>
        <v>3</v>
      </c>
      <c r="F71" t="s">
        <v>9</v>
      </c>
      <c r="G71" t="str">
        <f t="shared" si="5"/>
        <v>2021-2022</v>
      </c>
      <c r="H71">
        <f>COUNTIFS(B:B, B71,G:G, G71)</f>
        <v>3</v>
      </c>
      <c r="I71">
        <f xml:space="preserve"> SUMIFS(E:E,B:B, B71,G:G,G71)</f>
        <v>6</v>
      </c>
      <c r="J71" s="3">
        <f>COUNTIFS(B:B, B71,G:G, G71,D:D, "W") / COUNTIFS(B:B, B71,G:G, G71)</f>
        <v>0.66666666666666663</v>
      </c>
    </row>
    <row r="72" spans="1:10" x14ac:dyDescent="0.3">
      <c r="A72" s="2">
        <v>44450</v>
      </c>
      <c r="B72" s="1" t="str">
        <f t="shared" si="3"/>
        <v>September</v>
      </c>
      <c r="C72" t="s">
        <v>7</v>
      </c>
      <c r="D72" t="s">
        <v>5</v>
      </c>
      <c r="E72">
        <f t="shared" si="4"/>
        <v>3</v>
      </c>
      <c r="F72" t="s">
        <v>14</v>
      </c>
      <c r="G72" t="str">
        <f t="shared" si="5"/>
        <v>2021-2022</v>
      </c>
      <c r="H72">
        <f>COUNTIFS(B:B, B72,G:G, G72)</f>
        <v>3</v>
      </c>
      <c r="I72">
        <f xml:space="preserve"> SUMIFS(E:E,B:B, B72,G:G,G72)</f>
        <v>7</v>
      </c>
      <c r="J72" s="3">
        <f>COUNTIFS(B:B, B72,G:G, G72,D:D, "W") / COUNTIFS(B:B, B72,G:G, G72)</f>
        <v>0.66666666666666663</v>
      </c>
    </row>
    <row r="73" spans="1:10" x14ac:dyDescent="0.3">
      <c r="A73" s="2">
        <v>44457</v>
      </c>
      <c r="B73" s="1" t="str">
        <f t="shared" si="3"/>
        <v>September</v>
      </c>
      <c r="C73" t="s">
        <v>4</v>
      </c>
      <c r="D73" t="s">
        <v>15</v>
      </c>
      <c r="E73">
        <f t="shared" si="4"/>
        <v>1</v>
      </c>
      <c r="F73" t="s">
        <v>8</v>
      </c>
      <c r="G73" t="str">
        <f t="shared" si="5"/>
        <v>2021-2022</v>
      </c>
      <c r="H73">
        <f>COUNTIFS(B:B, B73,G:G, G73)</f>
        <v>3</v>
      </c>
      <c r="I73">
        <f xml:space="preserve"> SUMIFS(E:E,B:B, B73,G:G,G73)</f>
        <v>7</v>
      </c>
      <c r="J73" s="3">
        <f>COUNTIFS(B:B, B73,G:G, G73,D:D, "W") / COUNTIFS(B:B, B73,G:G, G73)</f>
        <v>0.66666666666666663</v>
      </c>
    </row>
    <row r="74" spans="1:10" x14ac:dyDescent="0.3">
      <c r="A74" s="2">
        <v>44464</v>
      </c>
      <c r="B74" s="1" t="str">
        <f t="shared" si="3"/>
        <v>September</v>
      </c>
      <c r="C74" t="s">
        <v>7</v>
      </c>
      <c r="D74" t="s">
        <v>5</v>
      </c>
      <c r="E74">
        <f t="shared" si="4"/>
        <v>3</v>
      </c>
      <c r="F74" t="s">
        <v>12</v>
      </c>
      <c r="G74" t="str">
        <f t="shared" si="5"/>
        <v>2021-2022</v>
      </c>
      <c r="H74">
        <f>COUNTIFS(B:B, B74,G:G, G74)</f>
        <v>3</v>
      </c>
      <c r="I74">
        <f xml:space="preserve"> SUMIFS(E:E,B:B, B74,G:G,G74)</f>
        <v>7</v>
      </c>
      <c r="J74" s="3">
        <f>COUNTIFS(B:B, B74,G:G, G74,D:D, "W") / COUNTIFS(B:B, B74,G:G, G74)</f>
        <v>0.66666666666666663</v>
      </c>
    </row>
    <row r="75" spans="1:10" x14ac:dyDescent="0.3">
      <c r="A75" s="2">
        <v>44472</v>
      </c>
      <c r="B75" s="1" t="str">
        <f t="shared" si="3"/>
        <v>October</v>
      </c>
      <c r="C75" t="s">
        <v>7</v>
      </c>
      <c r="D75" t="s">
        <v>15</v>
      </c>
      <c r="E75">
        <f t="shared" si="4"/>
        <v>1</v>
      </c>
      <c r="F75" t="s">
        <v>29</v>
      </c>
      <c r="G75" t="str">
        <f t="shared" si="5"/>
        <v>2021-2022</v>
      </c>
      <c r="H75">
        <f>COUNTIFS(B:B, B75,G:G, G75)</f>
        <v>4</v>
      </c>
      <c r="I75">
        <f xml:space="preserve"> SUMIFS(E:E,B:B, B75,G:G,G75)</f>
        <v>7</v>
      </c>
      <c r="J75" s="3">
        <f>COUNTIFS(B:B, B75,G:G, G75,D:D, "W") / COUNTIFS(B:B, B75,G:G, G75)</f>
        <v>0.5</v>
      </c>
    </row>
    <row r="76" spans="1:10" x14ac:dyDescent="0.3">
      <c r="A76" s="2">
        <v>44485</v>
      </c>
      <c r="B76" s="1" t="str">
        <f t="shared" si="3"/>
        <v>October</v>
      </c>
      <c r="C76" t="s">
        <v>4</v>
      </c>
      <c r="D76" t="s">
        <v>5</v>
      </c>
      <c r="E76">
        <f t="shared" si="4"/>
        <v>3</v>
      </c>
      <c r="F76" t="s">
        <v>10</v>
      </c>
      <c r="G76" t="str">
        <f t="shared" si="5"/>
        <v>2021-2022</v>
      </c>
      <c r="H76">
        <f>COUNTIFS(B:B, B76,G:G, G76)</f>
        <v>4</v>
      </c>
      <c r="I76">
        <f xml:space="preserve"> SUMIFS(E:E,B:B, B76,G:G,G76)</f>
        <v>7</v>
      </c>
      <c r="J76" s="3">
        <f>COUNTIFS(B:B, B76,G:G, G76,D:D, "W") / COUNTIFS(B:B, B76,G:G, G76)</f>
        <v>0.5</v>
      </c>
    </row>
    <row r="77" spans="1:10" x14ac:dyDescent="0.3">
      <c r="A77" s="2">
        <v>44492</v>
      </c>
      <c r="B77" s="1" t="str">
        <f t="shared" si="3"/>
        <v>October</v>
      </c>
      <c r="C77" t="s">
        <v>7</v>
      </c>
      <c r="D77" t="s">
        <v>5</v>
      </c>
      <c r="E77">
        <f t="shared" si="4"/>
        <v>3</v>
      </c>
      <c r="F77" t="s">
        <v>21</v>
      </c>
      <c r="G77" t="str">
        <f t="shared" si="5"/>
        <v>2021-2022</v>
      </c>
      <c r="H77">
        <f>COUNTIFS(B:B, B77,G:G, G77)</f>
        <v>4</v>
      </c>
      <c r="I77">
        <f xml:space="preserve"> SUMIFS(E:E,B:B, B77,G:G,G77)</f>
        <v>7</v>
      </c>
      <c r="J77" s="3">
        <f>COUNTIFS(B:B, B77,G:G, G77,D:D, "W") / COUNTIFS(B:B, B77,G:G, G77)</f>
        <v>0.5</v>
      </c>
    </row>
    <row r="78" spans="1:10" x14ac:dyDescent="0.3">
      <c r="A78" s="2">
        <v>44499</v>
      </c>
      <c r="B78" s="1" t="str">
        <f t="shared" si="3"/>
        <v>October</v>
      </c>
      <c r="C78" t="s">
        <v>4</v>
      </c>
      <c r="D78" t="s">
        <v>27</v>
      </c>
      <c r="E78">
        <f t="shared" si="4"/>
        <v>0</v>
      </c>
      <c r="F78" t="s">
        <v>20</v>
      </c>
      <c r="G78" t="str">
        <f t="shared" si="5"/>
        <v>2021-2022</v>
      </c>
      <c r="H78">
        <f>COUNTIFS(B:B, B78,G:G, G78)</f>
        <v>4</v>
      </c>
      <c r="I78">
        <f xml:space="preserve"> SUMIFS(E:E,B:B, B78,G:G,G78)</f>
        <v>7</v>
      </c>
      <c r="J78" s="3">
        <f>COUNTIFS(B:B, B78,G:G, G78,D:D, "W") / COUNTIFS(B:B, B78,G:G, G78)</f>
        <v>0.5</v>
      </c>
    </row>
    <row r="79" spans="1:10" x14ac:dyDescent="0.3">
      <c r="A79" s="2">
        <v>44506</v>
      </c>
      <c r="B79" s="1" t="str">
        <f t="shared" si="3"/>
        <v>November</v>
      </c>
      <c r="C79" t="s">
        <v>7</v>
      </c>
      <c r="D79" t="s">
        <v>5</v>
      </c>
      <c r="E79">
        <f t="shared" si="4"/>
        <v>3</v>
      </c>
      <c r="F79" t="s">
        <v>16</v>
      </c>
      <c r="G79" t="str">
        <f t="shared" si="5"/>
        <v>2021-2022</v>
      </c>
      <c r="H79">
        <f>COUNTIFS(B:B, B79,G:G, G79)</f>
        <v>3</v>
      </c>
      <c r="I79">
        <f xml:space="preserve"> SUMIFS(E:E,B:B, B79,G:G,G79)</f>
        <v>9</v>
      </c>
      <c r="J79" s="3">
        <f>COUNTIFS(B:B, B79,G:G, G79,D:D, "W") / COUNTIFS(B:B, B79,G:G, G79)</f>
        <v>1</v>
      </c>
    </row>
    <row r="80" spans="1:10" x14ac:dyDescent="0.3">
      <c r="A80" s="2">
        <v>44521</v>
      </c>
      <c r="B80" s="1" t="str">
        <f t="shared" si="3"/>
        <v>November</v>
      </c>
      <c r="C80" t="s">
        <v>4</v>
      </c>
      <c r="D80" t="s">
        <v>5</v>
      </c>
      <c r="E80">
        <f t="shared" si="4"/>
        <v>3</v>
      </c>
      <c r="F80" t="s">
        <v>22</v>
      </c>
      <c r="G80" t="str">
        <f t="shared" si="5"/>
        <v>2021-2022</v>
      </c>
      <c r="H80">
        <f>COUNTIFS(B:B, B80,G:G, G80)</f>
        <v>3</v>
      </c>
      <c r="I80">
        <f xml:space="preserve"> SUMIFS(E:E,B:B, B80,G:G,G80)</f>
        <v>9</v>
      </c>
      <c r="J80" s="3">
        <f>COUNTIFS(B:B, B80,G:G, G80,D:D, "W") / COUNTIFS(B:B, B80,G:G, G80)</f>
        <v>1</v>
      </c>
    </row>
    <row r="81" spans="1:10" x14ac:dyDescent="0.3">
      <c r="A81" s="2">
        <v>44528</v>
      </c>
      <c r="B81" s="1" t="str">
        <f t="shared" si="3"/>
        <v>November</v>
      </c>
      <c r="C81" t="s">
        <v>4</v>
      </c>
      <c r="D81" t="s">
        <v>5</v>
      </c>
      <c r="E81">
        <f t="shared" si="4"/>
        <v>3</v>
      </c>
      <c r="F81" t="s">
        <v>26</v>
      </c>
      <c r="G81" t="str">
        <f t="shared" si="5"/>
        <v>2021-2022</v>
      </c>
      <c r="H81">
        <f>COUNTIFS(B:B, B81,G:G, G81)</f>
        <v>3</v>
      </c>
      <c r="I81">
        <f xml:space="preserve"> SUMIFS(E:E,B:B, B81,G:G,G81)</f>
        <v>9</v>
      </c>
      <c r="J81" s="3">
        <f>COUNTIFS(B:B, B81,G:G, G81,D:D, "W") / COUNTIFS(B:B, B81,G:G, G81)</f>
        <v>1</v>
      </c>
    </row>
    <row r="82" spans="1:10" x14ac:dyDescent="0.3">
      <c r="A82" s="2">
        <v>44531</v>
      </c>
      <c r="B82" s="1" t="str">
        <f t="shared" si="3"/>
        <v>December</v>
      </c>
      <c r="C82" t="s">
        <v>7</v>
      </c>
      <c r="D82" t="s">
        <v>5</v>
      </c>
      <c r="E82">
        <f t="shared" si="4"/>
        <v>3</v>
      </c>
      <c r="F82" t="s">
        <v>18</v>
      </c>
      <c r="G82" t="str">
        <f t="shared" si="5"/>
        <v>2021-2022</v>
      </c>
      <c r="H82">
        <f>COUNTIFS(B:B, B82,G:G, G82)</f>
        <v>7</v>
      </c>
      <c r="I82">
        <f xml:space="preserve"> SUMIFS(E:E,B:B, B82,G:G,G82)</f>
        <v>21</v>
      </c>
      <c r="J82" s="3">
        <f>COUNTIFS(B:B, B82,G:G, G82,D:D, "W") / COUNTIFS(B:B, B82,G:G, G82)</f>
        <v>1</v>
      </c>
    </row>
    <row r="83" spans="1:10" x14ac:dyDescent="0.3">
      <c r="A83" s="2">
        <v>44534</v>
      </c>
      <c r="B83" s="1" t="str">
        <f t="shared" si="3"/>
        <v>December</v>
      </c>
      <c r="C83" t="s">
        <v>7</v>
      </c>
      <c r="D83" t="s">
        <v>5</v>
      </c>
      <c r="E83">
        <f t="shared" si="4"/>
        <v>3</v>
      </c>
      <c r="F83" t="s">
        <v>24</v>
      </c>
      <c r="G83" t="str">
        <f t="shared" si="5"/>
        <v>2021-2022</v>
      </c>
      <c r="H83">
        <f>COUNTIFS(B:B, B83,G:G, G83)</f>
        <v>7</v>
      </c>
      <c r="I83">
        <f xml:space="preserve"> SUMIFS(E:E,B:B, B83,G:G,G83)</f>
        <v>21</v>
      </c>
      <c r="J83" s="3">
        <f>COUNTIFS(B:B, B83,G:G, G83,D:D, "W") / COUNTIFS(B:B, B83,G:G, G83)</f>
        <v>1</v>
      </c>
    </row>
    <row r="84" spans="1:10" x14ac:dyDescent="0.3">
      <c r="A84" s="2">
        <v>44541</v>
      </c>
      <c r="B84" s="1" t="str">
        <f t="shared" si="3"/>
        <v>December</v>
      </c>
      <c r="C84" t="s">
        <v>4</v>
      </c>
      <c r="D84" t="s">
        <v>5</v>
      </c>
      <c r="E84">
        <f t="shared" si="4"/>
        <v>3</v>
      </c>
      <c r="F84" t="s">
        <v>25</v>
      </c>
      <c r="G84" t="str">
        <f t="shared" si="5"/>
        <v>2021-2022</v>
      </c>
      <c r="H84">
        <f>COUNTIFS(B:B, B84,G:G, G84)</f>
        <v>7</v>
      </c>
      <c r="I84">
        <f xml:space="preserve"> SUMIFS(E:E,B:B, B84,G:G,G84)</f>
        <v>21</v>
      </c>
      <c r="J84" s="3">
        <f>COUNTIFS(B:B, B84,G:G, G84,D:D, "W") / COUNTIFS(B:B, B84,G:G, G84)</f>
        <v>1</v>
      </c>
    </row>
    <row r="85" spans="1:10" x14ac:dyDescent="0.3">
      <c r="A85" s="2">
        <v>44544</v>
      </c>
      <c r="B85" s="1" t="str">
        <f t="shared" si="3"/>
        <v>December</v>
      </c>
      <c r="C85" t="s">
        <v>4</v>
      </c>
      <c r="D85" t="s">
        <v>5</v>
      </c>
      <c r="E85">
        <f t="shared" si="4"/>
        <v>3</v>
      </c>
      <c r="F85" t="s">
        <v>28</v>
      </c>
      <c r="G85" t="str">
        <f t="shared" si="5"/>
        <v>2021-2022</v>
      </c>
      <c r="H85">
        <f>COUNTIFS(B:B, B85,G:G, G85)</f>
        <v>7</v>
      </c>
      <c r="I85">
        <f xml:space="preserve"> SUMIFS(E:E,B:B, B85,G:G,G85)</f>
        <v>21</v>
      </c>
      <c r="J85" s="3">
        <f>COUNTIFS(B:B, B85,G:G, G85,D:D, "W") / COUNTIFS(B:B, B85,G:G, G85)</f>
        <v>1</v>
      </c>
    </row>
    <row r="86" spans="1:10" x14ac:dyDescent="0.3">
      <c r="A86" s="2">
        <v>44549</v>
      </c>
      <c r="B86" s="1" t="str">
        <f t="shared" si="3"/>
        <v>December</v>
      </c>
      <c r="C86" t="s">
        <v>7</v>
      </c>
      <c r="D86" t="s">
        <v>5</v>
      </c>
      <c r="E86">
        <f t="shared" si="4"/>
        <v>3</v>
      </c>
      <c r="F86" t="s">
        <v>11</v>
      </c>
      <c r="G86" t="str">
        <f t="shared" si="5"/>
        <v>2021-2022</v>
      </c>
      <c r="H86">
        <f>COUNTIFS(B:B, B86,G:G, G86)</f>
        <v>7</v>
      </c>
      <c r="I86">
        <f xml:space="preserve"> SUMIFS(E:E,B:B, B86,G:G,G86)</f>
        <v>21</v>
      </c>
      <c r="J86" s="3">
        <f>COUNTIFS(B:B, B86,G:G, G86,D:D, "W") / COUNTIFS(B:B, B86,G:G, G86)</f>
        <v>1</v>
      </c>
    </row>
    <row r="87" spans="1:10" x14ac:dyDescent="0.3">
      <c r="A87" s="2">
        <v>44556</v>
      </c>
      <c r="B87" s="1" t="str">
        <f t="shared" si="3"/>
        <v>December</v>
      </c>
      <c r="C87" t="s">
        <v>4</v>
      </c>
      <c r="D87" t="s">
        <v>5</v>
      </c>
      <c r="E87">
        <f t="shared" si="4"/>
        <v>3</v>
      </c>
      <c r="F87" t="s">
        <v>14</v>
      </c>
      <c r="G87" t="str">
        <f t="shared" si="5"/>
        <v>2021-2022</v>
      </c>
      <c r="H87">
        <f>COUNTIFS(B:B, B87,G:G, G87)</f>
        <v>7</v>
      </c>
      <c r="I87">
        <f xml:space="preserve"> SUMIFS(E:E,B:B, B87,G:G,G87)</f>
        <v>21</v>
      </c>
      <c r="J87" s="3">
        <f>COUNTIFS(B:B, B87,G:G, G87,D:D, "W") / COUNTIFS(B:B, B87,G:G, G87)</f>
        <v>1</v>
      </c>
    </row>
    <row r="88" spans="1:10" x14ac:dyDescent="0.3">
      <c r="A88" s="2">
        <v>44559</v>
      </c>
      <c r="B88" s="1" t="str">
        <f t="shared" si="3"/>
        <v>December</v>
      </c>
      <c r="C88" t="s">
        <v>7</v>
      </c>
      <c r="D88" t="s">
        <v>5</v>
      </c>
      <c r="E88">
        <f t="shared" si="4"/>
        <v>3</v>
      </c>
      <c r="F88" t="s">
        <v>32</v>
      </c>
      <c r="G88" t="str">
        <f t="shared" si="5"/>
        <v>2021-2022</v>
      </c>
      <c r="H88">
        <f>COUNTIFS(B:B, B88,G:G, G88)</f>
        <v>7</v>
      </c>
      <c r="I88">
        <f xml:space="preserve"> SUMIFS(E:E,B:B, B88,G:G,G88)</f>
        <v>21</v>
      </c>
      <c r="J88" s="3">
        <f>COUNTIFS(B:B, B88,G:G, G88,D:D, "W") / COUNTIFS(B:B, B88,G:G, G88)</f>
        <v>1</v>
      </c>
    </row>
    <row r="89" spans="1:10" x14ac:dyDescent="0.3">
      <c r="A89" s="2">
        <v>44562</v>
      </c>
      <c r="B89" s="1" t="str">
        <f t="shared" si="3"/>
        <v>January</v>
      </c>
      <c r="C89" t="s">
        <v>7</v>
      </c>
      <c r="D89" t="s">
        <v>5</v>
      </c>
      <c r="E89">
        <f t="shared" si="4"/>
        <v>3</v>
      </c>
      <c r="F89" t="s">
        <v>9</v>
      </c>
      <c r="G89" t="str">
        <f t="shared" si="5"/>
        <v>2021-2022</v>
      </c>
      <c r="H89">
        <f>COUNTIFS(B:B, B89,G:G, G89)</f>
        <v>3</v>
      </c>
      <c r="I89">
        <f xml:space="preserve"> SUMIFS(E:E,B:B, B89,G:G,G89)</f>
        <v>7</v>
      </c>
      <c r="J89" s="3">
        <f>COUNTIFS(B:B, B89,G:G, G89,D:D, "W") / COUNTIFS(B:B, B89,G:G, G89)</f>
        <v>0.66666666666666663</v>
      </c>
    </row>
    <row r="90" spans="1:10" x14ac:dyDescent="0.3">
      <c r="A90" s="2">
        <v>44576</v>
      </c>
      <c r="B90" s="1" t="str">
        <f t="shared" si="3"/>
        <v>January</v>
      </c>
      <c r="C90" t="s">
        <v>4</v>
      </c>
      <c r="D90" t="s">
        <v>5</v>
      </c>
      <c r="E90">
        <f t="shared" si="4"/>
        <v>3</v>
      </c>
      <c r="F90" t="s">
        <v>12</v>
      </c>
      <c r="G90" t="str">
        <f t="shared" si="5"/>
        <v>2021-2022</v>
      </c>
      <c r="H90">
        <f>COUNTIFS(B:B, B90,G:G, G90)</f>
        <v>3</v>
      </c>
      <c r="I90">
        <f xml:space="preserve"> SUMIFS(E:E,B:B, B90,G:G,G90)</f>
        <v>7</v>
      </c>
      <c r="J90" s="3">
        <f>COUNTIFS(B:B, B90,G:G, G90,D:D, "W") / COUNTIFS(B:B, B90,G:G, G90)</f>
        <v>0.66666666666666663</v>
      </c>
    </row>
    <row r="91" spans="1:10" x14ac:dyDescent="0.3">
      <c r="A91" s="2">
        <v>44583</v>
      </c>
      <c r="B91" s="1" t="str">
        <f t="shared" si="3"/>
        <v>January</v>
      </c>
      <c r="C91" t="s">
        <v>7</v>
      </c>
      <c r="D91" t="s">
        <v>15</v>
      </c>
      <c r="E91">
        <f t="shared" si="4"/>
        <v>1</v>
      </c>
      <c r="F91" t="s">
        <v>8</v>
      </c>
      <c r="G91" t="str">
        <f t="shared" si="5"/>
        <v>2021-2022</v>
      </c>
      <c r="H91">
        <f>COUNTIFS(B:B, B91,G:G, G91)</f>
        <v>3</v>
      </c>
      <c r="I91">
        <f xml:space="preserve"> SUMIFS(E:E,B:B, B91,G:G,G91)</f>
        <v>7</v>
      </c>
      <c r="J91" s="3">
        <f>COUNTIFS(B:B, B91,G:G, G91,D:D, "W") / COUNTIFS(B:B, B91,G:G, G91)</f>
        <v>0.66666666666666663</v>
      </c>
    </row>
    <row r="92" spans="1:10" x14ac:dyDescent="0.3">
      <c r="A92" s="2">
        <v>44601</v>
      </c>
      <c r="B92" s="1" t="str">
        <f t="shared" si="3"/>
        <v>February</v>
      </c>
      <c r="C92" t="s">
        <v>4</v>
      </c>
      <c r="D92" t="s">
        <v>5</v>
      </c>
      <c r="E92">
        <f t="shared" si="4"/>
        <v>3</v>
      </c>
      <c r="F92" t="s">
        <v>32</v>
      </c>
      <c r="G92" t="str">
        <f t="shared" si="5"/>
        <v>2021-2022</v>
      </c>
      <c r="H92">
        <f>COUNTIFS(B:B, B92,G:G, G92)</f>
        <v>4</v>
      </c>
      <c r="I92">
        <f xml:space="preserve"> SUMIFS(E:E,B:B, B92,G:G,G92)</f>
        <v>9</v>
      </c>
      <c r="J92" s="3">
        <f>COUNTIFS(B:B, B92,G:G, G92,D:D, "W") / COUNTIFS(B:B, B92,G:G, G92)</f>
        <v>0.75</v>
      </c>
    </row>
    <row r="93" spans="1:10" x14ac:dyDescent="0.3">
      <c r="A93" s="2">
        <v>44604</v>
      </c>
      <c r="B93" s="1" t="str">
        <f t="shared" si="3"/>
        <v>February</v>
      </c>
      <c r="C93" t="s">
        <v>7</v>
      </c>
      <c r="D93" t="s">
        <v>5</v>
      </c>
      <c r="E93">
        <f t="shared" si="4"/>
        <v>3</v>
      </c>
      <c r="F93" t="s">
        <v>6</v>
      </c>
      <c r="G93" t="str">
        <f t="shared" si="5"/>
        <v>2021-2022</v>
      </c>
      <c r="H93">
        <f>COUNTIFS(B:B, B93,G:G, G93)</f>
        <v>4</v>
      </c>
      <c r="I93">
        <f xml:space="preserve"> SUMIFS(E:E,B:B, B93,G:G,G93)</f>
        <v>9</v>
      </c>
      <c r="J93" s="3">
        <f>COUNTIFS(B:B, B93,G:G, G93,D:D, "W") / COUNTIFS(B:B, B93,G:G, G93)</f>
        <v>0.75</v>
      </c>
    </row>
    <row r="94" spans="1:10" x14ac:dyDescent="0.3">
      <c r="A94" s="2">
        <v>44611</v>
      </c>
      <c r="B94" s="1" t="str">
        <f t="shared" si="3"/>
        <v>February</v>
      </c>
      <c r="C94" t="s">
        <v>4</v>
      </c>
      <c r="D94" t="s">
        <v>27</v>
      </c>
      <c r="E94">
        <f t="shared" si="4"/>
        <v>0</v>
      </c>
      <c r="F94" t="s">
        <v>17</v>
      </c>
      <c r="G94" t="str">
        <f t="shared" si="5"/>
        <v>2021-2022</v>
      </c>
      <c r="H94">
        <f>COUNTIFS(B:B, B94,G:G, G94)</f>
        <v>4</v>
      </c>
      <c r="I94">
        <f xml:space="preserve"> SUMIFS(E:E,B:B, B94,G:G,G94)</f>
        <v>9</v>
      </c>
      <c r="J94" s="3">
        <f>COUNTIFS(B:B, B94,G:G, G94,D:D, "W") / COUNTIFS(B:B, B94,G:G, G94)</f>
        <v>0.75</v>
      </c>
    </row>
    <row r="95" spans="1:10" x14ac:dyDescent="0.3">
      <c r="A95" s="2">
        <v>44618</v>
      </c>
      <c r="B95" s="1" t="str">
        <f t="shared" si="3"/>
        <v>February</v>
      </c>
      <c r="C95" t="s">
        <v>7</v>
      </c>
      <c r="D95" t="s">
        <v>5</v>
      </c>
      <c r="E95">
        <f t="shared" si="4"/>
        <v>3</v>
      </c>
      <c r="F95" t="s">
        <v>22</v>
      </c>
      <c r="G95" t="str">
        <f t="shared" si="5"/>
        <v>2021-2022</v>
      </c>
      <c r="H95">
        <f>COUNTIFS(B:B, B95,G:G, G95)</f>
        <v>4</v>
      </c>
      <c r="I95">
        <f xml:space="preserve"> SUMIFS(E:E,B:B, B95,G:G,G95)</f>
        <v>9</v>
      </c>
      <c r="J95" s="3">
        <f>COUNTIFS(B:B, B95,G:G, G95,D:D, "W") / COUNTIFS(B:B, B95,G:G, G95)</f>
        <v>0.75</v>
      </c>
    </row>
    <row r="96" spans="1:10" x14ac:dyDescent="0.3">
      <c r="A96" s="2">
        <v>44626</v>
      </c>
      <c r="B96" s="1" t="str">
        <f t="shared" si="3"/>
        <v>March</v>
      </c>
      <c r="C96" t="s">
        <v>4</v>
      </c>
      <c r="D96" t="s">
        <v>5</v>
      </c>
      <c r="E96">
        <f t="shared" si="4"/>
        <v>3</v>
      </c>
      <c r="F96" t="s">
        <v>16</v>
      </c>
      <c r="G96" t="str">
        <f t="shared" si="5"/>
        <v>2021-2022</v>
      </c>
      <c r="H96">
        <f>COUNTIFS(B:B, B96,G:G, G96)</f>
        <v>2</v>
      </c>
      <c r="I96">
        <f xml:space="preserve"> SUMIFS(E:E,B:B, B96,G:G,G96)</f>
        <v>4</v>
      </c>
      <c r="J96" s="3">
        <f>COUNTIFS(B:B, B96,G:G, G96,D:D, "W") / COUNTIFS(B:B, B96,G:G, G96)</f>
        <v>0.5</v>
      </c>
    </row>
    <row r="97" spans="1:10" x14ac:dyDescent="0.3">
      <c r="A97" s="2">
        <v>44634</v>
      </c>
      <c r="B97" s="1" t="str">
        <f t="shared" si="3"/>
        <v>March</v>
      </c>
      <c r="C97" t="s">
        <v>7</v>
      </c>
      <c r="D97" t="s">
        <v>15</v>
      </c>
      <c r="E97">
        <f t="shared" si="4"/>
        <v>1</v>
      </c>
      <c r="F97" t="s">
        <v>20</v>
      </c>
      <c r="G97" t="str">
        <f t="shared" si="5"/>
        <v>2021-2022</v>
      </c>
      <c r="H97">
        <f>COUNTIFS(B:B, B97,G:G, G97)</f>
        <v>2</v>
      </c>
      <c r="I97">
        <f xml:space="preserve"> SUMIFS(E:E,B:B, B97,G:G,G97)</f>
        <v>4</v>
      </c>
      <c r="J97" s="3">
        <f>COUNTIFS(B:B, B97,G:G, G97,D:D, "W") / COUNTIFS(B:B, B97,G:G, G97)</f>
        <v>0.5</v>
      </c>
    </row>
    <row r="98" spans="1:10" x14ac:dyDescent="0.3">
      <c r="A98" s="2">
        <v>44653</v>
      </c>
      <c r="B98" s="1" t="str">
        <f t="shared" si="3"/>
        <v>April</v>
      </c>
      <c r="C98" t="s">
        <v>7</v>
      </c>
      <c r="D98" t="s">
        <v>5</v>
      </c>
      <c r="E98">
        <f t="shared" si="4"/>
        <v>3</v>
      </c>
      <c r="F98" t="s">
        <v>10</v>
      </c>
      <c r="G98" t="str">
        <f t="shared" si="5"/>
        <v>2021-2022</v>
      </c>
      <c r="H98">
        <f>COUNTIFS(B:B, B98,G:G, G98)</f>
        <v>5</v>
      </c>
      <c r="I98">
        <f xml:space="preserve"> SUMIFS(E:E,B:B, B98,G:G,G98)</f>
        <v>13</v>
      </c>
      <c r="J98" s="3">
        <f>COUNTIFS(B:B, B98,G:G, G98,D:D, "W") / COUNTIFS(B:B, B98,G:G, G98)</f>
        <v>0.8</v>
      </c>
    </row>
    <row r="99" spans="1:10" x14ac:dyDescent="0.3">
      <c r="A99" s="2">
        <v>44661</v>
      </c>
      <c r="B99" s="1" t="str">
        <f t="shared" si="3"/>
        <v>April</v>
      </c>
      <c r="C99" t="s">
        <v>4</v>
      </c>
      <c r="D99" t="s">
        <v>15</v>
      </c>
      <c r="E99">
        <f t="shared" si="4"/>
        <v>1</v>
      </c>
      <c r="F99" t="s">
        <v>29</v>
      </c>
      <c r="G99" t="str">
        <f t="shared" si="5"/>
        <v>2021-2022</v>
      </c>
      <c r="H99">
        <f>COUNTIFS(B:B, B99,G:G, G99)</f>
        <v>5</v>
      </c>
      <c r="I99">
        <f xml:space="preserve"> SUMIFS(E:E,B:B, B99,G:G,G99)</f>
        <v>13</v>
      </c>
      <c r="J99" s="3">
        <f>COUNTIFS(B:B, B99,G:G, G99,D:D, "W") / COUNTIFS(B:B, B99,G:G, G99)</f>
        <v>0.8</v>
      </c>
    </row>
    <row r="100" spans="1:10" x14ac:dyDescent="0.3">
      <c r="A100" s="2">
        <v>44671</v>
      </c>
      <c r="B100" s="1" t="str">
        <f t="shared" si="3"/>
        <v>April</v>
      </c>
      <c r="C100" t="s">
        <v>4</v>
      </c>
      <c r="D100" t="s">
        <v>5</v>
      </c>
      <c r="E100">
        <f t="shared" si="4"/>
        <v>3</v>
      </c>
      <c r="F100" t="s">
        <v>21</v>
      </c>
      <c r="G100" t="str">
        <f t="shared" si="5"/>
        <v>2021-2022</v>
      </c>
      <c r="H100">
        <f>COUNTIFS(B:B, B100,G:G, G100)</f>
        <v>5</v>
      </c>
      <c r="I100">
        <f xml:space="preserve"> SUMIFS(E:E,B:B, B100,G:G,G100)</f>
        <v>13</v>
      </c>
      <c r="J100" s="3">
        <f>COUNTIFS(B:B, B100,G:G, G100,D:D, "W") / COUNTIFS(B:B, B100,G:G, G100)</f>
        <v>0.8</v>
      </c>
    </row>
    <row r="101" spans="1:10" x14ac:dyDescent="0.3">
      <c r="A101" s="2">
        <v>44674</v>
      </c>
      <c r="B101" s="1" t="str">
        <f t="shared" si="3"/>
        <v>April</v>
      </c>
      <c r="C101" t="s">
        <v>4</v>
      </c>
      <c r="D101" t="s">
        <v>5</v>
      </c>
      <c r="E101">
        <f t="shared" si="4"/>
        <v>3</v>
      </c>
      <c r="F101" t="s">
        <v>24</v>
      </c>
      <c r="G101" t="str">
        <f t="shared" si="5"/>
        <v>2021-2022</v>
      </c>
      <c r="H101">
        <f>COUNTIFS(B:B, B101,G:G, G101)</f>
        <v>5</v>
      </c>
      <c r="I101">
        <f xml:space="preserve"> SUMIFS(E:E,B:B, B101,G:G,G101)</f>
        <v>13</v>
      </c>
      <c r="J101" s="3">
        <f>COUNTIFS(B:B, B101,G:G, G101,D:D, "W") / COUNTIFS(B:B, B101,G:G, G101)</f>
        <v>0.8</v>
      </c>
    </row>
    <row r="102" spans="1:10" x14ac:dyDescent="0.3">
      <c r="A102" s="2">
        <v>44681</v>
      </c>
      <c r="B102" s="1" t="str">
        <f t="shared" si="3"/>
        <v>April</v>
      </c>
      <c r="C102" t="s">
        <v>7</v>
      </c>
      <c r="D102" t="s">
        <v>5</v>
      </c>
      <c r="E102">
        <f t="shared" si="4"/>
        <v>3</v>
      </c>
      <c r="F102" t="s">
        <v>28</v>
      </c>
      <c r="G102" t="str">
        <f t="shared" si="5"/>
        <v>2021-2022</v>
      </c>
      <c r="H102">
        <f>COUNTIFS(B:B, B102,G:G, G102)</f>
        <v>5</v>
      </c>
      <c r="I102">
        <f xml:space="preserve"> SUMIFS(E:E,B:B, B102,G:G,G102)</f>
        <v>13</v>
      </c>
      <c r="J102" s="3">
        <f>COUNTIFS(B:B, B102,G:G, G102,D:D, "W") / COUNTIFS(B:B, B102,G:G, G102)</f>
        <v>0.8</v>
      </c>
    </row>
    <row r="103" spans="1:10" x14ac:dyDescent="0.3">
      <c r="A103" s="2">
        <v>44689</v>
      </c>
      <c r="B103" s="1" t="str">
        <f t="shared" si="3"/>
        <v>May</v>
      </c>
      <c r="C103" t="s">
        <v>4</v>
      </c>
      <c r="D103" t="s">
        <v>5</v>
      </c>
      <c r="E103">
        <f t="shared" si="4"/>
        <v>3</v>
      </c>
      <c r="F103" t="s">
        <v>11</v>
      </c>
      <c r="G103" t="str">
        <f t="shared" si="5"/>
        <v>2021-2022</v>
      </c>
      <c r="H103">
        <f>COUNTIFS(B:B, B103,G:G, G103)</f>
        <v>4</v>
      </c>
      <c r="I103">
        <f xml:space="preserve"> SUMIFS(E:E,B:B, B103,G:G,G103)</f>
        <v>10</v>
      </c>
      <c r="J103" s="3">
        <f>COUNTIFS(B:B, B103,G:G, G103,D:D, "W") / COUNTIFS(B:B, B103,G:G, G103)</f>
        <v>0.75</v>
      </c>
    </row>
    <row r="104" spans="1:10" x14ac:dyDescent="0.3">
      <c r="A104" s="2">
        <v>44692</v>
      </c>
      <c r="B104" s="1" t="str">
        <f t="shared" si="3"/>
        <v>May</v>
      </c>
      <c r="C104" t="s">
        <v>7</v>
      </c>
      <c r="D104" t="s">
        <v>5</v>
      </c>
      <c r="E104">
        <f t="shared" si="4"/>
        <v>3</v>
      </c>
      <c r="F104" t="s">
        <v>25</v>
      </c>
      <c r="G104" t="str">
        <f t="shared" si="5"/>
        <v>2021-2022</v>
      </c>
      <c r="H104">
        <f>COUNTIFS(B:B, B104,G:G, G104)</f>
        <v>4</v>
      </c>
      <c r="I104">
        <f xml:space="preserve"> SUMIFS(E:E,B:B, B104,G:G,G104)</f>
        <v>10</v>
      </c>
      <c r="J104" s="3">
        <f>COUNTIFS(B:B, B104,G:G, G104,D:D, "W") / COUNTIFS(B:B, B104,G:G, G104)</f>
        <v>0.75</v>
      </c>
    </row>
    <row r="105" spans="1:10" x14ac:dyDescent="0.3">
      <c r="A105" s="2">
        <v>44696</v>
      </c>
      <c r="B105" s="1" t="str">
        <f t="shared" si="3"/>
        <v>May</v>
      </c>
      <c r="C105" t="s">
        <v>7</v>
      </c>
      <c r="D105" t="s">
        <v>15</v>
      </c>
      <c r="E105">
        <f t="shared" si="4"/>
        <v>1</v>
      </c>
      <c r="F105" t="s">
        <v>26</v>
      </c>
      <c r="G105" t="str">
        <f t="shared" si="5"/>
        <v>2021-2022</v>
      </c>
      <c r="H105">
        <f>COUNTIFS(B:B, B105,G:G, G105)</f>
        <v>4</v>
      </c>
      <c r="I105">
        <f xml:space="preserve"> SUMIFS(E:E,B:B, B105,G:G,G105)</f>
        <v>10</v>
      </c>
      <c r="J105" s="3">
        <f>COUNTIFS(B:B, B105,G:G, G105,D:D, "W") / COUNTIFS(B:B, B105,G:G, G105)</f>
        <v>0.75</v>
      </c>
    </row>
    <row r="106" spans="1:10" x14ac:dyDescent="0.3">
      <c r="A106" s="2">
        <v>44703</v>
      </c>
      <c r="B106" s="1" t="str">
        <f t="shared" si="3"/>
        <v>May</v>
      </c>
      <c r="C106" t="s">
        <v>4</v>
      </c>
      <c r="D106" t="s">
        <v>5</v>
      </c>
      <c r="E106">
        <f t="shared" si="4"/>
        <v>3</v>
      </c>
      <c r="F106" t="s">
        <v>18</v>
      </c>
      <c r="G106" t="str">
        <f t="shared" si="5"/>
        <v>2021-2022</v>
      </c>
      <c r="H106">
        <f>COUNTIFS(B:B, B106,G:G, G106)</f>
        <v>4</v>
      </c>
      <c r="I106">
        <f xml:space="preserve"> SUMIFS(E:E,B:B, B106,G:G,G106)</f>
        <v>10</v>
      </c>
      <c r="J106" s="3">
        <f>COUNTIFS(B:B, B106,G:G, G106,D:D, "W") / COUNTIFS(B:B, B106,G:G, G106)</f>
        <v>0.75</v>
      </c>
    </row>
    <row r="107" spans="1:10" x14ac:dyDescent="0.3">
      <c r="A107" s="2">
        <v>44780</v>
      </c>
      <c r="B107" s="1" t="str">
        <f t="shared" si="3"/>
        <v>August</v>
      </c>
      <c r="C107" t="s">
        <v>7</v>
      </c>
      <c r="D107" t="s">
        <v>5</v>
      </c>
      <c r="E107">
        <f t="shared" si="4"/>
        <v>3</v>
      </c>
      <c r="F107" t="s">
        <v>26</v>
      </c>
      <c r="G107" t="str">
        <f t="shared" si="5"/>
        <v>2022-2023</v>
      </c>
      <c r="H107">
        <f>COUNTIFS(B:B, B107,G:G, G107)</f>
        <v>5</v>
      </c>
      <c r="I107">
        <f xml:space="preserve"> SUMIFS(E:E,B:B, B107,G:G,G107)</f>
        <v>13</v>
      </c>
      <c r="J107" s="3">
        <f>COUNTIFS(B:B, B107,G:G, G107,D:D, "W") / COUNTIFS(B:B, B107,G:G, G107)</f>
        <v>0.8</v>
      </c>
    </row>
    <row r="108" spans="1:10" x14ac:dyDescent="0.3">
      <c r="A108" s="2">
        <v>44786</v>
      </c>
      <c r="B108" s="1" t="str">
        <f t="shared" si="3"/>
        <v>August</v>
      </c>
      <c r="C108" t="s">
        <v>4</v>
      </c>
      <c r="D108" t="s">
        <v>5</v>
      </c>
      <c r="E108">
        <f t="shared" si="4"/>
        <v>3</v>
      </c>
      <c r="F108" t="s">
        <v>23</v>
      </c>
      <c r="G108" t="str">
        <f t="shared" si="5"/>
        <v>2022-2023</v>
      </c>
      <c r="H108">
        <f>COUNTIFS(B:B, B108,G:G, G108)</f>
        <v>5</v>
      </c>
      <c r="I108">
        <f xml:space="preserve"> SUMIFS(E:E,B:B, B108,G:G,G108)</f>
        <v>13</v>
      </c>
      <c r="J108" s="3">
        <f>COUNTIFS(B:B, B108,G:G, G108,D:D, "W") / COUNTIFS(B:B, B108,G:G, G108)</f>
        <v>0.8</v>
      </c>
    </row>
    <row r="109" spans="1:10" x14ac:dyDescent="0.3">
      <c r="A109" s="2">
        <v>44794</v>
      </c>
      <c r="B109" s="1" t="str">
        <f t="shared" si="3"/>
        <v>August</v>
      </c>
      <c r="C109" t="s">
        <v>7</v>
      </c>
      <c r="D109" t="s">
        <v>15</v>
      </c>
      <c r="E109">
        <f t="shared" si="4"/>
        <v>1</v>
      </c>
      <c r="F109" t="s">
        <v>11</v>
      </c>
      <c r="G109" t="str">
        <f t="shared" si="5"/>
        <v>2022-2023</v>
      </c>
      <c r="H109">
        <f>COUNTIFS(B:B, B109,G:G, G109)</f>
        <v>5</v>
      </c>
      <c r="I109">
        <f xml:space="preserve"> SUMIFS(E:E,B:B, B109,G:G,G109)</f>
        <v>13</v>
      </c>
      <c r="J109" s="3">
        <f>COUNTIFS(B:B, B109,G:G, G109,D:D, "W") / COUNTIFS(B:B, B109,G:G, G109)</f>
        <v>0.8</v>
      </c>
    </row>
    <row r="110" spans="1:10" x14ac:dyDescent="0.3">
      <c r="A110" s="2">
        <v>44800</v>
      </c>
      <c r="B110" s="1" t="str">
        <f t="shared" si="3"/>
        <v>August</v>
      </c>
      <c r="C110" t="s">
        <v>4</v>
      </c>
      <c r="D110" t="s">
        <v>5</v>
      </c>
      <c r="E110">
        <f t="shared" si="4"/>
        <v>3</v>
      </c>
      <c r="F110" t="s">
        <v>20</v>
      </c>
      <c r="G110" t="str">
        <f t="shared" si="5"/>
        <v>2022-2023</v>
      </c>
      <c r="H110">
        <f>COUNTIFS(B:B, B110,G:G, G110)</f>
        <v>5</v>
      </c>
      <c r="I110">
        <f xml:space="preserve"> SUMIFS(E:E,B:B, B110,G:G,G110)</f>
        <v>13</v>
      </c>
      <c r="J110" s="3">
        <f>COUNTIFS(B:B, B110,G:G, G110,D:D, "W") / COUNTIFS(B:B, B110,G:G, G110)</f>
        <v>0.8</v>
      </c>
    </row>
    <row r="111" spans="1:10" x14ac:dyDescent="0.3">
      <c r="A111" s="2">
        <v>44804</v>
      </c>
      <c r="B111" s="1" t="str">
        <f t="shared" si="3"/>
        <v>August</v>
      </c>
      <c r="C111" t="s">
        <v>4</v>
      </c>
      <c r="D111" t="s">
        <v>5</v>
      </c>
      <c r="E111">
        <f t="shared" si="4"/>
        <v>3</v>
      </c>
      <c r="F111" t="s">
        <v>33</v>
      </c>
      <c r="G111" t="str">
        <f t="shared" si="5"/>
        <v>2022-2023</v>
      </c>
      <c r="H111">
        <f>COUNTIFS(B:B, B111,G:G, G111)</f>
        <v>5</v>
      </c>
      <c r="I111">
        <f xml:space="preserve"> SUMIFS(E:E,B:B, B111,G:G,G111)</f>
        <v>13</v>
      </c>
      <c r="J111" s="3">
        <f>COUNTIFS(B:B, B111,G:G, G111,D:D, "W") / COUNTIFS(B:B, B111,G:G, G111)</f>
        <v>0.8</v>
      </c>
    </row>
    <row r="112" spans="1:10" x14ac:dyDescent="0.3">
      <c r="A112" s="2">
        <v>44807</v>
      </c>
      <c r="B112" s="1" t="str">
        <f t="shared" si="3"/>
        <v>September</v>
      </c>
      <c r="C112" t="s">
        <v>7</v>
      </c>
      <c r="D112" t="s">
        <v>15</v>
      </c>
      <c r="E112">
        <f t="shared" si="4"/>
        <v>1</v>
      </c>
      <c r="F112" t="s">
        <v>18</v>
      </c>
      <c r="G112" t="str">
        <f t="shared" si="5"/>
        <v>2022-2023</v>
      </c>
      <c r="H112">
        <f>COUNTIFS(B:B, B112,G:G, G112)</f>
        <v>2</v>
      </c>
      <c r="I112">
        <f xml:space="preserve"> SUMIFS(E:E,B:B, B112,G:G,G112)</f>
        <v>4</v>
      </c>
      <c r="J112" s="3">
        <f>COUNTIFS(B:B, B112,G:G, G112,D:D, "W") / COUNTIFS(B:B, B112,G:G, G112)</f>
        <v>0.5</v>
      </c>
    </row>
    <row r="113" spans="1:10" x14ac:dyDescent="0.3">
      <c r="A113" s="2">
        <v>44821</v>
      </c>
      <c r="B113" s="1" t="str">
        <f t="shared" si="3"/>
        <v>September</v>
      </c>
      <c r="C113" t="s">
        <v>7</v>
      </c>
      <c r="D113" t="s">
        <v>5</v>
      </c>
      <c r="E113">
        <f t="shared" si="4"/>
        <v>3</v>
      </c>
      <c r="F113" t="s">
        <v>25</v>
      </c>
      <c r="G113" t="str">
        <f t="shared" si="5"/>
        <v>2022-2023</v>
      </c>
      <c r="H113">
        <f>COUNTIFS(B:B, B113,G:G, G113)</f>
        <v>2</v>
      </c>
      <c r="I113">
        <f xml:space="preserve"> SUMIFS(E:E,B:B, B113,G:G,G113)</f>
        <v>4</v>
      </c>
      <c r="J113" s="3">
        <f>COUNTIFS(B:B, B113,G:G, G113,D:D, "W") / COUNTIFS(B:B, B113,G:G, G113)</f>
        <v>0.5</v>
      </c>
    </row>
    <row r="114" spans="1:10" x14ac:dyDescent="0.3">
      <c r="A114" s="2">
        <v>44836</v>
      </c>
      <c r="B114" s="1" t="str">
        <f t="shared" si="3"/>
        <v>October</v>
      </c>
      <c r="C114" t="s">
        <v>4</v>
      </c>
      <c r="D114" t="s">
        <v>5</v>
      </c>
      <c r="E114">
        <f t="shared" si="4"/>
        <v>3</v>
      </c>
      <c r="F114" t="s">
        <v>16</v>
      </c>
      <c r="G114" t="str">
        <f t="shared" si="5"/>
        <v>2022-2023</v>
      </c>
      <c r="H114">
        <f>COUNTIFS(B:B, B114,G:G, G114)</f>
        <v>5</v>
      </c>
      <c r="I114">
        <f xml:space="preserve"> SUMIFS(E:E,B:B, B114,G:G,G114)</f>
        <v>12</v>
      </c>
      <c r="J114" s="3">
        <f>COUNTIFS(B:B, B114,G:G, G114,D:D, "W") / COUNTIFS(B:B, B114,G:G, G114)</f>
        <v>0.8</v>
      </c>
    </row>
    <row r="115" spans="1:10" x14ac:dyDescent="0.3">
      <c r="A115" s="2">
        <v>44842</v>
      </c>
      <c r="B115" s="1" t="str">
        <f t="shared" si="3"/>
        <v>October</v>
      </c>
      <c r="C115" t="s">
        <v>4</v>
      </c>
      <c r="D115" t="s">
        <v>5</v>
      </c>
      <c r="E115">
        <f t="shared" si="4"/>
        <v>3</v>
      </c>
      <c r="F115" t="s">
        <v>8</v>
      </c>
      <c r="G115" t="str">
        <f t="shared" si="5"/>
        <v>2022-2023</v>
      </c>
      <c r="H115">
        <f>COUNTIFS(B:B, B115,G:G, G115)</f>
        <v>5</v>
      </c>
      <c r="I115">
        <f xml:space="preserve"> SUMIFS(E:E,B:B, B115,G:G,G115)</f>
        <v>12</v>
      </c>
      <c r="J115" s="3">
        <f>COUNTIFS(B:B, B115,G:G, G115,D:D, "W") / COUNTIFS(B:B, B115,G:G, G115)</f>
        <v>0.8</v>
      </c>
    </row>
    <row r="116" spans="1:10" x14ac:dyDescent="0.3">
      <c r="A116" s="2">
        <v>44850</v>
      </c>
      <c r="B116" s="1" t="str">
        <f t="shared" si="3"/>
        <v>October</v>
      </c>
      <c r="C116" t="s">
        <v>7</v>
      </c>
      <c r="D116" t="s">
        <v>27</v>
      </c>
      <c r="E116">
        <f t="shared" si="4"/>
        <v>0</v>
      </c>
      <c r="F116" t="s">
        <v>29</v>
      </c>
      <c r="G116" t="str">
        <f t="shared" si="5"/>
        <v>2022-2023</v>
      </c>
      <c r="H116">
        <f>COUNTIFS(B:B, B116,G:G, G116)</f>
        <v>5</v>
      </c>
      <c r="I116">
        <f xml:space="preserve"> SUMIFS(E:E,B:B, B116,G:G,G116)</f>
        <v>12</v>
      </c>
      <c r="J116" s="3">
        <f>COUNTIFS(B:B, B116,G:G, G116,D:D, "W") / COUNTIFS(B:B, B116,G:G, G116)</f>
        <v>0.8</v>
      </c>
    </row>
    <row r="117" spans="1:10" x14ac:dyDescent="0.3">
      <c r="A117" s="2">
        <v>44856</v>
      </c>
      <c r="B117" s="1" t="str">
        <f t="shared" si="3"/>
        <v>October</v>
      </c>
      <c r="C117" t="s">
        <v>4</v>
      </c>
      <c r="D117" t="s">
        <v>5</v>
      </c>
      <c r="E117">
        <f t="shared" si="4"/>
        <v>3</v>
      </c>
      <c r="F117" t="s">
        <v>21</v>
      </c>
      <c r="G117" t="str">
        <f t="shared" si="5"/>
        <v>2022-2023</v>
      </c>
      <c r="H117">
        <f>COUNTIFS(B:B, B117,G:G, G117)</f>
        <v>5</v>
      </c>
      <c r="I117">
        <f xml:space="preserve"> SUMIFS(E:E,B:B, B117,G:G,G117)</f>
        <v>12</v>
      </c>
      <c r="J117" s="3">
        <f>COUNTIFS(B:B, B117,G:G, G117,D:D, "W") / COUNTIFS(B:B, B117,G:G, G117)</f>
        <v>0.8</v>
      </c>
    </row>
    <row r="118" spans="1:10" x14ac:dyDescent="0.3">
      <c r="A118" s="2">
        <v>44863</v>
      </c>
      <c r="B118" s="1" t="str">
        <f t="shared" si="3"/>
        <v>October</v>
      </c>
      <c r="C118" t="s">
        <v>7</v>
      </c>
      <c r="D118" t="s">
        <v>5</v>
      </c>
      <c r="E118">
        <f t="shared" si="4"/>
        <v>3</v>
      </c>
      <c r="F118" t="s">
        <v>14</v>
      </c>
      <c r="G118" t="str">
        <f t="shared" si="5"/>
        <v>2022-2023</v>
      </c>
      <c r="H118">
        <f>COUNTIFS(B:B, B118,G:G, G118)</f>
        <v>5</v>
      </c>
      <c r="I118">
        <f xml:space="preserve"> SUMIFS(E:E,B:B, B118,G:G,G118)</f>
        <v>12</v>
      </c>
      <c r="J118" s="3">
        <f>COUNTIFS(B:B, B118,G:G, G118,D:D, "W") / COUNTIFS(B:B, B118,G:G, G118)</f>
        <v>0.8</v>
      </c>
    </row>
    <row r="119" spans="1:10" x14ac:dyDescent="0.3">
      <c r="A119" s="2">
        <v>44870</v>
      </c>
      <c r="B119" s="1" t="str">
        <f t="shared" si="3"/>
        <v>November</v>
      </c>
      <c r="C119" t="s">
        <v>4</v>
      </c>
      <c r="D119" t="s">
        <v>5</v>
      </c>
      <c r="E119">
        <f t="shared" si="4"/>
        <v>3</v>
      </c>
      <c r="F119" t="s">
        <v>30</v>
      </c>
      <c r="G119" t="str">
        <f t="shared" si="5"/>
        <v>2022-2023</v>
      </c>
      <c r="H119">
        <f>COUNTIFS(B:B, B119,G:G, G119)</f>
        <v>2</v>
      </c>
      <c r="I119">
        <f xml:space="preserve"> SUMIFS(E:E,B:B, B119,G:G,G119)</f>
        <v>3</v>
      </c>
      <c r="J119" s="3">
        <f>COUNTIFS(B:B, B119,G:G, G119,D:D, "W") / COUNTIFS(B:B, B119,G:G, G119)</f>
        <v>0.5</v>
      </c>
    </row>
    <row r="120" spans="1:10" x14ac:dyDescent="0.3">
      <c r="A120" s="2">
        <v>44877</v>
      </c>
      <c r="B120" s="1" t="str">
        <f t="shared" si="3"/>
        <v>November</v>
      </c>
      <c r="C120" t="s">
        <v>4</v>
      </c>
      <c r="D120" t="s">
        <v>27</v>
      </c>
      <c r="E120">
        <f t="shared" si="4"/>
        <v>0</v>
      </c>
      <c r="F120" t="s">
        <v>32</v>
      </c>
      <c r="G120" t="str">
        <f t="shared" si="5"/>
        <v>2022-2023</v>
      </c>
      <c r="H120">
        <f>COUNTIFS(B:B, B120,G:G, G120)</f>
        <v>2</v>
      </c>
      <c r="I120">
        <f xml:space="preserve"> SUMIFS(E:E,B:B, B120,G:G,G120)</f>
        <v>3</v>
      </c>
      <c r="J120" s="3">
        <f>COUNTIFS(B:B, B120,G:G, G120,D:D, "W") / COUNTIFS(B:B, B120,G:G, G120)</f>
        <v>0.5</v>
      </c>
    </row>
    <row r="121" spans="1:10" x14ac:dyDescent="0.3">
      <c r="A121" s="2">
        <v>44923</v>
      </c>
      <c r="B121" s="1" t="str">
        <f t="shared" si="3"/>
        <v>December</v>
      </c>
      <c r="C121" t="s">
        <v>7</v>
      </c>
      <c r="D121" t="s">
        <v>5</v>
      </c>
      <c r="E121">
        <f t="shared" si="4"/>
        <v>3</v>
      </c>
      <c r="F121" t="s">
        <v>28</v>
      </c>
      <c r="G121" t="str">
        <f t="shared" si="5"/>
        <v>2022-2023</v>
      </c>
      <c r="H121">
        <f>COUNTIFS(B:B, B121,G:G, G121)</f>
        <v>2</v>
      </c>
      <c r="I121">
        <f xml:space="preserve"> SUMIFS(E:E,B:B, B121,G:G,G121)</f>
        <v>4</v>
      </c>
      <c r="J121" s="3">
        <f>COUNTIFS(B:B, B121,G:G, G121,D:D, "W") / COUNTIFS(B:B, B121,G:G, G121)</f>
        <v>0.5</v>
      </c>
    </row>
    <row r="122" spans="1:10" x14ac:dyDescent="0.3">
      <c r="A122" s="2">
        <v>44926</v>
      </c>
      <c r="B122" s="1" t="str">
        <f t="shared" ref="B122:B185" si="6">TEXT(A122,"MMMM")</f>
        <v>December</v>
      </c>
      <c r="C122" t="s">
        <v>4</v>
      </c>
      <c r="D122" t="s">
        <v>15</v>
      </c>
      <c r="E122">
        <f t="shared" ref="E122:E185" si="7">IF(D122="W",3,IF(D122="D",1,0))</f>
        <v>1</v>
      </c>
      <c r="F122" t="s">
        <v>22</v>
      </c>
      <c r="G122" t="str">
        <f t="shared" ref="G122:G185" si="8">IF(AND(MONTH(A122)&gt;=6,YEAR(A122)=2020), "2020-2021", IF(MONTH(A122)&gt;=8,YEAR(A122)&amp;"-"&amp;YEAR(A122)+1,YEAR(A122)-1&amp;"-"&amp;YEAR(A122)))</f>
        <v>2022-2023</v>
      </c>
      <c r="H122">
        <f>COUNTIFS(B:B, B122,G:G, G122)</f>
        <v>2</v>
      </c>
      <c r="I122">
        <f xml:space="preserve"> SUMIFS(E:E,B:B, B122,G:G,G122)</f>
        <v>4</v>
      </c>
      <c r="J122" s="3">
        <f>COUNTIFS(B:B, B122,G:G, G122,D:D, "W") / COUNTIFS(B:B, B122,G:G, G122)</f>
        <v>0.5</v>
      </c>
    </row>
    <row r="123" spans="1:10" x14ac:dyDescent="0.3">
      <c r="A123" s="2">
        <v>44931</v>
      </c>
      <c r="B123" s="1" t="str">
        <f t="shared" si="6"/>
        <v>January</v>
      </c>
      <c r="C123" t="s">
        <v>7</v>
      </c>
      <c r="D123" t="s">
        <v>5</v>
      </c>
      <c r="E123">
        <f t="shared" si="7"/>
        <v>3</v>
      </c>
      <c r="F123" t="s">
        <v>12</v>
      </c>
      <c r="G123" t="str">
        <f t="shared" si="8"/>
        <v>2022-2023</v>
      </c>
      <c r="H123">
        <f>COUNTIFS(B:B, B123,G:G, G123)</f>
        <v>4</v>
      </c>
      <c r="I123">
        <f xml:space="preserve"> SUMIFS(E:E,B:B, B123,G:G,G123)</f>
        <v>9</v>
      </c>
      <c r="J123" s="3">
        <f>COUNTIFS(B:B, B123,G:G, G123,D:D, "W") / COUNTIFS(B:B, B123,G:G, G123)</f>
        <v>0.75</v>
      </c>
    </row>
    <row r="124" spans="1:10" x14ac:dyDescent="0.3">
      <c r="A124" s="2">
        <v>44940</v>
      </c>
      <c r="B124" s="1" t="str">
        <f t="shared" si="6"/>
        <v>January</v>
      </c>
      <c r="C124" t="s">
        <v>7</v>
      </c>
      <c r="D124" t="s">
        <v>27</v>
      </c>
      <c r="E124">
        <f t="shared" si="7"/>
        <v>0</v>
      </c>
      <c r="F124" t="s">
        <v>16</v>
      </c>
      <c r="G124" t="str">
        <f t="shared" si="8"/>
        <v>2022-2023</v>
      </c>
      <c r="H124">
        <f>COUNTIFS(B:B, B124,G:G, G124)</f>
        <v>4</v>
      </c>
      <c r="I124">
        <f xml:space="preserve"> SUMIFS(E:E,B:B, B124,G:G,G124)</f>
        <v>9</v>
      </c>
      <c r="J124" s="3">
        <f>COUNTIFS(B:B, B124,G:G, G124,D:D, "W") / COUNTIFS(B:B, B124,G:G, G124)</f>
        <v>0.75</v>
      </c>
    </row>
    <row r="125" spans="1:10" x14ac:dyDescent="0.3">
      <c r="A125" s="2">
        <v>44945</v>
      </c>
      <c r="B125" s="1" t="str">
        <f t="shared" si="6"/>
        <v>January</v>
      </c>
      <c r="C125" t="s">
        <v>4</v>
      </c>
      <c r="D125" t="s">
        <v>5</v>
      </c>
      <c r="E125">
        <f t="shared" si="7"/>
        <v>3</v>
      </c>
      <c r="F125" t="s">
        <v>17</v>
      </c>
      <c r="G125" t="str">
        <f t="shared" si="8"/>
        <v>2022-2023</v>
      </c>
      <c r="H125">
        <f>COUNTIFS(B:B, B125,G:G, G125)</f>
        <v>4</v>
      </c>
      <c r="I125">
        <f xml:space="preserve"> SUMIFS(E:E,B:B, B125,G:G,G125)</f>
        <v>9</v>
      </c>
      <c r="J125" s="3">
        <f>COUNTIFS(B:B, B125,G:G, G125,D:D, "W") / COUNTIFS(B:B, B125,G:G, G125)</f>
        <v>0.75</v>
      </c>
    </row>
    <row r="126" spans="1:10" x14ac:dyDescent="0.3">
      <c r="A126" s="2">
        <v>44948</v>
      </c>
      <c r="B126" s="1" t="str">
        <f t="shared" si="6"/>
        <v>January</v>
      </c>
      <c r="C126" t="s">
        <v>4</v>
      </c>
      <c r="D126" t="s">
        <v>5</v>
      </c>
      <c r="E126">
        <f t="shared" si="7"/>
        <v>3</v>
      </c>
      <c r="F126" t="s">
        <v>25</v>
      </c>
      <c r="G126" t="str">
        <f t="shared" si="8"/>
        <v>2022-2023</v>
      </c>
      <c r="H126">
        <f>COUNTIFS(B:B, B126,G:G, G126)</f>
        <v>4</v>
      </c>
      <c r="I126">
        <f xml:space="preserve"> SUMIFS(E:E,B:B, B126,G:G,G126)</f>
        <v>9</v>
      </c>
      <c r="J126" s="3">
        <f>COUNTIFS(B:B, B126,G:G, G126,D:D, "W") / COUNTIFS(B:B, B126,G:G, G126)</f>
        <v>0.75</v>
      </c>
    </row>
    <row r="127" spans="1:10" x14ac:dyDescent="0.3">
      <c r="A127" s="2">
        <v>44962</v>
      </c>
      <c r="B127" s="1" t="str">
        <f t="shared" si="6"/>
        <v>February</v>
      </c>
      <c r="C127" t="s">
        <v>7</v>
      </c>
      <c r="D127" t="s">
        <v>27</v>
      </c>
      <c r="E127">
        <f t="shared" si="7"/>
        <v>0</v>
      </c>
      <c r="F127" t="s">
        <v>17</v>
      </c>
      <c r="G127" t="str">
        <f t="shared" si="8"/>
        <v>2022-2023</v>
      </c>
      <c r="H127">
        <f>COUNTIFS(B:B, B127,G:G, G127)</f>
        <v>5</v>
      </c>
      <c r="I127">
        <f xml:space="preserve"> SUMIFS(E:E,B:B, B127,G:G,G127)</f>
        <v>10</v>
      </c>
      <c r="J127" s="3">
        <f>COUNTIFS(B:B, B127,G:G, G127,D:D, "W") / COUNTIFS(B:B, B127,G:G, G127)</f>
        <v>0.6</v>
      </c>
    </row>
    <row r="128" spans="1:10" x14ac:dyDescent="0.3">
      <c r="A128" s="2">
        <v>44969</v>
      </c>
      <c r="B128" s="1" t="str">
        <f t="shared" si="6"/>
        <v>February</v>
      </c>
      <c r="C128" t="s">
        <v>4</v>
      </c>
      <c r="D128" t="s">
        <v>5</v>
      </c>
      <c r="E128">
        <f t="shared" si="7"/>
        <v>3</v>
      </c>
      <c r="F128" t="s">
        <v>18</v>
      </c>
      <c r="G128" t="str">
        <f t="shared" si="8"/>
        <v>2022-2023</v>
      </c>
      <c r="H128">
        <f>COUNTIFS(B:B, B128,G:G, G128)</f>
        <v>5</v>
      </c>
      <c r="I128">
        <f xml:space="preserve"> SUMIFS(E:E,B:B, B128,G:G,G128)</f>
        <v>10</v>
      </c>
      <c r="J128" s="3">
        <f>COUNTIFS(B:B, B128,G:G, G128,D:D, "W") / COUNTIFS(B:B, B128,G:G, G128)</f>
        <v>0.6</v>
      </c>
    </row>
    <row r="129" spans="1:10" x14ac:dyDescent="0.3">
      <c r="A129" s="2">
        <v>44972</v>
      </c>
      <c r="B129" s="1" t="str">
        <f t="shared" si="6"/>
        <v>February</v>
      </c>
      <c r="C129" t="s">
        <v>7</v>
      </c>
      <c r="D129" t="s">
        <v>5</v>
      </c>
      <c r="E129">
        <f t="shared" si="7"/>
        <v>3</v>
      </c>
      <c r="F129" t="s">
        <v>9</v>
      </c>
      <c r="G129" t="str">
        <f t="shared" si="8"/>
        <v>2022-2023</v>
      </c>
      <c r="H129">
        <f>COUNTIFS(B:B, B129,G:G, G129)</f>
        <v>5</v>
      </c>
      <c r="I129">
        <f xml:space="preserve"> SUMIFS(E:E,B:B, B129,G:G,G129)</f>
        <v>10</v>
      </c>
      <c r="J129" s="3">
        <f>COUNTIFS(B:B, B129,G:G, G129,D:D, "W") / COUNTIFS(B:B, B129,G:G, G129)</f>
        <v>0.6</v>
      </c>
    </row>
    <row r="130" spans="1:10" x14ac:dyDescent="0.3">
      <c r="A130" s="2">
        <v>44975</v>
      </c>
      <c r="B130" s="1" t="str">
        <f t="shared" si="6"/>
        <v>February</v>
      </c>
      <c r="C130" t="s">
        <v>7</v>
      </c>
      <c r="D130" t="s">
        <v>15</v>
      </c>
      <c r="E130">
        <f t="shared" si="7"/>
        <v>1</v>
      </c>
      <c r="F130" t="s">
        <v>33</v>
      </c>
      <c r="G130" t="str">
        <f t="shared" si="8"/>
        <v>2022-2023</v>
      </c>
      <c r="H130">
        <f>COUNTIFS(B:B, B130,G:G, G130)</f>
        <v>5</v>
      </c>
      <c r="I130">
        <f xml:space="preserve"> SUMIFS(E:E,B:B, B130,G:G,G130)</f>
        <v>10</v>
      </c>
      <c r="J130" s="3">
        <f>COUNTIFS(B:B, B130,G:G, G130,D:D, "W") / COUNTIFS(B:B, B130,G:G, G130)</f>
        <v>0.6</v>
      </c>
    </row>
    <row r="131" spans="1:10" x14ac:dyDescent="0.3">
      <c r="A131" s="2">
        <v>44982</v>
      </c>
      <c r="B131" s="1" t="str">
        <f t="shared" si="6"/>
        <v>February</v>
      </c>
      <c r="C131" t="s">
        <v>7</v>
      </c>
      <c r="D131" t="s">
        <v>5</v>
      </c>
      <c r="E131">
        <f t="shared" si="7"/>
        <v>3</v>
      </c>
      <c r="F131" t="s">
        <v>23</v>
      </c>
      <c r="G131" t="str">
        <f t="shared" si="8"/>
        <v>2022-2023</v>
      </c>
      <c r="H131">
        <f>COUNTIFS(B:B, B131,G:G, G131)</f>
        <v>5</v>
      </c>
      <c r="I131">
        <f xml:space="preserve"> SUMIFS(E:E,B:B, B131,G:G,G131)</f>
        <v>10</v>
      </c>
      <c r="J131" s="3">
        <f>COUNTIFS(B:B, B131,G:G, G131,D:D, "W") / COUNTIFS(B:B, B131,G:G, G131)</f>
        <v>0.6</v>
      </c>
    </row>
    <row r="132" spans="1:10" x14ac:dyDescent="0.3">
      <c r="A132" s="2">
        <v>44989</v>
      </c>
      <c r="B132" s="1" t="str">
        <f t="shared" si="6"/>
        <v>March</v>
      </c>
      <c r="C132" t="s">
        <v>4</v>
      </c>
      <c r="D132" t="s">
        <v>5</v>
      </c>
      <c r="E132">
        <f t="shared" si="7"/>
        <v>3</v>
      </c>
      <c r="F132" t="s">
        <v>11</v>
      </c>
      <c r="G132" t="str">
        <f t="shared" si="8"/>
        <v>2022-2023</v>
      </c>
      <c r="H132">
        <f>COUNTIFS(B:B, B132,G:G, G132)</f>
        <v>2</v>
      </c>
      <c r="I132">
        <f xml:space="preserve"> SUMIFS(E:E,B:B, B132,G:G,G132)</f>
        <v>6</v>
      </c>
      <c r="J132" s="3">
        <f>COUNTIFS(B:B, B132,G:G, G132,D:D, "W") / COUNTIFS(B:B, B132,G:G, G132)</f>
        <v>1</v>
      </c>
    </row>
    <row r="133" spans="1:10" x14ac:dyDescent="0.3">
      <c r="A133" s="2">
        <v>44996</v>
      </c>
      <c r="B133" s="1" t="str">
        <f t="shared" si="6"/>
        <v>March</v>
      </c>
      <c r="C133" t="s">
        <v>7</v>
      </c>
      <c r="D133" t="s">
        <v>5</v>
      </c>
      <c r="E133">
        <f t="shared" si="7"/>
        <v>3</v>
      </c>
      <c r="F133" t="s">
        <v>20</v>
      </c>
      <c r="G133" t="str">
        <f t="shared" si="8"/>
        <v>2022-2023</v>
      </c>
      <c r="H133">
        <f>COUNTIFS(B:B, B133,G:G, G133)</f>
        <v>2</v>
      </c>
      <c r="I133">
        <f xml:space="preserve"> SUMIFS(E:E,B:B, B133,G:G,G133)</f>
        <v>6</v>
      </c>
      <c r="J133" s="3">
        <f>COUNTIFS(B:B, B133,G:G, G133,D:D, "W") / COUNTIFS(B:B, B133,G:G, G133)</f>
        <v>1</v>
      </c>
    </row>
    <row r="134" spans="1:10" x14ac:dyDescent="0.3">
      <c r="A134" s="2">
        <v>45017</v>
      </c>
      <c r="B134" s="1" t="str">
        <f t="shared" si="6"/>
        <v>April</v>
      </c>
      <c r="C134" t="s">
        <v>4</v>
      </c>
      <c r="D134" t="s">
        <v>5</v>
      </c>
      <c r="E134">
        <f t="shared" si="7"/>
        <v>3</v>
      </c>
      <c r="F134" t="s">
        <v>29</v>
      </c>
      <c r="G134" t="str">
        <f t="shared" si="8"/>
        <v>2022-2023</v>
      </c>
      <c r="H134">
        <f>COUNTIFS(B:B, B134,G:G, G134)</f>
        <v>5</v>
      </c>
      <c r="I134">
        <f xml:space="preserve"> SUMIFS(E:E,B:B, B134,G:G,G134)</f>
        <v>15</v>
      </c>
      <c r="J134" s="3">
        <f>COUNTIFS(B:B, B134,G:G, G134,D:D, "W") / COUNTIFS(B:B, B134,G:G, G134)</f>
        <v>1</v>
      </c>
    </row>
    <row r="135" spans="1:10" x14ac:dyDescent="0.3">
      <c r="A135" s="2">
        <v>45024</v>
      </c>
      <c r="B135" s="1" t="str">
        <f t="shared" si="6"/>
        <v>April</v>
      </c>
      <c r="C135" t="s">
        <v>7</v>
      </c>
      <c r="D135" t="s">
        <v>5</v>
      </c>
      <c r="E135">
        <f t="shared" si="7"/>
        <v>3</v>
      </c>
      <c r="F135" t="s">
        <v>8</v>
      </c>
      <c r="G135" t="str">
        <f t="shared" si="8"/>
        <v>2022-2023</v>
      </c>
      <c r="H135">
        <f>COUNTIFS(B:B, B135,G:G, G135)</f>
        <v>5</v>
      </c>
      <c r="I135">
        <f xml:space="preserve"> SUMIFS(E:E,B:B, B135,G:G,G135)</f>
        <v>15</v>
      </c>
      <c r="J135" s="3">
        <f>COUNTIFS(B:B, B135,G:G, G135,D:D, "W") / COUNTIFS(B:B, B135,G:G, G135)</f>
        <v>1</v>
      </c>
    </row>
    <row r="136" spans="1:10" x14ac:dyDescent="0.3">
      <c r="A136" s="2">
        <v>45031</v>
      </c>
      <c r="B136" s="1" t="str">
        <f t="shared" si="6"/>
        <v>April</v>
      </c>
      <c r="C136" t="s">
        <v>4</v>
      </c>
      <c r="D136" t="s">
        <v>5</v>
      </c>
      <c r="E136">
        <f t="shared" si="7"/>
        <v>3</v>
      </c>
      <c r="F136" t="s">
        <v>14</v>
      </c>
      <c r="G136" t="str">
        <f t="shared" si="8"/>
        <v>2022-2023</v>
      </c>
      <c r="H136">
        <f>COUNTIFS(B:B, B136,G:G, G136)</f>
        <v>5</v>
      </c>
      <c r="I136">
        <f xml:space="preserve"> SUMIFS(E:E,B:B, B136,G:G,G136)</f>
        <v>15</v>
      </c>
      <c r="J136" s="3">
        <f>COUNTIFS(B:B, B136,G:G, G136,D:D, "W") / COUNTIFS(B:B, B136,G:G, G136)</f>
        <v>1</v>
      </c>
    </row>
    <row r="137" spans="1:10" x14ac:dyDescent="0.3">
      <c r="A137" s="2">
        <v>45042</v>
      </c>
      <c r="B137" s="1" t="str">
        <f t="shared" si="6"/>
        <v>April</v>
      </c>
      <c r="C137" t="s">
        <v>4</v>
      </c>
      <c r="D137" t="s">
        <v>5</v>
      </c>
      <c r="E137">
        <f t="shared" si="7"/>
        <v>3</v>
      </c>
      <c r="F137" t="s">
        <v>9</v>
      </c>
      <c r="G137" t="str">
        <f t="shared" si="8"/>
        <v>2022-2023</v>
      </c>
      <c r="H137">
        <f>COUNTIFS(B:B, B137,G:G, G137)</f>
        <v>5</v>
      </c>
      <c r="I137">
        <f xml:space="preserve"> SUMIFS(E:E,B:B, B137,G:G,G137)</f>
        <v>15</v>
      </c>
      <c r="J137" s="3">
        <f>COUNTIFS(B:B, B137,G:G, G137,D:D, "W") / COUNTIFS(B:B, B137,G:G, G137)</f>
        <v>1</v>
      </c>
    </row>
    <row r="138" spans="1:10" x14ac:dyDescent="0.3">
      <c r="A138" s="2">
        <v>45046</v>
      </c>
      <c r="B138" s="1" t="str">
        <f t="shared" si="6"/>
        <v>April</v>
      </c>
      <c r="C138" t="s">
        <v>7</v>
      </c>
      <c r="D138" t="s">
        <v>5</v>
      </c>
      <c r="E138">
        <f t="shared" si="7"/>
        <v>3</v>
      </c>
      <c r="F138" t="s">
        <v>30</v>
      </c>
      <c r="G138" t="str">
        <f t="shared" si="8"/>
        <v>2022-2023</v>
      </c>
      <c r="H138">
        <f>COUNTIFS(B:B, B138,G:G, G138)</f>
        <v>5</v>
      </c>
      <c r="I138">
        <f xml:space="preserve"> SUMIFS(E:E,B:B, B138,G:G,G138)</f>
        <v>15</v>
      </c>
      <c r="J138" s="3">
        <f>COUNTIFS(B:B, B138,G:G, G138,D:D, "W") / COUNTIFS(B:B, B138,G:G, G138)</f>
        <v>1</v>
      </c>
    </row>
    <row r="139" spans="1:10" x14ac:dyDescent="0.3">
      <c r="A139" s="2">
        <v>45049</v>
      </c>
      <c r="B139" s="1" t="str">
        <f t="shared" si="6"/>
        <v>May</v>
      </c>
      <c r="C139" t="s">
        <v>4</v>
      </c>
      <c r="D139" t="s">
        <v>5</v>
      </c>
      <c r="E139">
        <f t="shared" si="7"/>
        <v>3</v>
      </c>
      <c r="F139" t="s">
        <v>26</v>
      </c>
      <c r="G139" t="str">
        <f t="shared" si="8"/>
        <v>2022-2023</v>
      </c>
      <c r="H139">
        <f>COUNTIFS(B:B, B139,G:G, G139)</f>
        <v>6</v>
      </c>
      <c r="I139">
        <f xml:space="preserve"> SUMIFS(E:E,B:B, B139,G:G,G139)</f>
        <v>13</v>
      </c>
      <c r="J139" s="3">
        <f>COUNTIFS(B:B, B139,G:G, G139,D:D, "W") / COUNTIFS(B:B, B139,G:G, G139)</f>
        <v>0.66666666666666663</v>
      </c>
    </row>
    <row r="140" spans="1:10" x14ac:dyDescent="0.3">
      <c r="A140" s="2">
        <v>45052</v>
      </c>
      <c r="B140" s="1" t="str">
        <f t="shared" si="6"/>
        <v>May</v>
      </c>
      <c r="C140" t="s">
        <v>4</v>
      </c>
      <c r="D140" t="s">
        <v>5</v>
      </c>
      <c r="E140">
        <f t="shared" si="7"/>
        <v>3</v>
      </c>
      <c r="F140" t="s">
        <v>28</v>
      </c>
      <c r="G140" t="str">
        <f t="shared" si="8"/>
        <v>2022-2023</v>
      </c>
      <c r="H140">
        <f>COUNTIFS(B:B, B140,G:G, G140)</f>
        <v>6</v>
      </c>
      <c r="I140">
        <f xml:space="preserve"> SUMIFS(E:E,B:B, B140,G:G,G140)</f>
        <v>13</v>
      </c>
      <c r="J140" s="3">
        <f>COUNTIFS(B:B, B140,G:G, G140,D:D, "W") / COUNTIFS(B:B, B140,G:G, G140)</f>
        <v>0.66666666666666663</v>
      </c>
    </row>
    <row r="141" spans="1:10" x14ac:dyDescent="0.3">
      <c r="A141" s="2">
        <v>45060</v>
      </c>
      <c r="B141" s="1" t="str">
        <f t="shared" si="6"/>
        <v>May</v>
      </c>
      <c r="C141" t="s">
        <v>7</v>
      </c>
      <c r="D141" t="s">
        <v>5</v>
      </c>
      <c r="E141">
        <f t="shared" si="7"/>
        <v>3</v>
      </c>
      <c r="F141" t="s">
        <v>22</v>
      </c>
      <c r="G141" t="str">
        <f t="shared" si="8"/>
        <v>2022-2023</v>
      </c>
      <c r="H141">
        <f>COUNTIFS(B:B, B141,G:G, G141)</f>
        <v>6</v>
      </c>
      <c r="I141">
        <f xml:space="preserve"> SUMIFS(E:E,B:B, B141,G:G,G141)</f>
        <v>13</v>
      </c>
      <c r="J141" s="3">
        <f>COUNTIFS(B:B, B141,G:G, G141,D:D, "W") / COUNTIFS(B:B, B141,G:G, G141)</f>
        <v>0.66666666666666663</v>
      </c>
    </row>
    <row r="142" spans="1:10" x14ac:dyDescent="0.3">
      <c r="A142" s="2">
        <v>45067</v>
      </c>
      <c r="B142" s="1" t="str">
        <f t="shared" si="6"/>
        <v>May</v>
      </c>
      <c r="C142" t="s">
        <v>4</v>
      </c>
      <c r="D142" t="s">
        <v>5</v>
      </c>
      <c r="E142">
        <f t="shared" si="7"/>
        <v>3</v>
      </c>
      <c r="F142" t="s">
        <v>12</v>
      </c>
      <c r="G142" t="str">
        <f t="shared" si="8"/>
        <v>2022-2023</v>
      </c>
      <c r="H142">
        <f>COUNTIFS(B:B, B142,G:G, G142)</f>
        <v>6</v>
      </c>
      <c r="I142">
        <f xml:space="preserve"> SUMIFS(E:E,B:B, B142,G:G,G142)</f>
        <v>13</v>
      </c>
      <c r="J142" s="3">
        <f>COUNTIFS(B:B, B142,G:G, G142,D:D, "W") / COUNTIFS(B:B, B142,G:G, G142)</f>
        <v>0.66666666666666663</v>
      </c>
    </row>
    <row r="143" spans="1:10" x14ac:dyDescent="0.3">
      <c r="A143" s="2">
        <v>45070</v>
      </c>
      <c r="B143" s="1" t="str">
        <f t="shared" si="6"/>
        <v>May</v>
      </c>
      <c r="C143" t="s">
        <v>7</v>
      </c>
      <c r="D143" t="s">
        <v>15</v>
      </c>
      <c r="E143">
        <f t="shared" si="7"/>
        <v>1</v>
      </c>
      <c r="F143" t="s">
        <v>21</v>
      </c>
      <c r="G143" t="str">
        <f t="shared" si="8"/>
        <v>2022-2023</v>
      </c>
      <c r="H143">
        <f>COUNTIFS(B:B, B143,G:G, G143)</f>
        <v>6</v>
      </c>
      <c r="I143">
        <f xml:space="preserve"> SUMIFS(E:E,B:B, B143,G:G,G143)</f>
        <v>13</v>
      </c>
      <c r="J143" s="3">
        <f>COUNTIFS(B:B, B143,G:G, G143,D:D, "W") / COUNTIFS(B:B, B143,G:G, G143)</f>
        <v>0.66666666666666663</v>
      </c>
    </row>
    <row r="144" spans="1:10" x14ac:dyDescent="0.3">
      <c r="A144" s="2">
        <v>45074</v>
      </c>
      <c r="B144" s="1" t="str">
        <f t="shared" si="6"/>
        <v>May</v>
      </c>
      <c r="C144" t="s">
        <v>7</v>
      </c>
      <c r="D144" t="s">
        <v>27</v>
      </c>
      <c r="E144">
        <f t="shared" si="7"/>
        <v>0</v>
      </c>
      <c r="F144" t="s">
        <v>32</v>
      </c>
      <c r="G144" t="str">
        <f t="shared" si="8"/>
        <v>2022-2023</v>
      </c>
      <c r="H144">
        <f>COUNTIFS(B:B, B144,G:G, G144)</f>
        <v>6</v>
      </c>
      <c r="I144">
        <f xml:space="preserve"> SUMIFS(E:E,B:B, B144,G:G,G144)</f>
        <v>13</v>
      </c>
      <c r="J144" s="3">
        <f>COUNTIFS(B:B, B144,G:G, G144,D:D, "W") / COUNTIFS(B:B, B144,G:G, G144)</f>
        <v>0.66666666666666663</v>
      </c>
    </row>
    <row r="145" spans="1:10" x14ac:dyDescent="0.3">
      <c r="A145" s="2">
        <v>45149</v>
      </c>
      <c r="B145" s="1" t="str">
        <f t="shared" si="6"/>
        <v>August</v>
      </c>
      <c r="C145" t="s">
        <v>7</v>
      </c>
      <c r="D145" t="s">
        <v>5</v>
      </c>
      <c r="E145">
        <f t="shared" si="7"/>
        <v>3</v>
      </c>
      <c r="F145" t="s">
        <v>10</v>
      </c>
      <c r="G145" t="str">
        <f t="shared" si="8"/>
        <v>2023-2024</v>
      </c>
      <c r="H145">
        <f>COUNTIFS(B:B, B145,G:G, G145)</f>
        <v>3</v>
      </c>
      <c r="I145">
        <f xml:space="preserve"> SUMIFS(E:E,B:B, B145,G:G,G145)</f>
        <v>9</v>
      </c>
      <c r="J145" s="3">
        <f>COUNTIFS(B:B, B145,G:G, G145,D:D, "W") / COUNTIFS(B:B, B145,G:G, G145)</f>
        <v>1</v>
      </c>
    </row>
    <row r="146" spans="1:10" x14ac:dyDescent="0.3">
      <c r="A146" s="2">
        <v>45157</v>
      </c>
      <c r="B146" s="1" t="str">
        <f t="shared" si="6"/>
        <v>August</v>
      </c>
      <c r="C146" t="s">
        <v>4</v>
      </c>
      <c r="D146" t="s">
        <v>5</v>
      </c>
      <c r="E146">
        <f t="shared" si="7"/>
        <v>3</v>
      </c>
      <c r="F146" t="s">
        <v>11</v>
      </c>
      <c r="G146" t="str">
        <f t="shared" si="8"/>
        <v>2023-2024</v>
      </c>
      <c r="H146">
        <f>COUNTIFS(B:B, B146,G:G, G146)</f>
        <v>3</v>
      </c>
      <c r="I146">
        <f xml:space="preserve"> SUMIFS(E:E,B:B, B146,G:G,G146)</f>
        <v>9</v>
      </c>
      <c r="J146" s="3">
        <f>COUNTIFS(B:B, B146,G:G, G146,D:D, "W") / COUNTIFS(B:B, B146,G:G, G146)</f>
        <v>1</v>
      </c>
    </row>
    <row r="147" spans="1:10" x14ac:dyDescent="0.3">
      <c r="A147" s="2">
        <v>45165</v>
      </c>
      <c r="B147" s="1" t="str">
        <f t="shared" si="6"/>
        <v>August</v>
      </c>
      <c r="C147" t="s">
        <v>7</v>
      </c>
      <c r="D147" t="s">
        <v>5</v>
      </c>
      <c r="E147">
        <f t="shared" si="7"/>
        <v>3</v>
      </c>
      <c r="F147" t="s">
        <v>13</v>
      </c>
      <c r="G147" t="str">
        <f t="shared" si="8"/>
        <v>2023-2024</v>
      </c>
      <c r="H147">
        <f>COUNTIFS(B:B, B147,G:G, G147)</f>
        <v>3</v>
      </c>
      <c r="I147">
        <f xml:space="preserve"> SUMIFS(E:E,B:B, B147,G:G,G147)</f>
        <v>9</v>
      </c>
      <c r="J147" s="3">
        <f>COUNTIFS(B:B, B147,G:G, G147,D:D, "W") / COUNTIFS(B:B, B147,G:G, G147)</f>
        <v>1</v>
      </c>
    </row>
    <row r="148" spans="1:10" x14ac:dyDescent="0.3">
      <c r="A148" s="2">
        <v>45171</v>
      </c>
      <c r="B148" s="1" t="str">
        <f t="shared" si="6"/>
        <v>September</v>
      </c>
      <c r="C148" t="s">
        <v>4</v>
      </c>
      <c r="D148" t="s">
        <v>5</v>
      </c>
      <c r="E148">
        <f t="shared" si="7"/>
        <v>3</v>
      </c>
      <c r="F148" t="s">
        <v>30</v>
      </c>
      <c r="G148" t="str">
        <f t="shared" si="8"/>
        <v>2023-2024</v>
      </c>
      <c r="H148">
        <f>COUNTIFS(B:B, B148,G:G, G148)</f>
        <v>4</v>
      </c>
      <c r="I148">
        <f xml:space="preserve"> SUMIFS(E:E,B:B, B148,G:G,G148)</f>
        <v>9</v>
      </c>
      <c r="J148" s="3">
        <f>COUNTIFS(B:B, B148,G:G, G148,D:D, "W") / COUNTIFS(B:B, B148,G:G, G148)</f>
        <v>0.75</v>
      </c>
    </row>
    <row r="149" spans="1:10" x14ac:dyDescent="0.3">
      <c r="A149" s="2">
        <v>45185</v>
      </c>
      <c r="B149" s="1" t="str">
        <f t="shared" si="6"/>
        <v>September</v>
      </c>
      <c r="C149" t="s">
        <v>7</v>
      </c>
      <c r="D149" t="s">
        <v>5</v>
      </c>
      <c r="E149">
        <f t="shared" si="7"/>
        <v>3</v>
      </c>
      <c r="F149" t="s">
        <v>26</v>
      </c>
      <c r="G149" t="str">
        <f t="shared" si="8"/>
        <v>2023-2024</v>
      </c>
      <c r="H149">
        <f>COUNTIFS(B:B, B149,G:G, G149)</f>
        <v>4</v>
      </c>
      <c r="I149">
        <f xml:space="preserve"> SUMIFS(E:E,B:B, B149,G:G,G149)</f>
        <v>9</v>
      </c>
      <c r="J149" s="3">
        <f>COUNTIFS(B:B, B149,G:G, G149,D:D, "W") / COUNTIFS(B:B, B149,G:G, G149)</f>
        <v>0.75</v>
      </c>
    </row>
    <row r="150" spans="1:10" x14ac:dyDescent="0.3">
      <c r="A150" s="2">
        <v>45192</v>
      </c>
      <c r="B150" s="1" t="str">
        <f t="shared" si="6"/>
        <v>September</v>
      </c>
      <c r="C150" t="s">
        <v>4</v>
      </c>
      <c r="D150" t="s">
        <v>5</v>
      </c>
      <c r="E150">
        <f t="shared" si="7"/>
        <v>3</v>
      </c>
      <c r="F150" t="s">
        <v>33</v>
      </c>
      <c r="G150" t="str">
        <f t="shared" si="8"/>
        <v>2023-2024</v>
      </c>
      <c r="H150">
        <f>COUNTIFS(B:B, B150,G:G, G150)</f>
        <v>4</v>
      </c>
      <c r="I150">
        <f xml:space="preserve"> SUMIFS(E:E,B:B, B150,G:G,G150)</f>
        <v>9</v>
      </c>
      <c r="J150" s="3">
        <f>COUNTIFS(B:B, B150,G:G, G150,D:D, "W") / COUNTIFS(B:B, B150,G:G, G150)</f>
        <v>0.75</v>
      </c>
    </row>
    <row r="151" spans="1:10" x14ac:dyDescent="0.3">
      <c r="A151" s="2">
        <v>45199</v>
      </c>
      <c r="B151" s="1" t="str">
        <f t="shared" si="6"/>
        <v>September</v>
      </c>
      <c r="C151" t="s">
        <v>7</v>
      </c>
      <c r="D151" t="s">
        <v>27</v>
      </c>
      <c r="E151">
        <f t="shared" si="7"/>
        <v>0</v>
      </c>
      <c r="F151" t="s">
        <v>25</v>
      </c>
      <c r="G151" t="str">
        <f t="shared" si="8"/>
        <v>2023-2024</v>
      </c>
      <c r="H151">
        <f>COUNTIFS(B:B, B151,G:G, G151)</f>
        <v>4</v>
      </c>
      <c r="I151">
        <f xml:space="preserve"> SUMIFS(E:E,B:B, B151,G:G,G151)</f>
        <v>9</v>
      </c>
      <c r="J151" s="3">
        <f>COUNTIFS(B:B, B151,G:G, G151,D:D, "W") / COUNTIFS(B:B, B151,G:G, G151)</f>
        <v>0.75</v>
      </c>
    </row>
    <row r="152" spans="1:10" x14ac:dyDescent="0.3">
      <c r="A152" s="2">
        <v>45207</v>
      </c>
      <c r="B152" s="1" t="str">
        <f t="shared" si="6"/>
        <v>October</v>
      </c>
      <c r="C152" t="s">
        <v>7</v>
      </c>
      <c r="D152" t="s">
        <v>27</v>
      </c>
      <c r="E152">
        <f t="shared" si="7"/>
        <v>0</v>
      </c>
      <c r="F152" t="s">
        <v>9</v>
      </c>
      <c r="G152" t="str">
        <f t="shared" si="8"/>
        <v>2023-2024</v>
      </c>
      <c r="H152">
        <f>COUNTIFS(B:B, B152,G:G, G152)</f>
        <v>3</v>
      </c>
      <c r="I152">
        <f xml:space="preserve"> SUMIFS(E:E,B:B, B152,G:G,G152)</f>
        <v>6</v>
      </c>
      <c r="J152" s="3">
        <f>COUNTIFS(B:B, B152,G:G, G152,D:D, "W") / COUNTIFS(B:B, B152,G:G, G152)</f>
        <v>0.66666666666666663</v>
      </c>
    </row>
    <row r="153" spans="1:10" x14ac:dyDescent="0.3">
      <c r="A153" s="2">
        <v>45220</v>
      </c>
      <c r="B153" s="1" t="str">
        <f t="shared" si="6"/>
        <v>October</v>
      </c>
      <c r="C153" t="s">
        <v>4</v>
      </c>
      <c r="D153" t="s">
        <v>5</v>
      </c>
      <c r="E153">
        <f t="shared" si="7"/>
        <v>3</v>
      </c>
      <c r="F153" t="s">
        <v>21</v>
      </c>
      <c r="G153" t="str">
        <f t="shared" si="8"/>
        <v>2023-2024</v>
      </c>
      <c r="H153">
        <f>COUNTIFS(B:B, B153,G:G, G153)</f>
        <v>3</v>
      </c>
      <c r="I153">
        <f xml:space="preserve"> SUMIFS(E:E,B:B, B153,G:G,G153)</f>
        <v>6</v>
      </c>
      <c r="J153" s="3">
        <f>COUNTIFS(B:B, B153,G:G, G153,D:D, "W") / COUNTIFS(B:B, B153,G:G, G153)</f>
        <v>0.66666666666666663</v>
      </c>
    </row>
    <row r="154" spans="1:10" x14ac:dyDescent="0.3">
      <c r="A154" s="2">
        <v>45228</v>
      </c>
      <c r="B154" s="1" t="str">
        <f t="shared" si="6"/>
        <v>October</v>
      </c>
      <c r="C154" t="s">
        <v>7</v>
      </c>
      <c r="D154" t="s">
        <v>5</v>
      </c>
      <c r="E154">
        <f t="shared" si="7"/>
        <v>3</v>
      </c>
      <c r="F154" t="s">
        <v>16</v>
      </c>
      <c r="G154" t="str">
        <f t="shared" si="8"/>
        <v>2023-2024</v>
      </c>
      <c r="H154">
        <f>COUNTIFS(B:B, B154,G:G, G154)</f>
        <v>3</v>
      </c>
      <c r="I154">
        <f xml:space="preserve"> SUMIFS(E:E,B:B, B154,G:G,G154)</f>
        <v>6</v>
      </c>
      <c r="J154" s="3">
        <f>COUNTIFS(B:B, B154,G:G, G154,D:D, "W") / COUNTIFS(B:B, B154,G:G, G154)</f>
        <v>0.66666666666666663</v>
      </c>
    </row>
    <row r="155" spans="1:10" x14ac:dyDescent="0.3">
      <c r="A155" s="2">
        <v>45234</v>
      </c>
      <c r="B155" s="1" t="str">
        <f t="shared" si="6"/>
        <v>November</v>
      </c>
      <c r="C155" t="s">
        <v>4</v>
      </c>
      <c r="D155" t="s">
        <v>5</v>
      </c>
      <c r="E155">
        <f t="shared" si="7"/>
        <v>3</v>
      </c>
      <c r="F155" t="s">
        <v>23</v>
      </c>
      <c r="G155" t="str">
        <f t="shared" si="8"/>
        <v>2023-2024</v>
      </c>
      <c r="H155">
        <f>COUNTIFS(B:B, B155,G:G, G155)</f>
        <v>3</v>
      </c>
      <c r="I155">
        <f xml:space="preserve"> SUMIFS(E:E,B:B, B155,G:G,G155)</f>
        <v>5</v>
      </c>
      <c r="J155" s="3">
        <f>COUNTIFS(B:B, B155,G:G, G155,D:D, "W") / COUNTIFS(B:B, B155,G:G, G155)</f>
        <v>0.33333333333333331</v>
      </c>
    </row>
    <row r="156" spans="1:10" x14ac:dyDescent="0.3">
      <c r="A156" s="2">
        <v>45242</v>
      </c>
      <c r="B156" s="1" t="str">
        <f t="shared" si="6"/>
        <v>November</v>
      </c>
      <c r="C156" t="s">
        <v>7</v>
      </c>
      <c r="D156" t="s">
        <v>15</v>
      </c>
      <c r="E156">
        <f t="shared" si="7"/>
        <v>1</v>
      </c>
      <c r="F156" t="s">
        <v>12</v>
      </c>
      <c r="G156" t="str">
        <f t="shared" si="8"/>
        <v>2023-2024</v>
      </c>
      <c r="H156">
        <f>COUNTIFS(B:B, B156,G:G, G156)</f>
        <v>3</v>
      </c>
      <c r="I156">
        <f xml:space="preserve"> SUMIFS(E:E,B:B, B156,G:G,G156)</f>
        <v>5</v>
      </c>
      <c r="J156" s="3">
        <f>COUNTIFS(B:B, B156,G:G, G156,D:D, "W") / COUNTIFS(B:B, B156,G:G, G156)</f>
        <v>0.33333333333333331</v>
      </c>
    </row>
    <row r="157" spans="1:10" x14ac:dyDescent="0.3">
      <c r="A157" s="2">
        <v>45255</v>
      </c>
      <c r="B157" s="1" t="str">
        <f t="shared" si="6"/>
        <v>November</v>
      </c>
      <c r="C157" t="s">
        <v>4</v>
      </c>
      <c r="D157" t="s">
        <v>15</v>
      </c>
      <c r="E157">
        <f t="shared" si="7"/>
        <v>1</v>
      </c>
      <c r="F157" t="s">
        <v>29</v>
      </c>
      <c r="G157" t="str">
        <f t="shared" si="8"/>
        <v>2023-2024</v>
      </c>
      <c r="H157">
        <f>COUNTIFS(B:B, B157,G:G, G157)</f>
        <v>3</v>
      </c>
      <c r="I157">
        <f xml:space="preserve"> SUMIFS(E:E,B:B, B157,G:G,G157)</f>
        <v>5</v>
      </c>
      <c r="J157" s="3">
        <f>COUNTIFS(B:B, B157,G:G, G157,D:D, "W") / COUNTIFS(B:B, B157,G:G, G157)</f>
        <v>0.33333333333333331</v>
      </c>
    </row>
    <row r="158" spans="1:10" x14ac:dyDescent="0.3">
      <c r="A158" s="2">
        <v>45263</v>
      </c>
      <c r="B158" s="1" t="str">
        <f t="shared" si="6"/>
        <v>December</v>
      </c>
      <c r="C158" t="s">
        <v>4</v>
      </c>
      <c r="D158" t="s">
        <v>15</v>
      </c>
      <c r="E158">
        <f t="shared" si="7"/>
        <v>1</v>
      </c>
      <c r="F158" t="s">
        <v>17</v>
      </c>
      <c r="G158" t="str">
        <f t="shared" si="8"/>
        <v>2023-2024</v>
      </c>
      <c r="H158">
        <f>COUNTIFS(B:B, B158,G:G, G158)</f>
        <v>6</v>
      </c>
      <c r="I158">
        <f xml:space="preserve"> SUMIFS(E:E,B:B, B158,G:G,G158)</f>
        <v>11</v>
      </c>
      <c r="J158" s="3">
        <f>COUNTIFS(B:B, B158,G:G, G158,D:D, "W") / COUNTIFS(B:B, B158,G:G, G158)</f>
        <v>0.5</v>
      </c>
    </row>
    <row r="159" spans="1:10" x14ac:dyDescent="0.3">
      <c r="A159" s="2">
        <v>45266</v>
      </c>
      <c r="B159" s="1" t="str">
        <f t="shared" si="6"/>
        <v>December</v>
      </c>
      <c r="C159" t="s">
        <v>7</v>
      </c>
      <c r="D159" t="s">
        <v>27</v>
      </c>
      <c r="E159">
        <f t="shared" si="7"/>
        <v>0</v>
      </c>
      <c r="F159" t="s">
        <v>18</v>
      </c>
      <c r="G159" t="str">
        <f t="shared" si="8"/>
        <v>2023-2024</v>
      </c>
      <c r="H159">
        <f>COUNTIFS(B:B, B159,G:G, G159)</f>
        <v>6</v>
      </c>
      <c r="I159">
        <f xml:space="preserve"> SUMIFS(E:E,B:B, B159,G:G,G159)</f>
        <v>11</v>
      </c>
      <c r="J159" s="3">
        <f>COUNTIFS(B:B, B159,G:G, G159,D:D, "W") / COUNTIFS(B:B, B159,G:G, G159)</f>
        <v>0.5</v>
      </c>
    </row>
    <row r="160" spans="1:10" x14ac:dyDescent="0.3">
      <c r="A160" s="2">
        <v>45270</v>
      </c>
      <c r="B160" s="1" t="str">
        <f t="shared" si="6"/>
        <v>December</v>
      </c>
      <c r="C160" t="s">
        <v>7</v>
      </c>
      <c r="D160" t="s">
        <v>5</v>
      </c>
      <c r="E160">
        <f t="shared" si="7"/>
        <v>3</v>
      </c>
      <c r="F160" t="s">
        <v>34</v>
      </c>
      <c r="G160" t="str">
        <f t="shared" si="8"/>
        <v>2023-2024</v>
      </c>
      <c r="H160">
        <f>COUNTIFS(B:B, B160,G:G, G160)</f>
        <v>6</v>
      </c>
      <c r="I160">
        <f xml:space="preserve"> SUMIFS(E:E,B:B, B160,G:G,G160)</f>
        <v>11</v>
      </c>
      <c r="J160" s="3">
        <f>COUNTIFS(B:B, B160,G:G, G160,D:D, "W") / COUNTIFS(B:B, B160,G:G, G160)</f>
        <v>0.5</v>
      </c>
    </row>
    <row r="161" spans="1:10" x14ac:dyDescent="0.3">
      <c r="A161" s="2">
        <v>45276</v>
      </c>
      <c r="B161" s="1" t="str">
        <f t="shared" si="6"/>
        <v>December</v>
      </c>
      <c r="C161" t="s">
        <v>4</v>
      </c>
      <c r="D161" t="s">
        <v>15</v>
      </c>
      <c r="E161">
        <f t="shared" si="7"/>
        <v>1</v>
      </c>
      <c r="F161" t="s">
        <v>20</v>
      </c>
      <c r="G161" t="str">
        <f t="shared" si="8"/>
        <v>2023-2024</v>
      </c>
      <c r="H161">
        <f>COUNTIFS(B:B, B161,G:G, G161)</f>
        <v>6</v>
      </c>
      <c r="I161">
        <f xml:space="preserve"> SUMIFS(E:E,B:B, B161,G:G,G161)</f>
        <v>11</v>
      </c>
      <c r="J161" s="3">
        <f>COUNTIFS(B:B, B161,G:G, G161,D:D, "W") / COUNTIFS(B:B, B161,G:G, G161)</f>
        <v>0.5</v>
      </c>
    </row>
    <row r="162" spans="1:10" x14ac:dyDescent="0.3">
      <c r="A162" s="2">
        <v>45287</v>
      </c>
      <c r="B162" s="1" t="str">
        <f t="shared" si="6"/>
        <v>December</v>
      </c>
      <c r="C162" t="s">
        <v>7</v>
      </c>
      <c r="D162" t="s">
        <v>5</v>
      </c>
      <c r="E162">
        <f t="shared" si="7"/>
        <v>3</v>
      </c>
      <c r="F162" t="s">
        <v>22</v>
      </c>
      <c r="G162" t="str">
        <f t="shared" si="8"/>
        <v>2023-2024</v>
      </c>
      <c r="H162">
        <f>COUNTIFS(B:B, B162,G:G, G162)</f>
        <v>6</v>
      </c>
      <c r="I162">
        <f xml:space="preserve"> SUMIFS(E:E,B:B, B162,G:G,G162)</f>
        <v>11</v>
      </c>
      <c r="J162" s="3">
        <f>COUNTIFS(B:B, B162,G:G, G162,D:D, "W") / COUNTIFS(B:B, B162,G:G, G162)</f>
        <v>0.5</v>
      </c>
    </row>
    <row r="163" spans="1:10" x14ac:dyDescent="0.3">
      <c r="A163" s="2">
        <v>45290</v>
      </c>
      <c r="B163" s="1" t="str">
        <f t="shared" si="6"/>
        <v>December</v>
      </c>
      <c r="C163" t="s">
        <v>4</v>
      </c>
      <c r="D163" t="s">
        <v>5</v>
      </c>
      <c r="E163">
        <f t="shared" si="7"/>
        <v>3</v>
      </c>
      <c r="F163" t="s">
        <v>13</v>
      </c>
      <c r="G163" t="str">
        <f t="shared" si="8"/>
        <v>2023-2024</v>
      </c>
      <c r="H163">
        <f>COUNTIFS(B:B, B163,G:G, G163)</f>
        <v>6</v>
      </c>
      <c r="I163">
        <f xml:space="preserve"> SUMIFS(E:E,B:B, B163,G:G,G163)</f>
        <v>11</v>
      </c>
      <c r="J163" s="3">
        <f>COUNTIFS(B:B, B163,G:G, G163,D:D, "W") / COUNTIFS(B:B, B163,G:G, G163)</f>
        <v>0.5</v>
      </c>
    </row>
    <row r="164" spans="1:10" x14ac:dyDescent="0.3">
      <c r="A164" s="2">
        <v>45304</v>
      </c>
      <c r="B164" s="1" t="str">
        <f t="shared" si="6"/>
        <v>January</v>
      </c>
      <c r="C164" t="s">
        <v>7</v>
      </c>
      <c r="D164" t="s">
        <v>5</v>
      </c>
      <c r="E164">
        <f t="shared" si="7"/>
        <v>3</v>
      </c>
      <c r="F164" t="s">
        <v>11</v>
      </c>
      <c r="G164" t="str">
        <f t="shared" si="8"/>
        <v>2023-2024</v>
      </c>
      <c r="H164">
        <f>COUNTIFS(B:B, B164,G:G, G164)</f>
        <v>2</v>
      </c>
      <c r="I164">
        <f xml:space="preserve"> SUMIFS(E:E,B:B, B164,G:G,G164)</f>
        <v>6</v>
      </c>
      <c r="J164" s="3">
        <f>COUNTIFS(B:B, B164,G:G, G164,D:D, "W") / COUNTIFS(B:B, B164,G:G, G164)</f>
        <v>1</v>
      </c>
    </row>
    <row r="165" spans="1:10" x14ac:dyDescent="0.3">
      <c r="A165" s="2">
        <v>45322</v>
      </c>
      <c r="B165" s="1" t="str">
        <f t="shared" si="6"/>
        <v>January</v>
      </c>
      <c r="C165" t="s">
        <v>4</v>
      </c>
      <c r="D165" t="s">
        <v>5</v>
      </c>
      <c r="E165">
        <f t="shared" si="7"/>
        <v>3</v>
      </c>
      <c r="F165" t="s">
        <v>10</v>
      </c>
      <c r="G165" t="str">
        <f t="shared" si="8"/>
        <v>2023-2024</v>
      </c>
      <c r="H165">
        <f>COUNTIFS(B:B, B165,G:G, G165)</f>
        <v>2</v>
      </c>
      <c r="I165">
        <f xml:space="preserve"> SUMIFS(E:E,B:B, B165,G:G,G165)</f>
        <v>6</v>
      </c>
      <c r="J165" s="3">
        <f>COUNTIFS(B:B, B165,G:G, G165,D:D, "W") / COUNTIFS(B:B, B165,G:G, G165)</f>
        <v>1</v>
      </c>
    </row>
    <row r="166" spans="1:10" x14ac:dyDescent="0.3">
      <c r="A166" s="2">
        <v>45327</v>
      </c>
      <c r="B166" s="1" t="str">
        <f t="shared" si="6"/>
        <v>February</v>
      </c>
      <c r="C166" t="s">
        <v>7</v>
      </c>
      <c r="D166" t="s">
        <v>5</v>
      </c>
      <c r="E166">
        <f t="shared" si="7"/>
        <v>3</v>
      </c>
      <c r="F166" t="s">
        <v>32</v>
      </c>
      <c r="G166" t="str">
        <f t="shared" si="8"/>
        <v>2023-2024</v>
      </c>
      <c r="H166">
        <f>COUNTIFS(B:B, B166,G:G, G166)</f>
        <v>5</v>
      </c>
      <c r="I166">
        <f xml:space="preserve"> SUMIFS(E:E,B:B, B166,G:G,G166)</f>
        <v>13</v>
      </c>
      <c r="J166" s="3">
        <f>COUNTIFS(B:B, B166,G:G, G166,D:D, "W") / COUNTIFS(B:B, B166,G:G, G166)</f>
        <v>0.8</v>
      </c>
    </row>
    <row r="167" spans="1:10" x14ac:dyDescent="0.3">
      <c r="A167" s="2">
        <v>45332</v>
      </c>
      <c r="B167" s="1" t="str">
        <f t="shared" si="6"/>
        <v>February</v>
      </c>
      <c r="C167" t="s">
        <v>4</v>
      </c>
      <c r="D167" t="s">
        <v>5</v>
      </c>
      <c r="E167">
        <f t="shared" si="7"/>
        <v>3</v>
      </c>
      <c r="F167" t="s">
        <v>22</v>
      </c>
      <c r="G167" t="str">
        <f t="shared" si="8"/>
        <v>2023-2024</v>
      </c>
      <c r="H167">
        <f>COUNTIFS(B:B, B167,G:G, G167)</f>
        <v>5</v>
      </c>
      <c r="I167">
        <f xml:space="preserve"> SUMIFS(E:E,B:B, B167,G:G,G167)</f>
        <v>13</v>
      </c>
      <c r="J167" s="3">
        <f>COUNTIFS(B:B, B167,G:G, G167,D:D, "W") / COUNTIFS(B:B, B167,G:G, G167)</f>
        <v>0.8</v>
      </c>
    </row>
    <row r="168" spans="1:10" x14ac:dyDescent="0.3">
      <c r="A168" s="2">
        <v>45339</v>
      </c>
      <c r="B168" s="1" t="str">
        <f t="shared" si="6"/>
        <v>February</v>
      </c>
      <c r="C168" t="s">
        <v>4</v>
      </c>
      <c r="D168" t="s">
        <v>15</v>
      </c>
      <c r="E168">
        <f t="shared" si="7"/>
        <v>1</v>
      </c>
      <c r="F168" t="s">
        <v>12</v>
      </c>
      <c r="G168" t="str">
        <f t="shared" si="8"/>
        <v>2023-2024</v>
      </c>
      <c r="H168">
        <f>COUNTIFS(B:B, B168,G:G, G168)</f>
        <v>5</v>
      </c>
      <c r="I168">
        <f xml:space="preserve"> SUMIFS(E:E,B:B, B168,G:G,G168)</f>
        <v>13</v>
      </c>
      <c r="J168" s="3">
        <f>COUNTIFS(B:B, B168,G:G, G168,D:D, "W") / COUNTIFS(B:B, B168,G:G, G168)</f>
        <v>0.8</v>
      </c>
    </row>
    <row r="169" spans="1:10" x14ac:dyDescent="0.3">
      <c r="A169" s="2">
        <v>45342</v>
      </c>
      <c r="B169" s="1" t="str">
        <f t="shared" si="6"/>
        <v>February</v>
      </c>
      <c r="C169" t="s">
        <v>4</v>
      </c>
      <c r="D169" t="s">
        <v>5</v>
      </c>
      <c r="E169">
        <f t="shared" si="7"/>
        <v>3</v>
      </c>
      <c r="F169" t="s">
        <v>32</v>
      </c>
      <c r="G169" t="str">
        <f t="shared" si="8"/>
        <v>2023-2024</v>
      </c>
      <c r="H169">
        <f>COUNTIFS(B:B, B169,G:G, G169)</f>
        <v>5</v>
      </c>
      <c r="I169">
        <f xml:space="preserve"> SUMIFS(E:E,B:B, B169,G:G,G169)</f>
        <v>13</v>
      </c>
      <c r="J169" s="3">
        <f>COUNTIFS(B:B, B169,G:G, G169,D:D, "W") / COUNTIFS(B:B, B169,G:G, G169)</f>
        <v>0.8</v>
      </c>
    </row>
    <row r="170" spans="1:10" x14ac:dyDescent="0.3">
      <c r="A170" s="2">
        <v>45346</v>
      </c>
      <c r="B170" s="1" t="str">
        <f t="shared" si="6"/>
        <v>February</v>
      </c>
      <c r="C170" t="s">
        <v>7</v>
      </c>
      <c r="D170" t="s">
        <v>5</v>
      </c>
      <c r="E170">
        <f t="shared" si="7"/>
        <v>3</v>
      </c>
      <c r="F170" t="s">
        <v>23</v>
      </c>
      <c r="G170" t="str">
        <f t="shared" si="8"/>
        <v>2023-2024</v>
      </c>
      <c r="H170">
        <f>COUNTIFS(B:B, B170,G:G, G170)</f>
        <v>5</v>
      </c>
      <c r="I170">
        <f xml:space="preserve"> SUMIFS(E:E,B:B, B170,G:G,G170)</f>
        <v>13</v>
      </c>
      <c r="J170" s="3">
        <f>COUNTIFS(B:B, B170,G:G, G170,D:D, "W") / COUNTIFS(B:B, B170,G:G, G170)</f>
        <v>0.8</v>
      </c>
    </row>
    <row r="171" spans="1:10" x14ac:dyDescent="0.3">
      <c r="A171" s="2">
        <v>45354</v>
      </c>
      <c r="B171" s="1" t="str">
        <f t="shared" si="6"/>
        <v>March</v>
      </c>
      <c r="C171" t="s">
        <v>4</v>
      </c>
      <c r="D171" t="s">
        <v>5</v>
      </c>
      <c r="E171">
        <f t="shared" si="7"/>
        <v>3</v>
      </c>
      <c r="F171" t="s">
        <v>16</v>
      </c>
      <c r="G171" t="str">
        <f t="shared" si="8"/>
        <v>2023-2024</v>
      </c>
      <c r="H171">
        <f>COUNTIFS(B:B, B171,G:G, G171)</f>
        <v>3</v>
      </c>
      <c r="I171">
        <f xml:space="preserve"> SUMIFS(E:E,B:B, B171,G:G,G171)</f>
        <v>5</v>
      </c>
      <c r="J171" s="3">
        <f>COUNTIFS(B:B, B171,G:G, G171,D:D, "W") / COUNTIFS(B:B, B171,G:G, G171)</f>
        <v>0.33333333333333331</v>
      </c>
    </row>
    <row r="172" spans="1:10" x14ac:dyDescent="0.3">
      <c r="A172" s="2">
        <v>45361</v>
      </c>
      <c r="B172" s="1" t="str">
        <f t="shared" si="6"/>
        <v>March</v>
      </c>
      <c r="C172" t="s">
        <v>7</v>
      </c>
      <c r="D172" t="s">
        <v>15</v>
      </c>
      <c r="E172">
        <f t="shared" si="7"/>
        <v>1</v>
      </c>
      <c r="F172" t="s">
        <v>29</v>
      </c>
      <c r="G172" t="str">
        <f t="shared" si="8"/>
        <v>2023-2024</v>
      </c>
      <c r="H172">
        <f>COUNTIFS(B:B, B172,G:G, G172)</f>
        <v>3</v>
      </c>
      <c r="I172">
        <f xml:space="preserve"> SUMIFS(E:E,B:B, B172,G:G,G172)</f>
        <v>5</v>
      </c>
      <c r="J172" s="3">
        <f>COUNTIFS(B:B, B172,G:G, G172,D:D, "W") / COUNTIFS(B:B, B172,G:G, G172)</f>
        <v>0.33333333333333331</v>
      </c>
    </row>
    <row r="173" spans="1:10" x14ac:dyDescent="0.3">
      <c r="A173" s="2">
        <v>45382</v>
      </c>
      <c r="B173" s="1" t="str">
        <f t="shared" si="6"/>
        <v>March</v>
      </c>
      <c r="C173" t="s">
        <v>4</v>
      </c>
      <c r="D173" t="s">
        <v>15</v>
      </c>
      <c r="E173">
        <f t="shared" si="7"/>
        <v>1</v>
      </c>
      <c r="F173" t="s">
        <v>9</v>
      </c>
      <c r="G173" t="str">
        <f t="shared" si="8"/>
        <v>2023-2024</v>
      </c>
      <c r="H173">
        <f>COUNTIFS(B:B, B173,G:G, G173)</f>
        <v>3</v>
      </c>
      <c r="I173">
        <f xml:space="preserve"> SUMIFS(E:E,B:B, B173,G:G,G173)</f>
        <v>5</v>
      </c>
      <c r="J173" s="3">
        <f>COUNTIFS(B:B, B173,G:G, G173,D:D, "W") / COUNTIFS(B:B, B173,G:G, G173)</f>
        <v>0.33333333333333331</v>
      </c>
    </row>
    <row r="174" spans="1:10" x14ac:dyDescent="0.3">
      <c r="A174" s="2">
        <v>45385</v>
      </c>
      <c r="B174" s="1" t="str">
        <f t="shared" si="6"/>
        <v>April</v>
      </c>
      <c r="C174" t="s">
        <v>4</v>
      </c>
      <c r="D174" t="s">
        <v>5</v>
      </c>
      <c r="E174">
        <f t="shared" si="7"/>
        <v>3</v>
      </c>
      <c r="F174" t="s">
        <v>18</v>
      </c>
      <c r="G174" t="str">
        <f t="shared" si="8"/>
        <v>2023-2024</v>
      </c>
      <c r="H174">
        <f>COUNTIFS(B:B, B174,G:G, G174)</f>
        <v>5</v>
      </c>
      <c r="I174">
        <f xml:space="preserve"> SUMIFS(E:E,B:B, B174,G:G,G174)</f>
        <v>15</v>
      </c>
      <c r="J174" s="3">
        <f>COUNTIFS(B:B, B174,G:G, G174,D:D, "W") / COUNTIFS(B:B, B174,G:G, G174)</f>
        <v>1</v>
      </c>
    </row>
    <row r="175" spans="1:10" x14ac:dyDescent="0.3">
      <c r="A175" s="2">
        <v>45388</v>
      </c>
      <c r="B175" s="1" t="str">
        <f t="shared" si="6"/>
        <v>April</v>
      </c>
      <c r="C175" t="s">
        <v>7</v>
      </c>
      <c r="D175" t="s">
        <v>5</v>
      </c>
      <c r="E175">
        <f t="shared" si="7"/>
        <v>3</v>
      </c>
      <c r="F175" t="s">
        <v>20</v>
      </c>
      <c r="G175" t="str">
        <f t="shared" si="8"/>
        <v>2023-2024</v>
      </c>
      <c r="H175">
        <f>COUNTIFS(B:B, B175,G:G, G175)</f>
        <v>5</v>
      </c>
      <c r="I175">
        <f xml:space="preserve"> SUMIFS(E:E,B:B, B175,G:G,G175)</f>
        <v>15</v>
      </c>
      <c r="J175" s="3">
        <f>COUNTIFS(B:B, B175,G:G, G175,D:D, "W") / COUNTIFS(B:B, B175,G:G, G175)</f>
        <v>1</v>
      </c>
    </row>
    <row r="176" spans="1:10" x14ac:dyDescent="0.3">
      <c r="A176" s="2">
        <v>45395</v>
      </c>
      <c r="B176" s="1" t="str">
        <f t="shared" si="6"/>
        <v>April</v>
      </c>
      <c r="C176" t="s">
        <v>4</v>
      </c>
      <c r="D176" t="s">
        <v>5</v>
      </c>
      <c r="E176">
        <f t="shared" si="7"/>
        <v>3</v>
      </c>
      <c r="F176" t="s">
        <v>34</v>
      </c>
      <c r="G176" t="str">
        <f t="shared" si="8"/>
        <v>2023-2024</v>
      </c>
      <c r="H176">
        <f>COUNTIFS(B:B, B176,G:G, G176)</f>
        <v>5</v>
      </c>
      <c r="I176">
        <f xml:space="preserve"> SUMIFS(E:E,B:B, B176,G:G,G176)</f>
        <v>15</v>
      </c>
      <c r="J176" s="3">
        <f>COUNTIFS(B:B, B176,G:G, G176,D:D, "W") / COUNTIFS(B:B, B176,G:G, G176)</f>
        <v>1</v>
      </c>
    </row>
    <row r="177" spans="1:10" x14ac:dyDescent="0.3">
      <c r="A177" s="2">
        <v>45407</v>
      </c>
      <c r="B177" s="1" t="str">
        <f t="shared" si="6"/>
        <v>April</v>
      </c>
      <c r="C177" t="s">
        <v>7</v>
      </c>
      <c r="D177" t="s">
        <v>5</v>
      </c>
      <c r="E177">
        <f t="shared" si="7"/>
        <v>3</v>
      </c>
      <c r="F177" t="s">
        <v>21</v>
      </c>
      <c r="G177" t="str">
        <f t="shared" si="8"/>
        <v>2023-2024</v>
      </c>
      <c r="H177">
        <f>COUNTIFS(B:B, B177,G:G, G177)</f>
        <v>5</v>
      </c>
      <c r="I177">
        <f xml:space="preserve"> SUMIFS(E:E,B:B, B177,G:G,G177)</f>
        <v>15</v>
      </c>
      <c r="J177" s="3">
        <f>COUNTIFS(B:B, B177,G:G, G177,D:D, "W") / COUNTIFS(B:B, B177,G:G, G177)</f>
        <v>1</v>
      </c>
    </row>
    <row r="178" spans="1:10" x14ac:dyDescent="0.3">
      <c r="A178" s="2">
        <v>45410</v>
      </c>
      <c r="B178" s="1" t="str">
        <f t="shared" si="6"/>
        <v>April</v>
      </c>
      <c r="C178" t="s">
        <v>7</v>
      </c>
      <c r="D178" t="s">
        <v>5</v>
      </c>
      <c r="E178">
        <f t="shared" si="7"/>
        <v>3</v>
      </c>
      <c r="F178" t="s">
        <v>33</v>
      </c>
      <c r="G178" t="str">
        <f t="shared" si="8"/>
        <v>2023-2024</v>
      </c>
      <c r="H178">
        <f>COUNTIFS(B:B, B178,G:G, G178)</f>
        <v>5</v>
      </c>
      <c r="I178">
        <f xml:space="preserve"> SUMIFS(E:E,B:B, B178,G:G,G178)</f>
        <v>15</v>
      </c>
      <c r="J178" s="3">
        <f>COUNTIFS(B:B, B178,G:G, G178,D:D, "W") / COUNTIFS(B:B, B178,G:G, G178)</f>
        <v>1</v>
      </c>
    </row>
    <row r="179" spans="1:10" x14ac:dyDescent="0.3">
      <c r="A179" s="2">
        <v>45416</v>
      </c>
      <c r="B179" s="1" t="str">
        <f t="shared" si="6"/>
        <v>May</v>
      </c>
      <c r="C179" t="s">
        <v>4</v>
      </c>
      <c r="D179" t="s">
        <v>5</v>
      </c>
      <c r="E179">
        <f t="shared" si="7"/>
        <v>3</v>
      </c>
      <c r="F179" t="s">
        <v>25</v>
      </c>
      <c r="G179" t="str">
        <f t="shared" si="8"/>
        <v>2023-2024</v>
      </c>
      <c r="H179">
        <f>COUNTIFS(B:B, B179,G:G, G179)</f>
        <v>4</v>
      </c>
      <c r="I179">
        <f xml:space="preserve"> SUMIFS(E:E,B:B, B179,G:G,G179)</f>
        <v>12</v>
      </c>
      <c r="J179" s="3">
        <f>COUNTIFS(B:B, B179,G:G, G179,D:D, "W") / COUNTIFS(B:B, B179,G:G, G179)</f>
        <v>1</v>
      </c>
    </row>
    <row r="180" spans="1:10" x14ac:dyDescent="0.3">
      <c r="A180" s="2">
        <v>45423</v>
      </c>
      <c r="B180" s="1" t="str">
        <f t="shared" si="6"/>
        <v>May</v>
      </c>
      <c r="C180" t="s">
        <v>7</v>
      </c>
      <c r="D180" t="s">
        <v>5</v>
      </c>
      <c r="E180">
        <f t="shared" si="7"/>
        <v>3</v>
      </c>
      <c r="F180" t="s">
        <v>30</v>
      </c>
      <c r="G180" t="str">
        <f t="shared" si="8"/>
        <v>2023-2024</v>
      </c>
      <c r="H180">
        <f>COUNTIFS(B:B, B180,G:G, G180)</f>
        <v>4</v>
      </c>
      <c r="I180">
        <f xml:space="preserve"> SUMIFS(E:E,B:B, B180,G:G,G180)</f>
        <v>12</v>
      </c>
      <c r="J180" s="3">
        <f>COUNTIFS(B:B, B180,G:G, G180,D:D, "W") / COUNTIFS(B:B, B180,G:G, G180)</f>
        <v>1</v>
      </c>
    </row>
    <row r="181" spans="1:10" x14ac:dyDescent="0.3">
      <c r="A181" s="2">
        <v>45426</v>
      </c>
      <c r="B181" s="1" t="str">
        <f t="shared" si="6"/>
        <v>May</v>
      </c>
      <c r="C181" t="s">
        <v>7</v>
      </c>
      <c r="D181" t="s">
        <v>5</v>
      </c>
      <c r="E181">
        <f t="shared" si="7"/>
        <v>3</v>
      </c>
      <c r="F181" t="s">
        <v>17</v>
      </c>
      <c r="G181" t="str">
        <f t="shared" si="8"/>
        <v>2023-2024</v>
      </c>
      <c r="H181">
        <f>COUNTIFS(B:B, B181,G:G, G181)</f>
        <v>4</v>
      </c>
      <c r="I181">
        <f xml:space="preserve"> SUMIFS(E:E,B:B, B181,G:G,G181)</f>
        <v>12</v>
      </c>
      <c r="J181" s="3">
        <f>COUNTIFS(B:B, B181,G:G, G181,D:D, "W") / COUNTIFS(B:B, B181,G:G, G181)</f>
        <v>1</v>
      </c>
    </row>
    <row r="182" spans="1:10" x14ac:dyDescent="0.3">
      <c r="A182" s="2">
        <v>45431</v>
      </c>
      <c r="B182" s="1" t="str">
        <f t="shared" si="6"/>
        <v>May</v>
      </c>
      <c r="C182" t="s">
        <v>4</v>
      </c>
      <c r="D182" t="s">
        <v>5</v>
      </c>
      <c r="E182">
        <f t="shared" si="7"/>
        <v>3</v>
      </c>
      <c r="F182" t="s">
        <v>26</v>
      </c>
      <c r="G182" t="str">
        <f t="shared" si="8"/>
        <v>2023-2024</v>
      </c>
      <c r="H182">
        <f>COUNTIFS(B:B, B182,G:G, G182)</f>
        <v>4</v>
      </c>
      <c r="I182">
        <f xml:space="preserve"> SUMIFS(E:E,B:B, B182,G:G,G182)</f>
        <v>12</v>
      </c>
      <c r="J182" s="3">
        <f>COUNTIFS(B:B, B182,G:G, G182,D:D, "W") / COUNTIFS(B:B, B182,G:G, G182)</f>
        <v>1</v>
      </c>
    </row>
    <row r="183" spans="1:10" x14ac:dyDescent="0.3">
      <c r="A183" s="23">
        <v>42959</v>
      </c>
      <c r="B183" s="1" t="str">
        <f t="shared" si="6"/>
        <v>August</v>
      </c>
      <c r="C183" s="4" t="s">
        <v>7</v>
      </c>
      <c r="D183" s="5" t="s">
        <v>5</v>
      </c>
      <c r="E183">
        <f t="shared" si="7"/>
        <v>3</v>
      </c>
      <c r="F183" s="6" t="s">
        <v>21</v>
      </c>
      <c r="G183" t="str">
        <f t="shared" si="8"/>
        <v>2017-2018</v>
      </c>
      <c r="H183">
        <f>COUNTIFS(B:B, B183,G:G, G183)</f>
        <v>3</v>
      </c>
      <c r="I183">
        <f xml:space="preserve"> SUMIFS(E:E,B:B, B183,G:G,G183)</f>
        <v>7</v>
      </c>
      <c r="J183" s="3">
        <f>COUNTIFS(B:B, B183,G:G, G183,D:D, "W") / COUNTIFS(B:B, B183,G:G, G183)</f>
        <v>0.66666666666666663</v>
      </c>
    </row>
    <row r="184" spans="1:10" x14ac:dyDescent="0.3">
      <c r="A184" s="23">
        <v>42968</v>
      </c>
      <c r="B184" s="1" t="str">
        <f t="shared" si="6"/>
        <v>August</v>
      </c>
      <c r="C184" s="4" t="s">
        <v>4</v>
      </c>
      <c r="D184" s="7" t="s">
        <v>15</v>
      </c>
      <c r="E184">
        <f t="shared" si="7"/>
        <v>1</v>
      </c>
      <c r="F184" s="6" t="s">
        <v>22</v>
      </c>
      <c r="G184" t="str">
        <f t="shared" si="8"/>
        <v>2017-2018</v>
      </c>
      <c r="H184">
        <f>COUNTIFS(B:B, B184,G:G, G184)</f>
        <v>3</v>
      </c>
      <c r="I184">
        <f xml:space="preserve"> SUMIFS(E:E,B:B, B184,G:G,G184)</f>
        <v>7</v>
      </c>
      <c r="J184" s="3">
        <f>COUNTIFS(B:B, B184,G:G, G184,D:D, "W") / COUNTIFS(B:B, B184,G:G, G184)</f>
        <v>0.66666666666666663</v>
      </c>
    </row>
    <row r="185" spans="1:10" x14ac:dyDescent="0.3">
      <c r="A185" s="23">
        <v>42973</v>
      </c>
      <c r="B185" s="1" t="str">
        <f t="shared" si="6"/>
        <v>August</v>
      </c>
      <c r="C185" s="4" t="s">
        <v>7</v>
      </c>
      <c r="D185" s="5" t="s">
        <v>5</v>
      </c>
      <c r="E185">
        <f t="shared" si="7"/>
        <v>3</v>
      </c>
      <c r="F185" s="6" t="s">
        <v>23</v>
      </c>
      <c r="G185" t="str">
        <f t="shared" si="8"/>
        <v>2017-2018</v>
      </c>
      <c r="H185">
        <f>COUNTIFS(B:B, B185,G:G, G185)</f>
        <v>3</v>
      </c>
      <c r="I185">
        <f xml:space="preserve"> SUMIFS(E:E,B:B, B185,G:G,G185)</f>
        <v>7</v>
      </c>
      <c r="J185" s="3">
        <f>COUNTIFS(B:B, B185,G:G, G185,D:D, "W") / COUNTIFS(B:B, B185,G:G, G185)</f>
        <v>0.66666666666666663</v>
      </c>
    </row>
    <row r="186" spans="1:10" x14ac:dyDescent="0.3">
      <c r="A186" s="23">
        <v>42987</v>
      </c>
      <c r="B186" s="1" t="str">
        <f t="shared" ref="B186:B249" si="9">TEXT(A186,"MMMM")</f>
        <v>September</v>
      </c>
      <c r="C186" s="4" t="s">
        <v>4</v>
      </c>
      <c r="D186" s="5" t="s">
        <v>5</v>
      </c>
      <c r="E186">
        <f t="shared" ref="E186:E249" si="10">IF(D186="W",3,IF(D186="D",1,0))</f>
        <v>3</v>
      </c>
      <c r="F186" s="6" t="s">
        <v>29</v>
      </c>
      <c r="G186" t="str">
        <f t="shared" ref="G186:G249" si="11">IF(AND(MONTH(A186)&gt;=6,YEAR(A186)=2020), "2020-2021", IF(MONTH(A186)&gt;=8,YEAR(A186)&amp;"-"&amp;YEAR(A186)+1,YEAR(A186)-1&amp;"-"&amp;YEAR(A186)))</f>
        <v>2017-2018</v>
      </c>
      <c r="H186">
        <f>COUNTIFS(B:B, B186,G:G, G186)</f>
        <v>4</v>
      </c>
      <c r="I186">
        <f xml:space="preserve"> SUMIFS(E:E,B:B, B186,G:G,G186)</f>
        <v>12</v>
      </c>
      <c r="J186" s="3">
        <f>COUNTIFS(B:B, B186,G:G, G186,D:D, "W") / COUNTIFS(B:B, B186,G:G, G186)</f>
        <v>1</v>
      </c>
    </row>
    <row r="187" spans="1:10" x14ac:dyDescent="0.3">
      <c r="A187" s="23">
        <v>42994</v>
      </c>
      <c r="B187" s="1" t="str">
        <f t="shared" si="9"/>
        <v>September</v>
      </c>
      <c r="C187" s="4" t="s">
        <v>7</v>
      </c>
      <c r="D187" s="5" t="s">
        <v>5</v>
      </c>
      <c r="E187">
        <f t="shared" si="10"/>
        <v>3</v>
      </c>
      <c r="F187" s="6" t="s">
        <v>24</v>
      </c>
      <c r="G187" t="str">
        <f t="shared" si="11"/>
        <v>2017-2018</v>
      </c>
      <c r="H187">
        <f>COUNTIFS(B:B, B187,G:G, G187)</f>
        <v>4</v>
      </c>
      <c r="I187">
        <f xml:space="preserve"> SUMIFS(E:E,B:B, B187,G:G,G187)</f>
        <v>12</v>
      </c>
      <c r="J187" s="3">
        <f>COUNTIFS(B:B, B187,G:G, G187,D:D, "W") / COUNTIFS(B:B, B187,G:G, G187)</f>
        <v>1</v>
      </c>
    </row>
    <row r="188" spans="1:10" x14ac:dyDescent="0.3">
      <c r="A188" s="23">
        <v>43001</v>
      </c>
      <c r="B188" s="1" t="str">
        <f t="shared" si="9"/>
        <v>September</v>
      </c>
      <c r="C188" s="4" t="s">
        <v>4</v>
      </c>
      <c r="D188" s="5" t="s">
        <v>5</v>
      </c>
      <c r="E188">
        <f t="shared" si="10"/>
        <v>3</v>
      </c>
      <c r="F188" s="6" t="s">
        <v>20</v>
      </c>
      <c r="G188" t="str">
        <f t="shared" si="11"/>
        <v>2017-2018</v>
      </c>
      <c r="H188">
        <f>COUNTIFS(B:B, B188,G:G, G188)</f>
        <v>4</v>
      </c>
      <c r="I188">
        <f xml:space="preserve"> SUMIFS(E:E,B:B, B188,G:G,G188)</f>
        <v>12</v>
      </c>
      <c r="J188" s="3">
        <f>COUNTIFS(B:B, B188,G:G, G188,D:D, "W") / COUNTIFS(B:B, B188,G:G, G188)</f>
        <v>1</v>
      </c>
    </row>
    <row r="189" spans="1:10" x14ac:dyDescent="0.3">
      <c r="A189" s="23">
        <v>43008</v>
      </c>
      <c r="B189" s="1" t="str">
        <f t="shared" si="9"/>
        <v>September</v>
      </c>
      <c r="C189" s="4" t="s">
        <v>7</v>
      </c>
      <c r="D189" s="5" t="s">
        <v>5</v>
      </c>
      <c r="E189">
        <f t="shared" si="10"/>
        <v>3</v>
      </c>
      <c r="F189" s="6" t="s">
        <v>12</v>
      </c>
      <c r="G189" t="str">
        <f t="shared" si="11"/>
        <v>2017-2018</v>
      </c>
      <c r="H189">
        <f>COUNTIFS(B:B, B189,G:G, G189)</f>
        <v>4</v>
      </c>
      <c r="I189">
        <f xml:space="preserve"> SUMIFS(E:E,B:B, B189,G:G,G189)</f>
        <v>12</v>
      </c>
      <c r="J189" s="3">
        <f>COUNTIFS(B:B, B189,G:G, G189,D:D, "W") / COUNTIFS(B:B, B189,G:G, G189)</f>
        <v>1</v>
      </c>
    </row>
    <row r="190" spans="1:10" x14ac:dyDescent="0.3">
      <c r="A190" s="23">
        <v>43022</v>
      </c>
      <c r="B190" s="1" t="str">
        <f t="shared" si="9"/>
        <v>October</v>
      </c>
      <c r="C190" s="4" t="s">
        <v>4</v>
      </c>
      <c r="D190" s="5" t="s">
        <v>5</v>
      </c>
      <c r="E190">
        <f t="shared" si="10"/>
        <v>3</v>
      </c>
      <c r="F190" s="6" t="s">
        <v>41</v>
      </c>
      <c r="G190" t="str">
        <f t="shared" si="11"/>
        <v>2017-2018</v>
      </c>
      <c r="H190">
        <f>COUNTIFS(B:B, B190,G:G, G190)</f>
        <v>3</v>
      </c>
      <c r="I190">
        <f xml:space="preserve"> SUMIFS(E:E,B:B, B190,G:G,G190)</f>
        <v>9</v>
      </c>
      <c r="J190" s="3">
        <f>COUNTIFS(B:B, B190,G:G, G190,D:D, "W") / COUNTIFS(B:B, B190,G:G, G190)</f>
        <v>1</v>
      </c>
    </row>
    <row r="191" spans="1:10" x14ac:dyDescent="0.3">
      <c r="A191" s="23">
        <v>43029</v>
      </c>
      <c r="B191" s="1" t="str">
        <f t="shared" si="9"/>
        <v>October</v>
      </c>
      <c r="C191" s="4" t="s">
        <v>4</v>
      </c>
      <c r="D191" s="5" t="s">
        <v>5</v>
      </c>
      <c r="E191">
        <f t="shared" si="10"/>
        <v>3</v>
      </c>
      <c r="F191" s="6" t="s">
        <v>10</v>
      </c>
      <c r="G191" t="str">
        <f t="shared" si="11"/>
        <v>2017-2018</v>
      </c>
      <c r="H191">
        <f>COUNTIFS(B:B, B191,G:G, G191)</f>
        <v>3</v>
      </c>
      <c r="I191">
        <f xml:space="preserve"> SUMIFS(E:E,B:B, B191,G:G,G191)</f>
        <v>9</v>
      </c>
      <c r="J191" s="3">
        <f>COUNTIFS(B:B, B191,G:G, G191,D:D, "W") / COUNTIFS(B:B, B191,G:G, G191)</f>
        <v>1</v>
      </c>
    </row>
    <row r="192" spans="1:10" x14ac:dyDescent="0.3">
      <c r="A192" s="23">
        <v>43036</v>
      </c>
      <c r="B192" s="1" t="str">
        <f t="shared" si="9"/>
        <v>October</v>
      </c>
      <c r="C192" s="4" t="s">
        <v>7</v>
      </c>
      <c r="D192" s="5" t="s">
        <v>5</v>
      </c>
      <c r="E192">
        <f t="shared" si="10"/>
        <v>3</v>
      </c>
      <c r="F192" s="6" t="s">
        <v>31</v>
      </c>
      <c r="G192" t="str">
        <f t="shared" si="11"/>
        <v>2017-2018</v>
      </c>
      <c r="H192">
        <f>COUNTIFS(B:B, B192,G:G, G192)</f>
        <v>3</v>
      </c>
      <c r="I192">
        <f xml:space="preserve"> SUMIFS(E:E,B:B, B192,G:G,G192)</f>
        <v>9</v>
      </c>
      <c r="J192" s="3">
        <f>COUNTIFS(B:B, B192,G:G, G192,D:D, "W") / COUNTIFS(B:B, B192,G:G, G192)</f>
        <v>1</v>
      </c>
    </row>
    <row r="193" spans="1:10" x14ac:dyDescent="0.3">
      <c r="A193" s="23">
        <v>43044</v>
      </c>
      <c r="B193" s="1" t="str">
        <f t="shared" si="9"/>
        <v>November</v>
      </c>
      <c r="C193" s="4" t="s">
        <v>4</v>
      </c>
      <c r="D193" s="5" t="s">
        <v>5</v>
      </c>
      <c r="E193">
        <f t="shared" si="10"/>
        <v>3</v>
      </c>
      <c r="F193" s="6" t="s">
        <v>9</v>
      </c>
      <c r="G193" t="str">
        <f t="shared" si="11"/>
        <v>2017-2018</v>
      </c>
      <c r="H193">
        <f>COUNTIFS(B:B, B193,G:G, G193)</f>
        <v>4</v>
      </c>
      <c r="I193">
        <f xml:space="preserve"> SUMIFS(E:E,B:B, B193,G:G,G193)</f>
        <v>12</v>
      </c>
      <c r="J193" s="3">
        <f>COUNTIFS(B:B, B193,G:G, G193,D:D, "W") / COUNTIFS(B:B, B193,G:G, G193)</f>
        <v>1</v>
      </c>
    </row>
    <row r="194" spans="1:10" x14ac:dyDescent="0.3">
      <c r="A194" s="23">
        <v>43057</v>
      </c>
      <c r="B194" s="1" t="str">
        <f t="shared" si="9"/>
        <v>November</v>
      </c>
      <c r="C194" s="4" t="s">
        <v>7</v>
      </c>
      <c r="D194" s="5" t="s">
        <v>5</v>
      </c>
      <c r="E194">
        <f t="shared" si="10"/>
        <v>3</v>
      </c>
      <c r="F194" s="6" t="s">
        <v>14</v>
      </c>
      <c r="G194" t="str">
        <f t="shared" si="11"/>
        <v>2017-2018</v>
      </c>
      <c r="H194">
        <f>COUNTIFS(B:B, B194,G:G, G194)</f>
        <v>4</v>
      </c>
      <c r="I194">
        <f xml:space="preserve"> SUMIFS(E:E,B:B, B194,G:G,G194)</f>
        <v>12</v>
      </c>
      <c r="J194" s="3">
        <f>COUNTIFS(B:B, B194,G:G, G194,D:D, "W") / COUNTIFS(B:B, B194,G:G, G194)</f>
        <v>1</v>
      </c>
    </row>
    <row r="195" spans="1:10" x14ac:dyDescent="0.3">
      <c r="A195" s="23">
        <v>43065</v>
      </c>
      <c r="B195" s="1" t="str">
        <f t="shared" si="9"/>
        <v>November</v>
      </c>
      <c r="C195" s="4" t="s">
        <v>7</v>
      </c>
      <c r="D195" s="5" t="s">
        <v>5</v>
      </c>
      <c r="E195">
        <f t="shared" si="10"/>
        <v>3</v>
      </c>
      <c r="F195" s="6" t="s">
        <v>42</v>
      </c>
      <c r="G195" t="str">
        <f t="shared" si="11"/>
        <v>2017-2018</v>
      </c>
      <c r="H195">
        <f>COUNTIFS(B:B, B195,G:G, G195)</f>
        <v>4</v>
      </c>
      <c r="I195">
        <f xml:space="preserve"> SUMIFS(E:E,B:B, B195,G:G,G195)</f>
        <v>12</v>
      </c>
      <c r="J195" s="3">
        <f>COUNTIFS(B:B, B195,G:G, G195,D:D, "W") / COUNTIFS(B:B, B195,G:G, G195)</f>
        <v>1</v>
      </c>
    </row>
    <row r="196" spans="1:10" x14ac:dyDescent="0.3">
      <c r="A196" s="23">
        <v>43068</v>
      </c>
      <c r="B196" s="1" t="str">
        <f t="shared" si="9"/>
        <v>November</v>
      </c>
      <c r="C196" s="4" t="s">
        <v>4</v>
      </c>
      <c r="D196" s="5" t="s">
        <v>5</v>
      </c>
      <c r="E196">
        <f t="shared" si="10"/>
        <v>3</v>
      </c>
      <c r="F196" s="6" t="s">
        <v>8</v>
      </c>
      <c r="G196" t="str">
        <f t="shared" si="11"/>
        <v>2017-2018</v>
      </c>
      <c r="H196">
        <f>COUNTIFS(B:B, B196,G:G, G196)</f>
        <v>4</v>
      </c>
      <c r="I196">
        <f xml:space="preserve"> SUMIFS(E:E,B:B, B196,G:G,G196)</f>
        <v>12</v>
      </c>
      <c r="J196" s="3">
        <f>COUNTIFS(B:B, B196,G:G, G196,D:D, "W") / COUNTIFS(B:B, B196,G:G, G196)</f>
        <v>1</v>
      </c>
    </row>
    <row r="197" spans="1:10" x14ac:dyDescent="0.3">
      <c r="A197" s="23">
        <v>43072</v>
      </c>
      <c r="B197" s="1" t="str">
        <f t="shared" si="9"/>
        <v>December</v>
      </c>
      <c r="C197" s="4" t="s">
        <v>4</v>
      </c>
      <c r="D197" s="5" t="s">
        <v>5</v>
      </c>
      <c r="E197">
        <f t="shared" si="10"/>
        <v>3</v>
      </c>
      <c r="F197" s="6" t="s">
        <v>26</v>
      </c>
      <c r="G197" t="str">
        <f t="shared" si="11"/>
        <v>2017-2018</v>
      </c>
      <c r="H197">
        <f>COUNTIFS(B:B, B197,G:G, G197)</f>
        <v>7</v>
      </c>
      <c r="I197">
        <f xml:space="preserve"> SUMIFS(E:E,B:B, B197,G:G,G197)</f>
        <v>19</v>
      </c>
      <c r="J197" s="3">
        <f>COUNTIFS(B:B, B197,G:G, G197,D:D, "W") / COUNTIFS(B:B, B197,G:G, G197)</f>
        <v>0.8571428571428571</v>
      </c>
    </row>
    <row r="198" spans="1:10" x14ac:dyDescent="0.3">
      <c r="A198" s="23">
        <v>43079</v>
      </c>
      <c r="B198" s="1" t="str">
        <f t="shared" si="9"/>
        <v>December</v>
      </c>
      <c r="C198" s="4" t="s">
        <v>7</v>
      </c>
      <c r="D198" s="5" t="s">
        <v>5</v>
      </c>
      <c r="E198">
        <f t="shared" si="10"/>
        <v>3</v>
      </c>
      <c r="F198" s="6" t="s">
        <v>16</v>
      </c>
      <c r="G198" t="str">
        <f t="shared" si="11"/>
        <v>2017-2018</v>
      </c>
      <c r="H198">
        <f>COUNTIFS(B:B, B198,G:G, G198)</f>
        <v>7</v>
      </c>
      <c r="I198">
        <f xml:space="preserve"> SUMIFS(E:E,B:B, B198,G:G,G198)</f>
        <v>19</v>
      </c>
      <c r="J198" s="3">
        <f>COUNTIFS(B:B, B198,G:G, G198,D:D, "W") / COUNTIFS(B:B, B198,G:G, G198)</f>
        <v>0.8571428571428571</v>
      </c>
    </row>
    <row r="199" spans="1:10" x14ac:dyDescent="0.3">
      <c r="A199" s="23">
        <v>43082</v>
      </c>
      <c r="B199" s="1" t="str">
        <f t="shared" si="9"/>
        <v>December</v>
      </c>
      <c r="C199" s="4" t="s">
        <v>7</v>
      </c>
      <c r="D199" s="5" t="s">
        <v>5</v>
      </c>
      <c r="E199">
        <f t="shared" si="10"/>
        <v>3</v>
      </c>
      <c r="F199" s="6" t="s">
        <v>43</v>
      </c>
      <c r="G199" t="str">
        <f t="shared" si="11"/>
        <v>2017-2018</v>
      </c>
      <c r="H199">
        <f>COUNTIFS(B:B, B199,G:G, G199)</f>
        <v>7</v>
      </c>
      <c r="I199">
        <f xml:space="preserve"> SUMIFS(E:E,B:B, B199,G:G,G199)</f>
        <v>19</v>
      </c>
      <c r="J199" s="3">
        <f>COUNTIFS(B:B, B199,G:G, G199,D:D, "W") / COUNTIFS(B:B, B199,G:G, G199)</f>
        <v>0.8571428571428571</v>
      </c>
    </row>
    <row r="200" spans="1:10" x14ac:dyDescent="0.3">
      <c r="A200" s="23">
        <v>43085</v>
      </c>
      <c r="B200" s="1" t="str">
        <f t="shared" si="9"/>
        <v>December</v>
      </c>
      <c r="C200" s="4" t="s">
        <v>4</v>
      </c>
      <c r="D200" s="5" t="s">
        <v>5</v>
      </c>
      <c r="E200">
        <f t="shared" si="10"/>
        <v>3</v>
      </c>
      <c r="F200" s="6" t="s">
        <v>17</v>
      </c>
      <c r="G200" t="str">
        <f t="shared" si="11"/>
        <v>2017-2018</v>
      </c>
      <c r="H200">
        <f>COUNTIFS(B:B, B200,G:G, G200)</f>
        <v>7</v>
      </c>
      <c r="I200">
        <f xml:space="preserve"> SUMIFS(E:E,B:B, B200,G:G,G200)</f>
        <v>19</v>
      </c>
      <c r="J200" s="3">
        <f>COUNTIFS(B:B, B200,G:G, G200,D:D, "W") / COUNTIFS(B:B, B200,G:G, G200)</f>
        <v>0.8571428571428571</v>
      </c>
    </row>
    <row r="201" spans="1:10" x14ac:dyDescent="0.3">
      <c r="A201" s="23">
        <v>43092</v>
      </c>
      <c r="B201" s="1" t="str">
        <f t="shared" si="9"/>
        <v>December</v>
      </c>
      <c r="C201" s="4" t="s">
        <v>4</v>
      </c>
      <c r="D201" s="5" t="s">
        <v>5</v>
      </c>
      <c r="E201">
        <f t="shared" si="10"/>
        <v>3</v>
      </c>
      <c r="F201" s="6" t="s">
        <v>23</v>
      </c>
      <c r="G201" t="str">
        <f t="shared" si="11"/>
        <v>2017-2018</v>
      </c>
      <c r="H201">
        <f>COUNTIFS(B:B, B201,G:G, G201)</f>
        <v>7</v>
      </c>
      <c r="I201">
        <f xml:space="preserve"> SUMIFS(E:E,B:B, B201,G:G,G201)</f>
        <v>19</v>
      </c>
      <c r="J201" s="3">
        <f>COUNTIFS(B:B, B201,G:G, G201,D:D, "W") / COUNTIFS(B:B, B201,G:G, G201)</f>
        <v>0.8571428571428571</v>
      </c>
    </row>
    <row r="202" spans="1:10" x14ac:dyDescent="0.3">
      <c r="A202" s="23">
        <v>43096</v>
      </c>
      <c r="B202" s="1" t="str">
        <f t="shared" si="9"/>
        <v>December</v>
      </c>
      <c r="C202" s="4" t="s">
        <v>7</v>
      </c>
      <c r="D202" s="5" t="s">
        <v>5</v>
      </c>
      <c r="E202">
        <f t="shared" si="10"/>
        <v>3</v>
      </c>
      <c r="F202" s="6" t="s">
        <v>11</v>
      </c>
      <c r="G202" t="str">
        <f t="shared" si="11"/>
        <v>2017-2018</v>
      </c>
      <c r="H202">
        <f>COUNTIFS(B:B, B202,G:G, G202)</f>
        <v>7</v>
      </c>
      <c r="I202">
        <f xml:space="preserve"> SUMIFS(E:E,B:B, B202,G:G,G202)</f>
        <v>19</v>
      </c>
      <c r="J202" s="3">
        <f>COUNTIFS(B:B, B202,G:G, G202,D:D, "W") / COUNTIFS(B:B, B202,G:G, G202)</f>
        <v>0.8571428571428571</v>
      </c>
    </row>
    <row r="203" spans="1:10" x14ac:dyDescent="0.3">
      <c r="A203" s="23">
        <v>43100</v>
      </c>
      <c r="B203" s="1" t="str">
        <f t="shared" si="9"/>
        <v>December</v>
      </c>
      <c r="C203" s="4" t="s">
        <v>7</v>
      </c>
      <c r="D203" s="7" t="s">
        <v>15</v>
      </c>
      <c r="E203">
        <f t="shared" si="10"/>
        <v>1</v>
      </c>
      <c r="F203" s="6" t="s">
        <v>20</v>
      </c>
      <c r="G203" t="str">
        <f t="shared" si="11"/>
        <v>2017-2018</v>
      </c>
      <c r="H203">
        <f>COUNTIFS(B:B, B203,G:G, G203)</f>
        <v>7</v>
      </c>
      <c r="I203">
        <f xml:space="preserve"> SUMIFS(E:E,B:B, B203,G:G,G203)</f>
        <v>19</v>
      </c>
      <c r="J203" s="3">
        <f>COUNTIFS(B:B, B203,G:G, G203,D:D, "W") / COUNTIFS(B:B, B203,G:G, G203)</f>
        <v>0.8571428571428571</v>
      </c>
    </row>
    <row r="204" spans="1:10" x14ac:dyDescent="0.3">
      <c r="A204" s="23">
        <v>43102</v>
      </c>
      <c r="B204" s="1" t="str">
        <f t="shared" si="9"/>
        <v>January</v>
      </c>
      <c r="C204" s="4" t="s">
        <v>4</v>
      </c>
      <c r="D204" s="5" t="s">
        <v>5</v>
      </c>
      <c r="E204">
        <f t="shared" si="10"/>
        <v>3</v>
      </c>
      <c r="F204" s="6" t="s">
        <v>24</v>
      </c>
      <c r="G204" t="str">
        <f t="shared" si="11"/>
        <v>2017-2018</v>
      </c>
      <c r="H204">
        <f>COUNTIFS(B:B, B204,G:G, G204)</f>
        <v>4</v>
      </c>
      <c r="I204">
        <f xml:space="preserve"> SUMIFS(E:E,B:B, B204,G:G,G204)</f>
        <v>9</v>
      </c>
      <c r="J204" s="3">
        <f>COUNTIFS(B:B, B204,G:G, G204,D:D, "W") / COUNTIFS(B:B, B204,G:G, G204)</f>
        <v>0.75</v>
      </c>
    </row>
    <row r="205" spans="1:10" x14ac:dyDescent="0.3">
      <c r="A205" s="23">
        <v>43114</v>
      </c>
      <c r="B205" s="1" t="str">
        <f t="shared" si="9"/>
        <v>January</v>
      </c>
      <c r="C205" s="4" t="s">
        <v>7</v>
      </c>
      <c r="D205" s="8" t="s">
        <v>27</v>
      </c>
      <c r="E205">
        <f t="shared" si="10"/>
        <v>0</v>
      </c>
      <c r="F205" s="6" t="s">
        <v>29</v>
      </c>
      <c r="G205" t="str">
        <f t="shared" si="11"/>
        <v>2017-2018</v>
      </c>
      <c r="H205">
        <f>COUNTIFS(B:B, B205,G:G, G205)</f>
        <v>4</v>
      </c>
      <c r="I205">
        <f xml:space="preserve"> SUMIFS(E:E,B:B, B205,G:G,G205)</f>
        <v>9</v>
      </c>
      <c r="J205" s="3">
        <f>COUNTIFS(B:B, B205,G:G, G205,D:D, "W") / COUNTIFS(B:B, B205,G:G, G205)</f>
        <v>0.75</v>
      </c>
    </row>
    <row r="206" spans="1:10" x14ac:dyDescent="0.3">
      <c r="A206" s="23">
        <v>43120</v>
      </c>
      <c r="B206" s="1" t="str">
        <f t="shared" si="9"/>
        <v>January</v>
      </c>
      <c r="C206" s="4" t="s">
        <v>4</v>
      </c>
      <c r="D206" s="5" t="s">
        <v>5</v>
      </c>
      <c r="E206">
        <f t="shared" si="10"/>
        <v>3</v>
      </c>
      <c r="F206" s="6" t="s">
        <v>11</v>
      </c>
      <c r="G206" t="str">
        <f t="shared" si="11"/>
        <v>2017-2018</v>
      </c>
      <c r="H206">
        <f>COUNTIFS(B:B, B206,G:G, G206)</f>
        <v>4</v>
      </c>
      <c r="I206">
        <f xml:space="preserve"> SUMIFS(E:E,B:B, B206,G:G,G206)</f>
        <v>9</v>
      </c>
      <c r="J206" s="3">
        <f>COUNTIFS(B:B, B206,G:G, G206,D:D, "W") / COUNTIFS(B:B, B206,G:G, G206)</f>
        <v>0.75</v>
      </c>
    </row>
    <row r="207" spans="1:10" x14ac:dyDescent="0.3">
      <c r="A207" s="23">
        <v>43131</v>
      </c>
      <c r="B207" s="1" t="str">
        <f t="shared" si="9"/>
        <v>January</v>
      </c>
      <c r="C207" s="4" t="s">
        <v>4</v>
      </c>
      <c r="D207" s="5" t="s">
        <v>5</v>
      </c>
      <c r="E207">
        <f t="shared" si="10"/>
        <v>3</v>
      </c>
      <c r="F207" s="6" t="s">
        <v>31</v>
      </c>
      <c r="G207" t="str">
        <f t="shared" si="11"/>
        <v>2017-2018</v>
      </c>
      <c r="H207">
        <f>COUNTIFS(B:B, B207,G:G, G207)</f>
        <v>4</v>
      </c>
      <c r="I207">
        <f xml:space="preserve"> SUMIFS(E:E,B:B, B207,G:G,G207)</f>
        <v>9</v>
      </c>
      <c r="J207" s="3">
        <f>COUNTIFS(B:B, B207,G:G, G207,D:D, "W") / COUNTIFS(B:B, B207,G:G, G207)</f>
        <v>0.75</v>
      </c>
    </row>
    <row r="208" spans="1:10" x14ac:dyDescent="0.3">
      <c r="A208" s="23">
        <v>43134</v>
      </c>
      <c r="B208" s="1" t="str">
        <f t="shared" si="9"/>
        <v>February</v>
      </c>
      <c r="C208" s="4" t="s">
        <v>7</v>
      </c>
      <c r="D208" s="7" t="s">
        <v>15</v>
      </c>
      <c r="E208">
        <f t="shared" si="10"/>
        <v>1</v>
      </c>
      <c r="F208" s="6" t="s">
        <v>10</v>
      </c>
      <c r="G208" t="str">
        <f t="shared" si="11"/>
        <v>2017-2018</v>
      </c>
      <c r="H208">
        <f>COUNTIFS(B:B, B208,G:G, G208)</f>
        <v>2</v>
      </c>
      <c r="I208">
        <f xml:space="preserve"> SUMIFS(E:E,B:B, B208,G:G,G208)</f>
        <v>4</v>
      </c>
      <c r="J208" s="3">
        <f>COUNTIFS(B:B, B208,G:G, G208,D:D, "W") / COUNTIFS(B:B, B208,G:G, G208)</f>
        <v>0.5</v>
      </c>
    </row>
    <row r="209" spans="1:10" x14ac:dyDescent="0.3">
      <c r="A209" s="23">
        <v>43141</v>
      </c>
      <c r="B209" s="1" t="str">
        <f t="shared" si="9"/>
        <v>February</v>
      </c>
      <c r="C209" s="4" t="s">
        <v>4</v>
      </c>
      <c r="D209" s="5" t="s">
        <v>5</v>
      </c>
      <c r="E209">
        <f t="shared" si="10"/>
        <v>3</v>
      </c>
      <c r="F209" s="6" t="s">
        <v>14</v>
      </c>
      <c r="G209" t="str">
        <f t="shared" si="11"/>
        <v>2017-2018</v>
      </c>
      <c r="H209">
        <f>COUNTIFS(B:B, B209,G:G, G209)</f>
        <v>2</v>
      </c>
      <c r="I209">
        <f xml:space="preserve"> SUMIFS(E:E,B:B, B209,G:G,G209)</f>
        <v>4</v>
      </c>
      <c r="J209" s="3">
        <f>COUNTIFS(B:B, B209,G:G, G209,D:D, "W") / COUNTIFS(B:B, B209,G:G, G209)</f>
        <v>0.5</v>
      </c>
    </row>
    <row r="210" spans="1:10" x14ac:dyDescent="0.3">
      <c r="A210" s="23">
        <v>43160</v>
      </c>
      <c r="B210" s="1" t="str">
        <f t="shared" si="9"/>
        <v>March</v>
      </c>
      <c r="C210" s="4" t="s">
        <v>7</v>
      </c>
      <c r="D210" s="5" t="s">
        <v>5</v>
      </c>
      <c r="E210">
        <f t="shared" si="10"/>
        <v>3</v>
      </c>
      <c r="F210" s="6" t="s">
        <v>9</v>
      </c>
      <c r="G210" t="str">
        <f t="shared" si="11"/>
        <v>2017-2018</v>
      </c>
      <c r="H210">
        <f>COUNTIFS(B:B, B210,G:G, G210)</f>
        <v>4</v>
      </c>
      <c r="I210">
        <f xml:space="preserve"> SUMIFS(E:E,B:B, B210,G:G,G210)</f>
        <v>12</v>
      </c>
      <c r="J210" s="3">
        <f>COUNTIFS(B:B, B210,G:G, G210,D:D, "W") / COUNTIFS(B:B, B210,G:G, G210)</f>
        <v>1</v>
      </c>
    </row>
    <row r="211" spans="1:10" x14ac:dyDescent="0.3">
      <c r="A211" s="23">
        <v>43163</v>
      </c>
      <c r="B211" s="1" t="str">
        <f t="shared" si="9"/>
        <v>March</v>
      </c>
      <c r="C211" s="4" t="s">
        <v>4</v>
      </c>
      <c r="D211" s="5" t="s">
        <v>5</v>
      </c>
      <c r="E211">
        <f t="shared" si="10"/>
        <v>3</v>
      </c>
      <c r="F211" s="6" t="s">
        <v>12</v>
      </c>
      <c r="G211" t="str">
        <f t="shared" si="11"/>
        <v>2017-2018</v>
      </c>
      <c r="H211">
        <f>COUNTIFS(B:B, B211,G:G, G211)</f>
        <v>4</v>
      </c>
      <c r="I211">
        <f xml:space="preserve"> SUMIFS(E:E,B:B, B211,G:G,G211)</f>
        <v>12</v>
      </c>
      <c r="J211" s="3">
        <f>COUNTIFS(B:B, B211,G:G, G211,D:D, "W") / COUNTIFS(B:B, B211,G:G, G211)</f>
        <v>1</v>
      </c>
    </row>
    <row r="212" spans="1:10" x14ac:dyDescent="0.3">
      <c r="A212" s="23">
        <v>43171</v>
      </c>
      <c r="B212" s="1" t="str">
        <f t="shared" si="9"/>
        <v>March</v>
      </c>
      <c r="C212" s="4" t="s">
        <v>7</v>
      </c>
      <c r="D212" s="5" t="s">
        <v>5</v>
      </c>
      <c r="E212">
        <f t="shared" si="10"/>
        <v>3</v>
      </c>
      <c r="F212" s="6" t="s">
        <v>41</v>
      </c>
      <c r="G212" t="str">
        <f t="shared" si="11"/>
        <v>2017-2018</v>
      </c>
      <c r="H212">
        <f>COUNTIFS(B:B, B212,G:G, G212)</f>
        <v>4</v>
      </c>
      <c r="I212">
        <f xml:space="preserve"> SUMIFS(E:E,B:B, B212,G:G,G212)</f>
        <v>12</v>
      </c>
      <c r="J212" s="3">
        <f>COUNTIFS(B:B, B212,G:G, G212,D:D, "W") / COUNTIFS(B:B, B212,G:G, G212)</f>
        <v>1</v>
      </c>
    </row>
    <row r="213" spans="1:10" x14ac:dyDescent="0.3">
      <c r="A213" s="23">
        <v>43190</v>
      </c>
      <c r="B213" s="1" t="str">
        <f t="shared" si="9"/>
        <v>March</v>
      </c>
      <c r="C213" s="4" t="s">
        <v>7</v>
      </c>
      <c r="D213" s="5" t="s">
        <v>5</v>
      </c>
      <c r="E213">
        <f t="shared" si="10"/>
        <v>3</v>
      </c>
      <c r="F213" s="6" t="s">
        <v>22</v>
      </c>
      <c r="G213" t="str">
        <f t="shared" si="11"/>
        <v>2017-2018</v>
      </c>
      <c r="H213">
        <f>COUNTIFS(B:B, B213,G:G, G213)</f>
        <v>4</v>
      </c>
      <c r="I213">
        <f xml:space="preserve"> SUMIFS(E:E,B:B, B213,G:G,G213)</f>
        <v>12</v>
      </c>
      <c r="J213" s="3">
        <f>COUNTIFS(B:B, B213,G:G, G213,D:D, "W") / COUNTIFS(B:B, B213,G:G, G213)</f>
        <v>1</v>
      </c>
    </row>
    <row r="214" spans="1:10" x14ac:dyDescent="0.3">
      <c r="A214" s="23">
        <v>43197</v>
      </c>
      <c r="B214" s="1" t="str">
        <f t="shared" si="9"/>
        <v>April</v>
      </c>
      <c r="C214" s="4" t="s">
        <v>4</v>
      </c>
      <c r="D214" s="8" t="s">
        <v>27</v>
      </c>
      <c r="E214">
        <f t="shared" si="10"/>
        <v>0</v>
      </c>
      <c r="F214" s="6" t="s">
        <v>16</v>
      </c>
      <c r="G214" t="str">
        <f t="shared" si="11"/>
        <v>2017-2018</v>
      </c>
      <c r="H214">
        <f>COUNTIFS(B:B, B214,G:G, G214)</f>
        <v>4</v>
      </c>
      <c r="I214">
        <f xml:space="preserve"> SUMIFS(E:E,B:B, B214,G:G,G214)</f>
        <v>9</v>
      </c>
      <c r="J214" s="3">
        <f>COUNTIFS(B:B, B214,G:G, G214,D:D, "W") / COUNTIFS(B:B, B214,G:G, G214)</f>
        <v>0.75</v>
      </c>
    </row>
    <row r="215" spans="1:10" x14ac:dyDescent="0.3">
      <c r="A215" s="23">
        <v>43204</v>
      </c>
      <c r="B215" s="1" t="str">
        <f t="shared" si="9"/>
        <v>April</v>
      </c>
      <c r="C215" s="4" t="s">
        <v>7</v>
      </c>
      <c r="D215" s="5" t="s">
        <v>5</v>
      </c>
      <c r="E215">
        <f t="shared" si="10"/>
        <v>3</v>
      </c>
      <c r="F215" s="6" t="s">
        <v>17</v>
      </c>
      <c r="G215" t="str">
        <f t="shared" si="11"/>
        <v>2017-2018</v>
      </c>
      <c r="H215">
        <f>COUNTIFS(B:B, B215,G:G, G215)</f>
        <v>4</v>
      </c>
      <c r="I215">
        <f xml:space="preserve"> SUMIFS(E:E,B:B, B215,G:G,G215)</f>
        <v>9</v>
      </c>
      <c r="J215" s="3">
        <f>COUNTIFS(B:B, B215,G:G, G215,D:D, "W") / COUNTIFS(B:B, B215,G:G, G215)</f>
        <v>0.75</v>
      </c>
    </row>
    <row r="216" spans="1:10" x14ac:dyDescent="0.3">
      <c r="A216" s="23">
        <v>43212</v>
      </c>
      <c r="B216" s="1" t="str">
        <f t="shared" si="9"/>
        <v>April</v>
      </c>
      <c r="C216" s="4" t="s">
        <v>4</v>
      </c>
      <c r="D216" s="5" t="s">
        <v>5</v>
      </c>
      <c r="E216">
        <f t="shared" si="10"/>
        <v>3</v>
      </c>
      <c r="F216" s="6" t="s">
        <v>43</v>
      </c>
      <c r="G216" t="str">
        <f t="shared" si="11"/>
        <v>2017-2018</v>
      </c>
      <c r="H216">
        <f>COUNTIFS(B:B, B216,G:G, G216)</f>
        <v>4</v>
      </c>
      <c r="I216">
        <f xml:space="preserve"> SUMIFS(E:E,B:B, B216,G:G,G216)</f>
        <v>9</v>
      </c>
      <c r="J216" s="3">
        <f>COUNTIFS(B:B, B216,G:G, G216,D:D, "W") / COUNTIFS(B:B, B216,G:G, G216)</f>
        <v>0.75</v>
      </c>
    </row>
    <row r="217" spans="1:10" x14ac:dyDescent="0.3">
      <c r="A217" s="23">
        <v>43219</v>
      </c>
      <c r="B217" s="1" t="str">
        <f t="shared" si="9"/>
        <v>April</v>
      </c>
      <c r="C217" s="4" t="s">
        <v>7</v>
      </c>
      <c r="D217" s="5" t="s">
        <v>5</v>
      </c>
      <c r="E217">
        <f t="shared" si="10"/>
        <v>3</v>
      </c>
      <c r="F217" s="6" t="s">
        <v>26</v>
      </c>
      <c r="G217" t="str">
        <f t="shared" si="11"/>
        <v>2017-2018</v>
      </c>
      <c r="H217">
        <f>COUNTIFS(B:B, B217,G:G, G217)</f>
        <v>4</v>
      </c>
      <c r="I217">
        <f xml:space="preserve"> SUMIFS(E:E,B:B, B217,G:G,G217)</f>
        <v>9</v>
      </c>
      <c r="J217" s="3">
        <f>COUNTIFS(B:B, B217,G:G, G217,D:D, "W") / COUNTIFS(B:B, B217,G:G, G217)</f>
        <v>0.75</v>
      </c>
    </row>
    <row r="218" spans="1:10" x14ac:dyDescent="0.3">
      <c r="A218" s="23">
        <v>43226</v>
      </c>
      <c r="B218" s="1" t="str">
        <f t="shared" si="9"/>
        <v>May</v>
      </c>
      <c r="C218" s="4" t="s">
        <v>4</v>
      </c>
      <c r="D218" s="7" t="s">
        <v>15</v>
      </c>
      <c r="E218">
        <f t="shared" si="10"/>
        <v>1</v>
      </c>
      <c r="F218" s="6" t="s">
        <v>42</v>
      </c>
      <c r="G218" t="str">
        <f t="shared" si="11"/>
        <v>2017-2018</v>
      </c>
      <c r="H218">
        <f>COUNTIFS(B:B, B218,G:G, G218)</f>
        <v>3</v>
      </c>
      <c r="I218">
        <f xml:space="preserve"> SUMIFS(E:E,B:B, B218,G:G,G218)</f>
        <v>7</v>
      </c>
      <c r="J218" s="3">
        <f>COUNTIFS(B:B, B218,G:G, G218,D:D, "W") / COUNTIFS(B:B, B218,G:G, G218)</f>
        <v>0.66666666666666663</v>
      </c>
    </row>
    <row r="219" spans="1:10" x14ac:dyDescent="0.3">
      <c r="A219" s="23">
        <v>43229</v>
      </c>
      <c r="B219" s="1" t="str">
        <f t="shared" si="9"/>
        <v>May</v>
      </c>
      <c r="C219" s="4" t="s">
        <v>4</v>
      </c>
      <c r="D219" s="5" t="s">
        <v>5</v>
      </c>
      <c r="E219">
        <f t="shared" si="10"/>
        <v>3</v>
      </c>
      <c r="F219" s="6" t="s">
        <v>21</v>
      </c>
      <c r="G219" t="str">
        <f t="shared" si="11"/>
        <v>2017-2018</v>
      </c>
      <c r="H219">
        <f>COUNTIFS(B:B, B219,G:G, G219)</f>
        <v>3</v>
      </c>
      <c r="I219">
        <f xml:space="preserve"> SUMIFS(E:E,B:B, B219,G:G,G219)</f>
        <v>7</v>
      </c>
      <c r="J219" s="3">
        <f>COUNTIFS(B:B, B219,G:G, G219,D:D, "W") / COUNTIFS(B:B, B219,G:G, G219)</f>
        <v>0.66666666666666663</v>
      </c>
    </row>
    <row r="220" spans="1:10" x14ac:dyDescent="0.3">
      <c r="A220" s="24">
        <v>43233</v>
      </c>
      <c r="B220" s="1" t="str">
        <f t="shared" si="9"/>
        <v>May</v>
      </c>
      <c r="C220" s="9" t="s">
        <v>7</v>
      </c>
      <c r="D220" s="10" t="s">
        <v>5</v>
      </c>
      <c r="E220">
        <f t="shared" si="10"/>
        <v>3</v>
      </c>
      <c r="F220" s="11" t="s">
        <v>8</v>
      </c>
      <c r="G220" t="str">
        <f t="shared" si="11"/>
        <v>2017-2018</v>
      </c>
      <c r="H220">
        <f>COUNTIFS(B:B, B220,G:G, G220)</f>
        <v>3</v>
      </c>
      <c r="I220">
        <f xml:space="preserve"> SUMIFS(E:E,B:B, B220,G:G,G220)</f>
        <v>7</v>
      </c>
      <c r="J220" s="3">
        <f>COUNTIFS(B:B, B220,G:G, G220,D:D, "W") / COUNTIFS(B:B, B220,G:G, G220)</f>
        <v>0.66666666666666663</v>
      </c>
    </row>
    <row r="221" spans="1:10" x14ac:dyDescent="0.3">
      <c r="A221" s="23">
        <v>42597</v>
      </c>
      <c r="B221" s="1" t="str">
        <f t="shared" si="9"/>
        <v>August</v>
      </c>
      <c r="C221" s="12" t="s">
        <v>4</v>
      </c>
      <c r="D221" s="13" t="s">
        <v>5</v>
      </c>
      <c r="E221">
        <f t="shared" si="10"/>
        <v>3</v>
      </c>
      <c r="F221" s="14" t="s">
        <v>26</v>
      </c>
      <c r="G221" t="str">
        <f t="shared" si="11"/>
        <v>2016-2017</v>
      </c>
      <c r="H221">
        <f>COUNTIFS(B:B, B221,G:G, G221)</f>
        <v>3</v>
      </c>
      <c r="I221">
        <f xml:space="preserve"> SUMIFS(E:E,B:B, B221,G:G,G221)</f>
        <v>9</v>
      </c>
      <c r="J221" s="3">
        <f>COUNTIFS(B:B, B221,G:G, G221,D:D, "W") / COUNTIFS(B:B, B221,G:G, G221)</f>
        <v>1</v>
      </c>
    </row>
    <row r="222" spans="1:10" x14ac:dyDescent="0.3">
      <c r="A222" s="23">
        <v>42602</v>
      </c>
      <c r="B222" s="1" t="str">
        <f t="shared" si="9"/>
        <v>August</v>
      </c>
      <c r="C222" s="12" t="s">
        <v>7</v>
      </c>
      <c r="D222" s="13" t="s">
        <v>5</v>
      </c>
      <c r="E222">
        <f t="shared" si="10"/>
        <v>3</v>
      </c>
      <c r="F222" s="14" t="s">
        <v>24</v>
      </c>
      <c r="G222" t="str">
        <f t="shared" si="11"/>
        <v>2016-2017</v>
      </c>
      <c r="H222">
        <f>COUNTIFS(B:B, B222,G:G, G222)</f>
        <v>3</v>
      </c>
      <c r="I222">
        <f xml:space="preserve"> SUMIFS(E:E,B:B, B222,G:G,G222)</f>
        <v>9</v>
      </c>
      <c r="J222" s="3">
        <f>COUNTIFS(B:B, B222,G:G, G222,D:D, "W") / COUNTIFS(B:B, B222,G:G, G222)</f>
        <v>1</v>
      </c>
    </row>
    <row r="223" spans="1:10" x14ac:dyDescent="0.3">
      <c r="A223" s="23">
        <v>42609</v>
      </c>
      <c r="B223" s="1" t="str">
        <f t="shared" si="9"/>
        <v>August</v>
      </c>
      <c r="C223" s="12" t="s">
        <v>4</v>
      </c>
      <c r="D223" s="13" t="s">
        <v>5</v>
      </c>
      <c r="E223">
        <f t="shared" si="10"/>
        <v>3</v>
      </c>
      <c r="F223" s="14" t="s">
        <v>10</v>
      </c>
      <c r="G223" t="str">
        <f t="shared" si="11"/>
        <v>2016-2017</v>
      </c>
      <c r="H223">
        <f>COUNTIFS(B:B, B223,G:G, G223)</f>
        <v>3</v>
      </c>
      <c r="I223">
        <f xml:space="preserve"> SUMIFS(E:E,B:B, B223,G:G,G223)</f>
        <v>9</v>
      </c>
      <c r="J223" s="3">
        <f>COUNTIFS(B:B, B223,G:G, G223,D:D, "W") / COUNTIFS(B:B, B223,G:G, G223)</f>
        <v>1</v>
      </c>
    </row>
    <row r="224" spans="1:10" x14ac:dyDescent="0.3">
      <c r="A224" s="23">
        <v>42624</v>
      </c>
      <c r="B224" s="1" t="str">
        <f t="shared" si="9"/>
        <v>September</v>
      </c>
      <c r="C224" s="12" t="s">
        <v>7</v>
      </c>
      <c r="D224" s="15" t="s">
        <v>15</v>
      </c>
      <c r="E224">
        <f t="shared" si="10"/>
        <v>1</v>
      </c>
      <c r="F224" s="14" t="s">
        <v>43</v>
      </c>
      <c r="G224" t="str">
        <f t="shared" si="11"/>
        <v>2016-2017</v>
      </c>
      <c r="H224">
        <f>COUNTIFS(B:B, B224,G:G, G224)</f>
        <v>3</v>
      </c>
      <c r="I224">
        <f xml:space="preserve"> SUMIFS(E:E,B:B, B224,G:G,G224)</f>
        <v>1</v>
      </c>
      <c r="J224" s="3">
        <f>COUNTIFS(B:B, B224,G:G, G224,D:D, "W") / COUNTIFS(B:B, B224,G:G, G224)</f>
        <v>0</v>
      </c>
    </row>
    <row r="225" spans="1:10" x14ac:dyDescent="0.3">
      <c r="A225" s="23">
        <v>42629</v>
      </c>
      <c r="B225" s="1" t="str">
        <f t="shared" si="9"/>
        <v>September</v>
      </c>
      <c r="C225" s="12" t="s">
        <v>4</v>
      </c>
      <c r="D225" s="16" t="s">
        <v>27</v>
      </c>
      <c r="E225">
        <f t="shared" si="10"/>
        <v>0</v>
      </c>
      <c r="F225" s="14" t="s">
        <v>29</v>
      </c>
      <c r="G225" t="str">
        <f t="shared" si="11"/>
        <v>2016-2017</v>
      </c>
      <c r="H225">
        <f>COUNTIFS(B:B, B225,G:G, G225)</f>
        <v>3</v>
      </c>
      <c r="I225">
        <f xml:space="preserve"> SUMIFS(E:E,B:B, B225,G:G,G225)</f>
        <v>1</v>
      </c>
      <c r="J225" s="3">
        <f>COUNTIFS(B:B, B225,G:G, G225,D:D, "W") / COUNTIFS(B:B, B225,G:G, G225)</f>
        <v>0</v>
      </c>
    </row>
    <row r="226" spans="1:10" x14ac:dyDescent="0.3">
      <c r="A226" s="23">
        <v>42637</v>
      </c>
      <c r="B226" s="1" t="str">
        <f t="shared" si="9"/>
        <v>September</v>
      </c>
      <c r="C226" s="12" t="s">
        <v>7</v>
      </c>
      <c r="D226" s="16" t="s">
        <v>27</v>
      </c>
      <c r="E226">
        <f t="shared" si="10"/>
        <v>0</v>
      </c>
      <c r="F226" s="14" t="s">
        <v>9</v>
      </c>
      <c r="G226" t="str">
        <f t="shared" si="11"/>
        <v>2016-2017</v>
      </c>
      <c r="H226">
        <f>COUNTIFS(B:B, B226,G:G, G226)</f>
        <v>3</v>
      </c>
      <c r="I226">
        <f xml:space="preserve"> SUMIFS(E:E,B:B, B226,G:G,G226)</f>
        <v>1</v>
      </c>
      <c r="J226" s="3">
        <f>COUNTIFS(B:B, B226,G:G, G226,D:D, "W") / COUNTIFS(B:B, B226,G:G, G226)</f>
        <v>0</v>
      </c>
    </row>
    <row r="227" spans="1:10" x14ac:dyDescent="0.3">
      <c r="A227" s="23">
        <v>42644</v>
      </c>
      <c r="B227" s="1" t="str">
        <f t="shared" si="9"/>
        <v>October</v>
      </c>
      <c r="C227" s="12" t="s">
        <v>7</v>
      </c>
      <c r="D227" s="13" t="s">
        <v>5</v>
      </c>
      <c r="E227">
        <f t="shared" si="10"/>
        <v>3</v>
      </c>
      <c r="F227" s="14" t="s">
        <v>44</v>
      </c>
      <c r="G227" t="str">
        <f t="shared" si="11"/>
        <v>2016-2017</v>
      </c>
      <c r="H227">
        <f>COUNTIFS(B:B, B227,G:G, G227)</f>
        <v>4</v>
      </c>
      <c r="I227">
        <f xml:space="preserve"> SUMIFS(E:E,B:B, B227,G:G,G227)</f>
        <v>12</v>
      </c>
      <c r="J227" s="3">
        <f>COUNTIFS(B:B, B227,G:G, G227,D:D, "W") / COUNTIFS(B:B, B227,G:G, G227)</f>
        <v>1</v>
      </c>
    </row>
    <row r="228" spans="1:10" x14ac:dyDescent="0.3">
      <c r="A228" s="23">
        <v>42658</v>
      </c>
      <c r="B228" s="1" t="str">
        <f t="shared" si="9"/>
        <v>October</v>
      </c>
      <c r="C228" s="12" t="s">
        <v>4</v>
      </c>
      <c r="D228" s="13" t="s">
        <v>5</v>
      </c>
      <c r="E228">
        <f t="shared" si="10"/>
        <v>3</v>
      </c>
      <c r="F228" s="14" t="s">
        <v>14</v>
      </c>
      <c r="G228" t="str">
        <f t="shared" si="11"/>
        <v>2016-2017</v>
      </c>
      <c r="H228">
        <f>COUNTIFS(B:B, B228,G:G, G228)</f>
        <v>4</v>
      </c>
      <c r="I228">
        <f xml:space="preserve"> SUMIFS(E:E,B:B, B228,G:G,G228)</f>
        <v>12</v>
      </c>
      <c r="J228" s="3">
        <f>COUNTIFS(B:B, B228,G:G, G228,D:D, "W") / COUNTIFS(B:B, B228,G:G, G228)</f>
        <v>1</v>
      </c>
    </row>
    <row r="229" spans="1:10" x14ac:dyDescent="0.3">
      <c r="A229" s="23">
        <v>42666</v>
      </c>
      <c r="B229" s="1" t="str">
        <f t="shared" si="9"/>
        <v>October</v>
      </c>
      <c r="C229" s="12" t="s">
        <v>4</v>
      </c>
      <c r="D229" s="13" t="s">
        <v>5</v>
      </c>
      <c r="E229">
        <f t="shared" si="10"/>
        <v>3</v>
      </c>
      <c r="F229" s="14" t="s">
        <v>16</v>
      </c>
      <c r="G229" t="str">
        <f t="shared" si="11"/>
        <v>2016-2017</v>
      </c>
      <c r="H229">
        <f>COUNTIFS(B:B, B229,G:G, G229)</f>
        <v>4</v>
      </c>
      <c r="I229">
        <f xml:space="preserve"> SUMIFS(E:E,B:B, B229,G:G,G229)</f>
        <v>12</v>
      </c>
      <c r="J229" s="3">
        <f>COUNTIFS(B:B, B229,G:G, G229,D:D, "W") / COUNTIFS(B:B, B229,G:G, G229)</f>
        <v>1</v>
      </c>
    </row>
    <row r="230" spans="1:10" x14ac:dyDescent="0.3">
      <c r="A230" s="23">
        <v>42673</v>
      </c>
      <c r="B230" s="1" t="str">
        <f t="shared" si="9"/>
        <v>October</v>
      </c>
      <c r="C230" s="12" t="s">
        <v>7</v>
      </c>
      <c r="D230" s="13" t="s">
        <v>5</v>
      </c>
      <c r="E230">
        <f t="shared" si="10"/>
        <v>3</v>
      </c>
      <c r="F230" s="14" t="s">
        <v>8</v>
      </c>
      <c r="G230" t="str">
        <f t="shared" si="11"/>
        <v>2016-2017</v>
      </c>
      <c r="H230">
        <f>COUNTIFS(B:B, B230,G:G, G230)</f>
        <v>4</v>
      </c>
      <c r="I230">
        <f xml:space="preserve"> SUMIFS(E:E,B:B, B230,G:G,G230)</f>
        <v>12</v>
      </c>
      <c r="J230" s="3">
        <f>COUNTIFS(B:B, B230,G:G, G230,D:D, "W") / COUNTIFS(B:B, B230,G:G, G230)</f>
        <v>1</v>
      </c>
    </row>
    <row r="231" spans="1:10" x14ac:dyDescent="0.3">
      <c r="A231" s="23">
        <v>42679</v>
      </c>
      <c r="B231" s="1" t="str">
        <f t="shared" si="9"/>
        <v>November</v>
      </c>
      <c r="C231" s="12" t="s">
        <v>4</v>
      </c>
      <c r="D231" s="13" t="s">
        <v>5</v>
      </c>
      <c r="E231">
        <f t="shared" si="10"/>
        <v>3</v>
      </c>
      <c r="F231" s="14" t="s">
        <v>22</v>
      </c>
      <c r="G231" t="str">
        <f t="shared" si="11"/>
        <v>2016-2017</v>
      </c>
      <c r="H231">
        <f>COUNTIFS(B:B, B231,G:G, G231)</f>
        <v>3</v>
      </c>
      <c r="I231">
        <f xml:space="preserve"> SUMIFS(E:E,B:B, B231,G:G,G231)</f>
        <v>9</v>
      </c>
      <c r="J231" s="3">
        <f>COUNTIFS(B:B, B231,G:G, G231,D:D, "W") / COUNTIFS(B:B, B231,G:G, G231)</f>
        <v>1</v>
      </c>
    </row>
    <row r="232" spans="1:10" x14ac:dyDescent="0.3">
      <c r="A232" s="23">
        <v>42694</v>
      </c>
      <c r="B232" s="1" t="str">
        <f t="shared" si="9"/>
        <v>November</v>
      </c>
      <c r="C232" s="12" t="s">
        <v>7</v>
      </c>
      <c r="D232" s="13" t="s">
        <v>5</v>
      </c>
      <c r="E232">
        <f t="shared" si="10"/>
        <v>3</v>
      </c>
      <c r="F232" s="14" t="s">
        <v>45</v>
      </c>
      <c r="G232" t="str">
        <f t="shared" si="11"/>
        <v>2016-2017</v>
      </c>
      <c r="H232">
        <f>COUNTIFS(B:B, B232,G:G, G232)</f>
        <v>3</v>
      </c>
      <c r="I232">
        <f xml:space="preserve"> SUMIFS(E:E,B:B, B232,G:G,G232)</f>
        <v>9</v>
      </c>
      <c r="J232" s="3">
        <f>COUNTIFS(B:B, B232,G:G, G232,D:D, "W") / COUNTIFS(B:B, B232,G:G, G232)</f>
        <v>1</v>
      </c>
    </row>
    <row r="233" spans="1:10" x14ac:dyDescent="0.3">
      <c r="A233" s="23">
        <v>42700</v>
      </c>
      <c r="B233" s="1" t="str">
        <f t="shared" si="9"/>
        <v>November</v>
      </c>
      <c r="C233" s="12" t="s">
        <v>4</v>
      </c>
      <c r="D233" s="13" t="s">
        <v>5</v>
      </c>
      <c r="E233">
        <f t="shared" si="10"/>
        <v>3</v>
      </c>
      <c r="F233" s="14" t="s">
        <v>17</v>
      </c>
      <c r="G233" t="str">
        <f t="shared" si="11"/>
        <v>2016-2017</v>
      </c>
      <c r="H233">
        <f>COUNTIFS(B:B, B233,G:G, G233)</f>
        <v>3</v>
      </c>
      <c r="I233">
        <f xml:space="preserve"> SUMIFS(E:E,B:B, B233,G:G,G233)</f>
        <v>9</v>
      </c>
      <c r="J233" s="3">
        <f>COUNTIFS(B:B, B233,G:G, G233,D:D, "W") / COUNTIFS(B:B, B233,G:G, G233)</f>
        <v>1</v>
      </c>
    </row>
    <row r="234" spans="1:10" x14ac:dyDescent="0.3">
      <c r="A234" s="23">
        <v>42707</v>
      </c>
      <c r="B234" s="1" t="str">
        <f t="shared" si="9"/>
        <v>December</v>
      </c>
      <c r="C234" s="12" t="s">
        <v>7</v>
      </c>
      <c r="D234" s="13" t="s">
        <v>5</v>
      </c>
      <c r="E234">
        <f t="shared" si="10"/>
        <v>3</v>
      </c>
      <c r="F234" s="14" t="s">
        <v>19</v>
      </c>
      <c r="G234" t="str">
        <f t="shared" si="11"/>
        <v>2016-2017</v>
      </c>
      <c r="H234">
        <f>COUNTIFS(B:B, B234,G:G, G234)</f>
        <v>6</v>
      </c>
      <c r="I234">
        <f xml:space="preserve"> SUMIFS(E:E,B:B, B234,G:G,G234)</f>
        <v>18</v>
      </c>
      <c r="J234" s="3">
        <f>COUNTIFS(B:B, B234,G:G, G234,D:D, "W") / COUNTIFS(B:B, B234,G:G, G234)</f>
        <v>1</v>
      </c>
    </row>
    <row r="235" spans="1:10" x14ac:dyDescent="0.3">
      <c r="A235" s="23">
        <v>42715</v>
      </c>
      <c r="B235" s="1" t="str">
        <f t="shared" si="9"/>
        <v>December</v>
      </c>
      <c r="C235" s="12" t="s">
        <v>4</v>
      </c>
      <c r="D235" s="13" t="s">
        <v>5</v>
      </c>
      <c r="E235">
        <f t="shared" si="10"/>
        <v>3</v>
      </c>
      <c r="F235" s="14" t="s">
        <v>31</v>
      </c>
      <c r="G235" t="str">
        <f t="shared" si="11"/>
        <v>2016-2017</v>
      </c>
      <c r="H235">
        <f>COUNTIFS(B:B, B235,G:G, G235)</f>
        <v>6</v>
      </c>
      <c r="I235">
        <f xml:space="preserve"> SUMIFS(E:E,B:B, B235,G:G,G235)</f>
        <v>18</v>
      </c>
      <c r="J235" s="3">
        <f>COUNTIFS(B:B, B235,G:G, G235,D:D, "W") / COUNTIFS(B:B, B235,G:G, G235)</f>
        <v>1</v>
      </c>
    </row>
    <row r="236" spans="1:10" x14ac:dyDescent="0.3">
      <c r="A236" s="23">
        <v>42718</v>
      </c>
      <c r="B236" s="1" t="str">
        <f t="shared" si="9"/>
        <v>December</v>
      </c>
      <c r="C236" s="12" t="s">
        <v>7</v>
      </c>
      <c r="D236" s="13" t="s">
        <v>5</v>
      </c>
      <c r="E236">
        <f t="shared" si="10"/>
        <v>3</v>
      </c>
      <c r="F236" s="14" t="s">
        <v>46</v>
      </c>
      <c r="G236" t="str">
        <f t="shared" si="11"/>
        <v>2016-2017</v>
      </c>
      <c r="H236">
        <f>COUNTIFS(B:B, B236,G:G, G236)</f>
        <v>6</v>
      </c>
      <c r="I236">
        <f xml:space="preserve"> SUMIFS(E:E,B:B, B236,G:G,G236)</f>
        <v>18</v>
      </c>
      <c r="J236" s="3">
        <f>COUNTIFS(B:B, B236,G:G, G236,D:D, "W") / COUNTIFS(B:B, B236,G:G, G236)</f>
        <v>1</v>
      </c>
    </row>
    <row r="237" spans="1:10" x14ac:dyDescent="0.3">
      <c r="A237" s="23">
        <v>42721</v>
      </c>
      <c r="B237" s="1" t="str">
        <f t="shared" si="9"/>
        <v>December</v>
      </c>
      <c r="C237" s="12" t="s">
        <v>7</v>
      </c>
      <c r="D237" s="13" t="s">
        <v>5</v>
      </c>
      <c r="E237">
        <f t="shared" si="10"/>
        <v>3</v>
      </c>
      <c r="F237" s="14" t="s">
        <v>20</v>
      </c>
      <c r="G237" t="str">
        <f t="shared" si="11"/>
        <v>2016-2017</v>
      </c>
      <c r="H237">
        <f>COUNTIFS(B:B, B237,G:G, G237)</f>
        <v>6</v>
      </c>
      <c r="I237">
        <f xml:space="preserve"> SUMIFS(E:E,B:B, B237,G:G,G237)</f>
        <v>18</v>
      </c>
      <c r="J237" s="3">
        <f>COUNTIFS(B:B, B237,G:G, G237,D:D, "W") / COUNTIFS(B:B, B237,G:G, G237)</f>
        <v>1</v>
      </c>
    </row>
    <row r="238" spans="1:10" x14ac:dyDescent="0.3">
      <c r="A238" s="23">
        <v>42730</v>
      </c>
      <c r="B238" s="1" t="str">
        <f t="shared" si="9"/>
        <v>December</v>
      </c>
      <c r="C238" s="12" t="s">
        <v>4</v>
      </c>
      <c r="D238" s="13" t="s">
        <v>5</v>
      </c>
      <c r="E238">
        <f t="shared" si="10"/>
        <v>3</v>
      </c>
      <c r="F238" s="14" t="s">
        <v>23</v>
      </c>
      <c r="G238" t="str">
        <f t="shared" si="11"/>
        <v>2016-2017</v>
      </c>
      <c r="H238">
        <f>COUNTIFS(B:B, B238,G:G, G238)</f>
        <v>6</v>
      </c>
      <c r="I238">
        <f xml:space="preserve"> SUMIFS(E:E,B:B, B238,G:G,G238)</f>
        <v>18</v>
      </c>
      <c r="J238" s="3">
        <f>COUNTIFS(B:B, B238,G:G, G238,D:D, "W") / COUNTIFS(B:B, B238,G:G, G238)</f>
        <v>1</v>
      </c>
    </row>
    <row r="239" spans="1:10" x14ac:dyDescent="0.3">
      <c r="A239" s="23">
        <v>42735</v>
      </c>
      <c r="B239" s="1" t="str">
        <f t="shared" si="9"/>
        <v>December</v>
      </c>
      <c r="C239" s="12" t="s">
        <v>4</v>
      </c>
      <c r="D239" s="13" t="s">
        <v>5</v>
      </c>
      <c r="E239">
        <f t="shared" si="10"/>
        <v>3</v>
      </c>
      <c r="F239" s="14" t="s">
        <v>41</v>
      </c>
      <c r="G239" t="str">
        <f t="shared" si="11"/>
        <v>2016-2017</v>
      </c>
      <c r="H239">
        <f>COUNTIFS(B:B, B239,G:G, G239)</f>
        <v>6</v>
      </c>
      <c r="I239">
        <f xml:space="preserve"> SUMIFS(E:E,B:B, B239,G:G,G239)</f>
        <v>18</v>
      </c>
      <c r="J239" s="3">
        <f>COUNTIFS(B:B, B239,G:G, G239,D:D, "W") / COUNTIFS(B:B, B239,G:G, G239)</f>
        <v>1</v>
      </c>
    </row>
    <row r="240" spans="1:10" x14ac:dyDescent="0.3">
      <c r="A240" s="23">
        <v>42739</v>
      </c>
      <c r="B240" s="1" t="str">
        <f t="shared" si="9"/>
        <v>January</v>
      </c>
      <c r="C240" s="12" t="s">
        <v>7</v>
      </c>
      <c r="D240" s="16" t="s">
        <v>27</v>
      </c>
      <c r="E240">
        <f t="shared" si="10"/>
        <v>0</v>
      </c>
      <c r="F240" s="14" t="s">
        <v>17</v>
      </c>
      <c r="G240" t="str">
        <f t="shared" si="11"/>
        <v>2016-2017</v>
      </c>
      <c r="H240">
        <f>COUNTIFS(B:B, B240,G:G, G240)</f>
        <v>4</v>
      </c>
      <c r="I240">
        <f xml:space="preserve"> SUMIFS(E:E,B:B, B240,G:G,G240)</f>
        <v>7</v>
      </c>
      <c r="J240" s="3">
        <f>COUNTIFS(B:B, B240,G:G, G240,D:D, "W") / COUNTIFS(B:B, B240,G:G, G240)</f>
        <v>0.5</v>
      </c>
    </row>
    <row r="241" spans="1:10" x14ac:dyDescent="0.3">
      <c r="A241" s="23">
        <v>42749</v>
      </c>
      <c r="B241" s="1" t="str">
        <f t="shared" si="9"/>
        <v>January</v>
      </c>
      <c r="C241" s="12" t="s">
        <v>7</v>
      </c>
      <c r="D241" s="13" t="s">
        <v>5</v>
      </c>
      <c r="E241">
        <f t="shared" si="10"/>
        <v>3</v>
      </c>
      <c r="F241" s="14" t="s">
        <v>14</v>
      </c>
      <c r="G241" t="str">
        <f t="shared" si="11"/>
        <v>2016-2017</v>
      </c>
      <c r="H241">
        <f>COUNTIFS(B:B, B241,G:G, G241)</f>
        <v>4</v>
      </c>
      <c r="I241">
        <f xml:space="preserve"> SUMIFS(E:E,B:B, B241,G:G,G241)</f>
        <v>7</v>
      </c>
      <c r="J241" s="3">
        <f>COUNTIFS(B:B, B241,G:G, G241,D:D, "W") / COUNTIFS(B:B, B241,G:G, G241)</f>
        <v>0.5</v>
      </c>
    </row>
    <row r="242" spans="1:10" x14ac:dyDescent="0.3">
      <c r="A242" s="23">
        <v>42757</v>
      </c>
      <c r="B242" s="1" t="str">
        <f t="shared" si="9"/>
        <v>January</v>
      </c>
      <c r="C242" s="12" t="s">
        <v>4</v>
      </c>
      <c r="D242" s="13" t="s">
        <v>5</v>
      </c>
      <c r="E242">
        <f t="shared" si="10"/>
        <v>3</v>
      </c>
      <c r="F242" s="14" t="s">
        <v>44</v>
      </c>
      <c r="G242" t="str">
        <f t="shared" si="11"/>
        <v>2016-2017</v>
      </c>
      <c r="H242">
        <f>COUNTIFS(B:B, B242,G:G, G242)</f>
        <v>4</v>
      </c>
      <c r="I242">
        <f xml:space="preserve"> SUMIFS(E:E,B:B, B242,G:G,G242)</f>
        <v>7</v>
      </c>
      <c r="J242" s="3">
        <f>COUNTIFS(B:B, B242,G:G, G242,D:D, "W") / COUNTIFS(B:B, B242,G:G, G242)</f>
        <v>0.5</v>
      </c>
    </row>
    <row r="243" spans="1:10" x14ac:dyDescent="0.3">
      <c r="A243" s="23">
        <v>42766</v>
      </c>
      <c r="B243" s="1" t="str">
        <f t="shared" si="9"/>
        <v>January</v>
      </c>
      <c r="C243" s="12" t="s">
        <v>7</v>
      </c>
      <c r="D243" s="15" t="s">
        <v>15</v>
      </c>
      <c r="E243">
        <f t="shared" si="10"/>
        <v>1</v>
      </c>
      <c r="F243" s="14" t="s">
        <v>29</v>
      </c>
      <c r="G243" t="str">
        <f t="shared" si="11"/>
        <v>2016-2017</v>
      </c>
      <c r="H243">
        <f>COUNTIFS(B:B, B243,G:G, G243)</f>
        <v>4</v>
      </c>
      <c r="I243">
        <f xml:space="preserve"> SUMIFS(E:E,B:B, B243,G:G,G243)</f>
        <v>7</v>
      </c>
      <c r="J243" s="3">
        <f>COUNTIFS(B:B, B243,G:G, G243,D:D, "W") / COUNTIFS(B:B, B243,G:G, G243)</f>
        <v>0.5</v>
      </c>
    </row>
    <row r="244" spans="1:10" x14ac:dyDescent="0.3">
      <c r="A244" s="23">
        <v>42770</v>
      </c>
      <c r="B244" s="1" t="str">
        <f t="shared" si="9"/>
        <v>February</v>
      </c>
      <c r="C244" s="12" t="s">
        <v>4</v>
      </c>
      <c r="D244" s="13" t="s">
        <v>5</v>
      </c>
      <c r="E244">
        <f t="shared" si="10"/>
        <v>3</v>
      </c>
      <c r="F244" s="14" t="s">
        <v>9</v>
      </c>
      <c r="G244" t="str">
        <f t="shared" si="11"/>
        <v>2016-2017</v>
      </c>
      <c r="H244">
        <f>COUNTIFS(B:B, B244,G:G, G244)</f>
        <v>3</v>
      </c>
      <c r="I244">
        <f xml:space="preserve"> SUMIFS(E:E,B:B, B244,G:G,G244)</f>
        <v>7</v>
      </c>
      <c r="J244" s="3">
        <f>COUNTIFS(B:B, B244,G:G, G244,D:D, "W") / COUNTIFS(B:B, B244,G:G, G244)</f>
        <v>0.66666666666666663</v>
      </c>
    </row>
    <row r="245" spans="1:10" x14ac:dyDescent="0.3">
      <c r="A245" s="23">
        <v>42778</v>
      </c>
      <c r="B245" s="1" t="str">
        <f t="shared" si="9"/>
        <v>February</v>
      </c>
      <c r="C245" s="12" t="s">
        <v>7</v>
      </c>
      <c r="D245" s="15" t="s">
        <v>15</v>
      </c>
      <c r="E245">
        <f t="shared" si="10"/>
        <v>1</v>
      </c>
      <c r="F245" s="14" t="s">
        <v>10</v>
      </c>
      <c r="G245" t="str">
        <f t="shared" si="11"/>
        <v>2016-2017</v>
      </c>
      <c r="H245">
        <f>COUNTIFS(B:B, B245,G:G, G245)</f>
        <v>3</v>
      </c>
      <c r="I245">
        <f xml:space="preserve"> SUMIFS(E:E,B:B, B245,G:G,G245)</f>
        <v>7</v>
      </c>
      <c r="J245" s="3">
        <f>COUNTIFS(B:B, B245,G:G, G245,D:D, "W") / COUNTIFS(B:B, B245,G:G, G245)</f>
        <v>0.66666666666666663</v>
      </c>
    </row>
    <row r="246" spans="1:10" x14ac:dyDescent="0.3">
      <c r="A246" s="23">
        <v>42791</v>
      </c>
      <c r="B246" s="1" t="str">
        <f t="shared" si="9"/>
        <v>February</v>
      </c>
      <c r="C246" s="12" t="s">
        <v>4</v>
      </c>
      <c r="D246" s="13" t="s">
        <v>5</v>
      </c>
      <c r="E246">
        <f t="shared" si="10"/>
        <v>3</v>
      </c>
      <c r="F246" s="14" t="s">
        <v>43</v>
      </c>
      <c r="G246" t="str">
        <f t="shared" si="11"/>
        <v>2016-2017</v>
      </c>
      <c r="H246">
        <f>COUNTIFS(B:B, B246,G:G, G246)</f>
        <v>3</v>
      </c>
      <c r="I246">
        <f xml:space="preserve"> SUMIFS(E:E,B:B, B246,G:G,G246)</f>
        <v>7</v>
      </c>
      <c r="J246" s="3">
        <f>COUNTIFS(B:B, B246,G:G, G246,D:D, "W") / COUNTIFS(B:B, B246,G:G, G246)</f>
        <v>0.66666666666666663</v>
      </c>
    </row>
    <row r="247" spans="1:10" x14ac:dyDescent="0.3">
      <c r="A247" s="23">
        <v>42800</v>
      </c>
      <c r="B247" s="1" t="str">
        <f t="shared" si="9"/>
        <v>March</v>
      </c>
      <c r="C247" s="12" t="s">
        <v>7</v>
      </c>
      <c r="D247" s="13" t="s">
        <v>5</v>
      </c>
      <c r="E247">
        <f t="shared" si="10"/>
        <v>3</v>
      </c>
      <c r="F247" s="14" t="s">
        <v>26</v>
      </c>
      <c r="G247" t="str">
        <f t="shared" si="11"/>
        <v>2016-2017</v>
      </c>
      <c r="H247">
        <f>COUNTIFS(B:B, B247,G:G, G247)</f>
        <v>2</v>
      </c>
      <c r="I247">
        <f xml:space="preserve"> SUMIFS(E:E,B:B, B247,G:G,G247)</f>
        <v>6</v>
      </c>
      <c r="J247" s="3">
        <f>COUNTIFS(B:B, B247,G:G, G247,D:D, "W") / COUNTIFS(B:B, B247,G:G, G247)</f>
        <v>1</v>
      </c>
    </row>
    <row r="248" spans="1:10" x14ac:dyDescent="0.3">
      <c r="A248" s="23">
        <v>42812</v>
      </c>
      <c r="B248" s="1" t="str">
        <f t="shared" si="9"/>
        <v>March</v>
      </c>
      <c r="C248" s="12" t="s">
        <v>7</v>
      </c>
      <c r="D248" s="13" t="s">
        <v>5</v>
      </c>
      <c r="E248">
        <f t="shared" si="10"/>
        <v>3</v>
      </c>
      <c r="F248" s="14" t="s">
        <v>41</v>
      </c>
      <c r="G248" t="str">
        <f t="shared" si="11"/>
        <v>2016-2017</v>
      </c>
      <c r="H248">
        <f>COUNTIFS(B:B, B248,G:G, G248)</f>
        <v>2</v>
      </c>
      <c r="I248">
        <f xml:space="preserve"> SUMIFS(E:E,B:B, B248,G:G,G248)</f>
        <v>6</v>
      </c>
      <c r="J248" s="3">
        <f>COUNTIFS(B:B, B248,G:G, G248,D:D, "W") / COUNTIFS(B:B, B248,G:G, G248)</f>
        <v>1</v>
      </c>
    </row>
    <row r="249" spans="1:10" x14ac:dyDescent="0.3">
      <c r="A249" s="23">
        <v>42826</v>
      </c>
      <c r="B249" s="1" t="str">
        <f t="shared" si="9"/>
        <v>April</v>
      </c>
      <c r="C249" s="12" t="s">
        <v>4</v>
      </c>
      <c r="D249" s="16" t="s">
        <v>27</v>
      </c>
      <c r="E249">
        <f t="shared" si="10"/>
        <v>0</v>
      </c>
      <c r="F249" s="14" t="s">
        <v>20</v>
      </c>
      <c r="G249" t="str">
        <f t="shared" si="11"/>
        <v>2016-2017</v>
      </c>
      <c r="H249">
        <f>COUNTIFS(B:B, B249,G:G, G249)</f>
        <v>6</v>
      </c>
      <c r="I249">
        <f xml:space="preserve"> SUMIFS(E:E,B:B, B249,G:G,G249)</f>
        <v>12</v>
      </c>
      <c r="J249" s="3">
        <f>COUNTIFS(B:B, B249,G:G, G249,D:D, "W") / COUNTIFS(B:B, B249,G:G, G249)</f>
        <v>0.66666666666666663</v>
      </c>
    </row>
    <row r="250" spans="1:10" x14ac:dyDescent="0.3">
      <c r="A250" s="23">
        <v>42830</v>
      </c>
      <c r="B250" s="1" t="str">
        <f t="shared" ref="B250:B313" si="12">TEXT(A250,"MMMM")</f>
        <v>April</v>
      </c>
      <c r="C250" s="12" t="s">
        <v>4</v>
      </c>
      <c r="D250" s="13" t="s">
        <v>5</v>
      </c>
      <c r="E250">
        <f t="shared" ref="E250:E313" si="13">IF(D250="W",3,IF(D250="D",1,0))</f>
        <v>3</v>
      </c>
      <c r="F250" s="14" t="s">
        <v>19</v>
      </c>
      <c r="G250" t="str">
        <f t="shared" ref="G250:G313" si="14">IF(AND(MONTH(A250)&gt;=6,YEAR(A250)=2020), "2020-2021", IF(MONTH(A250)&gt;=8,YEAR(A250)&amp;"-"&amp;YEAR(A250)+1,YEAR(A250)-1&amp;"-"&amp;YEAR(A250)))</f>
        <v>2016-2017</v>
      </c>
      <c r="H250">
        <f>COUNTIFS(B:B, B250,G:G, G250)</f>
        <v>6</v>
      </c>
      <c r="I250">
        <f xml:space="preserve"> SUMIFS(E:E,B:B, B250,G:G,G250)</f>
        <v>12</v>
      </c>
      <c r="J250" s="3">
        <f>COUNTIFS(B:B, B250,G:G, G250,D:D, "W") / COUNTIFS(B:B, B250,G:G, G250)</f>
        <v>0.66666666666666663</v>
      </c>
    </row>
    <row r="251" spans="1:10" x14ac:dyDescent="0.3">
      <c r="A251" s="23">
        <v>42833</v>
      </c>
      <c r="B251" s="1" t="str">
        <f t="shared" si="12"/>
        <v>April</v>
      </c>
      <c r="C251" s="12" t="s">
        <v>7</v>
      </c>
      <c r="D251" s="13" t="s">
        <v>5</v>
      </c>
      <c r="E251">
        <f t="shared" si="13"/>
        <v>3</v>
      </c>
      <c r="F251" s="14" t="s">
        <v>23</v>
      </c>
      <c r="G251" t="str">
        <f t="shared" si="14"/>
        <v>2016-2017</v>
      </c>
      <c r="H251">
        <f>COUNTIFS(B:B, B251,G:G, G251)</f>
        <v>6</v>
      </c>
      <c r="I251">
        <f xml:space="preserve"> SUMIFS(E:E,B:B, B251,G:G,G251)</f>
        <v>12</v>
      </c>
      <c r="J251" s="3">
        <f>COUNTIFS(B:B, B251,G:G, G251,D:D, "W") / COUNTIFS(B:B, B251,G:G, G251)</f>
        <v>0.66666666666666663</v>
      </c>
    </row>
    <row r="252" spans="1:10" x14ac:dyDescent="0.3">
      <c r="A252" s="23">
        <v>42841</v>
      </c>
      <c r="B252" s="1" t="str">
        <f t="shared" si="12"/>
        <v>April</v>
      </c>
      <c r="C252" s="12" t="s">
        <v>7</v>
      </c>
      <c r="D252" s="16" t="s">
        <v>27</v>
      </c>
      <c r="E252">
        <f t="shared" si="13"/>
        <v>0</v>
      </c>
      <c r="F252" s="14" t="s">
        <v>16</v>
      </c>
      <c r="G252" t="str">
        <f t="shared" si="14"/>
        <v>2016-2017</v>
      </c>
      <c r="H252">
        <f>COUNTIFS(B:B, B252,G:G, G252)</f>
        <v>6</v>
      </c>
      <c r="I252">
        <f xml:space="preserve"> SUMIFS(E:E,B:B, B252,G:G,G252)</f>
        <v>12</v>
      </c>
      <c r="J252" s="3">
        <f>COUNTIFS(B:B, B252,G:G, G252,D:D, "W") / COUNTIFS(B:B, B252,G:G, G252)</f>
        <v>0.66666666666666663</v>
      </c>
    </row>
    <row r="253" spans="1:10" x14ac:dyDescent="0.3">
      <c r="A253" s="23">
        <v>42850</v>
      </c>
      <c r="B253" s="1" t="str">
        <f t="shared" si="12"/>
        <v>April</v>
      </c>
      <c r="C253" s="12" t="s">
        <v>4</v>
      </c>
      <c r="D253" s="13" t="s">
        <v>5</v>
      </c>
      <c r="E253">
        <f t="shared" si="13"/>
        <v>3</v>
      </c>
      <c r="F253" s="14" t="s">
        <v>8</v>
      </c>
      <c r="G253" t="str">
        <f t="shared" si="14"/>
        <v>2016-2017</v>
      </c>
      <c r="H253">
        <f>COUNTIFS(B:B, B253,G:G, G253)</f>
        <v>6</v>
      </c>
      <c r="I253">
        <f xml:space="preserve"> SUMIFS(E:E,B:B, B253,G:G,G253)</f>
        <v>12</v>
      </c>
      <c r="J253" s="3">
        <f>COUNTIFS(B:B, B253,G:G, G253,D:D, "W") / COUNTIFS(B:B, B253,G:G, G253)</f>
        <v>0.66666666666666663</v>
      </c>
    </row>
    <row r="254" spans="1:10" x14ac:dyDescent="0.3">
      <c r="A254" s="23">
        <v>42855</v>
      </c>
      <c r="B254" s="1" t="str">
        <f t="shared" si="12"/>
        <v>April</v>
      </c>
      <c r="C254" s="12" t="s">
        <v>7</v>
      </c>
      <c r="D254" s="13" t="s">
        <v>5</v>
      </c>
      <c r="E254">
        <f t="shared" si="13"/>
        <v>3</v>
      </c>
      <c r="F254" s="14" t="s">
        <v>22</v>
      </c>
      <c r="G254" t="str">
        <f t="shared" si="14"/>
        <v>2016-2017</v>
      </c>
      <c r="H254">
        <f>COUNTIFS(B:B, B254,G:G, G254)</f>
        <v>6</v>
      </c>
      <c r="I254">
        <f xml:space="preserve"> SUMIFS(E:E,B:B, B254,G:G,G254)</f>
        <v>12</v>
      </c>
      <c r="J254" s="3">
        <f>COUNTIFS(B:B, B254,G:G, G254,D:D, "W") / COUNTIFS(B:B, B254,G:G, G254)</f>
        <v>0.66666666666666663</v>
      </c>
    </row>
    <row r="255" spans="1:10" x14ac:dyDescent="0.3">
      <c r="A255" s="23">
        <v>42863</v>
      </c>
      <c r="B255" s="1" t="str">
        <f t="shared" si="12"/>
        <v>May</v>
      </c>
      <c r="C255" s="12" t="s">
        <v>4</v>
      </c>
      <c r="D255" s="13" t="s">
        <v>5</v>
      </c>
      <c r="E255">
        <f t="shared" si="13"/>
        <v>3</v>
      </c>
      <c r="F255" s="14" t="s">
        <v>45</v>
      </c>
      <c r="G255" t="str">
        <f t="shared" si="14"/>
        <v>2016-2017</v>
      </c>
      <c r="H255">
        <f>COUNTIFS(B:B, B255,G:G, G255)</f>
        <v>4</v>
      </c>
      <c r="I255">
        <f xml:space="preserve"> SUMIFS(E:E,B:B, B255,G:G,G255)</f>
        <v>12</v>
      </c>
      <c r="J255" s="3">
        <f>COUNTIFS(B:B, B255,G:G, G255,D:D, "W") / COUNTIFS(B:B, B255,G:G, G255)</f>
        <v>1</v>
      </c>
    </row>
    <row r="256" spans="1:10" x14ac:dyDescent="0.3">
      <c r="A256" s="23">
        <v>42867</v>
      </c>
      <c r="B256" s="1" t="str">
        <f t="shared" si="12"/>
        <v>May</v>
      </c>
      <c r="C256" s="12" t="s">
        <v>7</v>
      </c>
      <c r="D256" s="13" t="s">
        <v>5</v>
      </c>
      <c r="E256">
        <f t="shared" si="13"/>
        <v>3</v>
      </c>
      <c r="F256" s="14" t="s">
        <v>31</v>
      </c>
      <c r="G256" t="str">
        <f t="shared" si="14"/>
        <v>2016-2017</v>
      </c>
      <c r="H256">
        <f>COUNTIFS(B:B, B256,G:G, G256)</f>
        <v>4</v>
      </c>
      <c r="I256">
        <f xml:space="preserve"> SUMIFS(E:E,B:B, B256,G:G,G256)</f>
        <v>12</v>
      </c>
      <c r="J256" s="3">
        <f>COUNTIFS(B:B, B256,G:G, G256,D:D, "W") / COUNTIFS(B:B, B256,G:G, G256)</f>
        <v>1</v>
      </c>
    </row>
    <row r="257" spans="1:10" x14ac:dyDescent="0.3">
      <c r="A257" s="23">
        <v>42870</v>
      </c>
      <c r="B257" s="1" t="str">
        <f t="shared" si="12"/>
        <v>May</v>
      </c>
      <c r="C257" s="12" t="s">
        <v>4</v>
      </c>
      <c r="D257" s="13" t="s">
        <v>5</v>
      </c>
      <c r="E257">
        <f t="shared" si="13"/>
        <v>3</v>
      </c>
      <c r="F257" s="14" t="s">
        <v>24</v>
      </c>
      <c r="G257" t="str">
        <f t="shared" si="14"/>
        <v>2016-2017</v>
      </c>
      <c r="H257">
        <f>COUNTIFS(B:B, B257,G:G, G257)</f>
        <v>4</v>
      </c>
      <c r="I257">
        <f xml:space="preserve"> SUMIFS(E:E,B:B, B257,G:G,G257)</f>
        <v>12</v>
      </c>
      <c r="J257" s="3">
        <f>COUNTIFS(B:B, B257,G:G, G257,D:D, "W") / COUNTIFS(B:B, B257,G:G, G257)</f>
        <v>1</v>
      </c>
    </row>
    <row r="258" spans="1:10" x14ac:dyDescent="0.3">
      <c r="A258" s="24">
        <v>42876</v>
      </c>
      <c r="B258" s="1" t="str">
        <f t="shared" si="12"/>
        <v>May</v>
      </c>
      <c r="C258" s="17" t="s">
        <v>4</v>
      </c>
      <c r="D258" s="18" t="s">
        <v>5</v>
      </c>
      <c r="E258">
        <f t="shared" si="13"/>
        <v>3</v>
      </c>
      <c r="F258" s="19" t="s">
        <v>46</v>
      </c>
      <c r="G258" t="str">
        <f t="shared" si="14"/>
        <v>2016-2017</v>
      </c>
      <c r="H258">
        <f>COUNTIFS(B:B, B258,G:G, G258)</f>
        <v>4</v>
      </c>
      <c r="I258">
        <f xml:space="preserve"> SUMIFS(E:E,B:B, B258,G:G,G258)</f>
        <v>12</v>
      </c>
      <c r="J258" s="3">
        <f>COUNTIFS(B:B, B258,G:G, G258,D:D, "W") / COUNTIFS(B:B, B258,G:G, G258)</f>
        <v>1</v>
      </c>
    </row>
    <row r="259" spans="1:10" x14ac:dyDescent="0.3">
      <c r="A259" s="23">
        <v>42224</v>
      </c>
      <c r="B259" s="1" t="str">
        <f t="shared" si="12"/>
        <v>August</v>
      </c>
      <c r="C259" s="12" t="s">
        <v>4</v>
      </c>
      <c r="D259" s="13" t="s">
        <v>5</v>
      </c>
      <c r="E259">
        <f t="shared" si="13"/>
        <v>3</v>
      </c>
      <c r="F259" s="14" t="s">
        <v>46</v>
      </c>
      <c r="G259" t="str">
        <f t="shared" si="14"/>
        <v>2015-2016</v>
      </c>
      <c r="H259">
        <f>COUNTIFS(B:B, B259,G:G, G259)</f>
        <v>4</v>
      </c>
      <c r="I259">
        <f xml:space="preserve"> SUMIFS(E:E,B:B, B259,G:G,G259)</f>
        <v>8</v>
      </c>
      <c r="J259" s="3">
        <f>COUNTIFS(B:B, B259,G:G, G259,D:D, "W") / COUNTIFS(B:B, B259,G:G, G259)</f>
        <v>0.5</v>
      </c>
    </row>
    <row r="260" spans="1:10" x14ac:dyDescent="0.3">
      <c r="A260" s="23">
        <v>42231</v>
      </c>
      <c r="B260" s="1" t="str">
        <f t="shared" si="12"/>
        <v>August</v>
      </c>
      <c r="C260" s="12" t="s">
        <v>7</v>
      </c>
      <c r="D260" s="13" t="s">
        <v>5</v>
      </c>
      <c r="E260">
        <f t="shared" si="13"/>
        <v>3</v>
      </c>
      <c r="F260" s="14" t="s">
        <v>26</v>
      </c>
      <c r="G260" t="str">
        <f t="shared" si="14"/>
        <v>2015-2016</v>
      </c>
      <c r="H260">
        <f>COUNTIFS(B:B, B260,G:G, G260)</f>
        <v>4</v>
      </c>
      <c r="I260">
        <f xml:space="preserve"> SUMIFS(E:E,B:B, B260,G:G,G260)</f>
        <v>8</v>
      </c>
      <c r="J260" s="3">
        <f>COUNTIFS(B:B, B260,G:G, G260,D:D, "W") / COUNTIFS(B:B, B260,G:G, G260)</f>
        <v>0.5</v>
      </c>
    </row>
    <row r="261" spans="1:10" x14ac:dyDescent="0.3">
      <c r="A261" s="23">
        <v>42238</v>
      </c>
      <c r="B261" s="1" t="str">
        <f t="shared" si="12"/>
        <v>August</v>
      </c>
      <c r="C261" s="12" t="s">
        <v>4</v>
      </c>
      <c r="D261" s="15" t="s">
        <v>15</v>
      </c>
      <c r="E261">
        <f t="shared" si="13"/>
        <v>1</v>
      </c>
      <c r="F261" s="14" t="s">
        <v>17</v>
      </c>
      <c r="G261" t="str">
        <f t="shared" si="14"/>
        <v>2015-2016</v>
      </c>
      <c r="H261">
        <f>COUNTIFS(B:B, B261,G:G, G261)</f>
        <v>4</v>
      </c>
      <c r="I261">
        <f xml:space="preserve"> SUMIFS(E:E,B:B, B261,G:G,G261)</f>
        <v>8</v>
      </c>
      <c r="J261" s="3">
        <f>COUNTIFS(B:B, B261,G:G, G261,D:D, "W") / COUNTIFS(B:B, B261,G:G, G261)</f>
        <v>0.5</v>
      </c>
    </row>
    <row r="262" spans="1:10" x14ac:dyDescent="0.3">
      <c r="A262" s="23">
        <v>42245</v>
      </c>
      <c r="B262" s="1" t="str">
        <f t="shared" si="12"/>
        <v>August</v>
      </c>
      <c r="C262" s="12" t="s">
        <v>7</v>
      </c>
      <c r="D262" s="15" t="s">
        <v>15</v>
      </c>
      <c r="E262">
        <f t="shared" si="13"/>
        <v>1</v>
      </c>
      <c r="F262" s="14" t="s">
        <v>23</v>
      </c>
      <c r="G262" t="str">
        <f t="shared" si="14"/>
        <v>2015-2016</v>
      </c>
      <c r="H262">
        <f>COUNTIFS(B:B, B262,G:G, G262)</f>
        <v>4</v>
      </c>
      <c r="I262">
        <f xml:space="preserve"> SUMIFS(E:E,B:B, B262,G:G,G262)</f>
        <v>8</v>
      </c>
      <c r="J262" s="3">
        <f>COUNTIFS(B:B, B262,G:G, G262,D:D, "W") / COUNTIFS(B:B, B262,G:G, G262)</f>
        <v>0.5</v>
      </c>
    </row>
    <row r="263" spans="1:10" x14ac:dyDescent="0.3">
      <c r="A263" s="23">
        <v>42260</v>
      </c>
      <c r="B263" s="1" t="str">
        <f t="shared" si="12"/>
        <v>September</v>
      </c>
      <c r="C263" s="12" t="s">
        <v>4</v>
      </c>
      <c r="D263" s="13" t="s">
        <v>5</v>
      </c>
      <c r="E263">
        <f t="shared" si="13"/>
        <v>3</v>
      </c>
      <c r="F263" s="14" t="s">
        <v>18</v>
      </c>
      <c r="G263" t="str">
        <f t="shared" si="14"/>
        <v>2015-2016</v>
      </c>
      <c r="H263">
        <f>COUNTIFS(B:B, B263,G:G, G263)</f>
        <v>3</v>
      </c>
      <c r="I263">
        <f xml:space="preserve"> SUMIFS(E:E,B:B, B263,G:G,G263)</f>
        <v>4</v>
      </c>
      <c r="J263" s="3">
        <f>COUNTIFS(B:B, B263,G:G, G263,D:D, "W") / COUNTIFS(B:B, B263,G:G, G263)</f>
        <v>0.33333333333333331</v>
      </c>
    </row>
    <row r="264" spans="1:10" x14ac:dyDescent="0.3">
      <c r="A264" s="23">
        <v>42266</v>
      </c>
      <c r="B264" s="1" t="str">
        <f t="shared" si="12"/>
        <v>September</v>
      </c>
      <c r="C264" s="12" t="s">
        <v>7</v>
      </c>
      <c r="D264" s="15" t="s">
        <v>15</v>
      </c>
      <c r="E264">
        <f t="shared" si="13"/>
        <v>1</v>
      </c>
      <c r="F264" s="14" t="s">
        <v>41</v>
      </c>
      <c r="G264" t="str">
        <f t="shared" si="14"/>
        <v>2015-2016</v>
      </c>
      <c r="H264">
        <f>COUNTIFS(B:B, B264,G:G, G264)</f>
        <v>3</v>
      </c>
      <c r="I264">
        <f xml:space="preserve"> SUMIFS(E:E,B:B, B264,G:G,G264)</f>
        <v>4</v>
      </c>
      <c r="J264" s="3">
        <f>COUNTIFS(B:B, B264,G:G, G264,D:D, "W") / COUNTIFS(B:B, B264,G:G, G264)</f>
        <v>0.33333333333333331</v>
      </c>
    </row>
    <row r="265" spans="1:10" x14ac:dyDescent="0.3">
      <c r="A265" s="23">
        <v>42273</v>
      </c>
      <c r="B265" s="1" t="str">
        <f t="shared" si="12"/>
        <v>September</v>
      </c>
      <c r="C265" s="12" t="s">
        <v>4</v>
      </c>
      <c r="D265" s="16" t="s">
        <v>27</v>
      </c>
      <c r="E265">
        <f t="shared" si="13"/>
        <v>0</v>
      </c>
      <c r="F265" s="14" t="s">
        <v>9</v>
      </c>
      <c r="G265" t="str">
        <f t="shared" si="14"/>
        <v>2015-2016</v>
      </c>
      <c r="H265">
        <f>COUNTIFS(B:B, B265,G:G, G265)</f>
        <v>3</v>
      </c>
      <c r="I265">
        <f xml:space="preserve"> SUMIFS(E:E,B:B, B265,G:G,G265)</f>
        <v>4</v>
      </c>
      <c r="J265" s="3">
        <f>COUNTIFS(B:B, B265,G:G, G265,D:D, "W") / COUNTIFS(B:B, B265,G:G, G265)</f>
        <v>0.33333333333333331</v>
      </c>
    </row>
    <row r="266" spans="1:10" x14ac:dyDescent="0.3">
      <c r="A266" s="23">
        <v>42280</v>
      </c>
      <c r="B266" s="1" t="str">
        <f t="shared" si="12"/>
        <v>October</v>
      </c>
      <c r="C266" s="12" t="s">
        <v>7</v>
      </c>
      <c r="D266" s="13" t="s">
        <v>5</v>
      </c>
      <c r="E266">
        <f t="shared" si="13"/>
        <v>3</v>
      </c>
      <c r="F266" s="14" t="s">
        <v>6</v>
      </c>
      <c r="G266" t="str">
        <f t="shared" si="14"/>
        <v>2015-2016</v>
      </c>
      <c r="H266">
        <f>COUNTIFS(B:B, B266,G:G, G266)</f>
        <v>4</v>
      </c>
      <c r="I266">
        <f xml:space="preserve"> SUMIFS(E:E,B:B, B266,G:G,G266)</f>
        <v>10</v>
      </c>
      <c r="J266" s="3">
        <f>COUNTIFS(B:B, B266,G:G, G266,D:D, "W") / COUNTIFS(B:B, B266,G:G, G266)</f>
        <v>0.75</v>
      </c>
    </row>
    <row r="267" spans="1:10" x14ac:dyDescent="0.3">
      <c r="A267" s="23">
        <v>42294</v>
      </c>
      <c r="B267" s="1" t="str">
        <f t="shared" si="12"/>
        <v>October</v>
      </c>
      <c r="C267" s="12" t="s">
        <v>7</v>
      </c>
      <c r="D267" s="15" t="s">
        <v>15</v>
      </c>
      <c r="E267">
        <f t="shared" si="13"/>
        <v>1</v>
      </c>
      <c r="F267" s="14" t="s">
        <v>8</v>
      </c>
      <c r="G267" t="str">
        <f t="shared" si="14"/>
        <v>2015-2016</v>
      </c>
      <c r="H267">
        <f>COUNTIFS(B:B, B267,G:G, G267)</f>
        <v>4</v>
      </c>
      <c r="I267">
        <f xml:space="preserve"> SUMIFS(E:E,B:B, B267,G:G,G267)</f>
        <v>10</v>
      </c>
      <c r="J267" s="3">
        <f>COUNTIFS(B:B, B267,G:G, G267,D:D, "W") / COUNTIFS(B:B, B267,G:G, G267)</f>
        <v>0.75</v>
      </c>
    </row>
    <row r="268" spans="1:10" x14ac:dyDescent="0.3">
      <c r="A268" s="23">
        <v>42301</v>
      </c>
      <c r="B268" s="1" t="str">
        <f t="shared" si="12"/>
        <v>October</v>
      </c>
      <c r="C268" s="12" t="s">
        <v>4</v>
      </c>
      <c r="D268" s="13" t="s">
        <v>5</v>
      </c>
      <c r="E268">
        <f t="shared" si="13"/>
        <v>3</v>
      </c>
      <c r="F268" s="14" t="s">
        <v>20</v>
      </c>
      <c r="G268" t="str">
        <f t="shared" si="14"/>
        <v>2015-2016</v>
      </c>
      <c r="H268">
        <f>COUNTIFS(B:B, B268,G:G, G268)</f>
        <v>4</v>
      </c>
      <c r="I268">
        <f xml:space="preserve"> SUMIFS(E:E,B:B, B268,G:G,G268)</f>
        <v>10</v>
      </c>
      <c r="J268" s="3">
        <f>COUNTIFS(B:B, B268,G:G, G268,D:D, "W") / COUNTIFS(B:B, B268,G:G, G268)</f>
        <v>0.75</v>
      </c>
    </row>
    <row r="269" spans="1:10" x14ac:dyDescent="0.3">
      <c r="A269" s="23">
        <v>42308</v>
      </c>
      <c r="B269" s="1" t="str">
        <f t="shared" si="12"/>
        <v>October</v>
      </c>
      <c r="C269" s="12" t="s">
        <v>7</v>
      </c>
      <c r="D269" s="13" t="s">
        <v>5</v>
      </c>
      <c r="E269">
        <f t="shared" si="13"/>
        <v>3</v>
      </c>
      <c r="F269" s="14" t="s">
        <v>31</v>
      </c>
      <c r="G269" t="str">
        <f t="shared" si="14"/>
        <v>2015-2016</v>
      </c>
      <c r="H269">
        <f>COUNTIFS(B:B, B269,G:G, G269)</f>
        <v>4</v>
      </c>
      <c r="I269">
        <f xml:space="preserve"> SUMIFS(E:E,B:B, B269,G:G,G269)</f>
        <v>10</v>
      </c>
      <c r="J269" s="3">
        <f>COUNTIFS(B:B, B269,G:G, G269,D:D, "W") / COUNTIFS(B:B, B269,G:G, G269)</f>
        <v>0.75</v>
      </c>
    </row>
    <row r="270" spans="1:10" x14ac:dyDescent="0.3">
      <c r="A270" s="23">
        <v>42315</v>
      </c>
      <c r="B270" s="1" t="str">
        <f t="shared" si="12"/>
        <v>November</v>
      </c>
      <c r="C270" s="12" t="s">
        <v>4</v>
      </c>
      <c r="D270" s="13" t="s">
        <v>5</v>
      </c>
      <c r="E270">
        <f t="shared" si="13"/>
        <v>3</v>
      </c>
      <c r="F270" s="14" t="s">
        <v>24</v>
      </c>
      <c r="G270" t="str">
        <f t="shared" si="14"/>
        <v>2015-2016</v>
      </c>
      <c r="H270">
        <f>COUNTIFS(B:B, B270,G:G, G270)</f>
        <v>3</v>
      </c>
      <c r="I270">
        <f xml:space="preserve"> SUMIFS(E:E,B:B, B270,G:G,G270)</f>
        <v>7</v>
      </c>
      <c r="J270" s="3">
        <f>COUNTIFS(B:B, B270,G:G, G270,D:D, "W") / COUNTIFS(B:B, B270,G:G, G270)</f>
        <v>0.66666666666666663</v>
      </c>
    </row>
    <row r="271" spans="1:10" x14ac:dyDescent="0.3">
      <c r="A271" s="23">
        <v>42329</v>
      </c>
      <c r="B271" s="1" t="str">
        <f t="shared" si="12"/>
        <v>November</v>
      </c>
      <c r="C271" s="12" t="s">
        <v>7</v>
      </c>
      <c r="D271" s="13" t="s">
        <v>5</v>
      </c>
      <c r="E271">
        <f t="shared" si="13"/>
        <v>3</v>
      </c>
      <c r="F271" s="14" t="s">
        <v>11</v>
      </c>
      <c r="G271" t="str">
        <f t="shared" si="14"/>
        <v>2015-2016</v>
      </c>
      <c r="H271">
        <f>COUNTIFS(B:B, B271,G:G, G271)</f>
        <v>3</v>
      </c>
      <c r="I271">
        <f xml:space="preserve"> SUMIFS(E:E,B:B, B271,G:G,G271)</f>
        <v>7</v>
      </c>
      <c r="J271" s="3">
        <f>COUNTIFS(B:B, B271,G:G, G271,D:D, "W") / COUNTIFS(B:B, B271,G:G, G271)</f>
        <v>0.66666666666666663</v>
      </c>
    </row>
    <row r="272" spans="1:10" x14ac:dyDescent="0.3">
      <c r="A272" s="23">
        <v>42336</v>
      </c>
      <c r="B272" s="1" t="str">
        <f t="shared" si="12"/>
        <v>November</v>
      </c>
      <c r="C272" s="12" t="s">
        <v>4</v>
      </c>
      <c r="D272" s="15" t="s">
        <v>15</v>
      </c>
      <c r="E272">
        <f t="shared" si="13"/>
        <v>1</v>
      </c>
      <c r="F272" s="14" t="s">
        <v>16</v>
      </c>
      <c r="G272" t="str">
        <f t="shared" si="14"/>
        <v>2015-2016</v>
      </c>
      <c r="H272">
        <f>COUNTIFS(B:B, B272,G:G, G272)</f>
        <v>3</v>
      </c>
      <c r="I272">
        <f xml:space="preserve"> SUMIFS(E:E,B:B, B272,G:G,G272)</f>
        <v>7</v>
      </c>
      <c r="J272" s="3">
        <f>COUNTIFS(B:B, B272,G:G, G272,D:D, "W") / COUNTIFS(B:B, B272,G:G, G272)</f>
        <v>0.66666666666666663</v>
      </c>
    </row>
    <row r="273" spans="1:10" x14ac:dyDescent="0.3">
      <c r="A273" s="23">
        <v>42343</v>
      </c>
      <c r="B273" s="1" t="str">
        <f t="shared" si="12"/>
        <v>December</v>
      </c>
      <c r="C273" s="12" t="s">
        <v>7</v>
      </c>
      <c r="D273" s="13" t="s">
        <v>5</v>
      </c>
      <c r="E273">
        <f t="shared" si="13"/>
        <v>3</v>
      </c>
      <c r="F273" s="14" t="s">
        <v>43</v>
      </c>
      <c r="G273" t="str">
        <f t="shared" si="14"/>
        <v>2015-2016</v>
      </c>
      <c r="H273">
        <f>COUNTIFS(B:B, B273,G:G, G273)</f>
        <v>5</v>
      </c>
      <c r="I273">
        <f xml:space="preserve"> SUMIFS(E:E,B:B, B273,G:G,G273)</f>
        <v>10</v>
      </c>
      <c r="J273" s="3">
        <f>COUNTIFS(B:B, B273,G:G, G273,D:D, "W") / COUNTIFS(B:B, B273,G:G, G273)</f>
        <v>0.6</v>
      </c>
    </row>
    <row r="274" spans="1:10" x14ac:dyDescent="0.3">
      <c r="A274" s="23">
        <v>42352</v>
      </c>
      <c r="B274" s="1" t="str">
        <f t="shared" si="12"/>
        <v>December</v>
      </c>
      <c r="C274" s="12" t="s">
        <v>4</v>
      </c>
      <c r="D274" s="13" t="s">
        <v>5</v>
      </c>
      <c r="E274">
        <f t="shared" si="13"/>
        <v>3</v>
      </c>
      <c r="F274" s="14" t="s">
        <v>12</v>
      </c>
      <c r="G274" t="str">
        <f t="shared" si="14"/>
        <v>2015-2016</v>
      </c>
      <c r="H274">
        <f>COUNTIFS(B:B, B274,G:G, G274)</f>
        <v>5</v>
      </c>
      <c r="I274">
        <f xml:space="preserve"> SUMIFS(E:E,B:B, B274,G:G,G274)</f>
        <v>10</v>
      </c>
      <c r="J274" s="3">
        <f>COUNTIFS(B:B, B274,G:G, G274,D:D, "W") / COUNTIFS(B:B, B274,G:G, G274)</f>
        <v>0.6</v>
      </c>
    </row>
    <row r="275" spans="1:10" x14ac:dyDescent="0.3">
      <c r="A275" s="23">
        <v>42357</v>
      </c>
      <c r="B275" s="1" t="str">
        <f t="shared" si="12"/>
        <v>December</v>
      </c>
      <c r="C275" s="12" t="s">
        <v>7</v>
      </c>
      <c r="D275" s="13" t="s">
        <v>5</v>
      </c>
      <c r="E275">
        <f t="shared" si="13"/>
        <v>3</v>
      </c>
      <c r="F275" s="14" t="s">
        <v>22</v>
      </c>
      <c r="G275" t="str">
        <f t="shared" si="14"/>
        <v>2015-2016</v>
      </c>
      <c r="H275">
        <f>COUNTIFS(B:B, B275,G:G, G275)</f>
        <v>5</v>
      </c>
      <c r="I275">
        <f xml:space="preserve"> SUMIFS(E:E,B:B, B275,G:G,G275)</f>
        <v>10</v>
      </c>
      <c r="J275" s="3">
        <f>COUNTIFS(B:B, B275,G:G, G275,D:D, "W") / COUNTIFS(B:B, B275,G:G, G275)</f>
        <v>0.6</v>
      </c>
    </row>
    <row r="276" spans="1:10" x14ac:dyDescent="0.3">
      <c r="A276" s="23">
        <v>42364</v>
      </c>
      <c r="B276" s="1" t="str">
        <f t="shared" si="12"/>
        <v>December</v>
      </c>
      <c r="C276" s="12" t="s">
        <v>7</v>
      </c>
      <c r="D276" s="16" t="s">
        <v>27</v>
      </c>
      <c r="E276">
        <f t="shared" si="13"/>
        <v>0</v>
      </c>
      <c r="F276" s="14" t="s">
        <v>29</v>
      </c>
      <c r="G276" t="str">
        <f t="shared" si="14"/>
        <v>2015-2016</v>
      </c>
      <c r="H276">
        <f>COUNTIFS(B:B, B276,G:G, G276)</f>
        <v>5</v>
      </c>
      <c r="I276">
        <f xml:space="preserve"> SUMIFS(E:E,B:B, B276,G:G,G276)</f>
        <v>10</v>
      </c>
      <c r="J276" s="3">
        <f>COUNTIFS(B:B, B276,G:G, G276,D:D, "W") / COUNTIFS(B:B, B276,G:G, G276)</f>
        <v>0.6</v>
      </c>
    </row>
    <row r="277" spans="1:10" x14ac:dyDescent="0.3">
      <c r="A277" s="23">
        <v>42367</v>
      </c>
      <c r="B277" s="1" t="str">
        <f t="shared" si="12"/>
        <v>December</v>
      </c>
      <c r="C277" s="12" t="s">
        <v>4</v>
      </c>
      <c r="D277" s="15" t="s">
        <v>15</v>
      </c>
      <c r="E277">
        <f t="shared" si="13"/>
        <v>1</v>
      </c>
      <c r="F277" s="14" t="s">
        <v>19</v>
      </c>
      <c r="G277" t="str">
        <f t="shared" si="14"/>
        <v>2015-2016</v>
      </c>
      <c r="H277">
        <f>COUNTIFS(B:B, B277,G:G, G277)</f>
        <v>5</v>
      </c>
      <c r="I277">
        <f xml:space="preserve"> SUMIFS(E:E,B:B, B277,G:G,G277)</f>
        <v>10</v>
      </c>
      <c r="J277" s="3">
        <f>COUNTIFS(B:B, B277,G:G, G277,D:D, "W") / COUNTIFS(B:B, B277,G:G, G277)</f>
        <v>0.6</v>
      </c>
    </row>
    <row r="278" spans="1:10" x14ac:dyDescent="0.3">
      <c r="A278" s="23">
        <v>42371</v>
      </c>
      <c r="B278" s="1" t="str">
        <f t="shared" si="12"/>
        <v>January</v>
      </c>
      <c r="C278" s="12" t="s">
        <v>4</v>
      </c>
      <c r="D278" s="15" t="s">
        <v>15</v>
      </c>
      <c r="E278">
        <f t="shared" si="13"/>
        <v>1</v>
      </c>
      <c r="F278" s="14" t="s">
        <v>23</v>
      </c>
      <c r="G278" t="str">
        <f t="shared" si="14"/>
        <v>2015-2016</v>
      </c>
      <c r="H278">
        <f>COUNTIFS(B:B, B278,G:G, G278)</f>
        <v>4</v>
      </c>
      <c r="I278">
        <f xml:space="preserve"> SUMIFS(E:E,B:B, B278,G:G,G278)</f>
        <v>8</v>
      </c>
      <c r="J278" s="3">
        <f>COUNTIFS(B:B, B278,G:G, G278,D:D, "W") / COUNTIFS(B:B, B278,G:G, G278)</f>
        <v>0.5</v>
      </c>
    </row>
    <row r="279" spans="1:10" x14ac:dyDescent="0.3">
      <c r="A279" s="23">
        <v>42382</v>
      </c>
      <c r="B279" s="1" t="str">
        <f t="shared" si="12"/>
        <v>January</v>
      </c>
      <c r="C279" s="12" t="s">
        <v>7</v>
      </c>
      <c r="D279" s="13" t="s">
        <v>5</v>
      </c>
      <c r="E279">
        <f t="shared" si="13"/>
        <v>3</v>
      </c>
      <c r="F279" s="14" t="s">
        <v>17</v>
      </c>
      <c r="G279" t="str">
        <f t="shared" si="14"/>
        <v>2015-2016</v>
      </c>
      <c r="H279">
        <f>COUNTIFS(B:B, B279,G:G, G279)</f>
        <v>4</v>
      </c>
      <c r="I279">
        <f xml:space="preserve"> SUMIFS(E:E,B:B, B279,G:G,G279)</f>
        <v>8</v>
      </c>
      <c r="J279" s="3">
        <f>COUNTIFS(B:B, B279,G:G, G279,D:D, "W") / COUNTIFS(B:B, B279,G:G, G279)</f>
        <v>0.5</v>
      </c>
    </row>
    <row r="280" spans="1:10" x14ac:dyDescent="0.3">
      <c r="A280" s="23">
        <v>42385</v>
      </c>
      <c r="B280" s="1" t="str">
        <f t="shared" si="12"/>
        <v>January</v>
      </c>
      <c r="C280" s="12" t="s">
        <v>7</v>
      </c>
      <c r="D280" s="15" t="s">
        <v>15</v>
      </c>
      <c r="E280">
        <f t="shared" si="13"/>
        <v>1</v>
      </c>
      <c r="F280" s="14" t="s">
        <v>18</v>
      </c>
      <c r="G280" t="str">
        <f t="shared" si="14"/>
        <v>2015-2016</v>
      </c>
      <c r="H280">
        <f>COUNTIFS(B:B, B280,G:G, G280)</f>
        <v>4</v>
      </c>
      <c r="I280">
        <f xml:space="preserve"> SUMIFS(E:E,B:B, B280,G:G,G280)</f>
        <v>8</v>
      </c>
      <c r="J280" s="3">
        <f>COUNTIFS(B:B, B280,G:G, G280,D:D, "W") / COUNTIFS(B:B, B280,G:G, G280)</f>
        <v>0.5</v>
      </c>
    </row>
    <row r="281" spans="1:10" x14ac:dyDescent="0.3">
      <c r="A281" s="23">
        <v>42392</v>
      </c>
      <c r="B281" s="1" t="str">
        <f t="shared" si="12"/>
        <v>January</v>
      </c>
      <c r="C281" s="12" t="s">
        <v>4</v>
      </c>
      <c r="D281" s="13" t="s">
        <v>5</v>
      </c>
      <c r="E281">
        <f t="shared" si="13"/>
        <v>3</v>
      </c>
      <c r="F281" s="14" t="s">
        <v>41</v>
      </c>
      <c r="G281" t="str">
        <f t="shared" si="14"/>
        <v>2015-2016</v>
      </c>
      <c r="H281">
        <f>COUNTIFS(B:B, B281,G:G, G281)</f>
        <v>4</v>
      </c>
      <c r="I281">
        <f xml:space="preserve"> SUMIFS(E:E,B:B, B281,G:G,G281)</f>
        <v>8</v>
      </c>
      <c r="J281" s="3">
        <f>COUNTIFS(B:B, B281,G:G, G281,D:D, "W") / COUNTIFS(B:B, B281,G:G, G281)</f>
        <v>0.5</v>
      </c>
    </row>
    <row r="282" spans="1:10" x14ac:dyDescent="0.3">
      <c r="A282" s="23">
        <v>42402</v>
      </c>
      <c r="B282" s="1" t="str">
        <f t="shared" si="12"/>
        <v>February</v>
      </c>
      <c r="C282" s="12" t="s">
        <v>4</v>
      </c>
      <c r="D282" s="13" t="s">
        <v>5</v>
      </c>
      <c r="E282">
        <f t="shared" si="13"/>
        <v>3</v>
      </c>
      <c r="F282" s="14" t="s">
        <v>29</v>
      </c>
      <c r="G282" t="str">
        <f t="shared" si="14"/>
        <v>2015-2016</v>
      </c>
      <c r="H282">
        <f>COUNTIFS(B:B, B282,G:G, G282)</f>
        <v>4</v>
      </c>
      <c r="I282">
        <f xml:space="preserve"> SUMIFS(E:E,B:B, B282,G:G,G282)</f>
        <v>9</v>
      </c>
      <c r="J282" s="3">
        <f>COUNTIFS(B:B, B282,G:G, G282,D:D, "W") / COUNTIFS(B:B, B282,G:G, G282)</f>
        <v>0.75</v>
      </c>
    </row>
    <row r="283" spans="1:10" x14ac:dyDescent="0.3">
      <c r="A283" s="23">
        <v>42406</v>
      </c>
      <c r="B283" s="1" t="str">
        <f t="shared" si="12"/>
        <v>February</v>
      </c>
      <c r="C283" s="12" t="s">
        <v>7</v>
      </c>
      <c r="D283" s="13" t="s">
        <v>5</v>
      </c>
      <c r="E283">
        <f t="shared" si="13"/>
        <v>3</v>
      </c>
      <c r="F283" s="14" t="s">
        <v>19</v>
      </c>
      <c r="G283" t="str">
        <f t="shared" si="14"/>
        <v>2015-2016</v>
      </c>
      <c r="H283">
        <f>COUNTIFS(B:B, B283,G:G, G283)</f>
        <v>4</v>
      </c>
      <c r="I283">
        <f xml:space="preserve"> SUMIFS(E:E,B:B, B283,G:G,G283)</f>
        <v>9</v>
      </c>
      <c r="J283" s="3">
        <f>COUNTIFS(B:B, B283,G:G, G283,D:D, "W") / COUNTIFS(B:B, B283,G:G, G283)</f>
        <v>0.75</v>
      </c>
    </row>
    <row r="284" spans="1:10" x14ac:dyDescent="0.3">
      <c r="A284" s="23">
        <v>42414</v>
      </c>
      <c r="B284" s="1" t="str">
        <f t="shared" si="12"/>
        <v>February</v>
      </c>
      <c r="C284" s="12" t="s">
        <v>7</v>
      </c>
      <c r="D284" s="16" t="s">
        <v>27</v>
      </c>
      <c r="E284">
        <f t="shared" si="13"/>
        <v>0</v>
      </c>
      <c r="F284" s="14" t="s">
        <v>9</v>
      </c>
      <c r="G284" t="str">
        <f t="shared" si="14"/>
        <v>2015-2016</v>
      </c>
      <c r="H284">
        <f>COUNTIFS(B:B, B284,G:G, G284)</f>
        <v>4</v>
      </c>
      <c r="I284">
        <f xml:space="preserve"> SUMIFS(E:E,B:B, B284,G:G,G284)</f>
        <v>9</v>
      </c>
      <c r="J284" s="3">
        <f>COUNTIFS(B:B, B284,G:G, G284,D:D, "W") / COUNTIFS(B:B, B284,G:G, G284)</f>
        <v>0.75</v>
      </c>
    </row>
    <row r="285" spans="1:10" x14ac:dyDescent="0.3">
      <c r="A285" s="23">
        <v>42427</v>
      </c>
      <c r="B285" s="1" t="str">
        <f t="shared" si="12"/>
        <v>February</v>
      </c>
      <c r="C285" s="12" t="s">
        <v>4</v>
      </c>
      <c r="D285" s="13" t="s">
        <v>5</v>
      </c>
      <c r="E285">
        <f t="shared" si="13"/>
        <v>3</v>
      </c>
      <c r="F285" s="14" t="s">
        <v>6</v>
      </c>
      <c r="G285" t="str">
        <f t="shared" si="14"/>
        <v>2015-2016</v>
      </c>
      <c r="H285">
        <f>COUNTIFS(B:B, B285,G:G, G285)</f>
        <v>4</v>
      </c>
      <c r="I285">
        <f xml:space="preserve"> SUMIFS(E:E,B:B, B285,G:G,G285)</f>
        <v>9</v>
      </c>
      <c r="J285" s="3">
        <f>COUNTIFS(B:B, B285,G:G, G285,D:D, "W") / COUNTIFS(B:B, B285,G:G, G285)</f>
        <v>0.75</v>
      </c>
    </row>
    <row r="286" spans="1:10" x14ac:dyDescent="0.3">
      <c r="A286" s="23">
        <v>42430</v>
      </c>
      <c r="B286" s="1" t="str">
        <f t="shared" si="12"/>
        <v>March</v>
      </c>
      <c r="C286" s="12" t="s">
        <v>4</v>
      </c>
      <c r="D286" s="15" t="s">
        <v>15</v>
      </c>
      <c r="E286">
        <f t="shared" si="13"/>
        <v>1</v>
      </c>
      <c r="F286" s="14" t="s">
        <v>31</v>
      </c>
      <c r="G286" t="str">
        <f t="shared" si="14"/>
        <v>2015-2016</v>
      </c>
      <c r="H286">
        <f>COUNTIFS(B:B, B286,G:G, G286)</f>
        <v>4</v>
      </c>
      <c r="I286">
        <f xml:space="preserve"> SUMIFS(E:E,B:B, B286,G:G,G286)</f>
        <v>10</v>
      </c>
      <c r="J286" s="3">
        <f>COUNTIFS(B:B, B286,G:G, G286,D:D, "W") / COUNTIFS(B:B, B286,G:G, G286)</f>
        <v>0.75</v>
      </c>
    </row>
    <row r="287" spans="1:10" x14ac:dyDescent="0.3">
      <c r="A287" s="23">
        <v>42434</v>
      </c>
      <c r="B287" s="1" t="str">
        <f t="shared" si="12"/>
        <v>March</v>
      </c>
      <c r="C287" s="12" t="s">
        <v>7</v>
      </c>
      <c r="D287" s="13" t="s">
        <v>5</v>
      </c>
      <c r="E287">
        <f t="shared" si="13"/>
        <v>3</v>
      </c>
      <c r="F287" s="14" t="s">
        <v>24</v>
      </c>
      <c r="G287" t="str">
        <f t="shared" si="14"/>
        <v>2015-2016</v>
      </c>
      <c r="H287">
        <f>COUNTIFS(B:B, B287,G:G, G287)</f>
        <v>4</v>
      </c>
      <c r="I287">
        <f xml:space="preserve"> SUMIFS(E:E,B:B, B287,G:G,G287)</f>
        <v>10</v>
      </c>
      <c r="J287" s="3">
        <f>COUNTIFS(B:B, B287,G:G, G287,D:D, "W") / COUNTIFS(B:B, B287,G:G, G287)</f>
        <v>0.75</v>
      </c>
    </row>
    <row r="288" spans="1:10" x14ac:dyDescent="0.3">
      <c r="A288" s="23">
        <v>42443</v>
      </c>
      <c r="B288" s="1" t="str">
        <f t="shared" si="12"/>
        <v>March</v>
      </c>
      <c r="C288" s="12" t="s">
        <v>4</v>
      </c>
      <c r="D288" s="13" t="s">
        <v>5</v>
      </c>
      <c r="E288">
        <f t="shared" si="13"/>
        <v>3</v>
      </c>
      <c r="F288" s="14" t="s">
        <v>11</v>
      </c>
      <c r="G288" t="str">
        <f t="shared" si="14"/>
        <v>2015-2016</v>
      </c>
      <c r="H288">
        <f>COUNTIFS(B:B, B288,G:G, G288)</f>
        <v>4</v>
      </c>
      <c r="I288">
        <f xml:space="preserve"> SUMIFS(E:E,B:B, B288,G:G,G288)</f>
        <v>10</v>
      </c>
      <c r="J288" s="3">
        <f>COUNTIFS(B:B, B288,G:G, G288,D:D, "W") / COUNTIFS(B:B, B288,G:G, G288)</f>
        <v>0.75</v>
      </c>
    </row>
    <row r="289" spans="1:10" x14ac:dyDescent="0.3">
      <c r="A289" s="23">
        <v>42448</v>
      </c>
      <c r="B289" s="1" t="str">
        <f t="shared" si="12"/>
        <v>March</v>
      </c>
      <c r="C289" s="12" t="s">
        <v>7</v>
      </c>
      <c r="D289" s="13" t="s">
        <v>5</v>
      </c>
      <c r="E289">
        <f t="shared" si="13"/>
        <v>3</v>
      </c>
      <c r="F289" s="14" t="s">
        <v>20</v>
      </c>
      <c r="G289" t="str">
        <f t="shared" si="14"/>
        <v>2015-2016</v>
      </c>
      <c r="H289">
        <f>COUNTIFS(B:B, B289,G:G, G289)</f>
        <v>4</v>
      </c>
      <c r="I289">
        <f xml:space="preserve"> SUMIFS(E:E,B:B, B289,G:G,G289)</f>
        <v>10</v>
      </c>
      <c r="J289" s="3">
        <f>COUNTIFS(B:B, B289,G:G, G289,D:D, "W") / COUNTIFS(B:B, B289,G:G, G289)</f>
        <v>0.75</v>
      </c>
    </row>
    <row r="290" spans="1:10" x14ac:dyDescent="0.3">
      <c r="A290" s="23">
        <v>42463</v>
      </c>
      <c r="B290" s="1" t="str">
        <f t="shared" si="12"/>
        <v>April</v>
      </c>
      <c r="C290" s="12" t="s">
        <v>4</v>
      </c>
      <c r="D290" s="13" t="s">
        <v>5</v>
      </c>
      <c r="E290">
        <f t="shared" si="13"/>
        <v>3</v>
      </c>
      <c r="F290" s="14" t="s">
        <v>8</v>
      </c>
      <c r="G290" t="str">
        <f t="shared" si="14"/>
        <v>2015-2016</v>
      </c>
      <c r="H290">
        <f>COUNTIFS(B:B, B290,G:G, G290)</f>
        <v>4</v>
      </c>
      <c r="I290">
        <f xml:space="preserve"> SUMIFS(E:E,B:B, B290,G:G,G290)</f>
        <v>10</v>
      </c>
      <c r="J290" s="3">
        <f>COUNTIFS(B:B, B290,G:G, G290,D:D, "W") / COUNTIFS(B:B, B290,G:G, G290)</f>
        <v>0.75</v>
      </c>
    </row>
    <row r="291" spans="1:10" x14ac:dyDescent="0.3">
      <c r="A291" s="23">
        <v>42470</v>
      </c>
      <c r="B291" s="1" t="str">
        <f t="shared" si="12"/>
        <v>April</v>
      </c>
      <c r="C291" s="12" t="s">
        <v>7</v>
      </c>
      <c r="D291" s="13" t="s">
        <v>5</v>
      </c>
      <c r="E291">
        <f t="shared" si="13"/>
        <v>3</v>
      </c>
      <c r="F291" s="14" t="s">
        <v>46</v>
      </c>
      <c r="G291" t="str">
        <f t="shared" si="14"/>
        <v>2015-2016</v>
      </c>
      <c r="H291">
        <f>COUNTIFS(B:B, B291,G:G, G291)</f>
        <v>4</v>
      </c>
      <c r="I291">
        <f xml:space="preserve"> SUMIFS(E:E,B:B, B291,G:G,G291)</f>
        <v>10</v>
      </c>
      <c r="J291" s="3">
        <f>COUNTIFS(B:B, B291,G:G, G291,D:D, "W") / COUNTIFS(B:B, B291,G:G, G291)</f>
        <v>0.75</v>
      </c>
    </row>
    <row r="292" spans="1:10" x14ac:dyDescent="0.3">
      <c r="A292" s="23">
        <v>42477</v>
      </c>
      <c r="B292" s="1" t="str">
        <f t="shared" si="12"/>
        <v>April</v>
      </c>
      <c r="C292" s="12" t="s">
        <v>4</v>
      </c>
      <c r="D292" s="15" t="s">
        <v>15</v>
      </c>
      <c r="E292">
        <f t="shared" si="13"/>
        <v>1</v>
      </c>
      <c r="F292" s="14" t="s">
        <v>26</v>
      </c>
      <c r="G292" t="str">
        <f t="shared" si="14"/>
        <v>2015-2016</v>
      </c>
      <c r="H292">
        <f>COUNTIFS(B:B, B292,G:G, G292)</f>
        <v>4</v>
      </c>
      <c r="I292">
        <f xml:space="preserve"> SUMIFS(E:E,B:B, B292,G:G,G292)</f>
        <v>10</v>
      </c>
      <c r="J292" s="3">
        <f>COUNTIFS(B:B, B292,G:G, G292,D:D, "W") / COUNTIFS(B:B, B292,G:G, G292)</f>
        <v>0.75</v>
      </c>
    </row>
    <row r="293" spans="1:10" x14ac:dyDescent="0.3">
      <c r="A293" s="23">
        <v>42484</v>
      </c>
      <c r="B293" s="1" t="str">
        <f t="shared" si="12"/>
        <v>April</v>
      </c>
      <c r="C293" s="12" t="s">
        <v>4</v>
      </c>
      <c r="D293" s="13" t="s">
        <v>5</v>
      </c>
      <c r="E293">
        <f t="shared" si="13"/>
        <v>3</v>
      </c>
      <c r="F293" s="14" t="s">
        <v>43</v>
      </c>
      <c r="G293" t="str">
        <f t="shared" si="14"/>
        <v>2015-2016</v>
      </c>
      <c r="H293">
        <f>COUNTIFS(B:B, B293,G:G, G293)</f>
        <v>4</v>
      </c>
      <c r="I293">
        <f xml:space="preserve"> SUMIFS(E:E,B:B, B293,G:G,G293)</f>
        <v>10</v>
      </c>
      <c r="J293" s="3">
        <f>COUNTIFS(B:B, B293,G:G, G293,D:D, "W") / COUNTIFS(B:B, B293,G:G, G293)</f>
        <v>0.75</v>
      </c>
    </row>
    <row r="294" spans="1:10" x14ac:dyDescent="0.3">
      <c r="A294" s="23">
        <v>42491</v>
      </c>
      <c r="B294" s="1" t="str">
        <f t="shared" si="12"/>
        <v>May</v>
      </c>
      <c r="C294" s="12" t="s">
        <v>7</v>
      </c>
      <c r="D294" s="15" t="s">
        <v>15</v>
      </c>
      <c r="E294">
        <f t="shared" si="13"/>
        <v>1</v>
      </c>
      <c r="F294" s="14" t="s">
        <v>16</v>
      </c>
      <c r="G294" t="str">
        <f t="shared" si="14"/>
        <v>2015-2016</v>
      </c>
      <c r="H294">
        <f>COUNTIFS(B:B, B294,G:G, G294)</f>
        <v>3</v>
      </c>
      <c r="I294">
        <f xml:space="preserve"> SUMIFS(E:E,B:B, B294,G:G,G294)</f>
        <v>5</v>
      </c>
      <c r="J294" s="3">
        <f>COUNTIFS(B:B, B294,G:G, G294,D:D, "W") / COUNTIFS(B:B, B294,G:G, G294)</f>
        <v>0.33333333333333331</v>
      </c>
    </row>
    <row r="295" spans="1:10" x14ac:dyDescent="0.3">
      <c r="A295" s="23">
        <v>42497</v>
      </c>
      <c r="B295" s="1" t="str">
        <f t="shared" si="12"/>
        <v>May</v>
      </c>
      <c r="C295" s="12" t="s">
        <v>4</v>
      </c>
      <c r="D295" s="13" t="s">
        <v>5</v>
      </c>
      <c r="E295">
        <f t="shared" si="13"/>
        <v>3</v>
      </c>
      <c r="F295" s="14" t="s">
        <v>22</v>
      </c>
      <c r="G295" t="str">
        <f t="shared" si="14"/>
        <v>2015-2016</v>
      </c>
      <c r="H295">
        <f>COUNTIFS(B:B, B295,G:G, G295)</f>
        <v>3</v>
      </c>
      <c r="I295">
        <f xml:space="preserve"> SUMIFS(E:E,B:B, B295,G:G,G295)</f>
        <v>5</v>
      </c>
      <c r="J295" s="3">
        <f>COUNTIFS(B:B, B295,G:G, G295,D:D, "W") / COUNTIFS(B:B, B295,G:G, G295)</f>
        <v>0.33333333333333331</v>
      </c>
    </row>
    <row r="296" spans="1:10" x14ac:dyDescent="0.3">
      <c r="A296" s="24">
        <v>42505</v>
      </c>
      <c r="B296" s="1" t="str">
        <f t="shared" si="12"/>
        <v>May</v>
      </c>
      <c r="C296" s="17" t="s">
        <v>7</v>
      </c>
      <c r="D296" s="20" t="s">
        <v>15</v>
      </c>
      <c r="E296">
        <f t="shared" si="13"/>
        <v>1</v>
      </c>
      <c r="F296" s="19" t="s">
        <v>47</v>
      </c>
      <c r="G296" t="str">
        <f t="shared" si="14"/>
        <v>2015-2016</v>
      </c>
      <c r="H296">
        <f>COUNTIFS(B:B, B296,G:G, G296)</f>
        <v>3</v>
      </c>
      <c r="I296">
        <f xml:space="preserve"> SUMIFS(E:E,B:B, B296,G:G,G296)</f>
        <v>5</v>
      </c>
      <c r="J296" s="3">
        <f>COUNTIFS(B:B, B296,G:G, G296,D:D, "W") / COUNTIFS(B:B, B296,G:G, G296)</f>
        <v>0.33333333333333331</v>
      </c>
    </row>
    <row r="297" spans="1:10" x14ac:dyDescent="0.3">
      <c r="A297" s="23">
        <v>41869</v>
      </c>
      <c r="B297" s="1" t="str">
        <f t="shared" si="12"/>
        <v>August</v>
      </c>
      <c r="C297" s="21" t="s">
        <v>7</v>
      </c>
      <c r="D297" s="13" t="s">
        <v>5</v>
      </c>
      <c r="E297">
        <f t="shared" si="13"/>
        <v>3</v>
      </c>
      <c r="F297" s="14" t="s">
        <v>10</v>
      </c>
      <c r="G297" t="str">
        <f t="shared" si="14"/>
        <v>2014-2015</v>
      </c>
      <c r="H297">
        <f>COUNTIFS(B:B, B297,G:G, G297)</f>
        <v>3</v>
      </c>
      <c r="I297">
        <f xml:space="preserve"> SUMIFS(E:E,B:B, B297,G:G,G297)</f>
        <v>9</v>
      </c>
      <c r="J297" s="3">
        <f>COUNTIFS(B:B, B297,G:G, G297,D:D, "W") / COUNTIFS(B:B, B297,G:G, G297)</f>
        <v>1</v>
      </c>
    </row>
    <row r="298" spans="1:10" x14ac:dyDescent="0.3">
      <c r="A298" s="23">
        <v>41874</v>
      </c>
      <c r="B298" s="1" t="str">
        <f t="shared" si="12"/>
        <v>August</v>
      </c>
      <c r="C298" s="21" t="s">
        <v>4</v>
      </c>
      <c r="D298" s="13" t="s">
        <v>5</v>
      </c>
      <c r="E298">
        <f t="shared" si="13"/>
        <v>3</v>
      </c>
      <c r="F298" s="14" t="s">
        <v>14</v>
      </c>
      <c r="G298" t="str">
        <f t="shared" si="14"/>
        <v>2014-2015</v>
      </c>
      <c r="H298">
        <f>COUNTIFS(B:B, B298,G:G, G298)</f>
        <v>3</v>
      </c>
      <c r="I298">
        <f xml:space="preserve"> SUMIFS(E:E,B:B, B298,G:G,G298)</f>
        <v>9</v>
      </c>
      <c r="J298" s="3">
        <f>COUNTIFS(B:B, B298,G:G, G298,D:D, "W") / COUNTIFS(B:B, B298,G:G, G298)</f>
        <v>1</v>
      </c>
    </row>
    <row r="299" spans="1:10" x14ac:dyDescent="0.3">
      <c r="A299" s="23">
        <v>41881</v>
      </c>
      <c r="B299" s="1" t="str">
        <f t="shared" si="12"/>
        <v>August</v>
      </c>
      <c r="C299" s="21" t="s">
        <v>7</v>
      </c>
      <c r="D299" s="13" t="s">
        <v>5</v>
      </c>
      <c r="E299">
        <f t="shared" si="13"/>
        <v>3</v>
      </c>
      <c r="F299" s="14" t="s">
        <v>22</v>
      </c>
      <c r="G299" t="str">
        <f t="shared" si="14"/>
        <v>2014-2015</v>
      </c>
      <c r="H299">
        <f>COUNTIFS(B:B, B299,G:G, G299)</f>
        <v>3</v>
      </c>
      <c r="I299">
        <f xml:space="preserve"> SUMIFS(E:E,B:B, B299,G:G,G299)</f>
        <v>9</v>
      </c>
      <c r="J299" s="3">
        <f>COUNTIFS(B:B, B299,G:G, G299,D:D, "W") / COUNTIFS(B:B, B299,G:G, G299)</f>
        <v>1</v>
      </c>
    </row>
    <row r="300" spans="1:10" x14ac:dyDescent="0.3">
      <c r="A300" s="23">
        <v>41895</v>
      </c>
      <c r="B300" s="1" t="str">
        <f t="shared" si="12"/>
        <v>September</v>
      </c>
      <c r="C300" s="21" t="s">
        <v>4</v>
      </c>
      <c r="D300" s="13" t="s">
        <v>5</v>
      </c>
      <c r="E300">
        <f t="shared" si="13"/>
        <v>3</v>
      </c>
      <c r="F300" s="14" t="s">
        <v>43</v>
      </c>
      <c r="G300" t="str">
        <f t="shared" si="14"/>
        <v>2014-2015</v>
      </c>
      <c r="H300">
        <f>COUNTIFS(B:B, B300,G:G, G300)</f>
        <v>3</v>
      </c>
      <c r="I300">
        <f xml:space="preserve"> SUMIFS(E:E,B:B, B300,G:G,G300)</f>
        <v>7</v>
      </c>
      <c r="J300" s="3">
        <f>COUNTIFS(B:B, B300,G:G, G300,D:D, "W") / COUNTIFS(B:B, B300,G:G, G300)</f>
        <v>0.66666666666666663</v>
      </c>
    </row>
    <row r="301" spans="1:10" x14ac:dyDescent="0.3">
      <c r="A301" s="23">
        <v>41903</v>
      </c>
      <c r="B301" s="1" t="str">
        <f t="shared" si="12"/>
        <v>September</v>
      </c>
      <c r="C301" s="21" t="s">
        <v>7</v>
      </c>
      <c r="D301" s="15" t="s">
        <v>15</v>
      </c>
      <c r="E301">
        <f t="shared" si="13"/>
        <v>1</v>
      </c>
      <c r="F301" s="14" t="s">
        <v>19</v>
      </c>
      <c r="G301" t="str">
        <f t="shared" si="14"/>
        <v>2014-2015</v>
      </c>
      <c r="H301">
        <f>COUNTIFS(B:B, B301,G:G, G301)</f>
        <v>3</v>
      </c>
      <c r="I301">
        <f xml:space="preserve"> SUMIFS(E:E,B:B, B301,G:G,G301)</f>
        <v>7</v>
      </c>
      <c r="J301" s="3">
        <f>COUNTIFS(B:B, B301,G:G, G301,D:D, "W") / COUNTIFS(B:B, B301,G:G, G301)</f>
        <v>0.66666666666666663</v>
      </c>
    </row>
    <row r="302" spans="1:10" x14ac:dyDescent="0.3">
      <c r="A302" s="23">
        <v>41909</v>
      </c>
      <c r="B302" s="1" t="str">
        <f t="shared" si="12"/>
        <v>September</v>
      </c>
      <c r="C302" s="21" t="s">
        <v>4</v>
      </c>
      <c r="D302" s="13" t="s">
        <v>5</v>
      </c>
      <c r="E302">
        <f t="shared" si="13"/>
        <v>3</v>
      </c>
      <c r="F302" s="14" t="s">
        <v>18</v>
      </c>
      <c r="G302" t="str">
        <f t="shared" si="14"/>
        <v>2014-2015</v>
      </c>
      <c r="H302">
        <f>COUNTIFS(B:B, B302,G:G, G302)</f>
        <v>3</v>
      </c>
      <c r="I302">
        <f xml:space="preserve"> SUMIFS(E:E,B:B, B302,G:G,G302)</f>
        <v>7</v>
      </c>
      <c r="J302" s="3">
        <f>COUNTIFS(B:B, B302,G:G, G302,D:D, "W") / COUNTIFS(B:B, B302,G:G, G302)</f>
        <v>0.66666666666666663</v>
      </c>
    </row>
    <row r="303" spans="1:10" x14ac:dyDescent="0.3">
      <c r="A303" s="23">
        <v>41917</v>
      </c>
      <c r="B303" s="1" t="str">
        <f t="shared" si="12"/>
        <v>October</v>
      </c>
      <c r="C303" s="21" t="s">
        <v>4</v>
      </c>
      <c r="D303" s="13" t="s">
        <v>5</v>
      </c>
      <c r="E303">
        <f t="shared" si="13"/>
        <v>3</v>
      </c>
      <c r="F303" s="14" t="s">
        <v>9</v>
      </c>
      <c r="G303" t="str">
        <f t="shared" si="14"/>
        <v>2014-2015</v>
      </c>
      <c r="H303">
        <f>COUNTIFS(B:B, B303,G:G, G303)</f>
        <v>3</v>
      </c>
      <c r="I303">
        <f xml:space="preserve"> SUMIFS(E:E,B:B, B303,G:G,G303)</f>
        <v>7</v>
      </c>
      <c r="J303" s="3">
        <f>COUNTIFS(B:B, B303,G:G, G303,D:D, "W") / COUNTIFS(B:B, B303,G:G, G303)</f>
        <v>0.66666666666666663</v>
      </c>
    </row>
    <row r="304" spans="1:10" x14ac:dyDescent="0.3">
      <c r="A304" s="23">
        <v>41930</v>
      </c>
      <c r="B304" s="1" t="str">
        <f t="shared" si="12"/>
        <v>October</v>
      </c>
      <c r="C304" s="21" t="s">
        <v>7</v>
      </c>
      <c r="D304" s="13" t="s">
        <v>5</v>
      </c>
      <c r="E304">
        <f t="shared" si="13"/>
        <v>3</v>
      </c>
      <c r="F304" s="14" t="s">
        <v>20</v>
      </c>
      <c r="G304" t="str">
        <f t="shared" si="14"/>
        <v>2014-2015</v>
      </c>
      <c r="H304">
        <f>COUNTIFS(B:B, B304,G:G, G304)</f>
        <v>3</v>
      </c>
      <c r="I304">
        <f xml:space="preserve"> SUMIFS(E:E,B:B, B304,G:G,G304)</f>
        <v>7</v>
      </c>
      <c r="J304" s="3">
        <f>COUNTIFS(B:B, B304,G:G, G304,D:D, "W") / COUNTIFS(B:B, B304,G:G, G304)</f>
        <v>0.66666666666666663</v>
      </c>
    </row>
    <row r="305" spans="1:10" x14ac:dyDescent="0.3">
      <c r="A305" s="23">
        <v>41938</v>
      </c>
      <c r="B305" s="1" t="str">
        <f t="shared" si="12"/>
        <v>October</v>
      </c>
      <c r="C305" s="21" t="s">
        <v>7</v>
      </c>
      <c r="D305" s="15" t="s">
        <v>15</v>
      </c>
      <c r="E305">
        <f t="shared" si="13"/>
        <v>1</v>
      </c>
      <c r="F305" s="14" t="s">
        <v>16</v>
      </c>
      <c r="G305" t="str">
        <f t="shared" si="14"/>
        <v>2014-2015</v>
      </c>
      <c r="H305">
        <f>COUNTIFS(B:B, B305,G:G, G305)</f>
        <v>3</v>
      </c>
      <c r="I305">
        <f xml:space="preserve"> SUMIFS(E:E,B:B, B305,G:G,G305)</f>
        <v>7</v>
      </c>
      <c r="J305" s="3">
        <f>COUNTIFS(B:B, B305,G:G, G305,D:D, "W") / COUNTIFS(B:B, B305,G:G, G305)</f>
        <v>0.66666666666666663</v>
      </c>
    </row>
    <row r="306" spans="1:10" x14ac:dyDescent="0.3">
      <c r="A306" s="23">
        <v>41944</v>
      </c>
      <c r="B306" s="1" t="str">
        <f t="shared" si="12"/>
        <v>November</v>
      </c>
      <c r="C306" s="21" t="s">
        <v>4</v>
      </c>
      <c r="D306" s="13" t="s">
        <v>5</v>
      </c>
      <c r="E306">
        <f t="shared" si="13"/>
        <v>3</v>
      </c>
      <c r="F306" s="14" t="s">
        <v>48</v>
      </c>
      <c r="G306" t="str">
        <f t="shared" si="14"/>
        <v>2014-2015</v>
      </c>
      <c r="H306">
        <f>COUNTIFS(B:B, B306,G:G, G306)</f>
        <v>4</v>
      </c>
      <c r="I306">
        <f xml:space="preserve"> SUMIFS(E:E,B:B, B306,G:G,G306)</f>
        <v>10</v>
      </c>
      <c r="J306" s="3">
        <f>COUNTIFS(B:B, B306,G:G, G306,D:D, "W") / COUNTIFS(B:B, B306,G:G, G306)</f>
        <v>0.75</v>
      </c>
    </row>
    <row r="307" spans="1:10" x14ac:dyDescent="0.3">
      <c r="A307" s="23">
        <v>41951</v>
      </c>
      <c r="B307" s="1" t="str">
        <f t="shared" si="12"/>
        <v>November</v>
      </c>
      <c r="C307" s="21" t="s">
        <v>7</v>
      </c>
      <c r="D307" s="13" t="s">
        <v>5</v>
      </c>
      <c r="E307">
        <f t="shared" si="13"/>
        <v>3</v>
      </c>
      <c r="F307" s="14" t="s">
        <v>29</v>
      </c>
      <c r="G307" t="str">
        <f t="shared" si="14"/>
        <v>2014-2015</v>
      </c>
      <c r="H307">
        <f>COUNTIFS(B:B, B307,G:G, G307)</f>
        <v>4</v>
      </c>
      <c r="I307">
        <f xml:space="preserve"> SUMIFS(E:E,B:B, B307,G:G,G307)</f>
        <v>10</v>
      </c>
      <c r="J307" s="3">
        <f>COUNTIFS(B:B, B307,G:G, G307,D:D, "W") / COUNTIFS(B:B, B307,G:G, G307)</f>
        <v>0.75</v>
      </c>
    </row>
    <row r="308" spans="1:10" x14ac:dyDescent="0.3">
      <c r="A308" s="23">
        <v>41965</v>
      </c>
      <c r="B308" s="1" t="str">
        <f t="shared" si="12"/>
        <v>November</v>
      </c>
      <c r="C308" s="21" t="s">
        <v>4</v>
      </c>
      <c r="D308" s="13" t="s">
        <v>5</v>
      </c>
      <c r="E308">
        <f t="shared" si="13"/>
        <v>3</v>
      </c>
      <c r="F308" s="14" t="s">
        <v>31</v>
      </c>
      <c r="G308" t="str">
        <f t="shared" si="14"/>
        <v>2014-2015</v>
      </c>
      <c r="H308">
        <f>COUNTIFS(B:B, B308,G:G, G308)</f>
        <v>4</v>
      </c>
      <c r="I308">
        <f xml:space="preserve"> SUMIFS(E:E,B:B, B308,G:G,G308)</f>
        <v>10</v>
      </c>
      <c r="J308" s="3">
        <f>COUNTIFS(B:B, B308,G:G, G308,D:D, "W") / COUNTIFS(B:B, B308,G:G, G308)</f>
        <v>0.75</v>
      </c>
    </row>
    <row r="309" spans="1:10" x14ac:dyDescent="0.3">
      <c r="A309" s="23">
        <v>41972</v>
      </c>
      <c r="B309" s="1" t="str">
        <f t="shared" si="12"/>
        <v>November</v>
      </c>
      <c r="C309" s="21" t="s">
        <v>7</v>
      </c>
      <c r="D309" s="15" t="s">
        <v>15</v>
      </c>
      <c r="E309">
        <f t="shared" si="13"/>
        <v>1</v>
      </c>
      <c r="F309" s="14" t="s">
        <v>46</v>
      </c>
      <c r="G309" t="str">
        <f t="shared" si="14"/>
        <v>2014-2015</v>
      </c>
      <c r="H309">
        <f>COUNTIFS(B:B, B309,G:G, G309)</f>
        <v>4</v>
      </c>
      <c r="I309">
        <f xml:space="preserve"> SUMIFS(E:E,B:B, B309,G:G,G309)</f>
        <v>10</v>
      </c>
      <c r="J309" s="3">
        <f>COUNTIFS(B:B, B309,G:G, G309,D:D, "W") / COUNTIFS(B:B, B309,G:G, G309)</f>
        <v>0.75</v>
      </c>
    </row>
    <row r="310" spans="1:10" x14ac:dyDescent="0.3">
      <c r="A310" s="23">
        <v>41976</v>
      </c>
      <c r="B310" s="1" t="str">
        <f t="shared" si="12"/>
        <v>December</v>
      </c>
      <c r="C310" s="21" t="s">
        <v>4</v>
      </c>
      <c r="D310" s="13" t="s">
        <v>5</v>
      </c>
      <c r="E310">
        <f t="shared" si="13"/>
        <v>3</v>
      </c>
      <c r="F310" s="14" t="s">
        <v>17</v>
      </c>
      <c r="G310" t="str">
        <f t="shared" si="14"/>
        <v>2014-2015</v>
      </c>
      <c r="H310">
        <f>COUNTIFS(B:B, B310,G:G, G310)</f>
        <v>6</v>
      </c>
      <c r="I310">
        <f xml:space="preserve"> SUMIFS(E:E,B:B, B310,G:G,G310)</f>
        <v>13</v>
      </c>
      <c r="J310" s="3">
        <f>COUNTIFS(B:B, B310,G:G, G310,D:D, "W") / COUNTIFS(B:B, B310,G:G, G310)</f>
        <v>0.66666666666666663</v>
      </c>
    </row>
    <row r="311" spans="1:10" x14ac:dyDescent="0.3">
      <c r="A311" s="23">
        <v>41979</v>
      </c>
      <c r="B311" s="1" t="str">
        <f t="shared" si="12"/>
        <v>December</v>
      </c>
      <c r="C311" s="21" t="s">
        <v>7</v>
      </c>
      <c r="D311" s="16" t="s">
        <v>27</v>
      </c>
      <c r="E311">
        <f t="shared" si="13"/>
        <v>0</v>
      </c>
      <c r="F311" s="14" t="s">
        <v>11</v>
      </c>
      <c r="G311" t="str">
        <f t="shared" si="14"/>
        <v>2014-2015</v>
      </c>
      <c r="H311">
        <f>COUNTIFS(B:B, B311,G:G, G311)</f>
        <v>6</v>
      </c>
      <c r="I311">
        <f xml:space="preserve"> SUMIFS(E:E,B:B, B311,G:G,G311)</f>
        <v>13</v>
      </c>
      <c r="J311" s="3">
        <f>COUNTIFS(B:B, B311,G:G, G311,D:D, "W") / COUNTIFS(B:B, B311,G:G, G311)</f>
        <v>0.66666666666666663</v>
      </c>
    </row>
    <row r="312" spans="1:10" x14ac:dyDescent="0.3">
      <c r="A312" s="23">
        <v>41986</v>
      </c>
      <c r="B312" s="1" t="str">
        <f t="shared" si="12"/>
        <v>December</v>
      </c>
      <c r="C312" s="21" t="s">
        <v>4</v>
      </c>
      <c r="D312" s="13" t="s">
        <v>5</v>
      </c>
      <c r="E312">
        <f t="shared" si="13"/>
        <v>3</v>
      </c>
      <c r="F312" s="14" t="s">
        <v>44</v>
      </c>
      <c r="G312" t="str">
        <f t="shared" si="14"/>
        <v>2014-2015</v>
      </c>
      <c r="H312">
        <f>COUNTIFS(B:B, B312,G:G, G312)</f>
        <v>6</v>
      </c>
      <c r="I312">
        <f xml:space="preserve"> SUMIFS(E:E,B:B, B312,G:G,G312)</f>
        <v>13</v>
      </c>
      <c r="J312" s="3">
        <f>COUNTIFS(B:B, B312,G:G, G312,D:D, "W") / COUNTIFS(B:B, B312,G:G, G312)</f>
        <v>0.66666666666666663</v>
      </c>
    </row>
    <row r="313" spans="1:10" x14ac:dyDescent="0.3">
      <c r="A313" s="23">
        <v>41995</v>
      </c>
      <c r="B313" s="1" t="str">
        <f t="shared" si="12"/>
        <v>December</v>
      </c>
      <c r="C313" s="21" t="s">
        <v>7</v>
      </c>
      <c r="D313" s="13" t="s">
        <v>5</v>
      </c>
      <c r="E313">
        <f t="shared" si="13"/>
        <v>3</v>
      </c>
      <c r="F313" s="14" t="s">
        <v>41</v>
      </c>
      <c r="G313" t="str">
        <f t="shared" si="14"/>
        <v>2014-2015</v>
      </c>
      <c r="H313">
        <f>COUNTIFS(B:B, B313,G:G, G313)</f>
        <v>6</v>
      </c>
      <c r="I313">
        <f xml:space="preserve"> SUMIFS(E:E,B:B, B313,G:G,G313)</f>
        <v>13</v>
      </c>
      <c r="J313" s="3">
        <f>COUNTIFS(B:B, B313,G:G, G313,D:D, "W") / COUNTIFS(B:B, B313,G:G, G313)</f>
        <v>0.66666666666666663</v>
      </c>
    </row>
    <row r="314" spans="1:10" x14ac:dyDescent="0.3">
      <c r="A314" s="23">
        <v>41999</v>
      </c>
      <c r="B314" s="1" t="str">
        <f t="shared" ref="B314:B372" si="15">TEXT(A314,"MMMM")</f>
        <v>December</v>
      </c>
      <c r="C314" s="21" t="s">
        <v>4</v>
      </c>
      <c r="D314" s="13" t="s">
        <v>5</v>
      </c>
      <c r="E314">
        <f t="shared" ref="E314:E372" si="16">IF(D314="W",3,IF(D314="D",1,0))</f>
        <v>3</v>
      </c>
      <c r="F314" s="14" t="s">
        <v>26</v>
      </c>
      <c r="G314" t="str">
        <f t="shared" ref="G314:G372" si="17">IF(AND(MONTH(A314)&gt;=6,YEAR(A314)=2020), "2020-2021", IF(MONTH(A314)&gt;=8,YEAR(A314)&amp;"-"&amp;YEAR(A314)+1,YEAR(A314)-1&amp;"-"&amp;YEAR(A314)))</f>
        <v>2014-2015</v>
      </c>
      <c r="H314">
        <f>COUNTIFS(B:B, B314,G:G, G314)</f>
        <v>6</v>
      </c>
      <c r="I314">
        <f xml:space="preserve"> SUMIFS(E:E,B:B, B314,G:G,G314)</f>
        <v>13</v>
      </c>
      <c r="J314" s="3">
        <f>COUNTIFS(B:B, B314,G:G, G314,D:D, "W") / COUNTIFS(B:B, B314,G:G, G314)</f>
        <v>0.66666666666666663</v>
      </c>
    </row>
    <row r="315" spans="1:10" x14ac:dyDescent="0.3">
      <c r="A315" s="23">
        <v>42001</v>
      </c>
      <c r="B315" s="1" t="str">
        <f t="shared" si="15"/>
        <v>December</v>
      </c>
      <c r="C315" s="21" t="s">
        <v>7</v>
      </c>
      <c r="D315" s="15" t="s">
        <v>15</v>
      </c>
      <c r="E315">
        <f t="shared" si="16"/>
        <v>1</v>
      </c>
      <c r="F315" s="14" t="s">
        <v>8</v>
      </c>
      <c r="G315" t="str">
        <f t="shared" si="17"/>
        <v>2014-2015</v>
      </c>
      <c r="H315">
        <f>COUNTIFS(B:B, B315,G:G, G315)</f>
        <v>6</v>
      </c>
      <c r="I315">
        <f xml:space="preserve"> SUMIFS(E:E,B:B, B315,G:G,G315)</f>
        <v>13</v>
      </c>
      <c r="J315" s="3">
        <f>COUNTIFS(B:B, B315,G:G, G315,D:D, "W") / COUNTIFS(B:B, B315,G:G, G315)</f>
        <v>0.66666666666666663</v>
      </c>
    </row>
    <row r="316" spans="1:10" x14ac:dyDescent="0.3">
      <c r="A316" s="23">
        <v>42005</v>
      </c>
      <c r="B316" s="1" t="str">
        <f t="shared" si="15"/>
        <v>January</v>
      </c>
      <c r="C316" s="21" t="s">
        <v>7</v>
      </c>
      <c r="D316" s="16" t="s">
        <v>27</v>
      </c>
      <c r="E316">
        <f t="shared" si="16"/>
        <v>0</v>
      </c>
      <c r="F316" s="14" t="s">
        <v>17</v>
      </c>
      <c r="G316" t="str">
        <f t="shared" si="17"/>
        <v>2014-2015</v>
      </c>
      <c r="H316">
        <f>COUNTIFS(B:B, B316,G:G, G316)</f>
        <v>4</v>
      </c>
      <c r="I316">
        <f xml:space="preserve"> SUMIFS(E:E,B:B, B316,G:G,G316)</f>
        <v>7</v>
      </c>
      <c r="J316" s="3">
        <f>COUNTIFS(B:B, B316,G:G, G316,D:D, "W") / COUNTIFS(B:B, B316,G:G, G316)</f>
        <v>0.5</v>
      </c>
    </row>
    <row r="317" spans="1:10" x14ac:dyDescent="0.3">
      <c r="A317" s="23">
        <v>42014</v>
      </c>
      <c r="B317" s="1" t="str">
        <f t="shared" si="15"/>
        <v>January</v>
      </c>
      <c r="C317" s="21" t="s">
        <v>4</v>
      </c>
      <c r="D317" s="13" t="s">
        <v>5</v>
      </c>
      <c r="E317">
        <f t="shared" si="16"/>
        <v>3</v>
      </c>
      <c r="F317" s="14" t="s">
        <v>11</v>
      </c>
      <c r="G317" t="str">
        <f t="shared" si="17"/>
        <v>2014-2015</v>
      </c>
      <c r="H317">
        <f>COUNTIFS(B:B, B317,G:G, G317)</f>
        <v>4</v>
      </c>
      <c r="I317">
        <f xml:space="preserve"> SUMIFS(E:E,B:B, B317,G:G,G317)</f>
        <v>7</v>
      </c>
      <c r="J317" s="3">
        <f>COUNTIFS(B:B, B317,G:G, G317,D:D, "W") / COUNTIFS(B:B, B317,G:G, G317)</f>
        <v>0.5</v>
      </c>
    </row>
    <row r="318" spans="1:10" x14ac:dyDescent="0.3">
      <c r="A318" s="23">
        <v>42021</v>
      </c>
      <c r="B318" s="1" t="str">
        <f t="shared" si="15"/>
        <v>January</v>
      </c>
      <c r="C318" s="21" t="s">
        <v>7</v>
      </c>
      <c r="D318" s="13" t="s">
        <v>5</v>
      </c>
      <c r="E318">
        <f t="shared" si="16"/>
        <v>3</v>
      </c>
      <c r="F318" s="14" t="s">
        <v>43</v>
      </c>
      <c r="G318" t="str">
        <f t="shared" si="17"/>
        <v>2014-2015</v>
      </c>
      <c r="H318">
        <f>COUNTIFS(B:B, B318,G:G, G318)</f>
        <v>4</v>
      </c>
      <c r="I318">
        <f xml:space="preserve"> SUMIFS(E:E,B:B, B318,G:G,G318)</f>
        <v>7</v>
      </c>
      <c r="J318" s="3">
        <f>COUNTIFS(B:B, B318,G:G, G318,D:D, "W") / COUNTIFS(B:B, B318,G:G, G318)</f>
        <v>0.5</v>
      </c>
    </row>
    <row r="319" spans="1:10" x14ac:dyDescent="0.3">
      <c r="A319" s="23">
        <v>42035</v>
      </c>
      <c r="B319" s="1" t="str">
        <f t="shared" si="15"/>
        <v>January</v>
      </c>
      <c r="C319" s="21" t="s">
        <v>4</v>
      </c>
      <c r="D319" s="15" t="s">
        <v>15</v>
      </c>
      <c r="E319">
        <f t="shared" si="16"/>
        <v>1</v>
      </c>
      <c r="F319" s="14" t="s">
        <v>19</v>
      </c>
      <c r="G319" t="str">
        <f t="shared" si="17"/>
        <v>2014-2015</v>
      </c>
      <c r="H319">
        <f>COUNTIFS(B:B, B319,G:G, G319)</f>
        <v>4</v>
      </c>
      <c r="I319">
        <f xml:space="preserve"> SUMIFS(E:E,B:B, B319,G:G,G319)</f>
        <v>7</v>
      </c>
      <c r="J319" s="3">
        <f>COUNTIFS(B:B, B319,G:G, G319,D:D, "W") / COUNTIFS(B:B, B319,G:G, G319)</f>
        <v>0.5</v>
      </c>
    </row>
    <row r="320" spans="1:10" x14ac:dyDescent="0.3">
      <c r="A320" s="23">
        <v>42042</v>
      </c>
      <c r="B320" s="1" t="str">
        <f t="shared" si="15"/>
        <v>February</v>
      </c>
      <c r="C320" s="21" t="s">
        <v>7</v>
      </c>
      <c r="D320" s="13" t="s">
        <v>5</v>
      </c>
      <c r="E320">
        <f t="shared" si="16"/>
        <v>3</v>
      </c>
      <c r="F320" s="14" t="s">
        <v>18</v>
      </c>
      <c r="G320" t="str">
        <f t="shared" si="17"/>
        <v>2014-2015</v>
      </c>
      <c r="H320">
        <f>COUNTIFS(B:B, B320,G:G, G320)</f>
        <v>3</v>
      </c>
      <c r="I320">
        <f xml:space="preserve"> SUMIFS(E:E,B:B, B320,G:G,G320)</f>
        <v>7</v>
      </c>
      <c r="J320" s="3">
        <f>COUNTIFS(B:B, B320,G:G, G320,D:D, "W") / COUNTIFS(B:B, B320,G:G, G320)</f>
        <v>0.66666666666666663</v>
      </c>
    </row>
    <row r="321" spans="1:10" x14ac:dyDescent="0.3">
      <c r="A321" s="23">
        <v>42046</v>
      </c>
      <c r="B321" s="1" t="str">
        <f t="shared" si="15"/>
        <v>February</v>
      </c>
      <c r="C321" s="21" t="s">
        <v>4</v>
      </c>
      <c r="D321" s="13" t="s">
        <v>5</v>
      </c>
      <c r="E321">
        <f t="shared" si="16"/>
        <v>3</v>
      </c>
      <c r="F321" s="14" t="s">
        <v>22</v>
      </c>
      <c r="G321" t="str">
        <f t="shared" si="17"/>
        <v>2014-2015</v>
      </c>
      <c r="H321">
        <f>COUNTIFS(B:B, B321,G:G, G321)</f>
        <v>3</v>
      </c>
      <c r="I321">
        <f xml:space="preserve"> SUMIFS(E:E,B:B, B321,G:G,G321)</f>
        <v>7</v>
      </c>
      <c r="J321" s="3">
        <f>COUNTIFS(B:B, B321,G:G, G321,D:D, "W") / COUNTIFS(B:B, B321,G:G, G321)</f>
        <v>0.66666666666666663</v>
      </c>
    </row>
    <row r="322" spans="1:10" x14ac:dyDescent="0.3">
      <c r="A322" s="23">
        <v>42056</v>
      </c>
      <c r="B322" s="1" t="str">
        <f t="shared" si="15"/>
        <v>February</v>
      </c>
      <c r="C322" s="21" t="s">
        <v>4</v>
      </c>
      <c r="D322" s="15" t="s">
        <v>15</v>
      </c>
      <c r="E322">
        <f t="shared" si="16"/>
        <v>1</v>
      </c>
      <c r="F322" s="14" t="s">
        <v>10</v>
      </c>
      <c r="G322" t="str">
        <f t="shared" si="17"/>
        <v>2014-2015</v>
      </c>
      <c r="H322">
        <f>COUNTIFS(B:B, B322,G:G, G322)</f>
        <v>3</v>
      </c>
      <c r="I322">
        <f xml:space="preserve"> SUMIFS(E:E,B:B, B322,G:G,G322)</f>
        <v>7</v>
      </c>
      <c r="J322" s="3">
        <f>COUNTIFS(B:B, B322,G:G, G322,D:D, "W") / COUNTIFS(B:B, B322,G:G, G322)</f>
        <v>0.66666666666666663</v>
      </c>
    </row>
    <row r="323" spans="1:10" x14ac:dyDescent="0.3">
      <c r="A323" s="23">
        <v>42067</v>
      </c>
      <c r="B323" s="1" t="str">
        <f t="shared" si="15"/>
        <v>March</v>
      </c>
      <c r="C323" s="21" t="s">
        <v>7</v>
      </c>
      <c r="D323" s="13" t="s">
        <v>5</v>
      </c>
      <c r="E323">
        <f t="shared" si="16"/>
        <v>3</v>
      </c>
      <c r="F323" s="14" t="s">
        <v>26</v>
      </c>
      <c r="G323" t="str">
        <f t="shared" si="17"/>
        <v>2014-2015</v>
      </c>
      <c r="H323">
        <f>COUNTIFS(B:B, B323,G:G, G323)</f>
        <v>3</v>
      </c>
      <c r="I323">
        <f xml:space="preserve"> SUMIFS(E:E,B:B, B323,G:G,G323)</f>
        <v>7</v>
      </c>
      <c r="J323" s="3">
        <f>COUNTIFS(B:B, B323,G:G, G323,D:D, "W") / COUNTIFS(B:B, B323,G:G, G323)</f>
        <v>0.66666666666666663</v>
      </c>
    </row>
    <row r="324" spans="1:10" x14ac:dyDescent="0.3">
      <c r="A324" s="23">
        <v>42078</v>
      </c>
      <c r="B324" s="1" t="str">
        <f t="shared" si="15"/>
        <v>March</v>
      </c>
      <c r="C324" s="21" t="s">
        <v>4</v>
      </c>
      <c r="D324" s="15" t="s">
        <v>15</v>
      </c>
      <c r="E324">
        <f t="shared" si="16"/>
        <v>1</v>
      </c>
      <c r="F324" s="14" t="s">
        <v>8</v>
      </c>
      <c r="G324" t="str">
        <f t="shared" si="17"/>
        <v>2014-2015</v>
      </c>
      <c r="H324">
        <f>COUNTIFS(B:B, B324,G:G, G324)</f>
        <v>3</v>
      </c>
      <c r="I324">
        <f xml:space="preserve"> SUMIFS(E:E,B:B, B324,G:G,G324)</f>
        <v>7</v>
      </c>
      <c r="J324" s="3">
        <f>COUNTIFS(B:B, B324,G:G, G324,D:D, "W") / COUNTIFS(B:B, B324,G:G, G324)</f>
        <v>0.66666666666666663</v>
      </c>
    </row>
    <row r="325" spans="1:10" x14ac:dyDescent="0.3">
      <c r="A325" s="23">
        <v>42085</v>
      </c>
      <c r="B325" s="1" t="str">
        <f t="shared" si="15"/>
        <v>March</v>
      </c>
      <c r="C325" s="21" t="s">
        <v>7</v>
      </c>
      <c r="D325" s="13" t="s">
        <v>5</v>
      </c>
      <c r="E325">
        <f t="shared" si="16"/>
        <v>3</v>
      </c>
      <c r="F325" s="14" t="s">
        <v>44</v>
      </c>
      <c r="G325" t="str">
        <f t="shared" si="17"/>
        <v>2014-2015</v>
      </c>
      <c r="H325">
        <f>COUNTIFS(B:B, B325,G:G, G325)</f>
        <v>3</v>
      </c>
      <c r="I325">
        <f xml:space="preserve"> SUMIFS(E:E,B:B, B325,G:G,G325)</f>
        <v>7</v>
      </c>
      <c r="J325" s="3">
        <f>COUNTIFS(B:B, B325,G:G, G325,D:D, "W") / COUNTIFS(B:B, B325,G:G, G325)</f>
        <v>0.66666666666666663</v>
      </c>
    </row>
    <row r="326" spans="1:10" x14ac:dyDescent="0.3">
      <c r="A326" s="23">
        <v>42098</v>
      </c>
      <c r="B326" s="1" t="str">
        <f t="shared" si="15"/>
        <v>April</v>
      </c>
      <c r="C326" s="21" t="s">
        <v>4</v>
      </c>
      <c r="D326" s="13" t="s">
        <v>5</v>
      </c>
      <c r="E326">
        <f t="shared" si="16"/>
        <v>3</v>
      </c>
      <c r="F326" s="14" t="s">
        <v>41</v>
      </c>
      <c r="G326" t="str">
        <f t="shared" si="17"/>
        <v>2014-2015</v>
      </c>
      <c r="H326">
        <f>COUNTIFS(B:B, B326,G:G, G326)</f>
        <v>5</v>
      </c>
      <c r="I326">
        <f xml:space="preserve"> SUMIFS(E:E,B:B, B326,G:G,G326)</f>
        <v>13</v>
      </c>
      <c r="J326" s="3">
        <f>COUNTIFS(B:B, B326,G:G, G326,D:D, "W") / COUNTIFS(B:B, B326,G:G, G326)</f>
        <v>0.8</v>
      </c>
    </row>
    <row r="327" spans="1:10" x14ac:dyDescent="0.3">
      <c r="A327" s="23">
        <v>42106</v>
      </c>
      <c r="B327" s="1" t="str">
        <f t="shared" si="15"/>
        <v>April</v>
      </c>
      <c r="C327" s="21" t="s">
        <v>7</v>
      </c>
      <c r="D327" s="13" t="s">
        <v>5</v>
      </c>
      <c r="E327">
        <f t="shared" si="16"/>
        <v>3</v>
      </c>
      <c r="F327" s="14" t="s">
        <v>48</v>
      </c>
      <c r="G327" t="str">
        <f t="shared" si="17"/>
        <v>2014-2015</v>
      </c>
      <c r="H327">
        <f>COUNTIFS(B:B, B327,G:G, G327)</f>
        <v>5</v>
      </c>
      <c r="I327">
        <f xml:space="preserve"> SUMIFS(E:E,B:B, B327,G:G,G327)</f>
        <v>13</v>
      </c>
      <c r="J327" s="3">
        <f>COUNTIFS(B:B, B327,G:G, G327,D:D, "W") / COUNTIFS(B:B, B327,G:G, G327)</f>
        <v>0.8</v>
      </c>
    </row>
    <row r="328" spans="1:10" x14ac:dyDescent="0.3">
      <c r="A328" s="23">
        <v>42112</v>
      </c>
      <c r="B328" s="1" t="str">
        <f t="shared" si="15"/>
        <v>April</v>
      </c>
      <c r="C328" s="21" t="s">
        <v>4</v>
      </c>
      <c r="D328" s="13" t="s">
        <v>5</v>
      </c>
      <c r="E328">
        <f t="shared" si="16"/>
        <v>3</v>
      </c>
      <c r="F328" s="14" t="s">
        <v>16</v>
      </c>
      <c r="G328" t="str">
        <f t="shared" si="17"/>
        <v>2014-2015</v>
      </c>
      <c r="H328">
        <f>COUNTIFS(B:B, B328,G:G, G328)</f>
        <v>5</v>
      </c>
      <c r="I328">
        <f xml:space="preserve"> SUMIFS(E:E,B:B, B328,G:G,G328)</f>
        <v>13</v>
      </c>
      <c r="J328" s="3">
        <f>COUNTIFS(B:B, B328,G:G, G328,D:D, "W") / COUNTIFS(B:B, B328,G:G, G328)</f>
        <v>0.8</v>
      </c>
    </row>
    <row r="329" spans="1:10" x14ac:dyDescent="0.3">
      <c r="A329" s="23">
        <v>42120</v>
      </c>
      <c r="B329" s="1" t="str">
        <f t="shared" si="15"/>
        <v>April</v>
      </c>
      <c r="C329" s="21" t="s">
        <v>7</v>
      </c>
      <c r="D329" s="15" t="s">
        <v>15</v>
      </c>
      <c r="E329">
        <f t="shared" si="16"/>
        <v>1</v>
      </c>
      <c r="F329" s="14" t="s">
        <v>9</v>
      </c>
      <c r="G329" t="str">
        <f t="shared" si="17"/>
        <v>2014-2015</v>
      </c>
      <c r="H329">
        <f>COUNTIFS(B:B, B329,G:G, G329)</f>
        <v>5</v>
      </c>
      <c r="I329">
        <f xml:space="preserve"> SUMIFS(E:E,B:B, B329,G:G,G329)</f>
        <v>13</v>
      </c>
      <c r="J329" s="3">
        <f>COUNTIFS(B:B, B329,G:G, G329,D:D, "W") / COUNTIFS(B:B, B329,G:G, G329)</f>
        <v>0.8</v>
      </c>
    </row>
    <row r="330" spans="1:10" x14ac:dyDescent="0.3">
      <c r="A330" s="23">
        <v>42123</v>
      </c>
      <c r="B330" s="1" t="str">
        <f t="shared" si="15"/>
        <v>April</v>
      </c>
      <c r="C330" s="21" t="s">
        <v>7</v>
      </c>
      <c r="D330" s="13" t="s">
        <v>5</v>
      </c>
      <c r="E330">
        <f t="shared" si="16"/>
        <v>3</v>
      </c>
      <c r="F330" s="14" t="s">
        <v>14</v>
      </c>
      <c r="G330" t="str">
        <f t="shared" si="17"/>
        <v>2014-2015</v>
      </c>
      <c r="H330">
        <f>COUNTIFS(B:B, B330,G:G, G330)</f>
        <v>5</v>
      </c>
      <c r="I330">
        <f xml:space="preserve"> SUMIFS(E:E,B:B, B330,G:G,G330)</f>
        <v>13</v>
      </c>
      <c r="J330" s="3">
        <f>COUNTIFS(B:B, B330,G:G, G330,D:D, "W") / COUNTIFS(B:B, B330,G:G, G330)</f>
        <v>0.8</v>
      </c>
    </row>
    <row r="331" spans="1:10" x14ac:dyDescent="0.3">
      <c r="A331" s="23">
        <v>42127</v>
      </c>
      <c r="B331" s="1" t="str">
        <f t="shared" si="15"/>
        <v>May</v>
      </c>
      <c r="C331" s="21" t="s">
        <v>4</v>
      </c>
      <c r="D331" s="13" t="s">
        <v>5</v>
      </c>
      <c r="E331">
        <f t="shared" si="16"/>
        <v>3</v>
      </c>
      <c r="F331" s="14" t="s">
        <v>20</v>
      </c>
      <c r="G331" t="str">
        <f t="shared" si="17"/>
        <v>2014-2015</v>
      </c>
      <c r="H331">
        <f>COUNTIFS(B:B, B331,G:G, G331)</f>
        <v>4</v>
      </c>
      <c r="I331">
        <f xml:space="preserve"> SUMIFS(E:E,B:B, B331,G:G,G331)</f>
        <v>7</v>
      </c>
      <c r="J331" s="3">
        <f>COUNTIFS(B:B, B331,G:G, G331,D:D, "W") / COUNTIFS(B:B, B331,G:G, G331)</f>
        <v>0.5</v>
      </c>
    </row>
    <row r="332" spans="1:10" x14ac:dyDescent="0.3">
      <c r="A332" s="23">
        <v>42134</v>
      </c>
      <c r="B332" s="1" t="str">
        <f t="shared" si="15"/>
        <v>May</v>
      </c>
      <c r="C332" s="21" t="s">
        <v>4</v>
      </c>
      <c r="D332" s="15" t="s">
        <v>15</v>
      </c>
      <c r="E332">
        <f t="shared" si="16"/>
        <v>1</v>
      </c>
      <c r="F332" s="14" t="s">
        <v>29</v>
      </c>
      <c r="G332" t="str">
        <f t="shared" si="17"/>
        <v>2014-2015</v>
      </c>
      <c r="H332">
        <f>COUNTIFS(B:B, B332,G:G, G332)</f>
        <v>4</v>
      </c>
      <c r="I332">
        <f xml:space="preserve"> SUMIFS(E:E,B:B, B332,G:G,G332)</f>
        <v>7</v>
      </c>
      <c r="J332" s="3">
        <f>COUNTIFS(B:B, B332,G:G, G332,D:D, "W") / COUNTIFS(B:B, B332,G:G, G332)</f>
        <v>0.5</v>
      </c>
    </row>
    <row r="333" spans="1:10" x14ac:dyDescent="0.3">
      <c r="A333" s="23">
        <v>42142</v>
      </c>
      <c r="B333" s="1" t="str">
        <f t="shared" si="15"/>
        <v>May</v>
      </c>
      <c r="C333" s="21" t="s">
        <v>7</v>
      </c>
      <c r="D333" s="16" t="s">
        <v>27</v>
      </c>
      <c r="E333">
        <f t="shared" si="16"/>
        <v>0</v>
      </c>
      <c r="F333" s="14" t="s">
        <v>31</v>
      </c>
      <c r="G333" t="str">
        <f t="shared" si="17"/>
        <v>2014-2015</v>
      </c>
      <c r="H333">
        <f>COUNTIFS(B:B, B333,G:G, G333)</f>
        <v>4</v>
      </c>
      <c r="I333">
        <f xml:space="preserve"> SUMIFS(E:E,B:B, B333,G:G,G333)</f>
        <v>7</v>
      </c>
      <c r="J333" s="3">
        <f>COUNTIFS(B:B, B333,G:G, G333,D:D, "W") / COUNTIFS(B:B, B333,G:G, G333)</f>
        <v>0.5</v>
      </c>
    </row>
    <row r="334" spans="1:10" x14ac:dyDescent="0.3">
      <c r="A334" s="24">
        <v>42148</v>
      </c>
      <c r="B334" s="1" t="str">
        <f t="shared" si="15"/>
        <v>May</v>
      </c>
      <c r="C334" s="22" t="s">
        <v>4</v>
      </c>
      <c r="D334" s="18" t="s">
        <v>5</v>
      </c>
      <c r="E334">
        <f t="shared" si="16"/>
        <v>3</v>
      </c>
      <c r="F334" s="19" t="s">
        <v>46</v>
      </c>
      <c r="G334" t="str">
        <f t="shared" si="17"/>
        <v>2014-2015</v>
      </c>
      <c r="H334">
        <f>COUNTIFS(B:B, B334,G:G, G334)</f>
        <v>4</v>
      </c>
      <c r="I334">
        <f xml:space="preserve"> SUMIFS(E:E,B:B, B334,G:G,G334)</f>
        <v>7</v>
      </c>
      <c r="J334" s="3">
        <f>COUNTIFS(B:B, B334,G:G, G334,D:D, "W") / COUNTIFS(B:B, B334,G:G, G334)</f>
        <v>0.5</v>
      </c>
    </row>
    <row r="335" spans="1:10" x14ac:dyDescent="0.3">
      <c r="A335" s="23">
        <v>41505</v>
      </c>
      <c r="B335" s="1" t="str">
        <f t="shared" si="15"/>
        <v>August</v>
      </c>
      <c r="C335" s="12" t="s">
        <v>4</v>
      </c>
      <c r="D335" s="13" t="s">
        <v>5</v>
      </c>
      <c r="E335">
        <f t="shared" si="16"/>
        <v>3</v>
      </c>
      <c r="F335" s="14" t="s">
        <v>11</v>
      </c>
      <c r="G335" t="str">
        <f t="shared" si="17"/>
        <v>2013-2014</v>
      </c>
      <c r="H335">
        <f>COUNTIFS(B:B, B335,G:G, G335)</f>
        <v>3</v>
      </c>
      <c r="I335">
        <f xml:space="preserve"> SUMIFS(E:E,B:B, B335,G:G,G335)</f>
        <v>6</v>
      </c>
      <c r="J335" s="3">
        <f>COUNTIFS(B:B, B335,G:G, G335,D:D, "W") / COUNTIFS(B:B, B335,G:G, G335)</f>
        <v>0.66666666666666663</v>
      </c>
    </row>
    <row r="336" spans="1:10" x14ac:dyDescent="0.3">
      <c r="A336" s="23">
        <v>41511</v>
      </c>
      <c r="B336" s="1" t="str">
        <f t="shared" si="15"/>
        <v>August</v>
      </c>
      <c r="C336" s="12" t="s">
        <v>7</v>
      </c>
      <c r="D336" s="16" t="s">
        <v>27</v>
      </c>
      <c r="E336">
        <f t="shared" si="16"/>
        <v>0</v>
      </c>
      <c r="F336" s="14" t="s">
        <v>49</v>
      </c>
      <c r="G336" t="str">
        <f t="shared" si="17"/>
        <v>2013-2014</v>
      </c>
      <c r="H336">
        <f>COUNTIFS(B:B, B336,G:G, G336)</f>
        <v>3</v>
      </c>
      <c r="I336">
        <f xml:space="preserve"> SUMIFS(E:E,B:B, B336,G:G,G336)</f>
        <v>6</v>
      </c>
      <c r="J336" s="3">
        <f>COUNTIFS(B:B, B336,G:G, G336,D:D, "W") / COUNTIFS(B:B, B336,G:G, G336)</f>
        <v>0.66666666666666663</v>
      </c>
    </row>
    <row r="337" spans="1:10" x14ac:dyDescent="0.3">
      <c r="A337" s="23">
        <v>41517</v>
      </c>
      <c r="B337" s="1" t="str">
        <f t="shared" si="15"/>
        <v>August</v>
      </c>
      <c r="C337" s="12" t="s">
        <v>4</v>
      </c>
      <c r="D337" s="13" t="s">
        <v>5</v>
      </c>
      <c r="E337">
        <f t="shared" si="16"/>
        <v>3</v>
      </c>
      <c r="F337" s="14" t="s">
        <v>44</v>
      </c>
      <c r="G337" t="str">
        <f t="shared" si="17"/>
        <v>2013-2014</v>
      </c>
      <c r="H337">
        <f>COUNTIFS(B:B, B337,G:G, G337)</f>
        <v>3</v>
      </c>
      <c r="I337">
        <f xml:space="preserve"> SUMIFS(E:E,B:B, B337,G:G,G337)</f>
        <v>6</v>
      </c>
      <c r="J337" s="3">
        <f>COUNTIFS(B:B, B337,G:G, G337,D:D, "W") / COUNTIFS(B:B, B337,G:G, G337)</f>
        <v>0.66666666666666663</v>
      </c>
    </row>
    <row r="338" spans="1:10" x14ac:dyDescent="0.3">
      <c r="A338" s="23">
        <v>41531</v>
      </c>
      <c r="B338" s="1" t="str">
        <f t="shared" si="15"/>
        <v>September</v>
      </c>
      <c r="C338" s="12" t="s">
        <v>7</v>
      </c>
      <c r="D338" s="15" t="s">
        <v>15</v>
      </c>
      <c r="E338">
        <f t="shared" si="16"/>
        <v>1</v>
      </c>
      <c r="F338" s="14" t="s">
        <v>41</v>
      </c>
      <c r="G338" t="str">
        <f t="shared" si="17"/>
        <v>2013-2014</v>
      </c>
      <c r="H338">
        <f>COUNTIFS(B:B, B338,G:G, G338)</f>
        <v>3</v>
      </c>
      <c r="I338">
        <f xml:space="preserve"> SUMIFS(E:E,B:B, B338,G:G,G338)</f>
        <v>4</v>
      </c>
      <c r="J338" s="3">
        <f>COUNTIFS(B:B, B338,G:G, G338,D:D, "W") / COUNTIFS(B:B, B338,G:G, G338)</f>
        <v>0.33333333333333331</v>
      </c>
    </row>
    <row r="339" spans="1:10" x14ac:dyDescent="0.3">
      <c r="A339" s="23">
        <v>41539</v>
      </c>
      <c r="B339" s="1" t="str">
        <f t="shared" si="15"/>
        <v>September</v>
      </c>
      <c r="C339" s="12" t="s">
        <v>4</v>
      </c>
      <c r="D339" s="13" t="s">
        <v>5</v>
      </c>
      <c r="E339">
        <f t="shared" si="16"/>
        <v>3</v>
      </c>
      <c r="F339" s="14" t="s">
        <v>16</v>
      </c>
      <c r="G339" t="str">
        <f t="shared" si="17"/>
        <v>2013-2014</v>
      </c>
      <c r="H339">
        <f>COUNTIFS(B:B, B339,G:G, G339)</f>
        <v>3</v>
      </c>
      <c r="I339">
        <f xml:space="preserve"> SUMIFS(E:E,B:B, B339,G:G,G339)</f>
        <v>4</v>
      </c>
      <c r="J339" s="3">
        <f>COUNTIFS(B:B, B339,G:G, G339,D:D, "W") / COUNTIFS(B:B, B339,G:G, G339)</f>
        <v>0.33333333333333331</v>
      </c>
    </row>
    <row r="340" spans="1:10" x14ac:dyDescent="0.3">
      <c r="A340" s="23">
        <v>41545</v>
      </c>
      <c r="B340" s="1" t="str">
        <f t="shared" si="15"/>
        <v>September</v>
      </c>
      <c r="C340" s="12" t="s">
        <v>7</v>
      </c>
      <c r="D340" s="16" t="s">
        <v>27</v>
      </c>
      <c r="E340">
        <f t="shared" si="16"/>
        <v>0</v>
      </c>
      <c r="F340" s="14" t="s">
        <v>18</v>
      </c>
      <c r="G340" t="str">
        <f t="shared" si="17"/>
        <v>2013-2014</v>
      </c>
      <c r="H340">
        <f>COUNTIFS(B:B, B340,G:G, G340)</f>
        <v>3</v>
      </c>
      <c r="I340">
        <f xml:space="preserve"> SUMIFS(E:E,B:B, B340,G:G,G340)</f>
        <v>4</v>
      </c>
      <c r="J340" s="3">
        <f>COUNTIFS(B:B, B340,G:G, G340,D:D, "W") / COUNTIFS(B:B, B340,G:G, G340)</f>
        <v>0.33333333333333331</v>
      </c>
    </row>
    <row r="341" spans="1:10" x14ac:dyDescent="0.3">
      <c r="A341" s="23">
        <v>41552</v>
      </c>
      <c r="B341" s="1" t="str">
        <f t="shared" si="15"/>
        <v>October</v>
      </c>
      <c r="C341" s="12" t="s">
        <v>4</v>
      </c>
      <c r="D341" s="13" t="s">
        <v>5</v>
      </c>
      <c r="E341">
        <f t="shared" si="16"/>
        <v>3</v>
      </c>
      <c r="F341" s="14" t="s">
        <v>22</v>
      </c>
      <c r="G341" t="str">
        <f t="shared" si="17"/>
        <v>2013-2014</v>
      </c>
      <c r="H341">
        <f>COUNTIFS(B:B, B341,G:G, G341)</f>
        <v>3</v>
      </c>
      <c r="I341">
        <f xml:space="preserve"> SUMIFS(E:E,B:B, B341,G:G,G341)</f>
        <v>6</v>
      </c>
      <c r="J341" s="3">
        <f>COUNTIFS(B:B, B341,G:G, G341,D:D, "W") / COUNTIFS(B:B, B341,G:G, G341)</f>
        <v>0.66666666666666663</v>
      </c>
    </row>
    <row r="342" spans="1:10" x14ac:dyDescent="0.3">
      <c r="A342" s="23">
        <v>41566</v>
      </c>
      <c r="B342" s="1" t="str">
        <f t="shared" si="15"/>
        <v>October</v>
      </c>
      <c r="C342" s="12" t="s">
        <v>7</v>
      </c>
      <c r="D342" s="13" t="s">
        <v>5</v>
      </c>
      <c r="E342">
        <f t="shared" si="16"/>
        <v>3</v>
      </c>
      <c r="F342" s="14" t="s">
        <v>26</v>
      </c>
      <c r="G342" t="str">
        <f t="shared" si="17"/>
        <v>2013-2014</v>
      </c>
      <c r="H342">
        <f>COUNTIFS(B:B, B342,G:G, G342)</f>
        <v>3</v>
      </c>
      <c r="I342">
        <f xml:space="preserve"> SUMIFS(E:E,B:B, B342,G:G,G342)</f>
        <v>6</v>
      </c>
      <c r="J342" s="3">
        <f>COUNTIFS(B:B, B342,G:G, G342,D:D, "W") / COUNTIFS(B:B, B342,G:G, G342)</f>
        <v>0.66666666666666663</v>
      </c>
    </row>
    <row r="343" spans="1:10" x14ac:dyDescent="0.3">
      <c r="A343" s="23">
        <v>41574</v>
      </c>
      <c r="B343" s="1" t="str">
        <f t="shared" si="15"/>
        <v>October</v>
      </c>
      <c r="C343" s="12" t="s">
        <v>7</v>
      </c>
      <c r="D343" s="16" t="s">
        <v>27</v>
      </c>
      <c r="E343">
        <f t="shared" si="16"/>
        <v>0</v>
      </c>
      <c r="F343" s="14" t="s">
        <v>12</v>
      </c>
      <c r="G343" t="str">
        <f t="shared" si="17"/>
        <v>2013-2014</v>
      </c>
      <c r="H343">
        <f>COUNTIFS(B:B, B343,G:G, G343)</f>
        <v>3</v>
      </c>
      <c r="I343">
        <f xml:space="preserve"> SUMIFS(E:E,B:B, B343,G:G,G343)</f>
        <v>6</v>
      </c>
      <c r="J343" s="3">
        <f>COUNTIFS(B:B, B343,G:G, G343,D:D, "W") / COUNTIFS(B:B, B343,G:G, G343)</f>
        <v>0.66666666666666663</v>
      </c>
    </row>
    <row r="344" spans="1:10" x14ac:dyDescent="0.3">
      <c r="A344" s="23">
        <v>41580</v>
      </c>
      <c r="B344" s="1" t="str">
        <f t="shared" si="15"/>
        <v>November</v>
      </c>
      <c r="C344" s="12" t="s">
        <v>4</v>
      </c>
      <c r="D344" s="13" t="s">
        <v>5</v>
      </c>
      <c r="E344">
        <f t="shared" si="16"/>
        <v>3</v>
      </c>
      <c r="F344" s="14" t="s">
        <v>6</v>
      </c>
      <c r="G344" t="str">
        <f t="shared" si="17"/>
        <v>2013-2014</v>
      </c>
      <c r="H344">
        <f>COUNTIFS(B:B, B344,G:G, G344)</f>
        <v>3</v>
      </c>
      <c r="I344">
        <f xml:space="preserve"> SUMIFS(E:E,B:B, B344,G:G,G344)</f>
        <v>6</v>
      </c>
      <c r="J344" s="3">
        <f>COUNTIFS(B:B, B344,G:G, G344,D:D, "W") / COUNTIFS(B:B, B344,G:G, G344)</f>
        <v>0.66666666666666663</v>
      </c>
    </row>
    <row r="345" spans="1:10" x14ac:dyDescent="0.3">
      <c r="A345" s="23">
        <v>41588</v>
      </c>
      <c r="B345" s="1" t="str">
        <f t="shared" si="15"/>
        <v>November</v>
      </c>
      <c r="C345" s="12" t="s">
        <v>7</v>
      </c>
      <c r="D345" s="16" t="s">
        <v>27</v>
      </c>
      <c r="E345">
        <f t="shared" si="16"/>
        <v>0</v>
      </c>
      <c r="F345" s="14" t="s">
        <v>46</v>
      </c>
      <c r="G345" t="str">
        <f t="shared" si="17"/>
        <v>2013-2014</v>
      </c>
      <c r="H345">
        <f>COUNTIFS(B:B, B345,G:G, G345)</f>
        <v>3</v>
      </c>
      <c r="I345">
        <f xml:space="preserve"> SUMIFS(E:E,B:B, B345,G:G,G345)</f>
        <v>6</v>
      </c>
      <c r="J345" s="3">
        <f>COUNTIFS(B:B, B345,G:G, G345,D:D, "W") / COUNTIFS(B:B, B345,G:G, G345)</f>
        <v>0.66666666666666663</v>
      </c>
    </row>
    <row r="346" spans="1:10" x14ac:dyDescent="0.3">
      <c r="A346" s="23">
        <v>41602</v>
      </c>
      <c r="B346" s="1" t="str">
        <f t="shared" si="15"/>
        <v>November</v>
      </c>
      <c r="C346" s="12" t="s">
        <v>4</v>
      </c>
      <c r="D346" s="13" t="s">
        <v>5</v>
      </c>
      <c r="E346">
        <f t="shared" si="16"/>
        <v>3</v>
      </c>
      <c r="F346" s="14" t="s">
        <v>17</v>
      </c>
      <c r="G346" t="str">
        <f t="shared" si="17"/>
        <v>2013-2014</v>
      </c>
      <c r="H346">
        <f>COUNTIFS(B:B, B346,G:G, G346)</f>
        <v>3</v>
      </c>
      <c r="I346">
        <f xml:space="preserve"> SUMIFS(E:E,B:B, B346,G:G,G346)</f>
        <v>6</v>
      </c>
      <c r="J346" s="3">
        <f>COUNTIFS(B:B, B346,G:G, G346,D:D, "W") / COUNTIFS(B:B, B346,G:G, G346)</f>
        <v>0.66666666666666663</v>
      </c>
    </row>
    <row r="347" spans="1:10" x14ac:dyDescent="0.3">
      <c r="A347" s="23">
        <v>41609</v>
      </c>
      <c r="B347" s="1" t="str">
        <f t="shared" si="15"/>
        <v>December</v>
      </c>
      <c r="C347" s="12" t="s">
        <v>4</v>
      </c>
      <c r="D347" s="13" t="s">
        <v>5</v>
      </c>
      <c r="E347">
        <f t="shared" si="16"/>
        <v>3</v>
      </c>
      <c r="F347" s="14" t="s">
        <v>43</v>
      </c>
      <c r="G347" t="str">
        <f t="shared" si="17"/>
        <v>2013-2014</v>
      </c>
      <c r="H347">
        <f>COUNTIFS(B:B, B347,G:G, G347)</f>
        <v>7</v>
      </c>
      <c r="I347">
        <f xml:space="preserve"> SUMIFS(E:E,B:B, B347,G:G,G347)</f>
        <v>19</v>
      </c>
      <c r="J347" s="3">
        <f>COUNTIFS(B:B, B347,G:G, G347,D:D, "W") / COUNTIFS(B:B, B347,G:G, G347)</f>
        <v>0.8571428571428571</v>
      </c>
    </row>
    <row r="348" spans="1:10" x14ac:dyDescent="0.3">
      <c r="A348" s="23">
        <v>41612</v>
      </c>
      <c r="B348" s="1" t="str">
        <f t="shared" si="15"/>
        <v>December</v>
      </c>
      <c r="C348" s="12" t="s">
        <v>7</v>
      </c>
      <c r="D348" s="13" t="s">
        <v>5</v>
      </c>
      <c r="E348">
        <f t="shared" si="16"/>
        <v>3</v>
      </c>
      <c r="F348" s="14" t="s">
        <v>31</v>
      </c>
      <c r="G348" t="str">
        <f t="shared" si="17"/>
        <v>2013-2014</v>
      </c>
      <c r="H348">
        <f>COUNTIFS(B:B, B348,G:G, G348)</f>
        <v>7</v>
      </c>
      <c r="I348">
        <f xml:space="preserve"> SUMIFS(E:E,B:B, B348,G:G,G348)</f>
        <v>19</v>
      </c>
      <c r="J348" s="3">
        <f>COUNTIFS(B:B, B348,G:G, G348,D:D, "W") / COUNTIFS(B:B, B348,G:G, G348)</f>
        <v>0.8571428571428571</v>
      </c>
    </row>
    <row r="349" spans="1:10" x14ac:dyDescent="0.3">
      <c r="A349" s="23">
        <v>41615</v>
      </c>
      <c r="B349" s="1" t="str">
        <f t="shared" si="15"/>
        <v>December</v>
      </c>
      <c r="C349" s="12" t="s">
        <v>7</v>
      </c>
      <c r="D349" s="15" t="s">
        <v>15</v>
      </c>
      <c r="E349">
        <f t="shared" si="16"/>
        <v>1</v>
      </c>
      <c r="F349" s="14" t="s">
        <v>8</v>
      </c>
      <c r="G349" t="str">
        <f t="shared" si="17"/>
        <v>2013-2014</v>
      </c>
      <c r="H349">
        <f>COUNTIFS(B:B, B349,G:G, G349)</f>
        <v>7</v>
      </c>
      <c r="I349">
        <f xml:space="preserve"> SUMIFS(E:E,B:B, B349,G:G,G349)</f>
        <v>19</v>
      </c>
      <c r="J349" s="3">
        <f>COUNTIFS(B:B, B349,G:G, G349,D:D, "W") / COUNTIFS(B:B, B349,G:G, G349)</f>
        <v>0.8571428571428571</v>
      </c>
    </row>
    <row r="350" spans="1:10" x14ac:dyDescent="0.3">
      <c r="A350" s="23">
        <v>41622</v>
      </c>
      <c r="B350" s="1" t="str">
        <f t="shared" si="15"/>
        <v>December</v>
      </c>
      <c r="C350" s="12" t="s">
        <v>4</v>
      </c>
      <c r="D350" s="13" t="s">
        <v>5</v>
      </c>
      <c r="E350">
        <f t="shared" si="16"/>
        <v>3</v>
      </c>
      <c r="F350" s="14" t="s">
        <v>9</v>
      </c>
      <c r="G350" t="str">
        <f t="shared" si="17"/>
        <v>2013-2014</v>
      </c>
      <c r="H350">
        <f>COUNTIFS(B:B, B350,G:G, G350)</f>
        <v>7</v>
      </c>
      <c r="I350">
        <f xml:space="preserve"> SUMIFS(E:E,B:B, B350,G:G,G350)</f>
        <v>19</v>
      </c>
      <c r="J350" s="3">
        <f>COUNTIFS(B:B, B350,G:G, G350,D:D, "W") / COUNTIFS(B:B, B350,G:G, G350)</f>
        <v>0.8571428571428571</v>
      </c>
    </row>
    <row r="351" spans="1:10" x14ac:dyDescent="0.3">
      <c r="A351" s="23">
        <v>41629</v>
      </c>
      <c r="B351" s="1" t="str">
        <f t="shared" si="15"/>
        <v>December</v>
      </c>
      <c r="C351" s="12" t="s">
        <v>7</v>
      </c>
      <c r="D351" s="13" t="s">
        <v>5</v>
      </c>
      <c r="E351">
        <f t="shared" si="16"/>
        <v>3</v>
      </c>
      <c r="F351" s="14" t="s">
        <v>30</v>
      </c>
      <c r="G351" t="str">
        <f t="shared" si="17"/>
        <v>2013-2014</v>
      </c>
      <c r="H351">
        <f>COUNTIFS(B:B, B351,G:G, G351)</f>
        <v>7</v>
      </c>
      <c r="I351">
        <f xml:space="preserve"> SUMIFS(E:E,B:B, B351,G:G,G351)</f>
        <v>19</v>
      </c>
      <c r="J351" s="3">
        <f>COUNTIFS(B:B, B351,G:G, G351,D:D, "W") / COUNTIFS(B:B, B351,G:G, G351)</f>
        <v>0.8571428571428571</v>
      </c>
    </row>
    <row r="352" spans="1:10" x14ac:dyDescent="0.3">
      <c r="A352" s="23">
        <v>41634</v>
      </c>
      <c r="B352" s="1" t="str">
        <f t="shared" si="15"/>
        <v>December</v>
      </c>
      <c r="C352" s="12" t="s">
        <v>4</v>
      </c>
      <c r="D352" s="13" t="s">
        <v>5</v>
      </c>
      <c r="E352">
        <f t="shared" si="16"/>
        <v>3</v>
      </c>
      <c r="F352" s="14" t="s">
        <v>29</v>
      </c>
      <c r="G352" t="str">
        <f t="shared" si="17"/>
        <v>2013-2014</v>
      </c>
      <c r="H352">
        <f>COUNTIFS(B:B, B352,G:G, G352)</f>
        <v>7</v>
      </c>
      <c r="I352">
        <f xml:space="preserve"> SUMIFS(E:E,B:B, B352,G:G,G352)</f>
        <v>19</v>
      </c>
      <c r="J352" s="3">
        <f>COUNTIFS(B:B, B352,G:G, G352,D:D, "W") / COUNTIFS(B:B, B352,G:G, G352)</f>
        <v>0.8571428571428571</v>
      </c>
    </row>
    <row r="353" spans="1:10" x14ac:dyDescent="0.3">
      <c r="A353" s="23">
        <v>41636</v>
      </c>
      <c r="B353" s="1" t="str">
        <f t="shared" si="15"/>
        <v>December</v>
      </c>
      <c r="C353" s="12" t="s">
        <v>4</v>
      </c>
      <c r="D353" s="13" t="s">
        <v>5</v>
      </c>
      <c r="E353">
        <f t="shared" si="16"/>
        <v>3</v>
      </c>
      <c r="F353" s="14" t="s">
        <v>20</v>
      </c>
      <c r="G353" t="str">
        <f t="shared" si="17"/>
        <v>2013-2014</v>
      </c>
      <c r="H353">
        <f>COUNTIFS(B:B, B353,G:G, G353)</f>
        <v>7</v>
      </c>
      <c r="I353">
        <f xml:space="preserve"> SUMIFS(E:E,B:B, B353,G:G,G353)</f>
        <v>19</v>
      </c>
      <c r="J353" s="3">
        <f>COUNTIFS(B:B, B353,G:G, G353,D:D, "W") / COUNTIFS(B:B, B353,G:G, G353)</f>
        <v>0.8571428571428571</v>
      </c>
    </row>
    <row r="354" spans="1:10" x14ac:dyDescent="0.3">
      <c r="A354" s="23">
        <v>41640</v>
      </c>
      <c r="B354" s="1" t="str">
        <f t="shared" si="15"/>
        <v>January</v>
      </c>
      <c r="C354" s="12" t="s">
        <v>7</v>
      </c>
      <c r="D354" s="13" t="s">
        <v>5</v>
      </c>
      <c r="E354">
        <f t="shared" si="16"/>
        <v>3</v>
      </c>
      <c r="F354" s="14" t="s">
        <v>43</v>
      </c>
      <c r="G354" t="str">
        <f t="shared" si="17"/>
        <v>2013-2014</v>
      </c>
      <c r="H354">
        <f>COUNTIFS(B:B, B354,G:G, G354)</f>
        <v>4</v>
      </c>
      <c r="I354">
        <f xml:space="preserve"> SUMIFS(E:E,B:B, B354,G:G,G354)</f>
        <v>12</v>
      </c>
      <c r="J354" s="3">
        <f>COUNTIFS(B:B, B354,G:G, G354,D:D, "W") / COUNTIFS(B:B, B354,G:G, G354)</f>
        <v>1</v>
      </c>
    </row>
    <row r="355" spans="1:10" x14ac:dyDescent="0.3">
      <c r="A355" s="23">
        <v>41651</v>
      </c>
      <c r="B355" s="1" t="str">
        <f t="shared" si="15"/>
        <v>January</v>
      </c>
      <c r="C355" s="12" t="s">
        <v>7</v>
      </c>
      <c r="D355" s="13" t="s">
        <v>5</v>
      </c>
      <c r="E355">
        <f t="shared" si="16"/>
        <v>3</v>
      </c>
      <c r="F355" s="14" t="s">
        <v>11</v>
      </c>
      <c r="G355" t="str">
        <f t="shared" si="17"/>
        <v>2013-2014</v>
      </c>
      <c r="H355">
        <f>COUNTIFS(B:B, B355,G:G, G355)</f>
        <v>4</v>
      </c>
      <c r="I355">
        <f xml:space="preserve"> SUMIFS(E:E,B:B, B355,G:G,G355)</f>
        <v>12</v>
      </c>
      <c r="J355" s="3">
        <f>COUNTIFS(B:B, B355,G:G, G355,D:D, "W") / COUNTIFS(B:B, B355,G:G, G355)</f>
        <v>1</v>
      </c>
    </row>
    <row r="356" spans="1:10" x14ac:dyDescent="0.3">
      <c r="A356" s="23">
        <v>41657</v>
      </c>
      <c r="B356" s="1" t="str">
        <f t="shared" si="15"/>
        <v>January</v>
      </c>
      <c r="C356" s="12" t="s">
        <v>4</v>
      </c>
      <c r="D356" s="13" t="s">
        <v>5</v>
      </c>
      <c r="E356">
        <f t="shared" si="16"/>
        <v>3</v>
      </c>
      <c r="F356" s="14" t="s">
        <v>49</v>
      </c>
      <c r="G356" t="str">
        <f t="shared" si="17"/>
        <v>2013-2014</v>
      </c>
      <c r="H356">
        <f>COUNTIFS(B:B, B356,G:G, G356)</f>
        <v>4</v>
      </c>
      <c r="I356">
        <f xml:space="preserve"> SUMIFS(E:E,B:B, B356,G:G,G356)</f>
        <v>12</v>
      </c>
      <c r="J356" s="3">
        <f>COUNTIFS(B:B, B356,G:G, G356,D:D, "W") / COUNTIFS(B:B, B356,G:G, G356)</f>
        <v>1</v>
      </c>
    </row>
    <row r="357" spans="1:10" x14ac:dyDescent="0.3">
      <c r="A357" s="23">
        <v>41668</v>
      </c>
      <c r="B357" s="1" t="str">
        <f t="shared" si="15"/>
        <v>January</v>
      </c>
      <c r="C357" s="12" t="s">
        <v>7</v>
      </c>
      <c r="D357" s="13" t="s">
        <v>5</v>
      </c>
      <c r="E357">
        <f t="shared" si="16"/>
        <v>3</v>
      </c>
      <c r="F357" s="14" t="s">
        <v>17</v>
      </c>
      <c r="G357" t="str">
        <f t="shared" si="17"/>
        <v>2013-2014</v>
      </c>
      <c r="H357">
        <f>COUNTIFS(B:B, B357,G:G, G357)</f>
        <v>4</v>
      </c>
      <c r="I357">
        <f xml:space="preserve"> SUMIFS(E:E,B:B, B357,G:G,G357)</f>
        <v>12</v>
      </c>
      <c r="J357" s="3">
        <f>COUNTIFS(B:B, B357,G:G, G357,D:D, "W") / COUNTIFS(B:B, B357,G:G, G357)</f>
        <v>1</v>
      </c>
    </row>
    <row r="358" spans="1:10" x14ac:dyDescent="0.3">
      <c r="A358" s="23">
        <v>41673</v>
      </c>
      <c r="B358" s="1" t="str">
        <f t="shared" si="15"/>
        <v>February</v>
      </c>
      <c r="C358" s="12" t="s">
        <v>4</v>
      </c>
      <c r="D358" s="16" t="s">
        <v>27</v>
      </c>
      <c r="E358">
        <f t="shared" si="16"/>
        <v>0</v>
      </c>
      <c r="F358" s="14" t="s">
        <v>12</v>
      </c>
      <c r="G358" t="str">
        <f t="shared" si="17"/>
        <v>2013-2014</v>
      </c>
      <c r="H358">
        <f>COUNTIFS(B:B, B358,G:G, G358)</f>
        <v>3</v>
      </c>
      <c r="I358">
        <f xml:space="preserve"> SUMIFS(E:E,B:B, B358,G:G,G358)</f>
        <v>4</v>
      </c>
      <c r="J358" s="3">
        <f>COUNTIFS(B:B, B358,G:G, G358,D:D, "W") / COUNTIFS(B:B, B358,G:G, G358)</f>
        <v>0.33333333333333331</v>
      </c>
    </row>
    <row r="359" spans="1:10" x14ac:dyDescent="0.3">
      <c r="A359" s="23">
        <v>41678</v>
      </c>
      <c r="B359" s="1" t="str">
        <f t="shared" si="15"/>
        <v>February</v>
      </c>
      <c r="C359" s="12" t="s">
        <v>7</v>
      </c>
      <c r="D359" s="15" t="s">
        <v>15</v>
      </c>
      <c r="E359">
        <f t="shared" si="16"/>
        <v>1</v>
      </c>
      <c r="F359" s="14" t="s">
        <v>6</v>
      </c>
      <c r="G359" t="str">
        <f t="shared" si="17"/>
        <v>2013-2014</v>
      </c>
      <c r="H359">
        <f>COUNTIFS(B:B, B359,G:G, G359)</f>
        <v>3</v>
      </c>
      <c r="I359">
        <f xml:space="preserve"> SUMIFS(E:E,B:B, B359,G:G,G359)</f>
        <v>4</v>
      </c>
      <c r="J359" s="3">
        <f>COUNTIFS(B:B, B359,G:G, G359,D:D, "W") / COUNTIFS(B:B, B359,G:G, G359)</f>
        <v>0.33333333333333331</v>
      </c>
    </row>
    <row r="360" spans="1:10" x14ac:dyDescent="0.3">
      <c r="A360" s="23">
        <v>41692</v>
      </c>
      <c r="B360" s="1" t="str">
        <f t="shared" si="15"/>
        <v>February</v>
      </c>
      <c r="C360" s="12" t="s">
        <v>4</v>
      </c>
      <c r="D360" s="13" t="s">
        <v>5</v>
      </c>
      <c r="E360">
        <f t="shared" si="16"/>
        <v>3</v>
      </c>
      <c r="F360" s="14" t="s">
        <v>41</v>
      </c>
      <c r="G360" t="str">
        <f t="shared" si="17"/>
        <v>2013-2014</v>
      </c>
      <c r="H360">
        <f>COUNTIFS(B:B, B360,G:G, G360)</f>
        <v>3</v>
      </c>
      <c r="I360">
        <f xml:space="preserve"> SUMIFS(E:E,B:B, B360,G:G,G360)</f>
        <v>4</v>
      </c>
      <c r="J360" s="3">
        <f>COUNTIFS(B:B, B360,G:G, G360,D:D, "W") / COUNTIFS(B:B, B360,G:G, G360)</f>
        <v>0.33333333333333331</v>
      </c>
    </row>
    <row r="361" spans="1:10" x14ac:dyDescent="0.3">
      <c r="A361" s="23">
        <v>41713</v>
      </c>
      <c r="B361" s="1" t="str">
        <f t="shared" si="15"/>
        <v>March</v>
      </c>
      <c r="C361" s="12" t="s">
        <v>7</v>
      </c>
      <c r="D361" s="13" t="s">
        <v>5</v>
      </c>
      <c r="E361">
        <f t="shared" si="16"/>
        <v>3</v>
      </c>
      <c r="F361" s="14" t="s">
        <v>44</v>
      </c>
      <c r="G361" t="str">
        <f t="shared" si="17"/>
        <v>2013-2014</v>
      </c>
      <c r="H361">
        <f>COUNTIFS(B:B, B361,G:G, G361)</f>
        <v>4</v>
      </c>
      <c r="I361">
        <f xml:space="preserve"> SUMIFS(E:E,B:B, B361,G:G,G361)</f>
        <v>10</v>
      </c>
      <c r="J361" s="3">
        <f>COUNTIFS(B:B, B361,G:G, G361,D:D, "W") / COUNTIFS(B:B, B361,G:G, G361)</f>
        <v>0.75</v>
      </c>
    </row>
    <row r="362" spans="1:10" x14ac:dyDescent="0.3">
      <c r="A362" s="23">
        <v>41720</v>
      </c>
      <c r="B362" s="1" t="str">
        <f t="shared" si="15"/>
        <v>March</v>
      </c>
      <c r="C362" s="12" t="s">
        <v>4</v>
      </c>
      <c r="D362" s="13" t="s">
        <v>5</v>
      </c>
      <c r="E362">
        <f t="shared" si="16"/>
        <v>3</v>
      </c>
      <c r="F362" s="14" t="s">
        <v>30</v>
      </c>
      <c r="G362" t="str">
        <f t="shared" si="17"/>
        <v>2013-2014</v>
      </c>
      <c r="H362">
        <f>COUNTIFS(B:B, B362,G:G, G362)</f>
        <v>4</v>
      </c>
      <c r="I362">
        <f xml:space="preserve"> SUMIFS(E:E,B:B, B362,G:G,G362)</f>
        <v>10</v>
      </c>
      <c r="J362" s="3">
        <f>COUNTIFS(B:B, B362,G:G, G362,D:D, "W") / COUNTIFS(B:B, B362,G:G, G362)</f>
        <v>0.75</v>
      </c>
    </row>
    <row r="363" spans="1:10" x14ac:dyDescent="0.3">
      <c r="A363" s="23">
        <v>41723</v>
      </c>
      <c r="B363" s="1" t="str">
        <f t="shared" si="15"/>
        <v>March</v>
      </c>
      <c r="C363" s="12" t="s">
        <v>7</v>
      </c>
      <c r="D363" s="13" t="s">
        <v>5</v>
      </c>
      <c r="E363">
        <f t="shared" si="16"/>
        <v>3</v>
      </c>
      <c r="F363" s="14" t="s">
        <v>16</v>
      </c>
      <c r="G363" t="str">
        <f t="shared" si="17"/>
        <v>2013-2014</v>
      </c>
      <c r="H363">
        <f>COUNTIFS(B:B, B363,G:G, G363)</f>
        <v>4</v>
      </c>
      <c r="I363">
        <f xml:space="preserve"> SUMIFS(E:E,B:B, B363,G:G,G363)</f>
        <v>10</v>
      </c>
      <c r="J363" s="3">
        <f>COUNTIFS(B:B, B363,G:G, G363,D:D, "W") / COUNTIFS(B:B, B363,G:G, G363)</f>
        <v>0.75</v>
      </c>
    </row>
    <row r="364" spans="1:10" x14ac:dyDescent="0.3">
      <c r="A364" s="23">
        <v>41727</v>
      </c>
      <c r="B364" s="1" t="str">
        <f t="shared" si="15"/>
        <v>March</v>
      </c>
      <c r="C364" s="12" t="s">
        <v>7</v>
      </c>
      <c r="D364" s="15" t="s">
        <v>15</v>
      </c>
      <c r="E364">
        <f t="shared" si="16"/>
        <v>1</v>
      </c>
      <c r="F364" s="14" t="s">
        <v>9</v>
      </c>
      <c r="G364" t="str">
        <f t="shared" si="17"/>
        <v>2013-2014</v>
      </c>
      <c r="H364">
        <f>COUNTIFS(B:B, B364,G:G, G364)</f>
        <v>4</v>
      </c>
      <c r="I364">
        <f xml:space="preserve"> SUMIFS(E:E,B:B, B364,G:G,G364)</f>
        <v>10</v>
      </c>
      <c r="J364" s="3">
        <f>COUNTIFS(B:B, B364,G:G, G364,D:D, "W") / COUNTIFS(B:B, B364,G:G, G364)</f>
        <v>0.75</v>
      </c>
    </row>
    <row r="365" spans="1:10" x14ac:dyDescent="0.3">
      <c r="A365" s="23">
        <v>41734</v>
      </c>
      <c r="B365" s="1" t="str">
        <f t="shared" si="15"/>
        <v>April</v>
      </c>
      <c r="C365" s="12" t="s">
        <v>4</v>
      </c>
      <c r="D365" s="13" t="s">
        <v>5</v>
      </c>
      <c r="E365">
        <f t="shared" si="16"/>
        <v>3</v>
      </c>
      <c r="F365" s="14" t="s">
        <v>8</v>
      </c>
      <c r="G365" t="str">
        <f t="shared" si="17"/>
        <v>2013-2014</v>
      </c>
      <c r="H365">
        <f>COUNTIFS(B:B, B365,G:G, G365)</f>
        <v>5</v>
      </c>
      <c r="I365">
        <f xml:space="preserve"> SUMIFS(E:E,B:B, B365,G:G,G365)</f>
        <v>10</v>
      </c>
      <c r="J365" s="3">
        <f>COUNTIFS(B:B, B365,G:G, G365,D:D, "W") / COUNTIFS(B:B, B365,G:G, G365)</f>
        <v>0.6</v>
      </c>
    </row>
    <row r="366" spans="1:10" x14ac:dyDescent="0.3">
      <c r="A366" s="23">
        <v>41742</v>
      </c>
      <c r="B366" s="1" t="str">
        <f t="shared" si="15"/>
        <v>April</v>
      </c>
      <c r="C366" s="12" t="s">
        <v>7</v>
      </c>
      <c r="D366" s="16" t="s">
        <v>27</v>
      </c>
      <c r="E366">
        <f t="shared" si="16"/>
        <v>0</v>
      </c>
      <c r="F366" s="14" t="s">
        <v>29</v>
      </c>
      <c r="G366" t="str">
        <f t="shared" si="17"/>
        <v>2013-2014</v>
      </c>
      <c r="H366">
        <f>COUNTIFS(B:B, B366,G:G, G366)</f>
        <v>5</v>
      </c>
      <c r="I366">
        <f xml:space="preserve"> SUMIFS(E:E,B:B, B366,G:G,G366)</f>
        <v>10</v>
      </c>
      <c r="J366" s="3">
        <f>COUNTIFS(B:B, B366,G:G, G366,D:D, "W") / COUNTIFS(B:B, B366,G:G, G366)</f>
        <v>0.6</v>
      </c>
    </row>
    <row r="367" spans="1:10" x14ac:dyDescent="0.3">
      <c r="A367" s="23">
        <v>41745</v>
      </c>
      <c r="B367" s="1" t="str">
        <f t="shared" si="15"/>
        <v>April</v>
      </c>
      <c r="C367" s="12" t="s">
        <v>4</v>
      </c>
      <c r="D367" s="15" t="s">
        <v>15</v>
      </c>
      <c r="E367">
        <f t="shared" si="16"/>
        <v>1</v>
      </c>
      <c r="F367" s="14" t="s">
        <v>46</v>
      </c>
      <c r="G367" t="str">
        <f t="shared" si="17"/>
        <v>2013-2014</v>
      </c>
      <c r="H367">
        <f>COUNTIFS(B:B, B367,G:G, G367)</f>
        <v>5</v>
      </c>
      <c r="I367">
        <f xml:space="preserve"> SUMIFS(E:E,B:B, B367,G:G,G367)</f>
        <v>10</v>
      </c>
      <c r="J367" s="3">
        <f>COUNTIFS(B:B, B367,G:G, G367,D:D, "W") / COUNTIFS(B:B, B367,G:G, G367)</f>
        <v>0.6</v>
      </c>
    </row>
    <row r="368" spans="1:10" x14ac:dyDescent="0.3">
      <c r="A368" s="23">
        <v>41750</v>
      </c>
      <c r="B368" s="1" t="str">
        <f t="shared" si="15"/>
        <v>April</v>
      </c>
      <c r="C368" s="12" t="s">
        <v>4</v>
      </c>
      <c r="D368" s="13" t="s">
        <v>5</v>
      </c>
      <c r="E368">
        <f t="shared" si="16"/>
        <v>3</v>
      </c>
      <c r="F368" s="14" t="s">
        <v>31</v>
      </c>
      <c r="G368" t="str">
        <f t="shared" si="17"/>
        <v>2013-2014</v>
      </c>
      <c r="H368">
        <f>COUNTIFS(B:B, B368,G:G, G368)</f>
        <v>5</v>
      </c>
      <c r="I368">
        <f xml:space="preserve"> SUMIFS(E:E,B:B, B368,G:G,G368)</f>
        <v>10</v>
      </c>
      <c r="J368" s="3">
        <f>COUNTIFS(B:B, B368,G:G, G368,D:D, "W") / COUNTIFS(B:B, B368,G:G, G368)</f>
        <v>0.6</v>
      </c>
    </row>
    <row r="369" spans="1:10" x14ac:dyDescent="0.3">
      <c r="A369" s="23">
        <v>41756</v>
      </c>
      <c r="B369" s="1" t="str">
        <f t="shared" si="15"/>
        <v>April</v>
      </c>
      <c r="C369" s="12" t="s">
        <v>7</v>
      </c>
      <c r="D369" s="13" t="s">
        <v>5</v>
      </c>
      <c r="E369">
        <f t="shared" si="16"/>
        <v>3</v>
      </c>
      <c r="F369" s="14" t="s">
        <v>20</v>
      </c>
      <c r="G369" t="str">
        <f t="shared" si="17"/>
        <v>2013-2014</v>
      </c>
      <c r="H369">
        <f>COUNTIFS(B:B, B369,G:G, G369)</f>
        <v>5</v>
      </c>
      <c r="I369">
        <f xml:space="preserve"> SUMIFS(E:E,B:B, B369,G:G,G369)</f>
        <v>10</v>
      </c>
      <c r="J369" s="3">
        <f>COUNTIFS(B:B, B369,G:G, G369,D:D, "W") / COUNTIFS(B:B, B369,G:G, G369)</f>
        <v>0.6</v>
      </c>
    </row>
    <row r="370" spans="1:10" x14ac:dyDescent="0.3">
      <c r="A370" s="23">
        <v>41762</v>
      </c>
      <c r="B370" s="1" t="str">
        <f t="shared" si="15"/>
        <v>May</v>
      </c>
      <c r="C370" s="12" t="s">
        <v>7</v>
      </c>
      <c r="D370" s="13" t="s">
        <v>5</v>
      </c>
      <c r="E370">
        <f t="shared" si="16"/>
        <v>3</v>
      </c>
      <c r="F370" s="14" t="s">
        <v>22</v>
      </c>
      <c r="G370" t="str">
        <f t="shared" si="17"/>
        <v>2013-2014</v>
      </c>
      <c r="H370">
        <f>COUNTIFS(B:B, B370,G:G, G370)</f>
        <v>3</v>
      </c>
      <c r="I370">
        <f xml:space="preserve"> SUMIFS(E:E,B:B, B370,G:G,G370)</f>
        <v>9</v>
      </c>
      <c r="J370" s="3">
        <f>COUNTIFS(B:B, B370,G:G, G370,D:D, "W") / COUNTIFS(B:B, B370,G:G, G370)</f>
        <v>1</v>
      </c>
    </row>
    <row r="371" spans="1:10" x14ac:dyDescent="0.3">
      <c r="A371" s="23">
        <v>41766</v>
      </c>
      <c r="B371" s="1" t="str">
        <f t="shared" si="15"/>
        <v>May</v>
      </c>
      <c r="C371" s="12" t="s">
        <v>4</v>
      </c>
      <c r="D371" s="13" t="s">
        <v>5</v>
      </c>
      <c r="E371">
        <f t="shared" si="16"/>
        <v>3</v>
      </c>
      <c r="F371" s="14" t="s">
        <v>18</v>
      </c>
      <c r="G371" t="str">
        <f t="shared" si="17"/>
        <v>2013-2014</v>
      </c>
      <c r="H371">
        <f>COUNTIFS(B:B, B371,G:G, G371)</f>
        <v>3</v>
      </c>
      <c r="I371">
        <f xml:space="preserve"> SUMIFS(E:E,B:B, B371,G:G,G371)</f>
        <v>9</v>
      </c>
      <c r="J371" s="3">
        <f>COUNTIFS(B:B, B371,G:G, G371,D:D, "W") / COUNTIFS(B:B, B371,G:G, G371)</f>
        <v>1</v>
      </c>
    </row>
    <row r="372" spans="1:10" x14ac:dyDescent="0.3">
      <c r="A372" s="24">
        <v>41770</v>
      </c>
      <c r="B372" s="1" t="str">
        <f t="shared" si="15"/>
        <v>May</v>
      </c>
      <c r="C372" s="17" t="s">
        <v>4</v>
      </c>
      <c r="D372" s="18" t="s">
        <v>5</v>
      </c>
      <c r="E372">
        <f t="shared" si="16"/>
        <v>3</v>
      </c>
      <c r="F372" s="19" t="s">
        <v>26</v>
      </c>
      <c r="G372" t="str">
        <f t="shared" si="17"/>
        <v>2013-2014</v>
      </c>
      <c r="H372">
        <f>COUNTIFS(B:B, B372,G:G, G372)</f>
        <v>3</v>
      </c>
      <c r="I372">
        <f xml:space="preserve"> SUMIFS(E:E,B:B, B372,G:G,G372)</f>
        <v>9</v>
      </c>
      <c r="J372" s="3">
        <f>COUNTIFS(B:B, B372,G:G, G372,D:D, "W") / COUNTIFS(B:B, B372,G:G, G372)</f>
        <v>1</v>
      </c>
    </row>
  </sheetData>
  <hyperlinks>
    <hyperlink ref="A183" r:id="rId1" display="https://fbref.com/en/matches/072bfc99/Brighton-and-Hove-Albion-Manchester-City-August-12-2017-Premier-League"/>
    <hyperlink ref="A184" r:id="rId2" display="https://fbref.com/en/matches/424dc3f9/Manchester-City-Everton-August-21-2017-Premier-League"/>
    <hyperlink ref="A185" r:id="rId3" display="https://fbref.com/en/matches/77beb1ff/Bournemouth-Manchester-City-August-26-2017-Premier-League"/>
    <hyperlink ref="A186" r:id="rId4" display="https://fbref.com/en/matches/39dcce19/Manchester-City-Liverpool-September-9-2017-Premier-League"/>
    <hyperlink ref="A187" r:id="rId5" display="https://fbref.com/en/matches/f9dc0d8f/Watford-Manchester-City-September-16-2017-Premier-League"/>
    <hyperlink ref="A188" r:id="rId6" display="https://fbref.com/en/matches/63496f6c/Manchester-City-Crystal-Palace-September-23-2017-Premier-League"/>
    <hyperlink ref="A189" r:id="rId7" display="https://fbref.com/en/matches/9ebfd27b/Chelsea-Manchester-City-September-30-2017-Premier-League"/>
    <hyperlink ref="A190" r:id="rId8" display="https://fbref.com/en/matches/f81f42ed/Manchester-City-Stoke-City-October-14-2017-Premier-League"/>
    <hyperlink ref="A191" r:id="rId9" display="https://fbref.com/en/matches/11c702a4/Manchester-City-Burnley-October-21-2017-Premier-League"/>
    <hyperlink ref="A192" r:id="rId10" display="https://fbref.com/en/matches/fdbbce69/West-Bromwich-Albion-Manchester-City-October-28-2017-Premier-League"/>
    <hyperlink ref="A193" r:id="rId11" display="https://fbref.com/en/matches/03da14dd/Manchester-City-Arsenal-November-5-2017-Premier-League"/>
    <hyperlink ref="A194" r:id="rId12" display="https://fbref.com/en/matches/fd125d0b/Leicester-City-Manchester-City-November-18-2017-Premier-League"/>
    <hyperlink ref="A195" r:id="rId13" display="https://fbref.com/en/matches/c150919a/Huddersfield-Town-Manchester-City-November-26-2017-Premier-League"/>
    <hyperlink ref="A196" r:id="rId14" display="https://fbref.com/en/matches/cb554100/Manchester-City-Southampton-November-29-2017-Premier-League"/>
    <hyperlink ref="A197" r:id="rId15" display="https://fbref.com/en/matches/7c65617e/Manchester-City-West-Ham-United-December-3-2017-Premier-League"/>
    <hyperlink ref="A198" r:id="rId16" display="https://fbref.com/en/matches/52419e39/Manchester-Derby-Manchester-United-Manchester-City-December-10-2017-Premier-League"/>
    <hyperlink ref="A199" r:id="rId17" display="https://fbref.com/en/matches/f7ddcac0/Swansea-City-Manchester-City-December-13-2017-Premier-League"/>
    <hyperlink ref="A200" r:id="rId18" display="https://fbref.com/en/matches/6b423cc3/Manchester-City-Tottenham-Hotspur-December-16-2017-Premier-League"/>
    <hyperlink ref="A201" r:id="rId19" display="https://fbref.com/en/matches/8b61dc89/Manchester-City-Bournemouth-December-23-2017-Premier-League"/>
    <hyperlink ref="A202" r:id="rId20" display="https://fbref.com/en/matches/31a533e7/Newcastle-United-Manchester-City-December-27-2017-Premier-League"/>
    <hyperlink ref="A203" r:id="rId21" display="https://fbref.com/en/matches/b4453679/Crystal-Palace-Manchester-City-December-31-2017-Premier-League"/>
    <hyperlink ref="A204" r:id="rId22" display="https://fbref.com/en/matches/1def0427/Manchester-City-Watford-January-2-2018-Premier-League"/>
    <hyperlink ref="A205" r:id="rId23" display="https://fbref.com/en/matches/481fc676/Liverpool-Manchester-City-January-14-2018-Premier-League"/>
    <hyperlink ref="A206" r:id="rId24" display="https://fbref.com/en/matches/d2e55b6f/Manchester-City-Newcastle-United-January-20-2018-Premier-League"/>
    <hyperlink ref="A207" r:id="rId25" display="https://fbref.com/en/matches/c5500fbf/Manchester-City-West-Bromwich-Albion-January-31-2018-Premier-League"/>
    <hyperlink ref="A208" r:id="rId26" display="https://fbref.com/en/matches/a54e56e3/Burnley-Manchester-City-February-3-2018-Premier-League"/>
    <hyperlink ref="A209" r:id="rId27" display="https://fbref.com/en/matches/f9585810/Manchester-City-Leicester-City-February-10-2018-Premier-League"/>
    <hyperlink ref="A210" r:id="rId28" display="https://fbref.com/en/matches/7a4e4ce6/Arsenal-Manchester-City-March-1-2018-Premier-League"/>
    <hyperlink ref="A211" r:id="rId29" display="https://fbref.com/en/matches/dc8c6aaf/Manchester-City-Chelsea-March-4-2018-Premier-League"/>
    <hyperlink ref="A212" r:id="rId30" display="https://fbref.com/en/matches/09d80d49/Stoke-City-Manchester-City-March-12-2018-Premier-League"/>
    <hyperlink ref="A213" r:id="rId31" display="https://fbref.com/en/matches/ca51e3ba/Everton-Manchester-City-March-31-2018-Premier-League"/>
    <hyperlink ref="A214" r:id="rId32" display="https://fbref.com/en/matches/50a03a01/Manchester-Derby-Manchester-City-Manchester-United-April-7-2018-Premier-League"/>
    <hyperlink ref="A215" r:id="rId33" display="https://fbref.com/en/matches/8fe8c64c/Tottenham-Hotspur-Manchester-City-April-14-2018-Premier-League"/>
    <hyperlink ref="A216" r:id="rId34" display="https://fbref.com/en/matches/8beedd1d/Manchester-City-Swansea-City-April-22-2018-Premier-League"/>
    <hyperlink ref="A217" r:id="rId35" display="https://fbref.com/en/matches/fdabc4e9/West-Ham-United-Manchester-City-April-29-2018-Premier-League"/>
    <hyperlink ref="A218" r:id="rId36" display="https://fbref.com/en/matches/a71b21ec/Manchester-City-Huddersfield-Town-May-6-2018-Premier-League"/>
    <hyperlink ref="A219" r:id="rId37" display="https://fbref.com/en/matches/f2114fff/Manchester-City-Brighton-and-Hove-Albion-May-9-2018-Premier-League"/>
    <hyperlink ref="A220" r:id="rId38" display="https://fbref.com/en/matches/db4a1124/Southampton-Manchester-City-May-13-2018-Premier-League"/>
    <hyperlink ref="F183" r:id="rId39" display="https://fbref.com/en/squads/d07537b9/2017-2018/Brighton-and-Hove-Albion-Stats"/>
    <hyperlink ref="F184" r:id="rId40" display="https://fbref.com/en/squads/d3fd31cc/2017-2018/Everton-Stats"/>
    <hyperlink ref="F185" r:id="rId41" display="https://fbref.com/en/squads/4ba7cbea/2017-2018/Bournemouth-Stats"/>
    <hyperlink ref="F186" r:id="rId42" display="https://fbref.com/en/squads/822bd0ba/2017-2018/Liverpool-Stats"/>
    <hyperlink ref="F187" r:id="rId43" display="https://fbref.com/en/squads/2abfe087/2017-2018/Watford-Stats"/>
    <hyperlink ref="F188" r:id="rId44" display="https://fbref.com/en/squads/47c64c55/2017-2018/Crystal-Palace-Stats"/>
    <hyperlink ref="F189" r:id="rId45" display="https://fbref.com/en/squads/cff3d9bb/2017-2018/Chelsea-Stats"/>
    <hyperlink ref="F190" r:id="rId46" display="https://fbref.com/en/squads/17892952/2017-2018/Stoke-City-Stats"/>
    <hyperlink ref="F191" r:id="rId47" display="https://fbref.com/en/squads/943e8050/2017-2018/Burnley-Stats"/>
    <hyperlink ref="F192" r:id="rId48" display="https://fbref.com/en/squads/60c6b05f/2017-2018/West-Bromwich-Albion-Stats"/>
    <hyperlink ref="F193" r:id="rId49" display="https://fbref.com/en/squads/18bb7c10/2017-2018/Arsenal-Stats"/>
    <hyperlink ref="F194" r:id="rId50" display="https://fbref.com/en/squads/a2d435b3/2017-2018/Leicester-City-Stats"/>
    <hyperlink ref="F195" r:id="rId51" display="https://fbref.com/en/squads/f5922ca5/2017-2018/Huddersfield-Town-Stats"/>
    <hyperlink ref="F196" r:id="rId52" display="https://fbref.com/en/squads/33c895d4/2017-2018/Southampton-Stats"/>
    <hyperlink ref="F197" r:id="rId53" display="https://fbref.com/en/squads/7c21e445/2017-2018/West-Ham-United-Stats"/>
    <hyperlink ref="F198" r:id="rId54" display="https://fbref.com/en/squads/19538871/2017-2018/Manchester-United-Stats"/>
    <hyperlink ref="F199" r:id="rId55" display="https://fbref.com/en/squads/fb10988f/2017-2018/Swansea-City-Stats"/>
    <hyperlink ref="F200" r:id="rId56" display="https://fbref.com/en/squads/361ca564/2017-2018/Tottenham-Hotspur-Stats"/>
    <hyperlink ref="F201" r:id="rId57" display="https://fbref.com/en/squads/4ba7cbea/2017-2018/Bournemouth-Stats"/>
    <hyperlink ref="F202" r:id="rId58" display="https://fbref.com/en/squads/b2b47a98/2017-2018/Newcastle-United-Stats"/>
    <hyperlink ref="F203" r:id="rId59" display="https://fbref.com/en/squads/47c64c55/2017-2018/Crystal-Palace-Stats"/>
    <hyperlink ref="F204" r:id="rId60" display="https://fbref.com/en/squads/2abfe087/2017-2018/Watford-Stats"/>
    <hyperlink ref="F205" r:id="rId61" display="https://fbref.com/en/squads/822bd0ba/2017-2018/Liverpool-Stats"/>
    <hyperlink ref="F206" r:id="rId62" display="https://fbref.com/en/squads/b2b47a98/2017-2018/Newcastle-United-Stats"/>
    <hyperlink ref="F207" r:id="rId63" display="https://fbref.com/en/squads/60c6b05f/2017-2018/West-Bromwich-Albion-Stats"/>
    <hyperlink ref="F208" r:id="rId64" display="https://fbref.com/en/squads/943e8050/2017-2018/Burnley-Stats"/>
    <hyperlink ref="F209" r:id="rId65" display="https://fbref.com/en/squads/a2d435b3/2017-2018/Leicester-City-Stats"/>
    <hyperlink ref="F210" r:id="rId66" display="https://fbref.com/en/squads/18bb7c10/2017-2018/Arsenal-Stats"/>
    <hyperlink ref="F211" r:id="rId67" display="https://fbref.com/en/squads/cff3d9bb/2017-2018/Chelsea-Stats"/>
    <hyperlink ref="F212" r:id="rId68" display="https://fbref.com/en/squads/17892952/2017-2018/Stoke-City-Stats"/>
    <hyperlink ref="F213" r:id="rId69" display="https://fbref.com/en/squads/d3fd31cc/2017-2018/Everton-Stats"/>
    <hyperlink ref="F214" r:id="rId70" display="https://fbref.com/en/squads/19538871/2017-2018/Manchester-United-Stats"/>
    <hyperlink ref="F215" r:id="rId71" display="https://fbref.com/en/squads/361ca564/2017-2018/Tottenham-Hotspur-Stats"/>
    <hyperlink ref="F216" r:id="rId72" display="https://fbref.com/en/squads/fb10988f/2017-2018/Swansea-City-Stats"/>
    <hyperlink ref="F217" r:id="rId73" display="https://fbref.com/en/squads/7c21e445/2017-2018/West-Ham-United-Stats"/>
    <hyperlink ref="F218" r:id="rId74" display="https://fbref.com/en/squads/f5922ca5/2017-2018/Huddersfield-Town-Stats"/>
    <hyperlink ref="F219" r:id="rId75" display="https://fbref.com/en/squads/d07537b9/2017-2018/Brighton-and-Hove-Albion-Stats"/>
    <hyperlink ref="F220" r:id="rId76" display="https://fbref.com/en/squads/33c895d4/2017-2018/Southampton-Stats"/>
    <hyperlink ref="A221" r:id="rId77" display="https://fbref.com/en/matches/d2f7199a/Chelsea-West-Ham-United-August-15-2016-Premier-League"/>
    <hyperlink ref="A222" r:id="rId78" display="https://fbref.com/en/matches/f82b8b32/Watford-Chelsea-August-20-2016-Premier-League"/>
    <hyperlink ref="A223" r:id="rId79" display="https://fbref.com/en/matches/6069ad6a/Chelsea-Burnley-August-27-2016-Premier-League"/>
    <hyperlink ref="A224" r:id="rId80" display="https://fbref.com/en/matches/45194140/Swansea-City-Chelsea-September-11-2016-Premier-League"/>
    <hyperlink ref="A225" r:id="rId81" display="https://fbref.com/en/matches/a44af6cd/Chelsea-Liverpool-September-16-2016-Premier-League"/>
    <hyperlink ref="A226" r:id="rId82" display="https://fbref.com/en/matches/61b1eca2/North-West-London-Derby-Arsenal-Chelsea-September-24-2016-Premier-League"/>
    <hyperlink ref="A227" r:id="rId83" display="https://fbref.com/en/matches/7fd22ed1/Hull-City-Chelsea-October-1-2016-Premier-League"/>
    <hyperlink ref="A228" r:id="rId84" display="https://fbref.com/en/matches/e86f5c45/Chelsea-Leicester-City-October-15-2016-Premier-League"/>
    <hyperlink ref="A229" r:id="rId85" display="https://fbref.com/en/matches/223aa43a/Chelsea-Manchester-United-October-23-2016-Premier-League"/>
    <hyperlink ref="A230" r:id="rId86" display="https://fbref.com/en/matches/2919591b/Southampton-Chelsea-October-30-2016-Premier-League"/>
    <hyperlink ref="A231" r:id="rId87" display="https://fbref.com/en/matches/250a2859/Chelsea-Everton-November-5-2016-Premier-League"/>
    <hyperlink ref="A232" r:id="rId88" display="https://fbref.com/en/matches/ecb3a442/Middlesbrough-Chelsea-November-20-2016-Premier-League"/>
    <hyperlink ref="A233" r:id="rId89" display="https://fbref.com/en/matches/c517e87a/Chelsea-Tottenham-Hotspur-November-26-2016-Premier-League"/>
    <hyperlink ref="A234" r:id="rId90" display="https://fbref.com/en/matches/6076e3fa/Manchester-City-Chelsea-December-3-2016-Premier-League"/>
    <hyperlink ref="A235" r:id="rId91" display="https://fbref.com/en/matches/4dfbb8d4/Chelsea-West-Bromwich-Albion-December-11-2016-Premier-League"/>
    <hyperlink ref="A236" r:id="rId92" display="https://fbref.com/en/matches/03794a81/Sunderland-Chelsea-December-14-2016-Premier-League"/>
    <hyperlink ref="A237" r:id="rId93" display="https://fbref.com/en/matches/613249e9/Crystal-Palace-Chelsea-December-17-2016-Premier-League"/>
    <hyperlink ref="A238" r:id="rId94" display="https://fbref.com/en/matches/06033702/Chelsea-Bournemouth-December-26-2016-Premier-League"/>
    <hyperlink ref="A239" r:id="rId95" display="https://fbref.com/en/matches/189c4fc2/Chelsea-Stoke-City-December-31-2016-Premier-League"/>
    <hyperlink ref="A240" r:id="rId96" display="https://fbref.com/en/matches/3b4b1341/Tottenham-Hotspur-Chelsea-January-4-2017-Premier-League"/>
    <hyperlink ref="A241" r:id="rId97" display="https://fbref.com/en/matches/ddf67e77/Leicester-City-Chelsea-January-14-2017-Premier-League"/>
    <hyperlink ref="A242" r:id="rId98" display="https://fbref.com/en/matches/028caf73/Chelsea-Hull-City-January-22-2017-Premier-League"/>
    <hyperlink ref="A243" r:id="rId99" display="https://fbref.com/en/matches/88d45505/Liverpool-Chelsea-January-31-2017-Premier-League"/>
    <hyperlink ref="A244" r:id="rId100" display="https://fbref.com/en/matches/748207ea/North-West-London-Derby-Chelsea-Arsenal-February-4-2017-Premier-League"/>
    <hyperlink ref="A245" r:id="rId101" display="https://fbref.com/en/matches/3b1a2aaa/Burnley-Chelsea-February-12-2017-Premier-League"/>
    <hyperlink ref="A246" r:id="rId102" display="https://fbref.com/en/matches/1560b386/Chelsea-Swansea-City-February-25-2017-Premier-League"/>
    <hyperlink ref="A247" r:id="rId103" display="https://fbref.com/en/matches/5df46c2e/West-Ham-United-Chelsea-March-6-2017-Premier-League"/>
    <hyperlink ref="A248" r:id="rId104" display="https://fbref.com/en/matches/8236f1ea/Stoke-City-Chelsea-March-18-2017-Premier-League"/>
    <hyperlink ref="A249" r:id="rId105" display="https://fbref.com/en/matches/ec549f90/Chelsea-Crystal-Palace-April-1-2017-Premier-League"/>
    <hyperlink ref="A250" r:id="rId106" display="https://fbref.com/en/matches/ef6fa9d9/Chelsea-Manchester-City-April-5-2017-Premier-League"/>
    <hyperlink ref="A251" r:id="rId107" display="https://fbref.com/en/matches/d851424c/Bournemouth-Chelsea-April-8-2017-Premier-League"/>
    <hyperlink ref="A252" r:id="rId108" display="https://fbref.com/en/matches/8db69c8c/Manchester-United-Chelsea-April-16-2017-Premier-League"/>
    <hyperlink ref="A253" r:id="rId109" display="https://fbref.com/en/matches/07e95bee/Chelsea-Southampton-April-25-2017-Premier-League"/>
    <hyperlink ref="A254" r:id="rId110" display="https://fbref.com/en/matches/c0ed0645/Everton-Chelsea-April-30-2017-Premier-League"/>
    <hyperlink ref="A255" r:id="rId111" display="https://fbref.com/en/matches/db9d4cc8/Chelsea-Middlesbrough-May-8-2017-Premier-League"/>
    <hyperlink ref="A256" r:id="rId112" display="https://fbref.com/en/matches/d5caa61b/West-Bromwich-Albion-Chelsea-May-12-2017-Premier-League"/>
    <hyperlink ref="A257" r:id="rId113" display="https://fbref.com/en/matches/2749f512/Chelsea-Watford-May-15-2017-Premier-League"/>
    <hyperlink ref="A258" r:id="rId114" display="https://fbref.com/en/matches/2b149f28/Chelsea-Sunderland-May-21-2017-Premier-League"/>
    <hyperlink ref="A259" r:id="rId115" display="https://fbref.com/en/matches/a6cda14d/Leicester-City-Sunderland-August-8-2015-Premier-League"/>
    <hyperlink ref="A260" r:id="rId116" display="https://fbref.com/en/matches/724613dd/West-Ham-United-Leicester-City-August-15-2015-Premier-League"/>
    <hyperlink ref="A261" r:id="rId117" display="https://fbref.com/en/matches/07d8c9ad/Leicester-City-Tottenham-Hotspur-August-22-2015-Premier-League"/>
    <hyperlink ref="A262" r:id="rId118" display="https://fbref.com/en/matches/6a866fb8/Bournemouth-Leicester-City-August-29-2015-Premier-League"/>
    <hyperlink ref="A263" r:id="rId119" display="https://fbref.com/en/matches/55e43db2/Leicester-City-Aston-Villa-September-13-2015-Premier-League"/>
    <hyperlink ref="A264" r:id="rId120" display="https://fbref.com/en/matches/e383f18d/Stoke-City-Leicester-City-September-19-2015-Premier-League"/>
    <hyperlink ref="A265" r:id="rId121" display="https://fbref.com/en/matches/69e04a8b/Leicester-City-Arsenal-September-26-2015-Premier-League"/>
    <hyperlink ref="A266" r:id="rId122" display="https://fbref.com/en/matches/5e44f3d4/Norwich-City-Leicester-City-October-3-2015-Premier-League"/>
    <hyperlink ref="A267" r:id="rId123" display="https://fbref.com/en/matches/2110819e/Southampton-Leicester-City-October-17-2015-Premier-League"/>
    <hyperlink ref="A268" r:id="rId124" display="https://fbref.com/en/matches/f556d816/Leicester-City-Crystal-Palace-October-24-2015-Premier-League"/>
    <hyperlink ref="A269" r:id="rId125" display="https://fbref.com/en/matches/d7177992/West-Bromwich-Albion-Leicester-City-October-31-2015-Premier-League"/>
    <hyperlink ref="A270" r:id="rId126" display="https://fbref.com/en/matches/664143dd/Leicester-City-Watford-November-7-2015-Premier-League"/>
    <hyperlink ref="A271" r:id="rId127" display="https://fbref.com/en/matches/19345531/Newcastle-United-Leicester-City-November-21-2015-Premier-League"/>
    <hyperlink ref="A272" r:id="rId128" display="https://fbref.com/en/matches/6a421739/Leicester-City-Manchester-United-November-28-2015-Premier-League"/>
    <hyperlink ref="A273" r:id="rId129" display="https://fbref.com/en/matches/8bd222b7/Swansea-City-Leicester-City-December-5-2015-Premier-League"/>
    <hyperlink ref="A274" r:id="rId130" display="https://fbref.com/en/matches/37cb8a35/Leicester-City-Chelsea-December-14-2015-Premier-League"/>
    <hyperlink ref="A275" r:id="rId131" display="https://fbref.com/en/matches/301aea47/Everton-Leicester-City-December-19-2015-Premier-League"/>
    <hyperlink ref="A276" r:id="rId132" display="https://fbref.com/en/matches/8bd883d7/Liverpool-Leicester-City-December-26-2015-Premier-League"/>
    <hyperlink ref="A277" r:id="rId133" display="https://fbref.com/en/matches/02a152cf/Leicester-City-Manchester-City-December-29-2015-Premier-League"/>
    <hyperlink ref="A278" r:id="rId134" display="https://fbref.com/en/matches/d62b637d/Leicester-City-Bournemouth-January-2-2016-Premier-League"/>
    <hyperlink ref="A279" r:id="rId135" display="https://fbref.com/en/matches/342f0672/Tottenham-Hotspur-Leicester-City-January-13-2016-Premier-League"/>
    <hyperlink ref="A280" r:id="rId136" display="https://fbref.com/en/matches/5715d181/Aston-Villa-Leicester-City-January-16-2016-Premier-League"/>
    <hyperlink ref="A281" r:id="rId137" display="https://fbref.com/en/matches/1bec2f78/Leicester-City-Stoke-City-January-23-2016-Premier-League"/>
    <hyperlink ref="A282" r:id="rId138" display="https://fbref.com/en/matches/730a34a9/Leicester-City-Liverpool-February-2-2016-Premier-League"/>
    <hyperlink ref="A283" r:id="rId139" display="https://fbref.com/en/matches/7ffb1e98/Manchester-City-Leicester-City-February-6-2016-Premier-League"/>
    <hyperlink ref="A284" r:id="rId140" display="https://fbref.com/en/matches/a842f0d2/Arsenal-Leicester-City-February-14-2016-Premier-League"/>
    <hyperlink ref="A285" r:id="rId141" display="https://fbref.com/en/matches/05fc0918/Leicester-City-Norwich-City-February-27-2016-Premier-League"/>
    <hyperlink ref="A286" r:id="rId142" display="https://fbref.com/en/matches/24f5b225/Leicester-City-West-Bromwich-Albion-March-1-2016-Premier-League"/>
    <hyperlink ref="A287" r:id="rId143" display="https://fbref.com/en/matches/d6674f4b/Watford-Leicester-City-March-5-2016-Premier-League"/>
    <hyperlink ref="A288" r:id="rId144" display="https://fbref.com/en/matches/728d6e72/Leicester-City-Newcastle-United-March-14-2016-Premier-League"/>
    <hyperlink ref="A289" r:id="rId145" display="https://fbref.com/en/matches/5ccf76e2/Crystal-Palace-Leicester-City-March-19-2016-Premier-League"/>
    <hyperlink ref="A290" r:id="rId146" display="https://fbref.com/en/matches/c7cfa0ab/Leicester-City-Southampton-April-3-2016-Premier-League"/>
    <hyperlink ref="A291" r:id="rId147" display="https://fbref.com/en/matches/d79a08fb/Sunderland-Leicester-City-April-10-2016-Premier-League"/>
    <hyperlink ref="A292" r:id="rId148" display="https://fbref.com/en/matches/c3846b41/Leicester-City-West-Ham-United-April-17-2016-Premier-League"/>
    <hyperlink ref="A293" r:id="rId149" display="https://fbref.com/en/matches/98683761/Leicester-City-Swansea-City-April-24-2016-Premier-League"/>
    <hyperlink ref="A294" r:id="rId150" display="https://fbref.com/en/matches/5e33e956/Manchester-United-Leicester-City-May-1-2016-Premier-League"/>
    <hyperlink ref="A295" r:id="rId151" display="https://fbref.com/en/matches/cfee0621/Leicester-City-Everton-May-7-2016-Premier-League"/>
    <hyperlink ref="A296" r:id="rId152" display="https://fbref.com/en/matches/699c7ed2/Chelsea-Leicester-City-May-15-2016-Premier-League"/>
    <hyperlink ref="A297" r:id="rId153" display="https://fbref.com/en/matches/0baca33d/Burnley-Chelsea-August-18-2014-Premier-League"/>
    <hyperlink ref="A298" r:id="rId154" display="https://fbref.com/en/matches/a1523139/Chelsea-Leicester-City-August-23-2014-Premier-League"/>
    <hyperlink ref="A299" r:id="rId155" display="https://fbref.com/en/matches/33289021/Everton-Chelsea-August-30-2014-Premier-League"/>
    <hyperlink ref="A300" r:id="rId156" display="https://fbref.com/en/matches/ee63ede2/Chelsea-Swansea-City-September-13-2014-Premier-League"/>
    <hyperlink ref="A301" r:id="rId157" display="https://fbref.com/en/matches/6fdc72d5/Manchester-City-Chelsea-September-21-2014-Premier-League"/>
    <hyperlink ref="A302" r:id="rId158" display="https://fbref.com/en/matches/d8fe5cf9/Chelsea-Aston-Villa-September-27-2014-Premier-League"/>
    <hyperlink ref="A303" r:id="rId159" display="https://fbref.com/en/matches/aaaa261a/North-West-London-Derby-Chelsea-Arsenal-October-5-2014-Premier-League"/>
    <hyperlink ref="A304" r:id="rId160" display="https://fbref.com/en/matches/04cf31b7/Crystal-Palace-Chelsea-October-18-2014-Premier-League"/>
    <hyperlink ref="A305" r:id="rId161" display="https://fbref.com/en/matches/942d28d5/Manchester-United-Chelsea-October-26-2014-Premier-League"/>
    <hyperlink ref="A306" r:id="rId162" display="https://fbref.com/en/matches/f04cb46a/Chelsea-Queens-Park-Rangers-November-1-2014-Premier-League"/>
    <hyperlink ref="A307" r:id="rId163" display="https://fbref.com/en/matches/242a0ecd/Liverpool-Chelsea-November-8-2014-Premier-League"/>
    <hyperlink ref="A308" r:id="rId164" display="https://fbref.com/en/matches/20a15bb9/Chelsea-West-Bromwich-Albion-November-22-2014-Premier-League"/>
    <hyperlink ref="A309" r:id="rId165" display="https://fbref.com/en/matches/9194c511/Sunderland-Chelsea-November-29-2014-Premier-League"/>
    <hyperlink ref="A310" r:id="rId166" display="https://fbref.com/en/matches/c779187b/Chelsea-Tottenham-Hotspur-December-3-2014-Premier-League"/>
    <hyperlink ref="A311" r:id="rId167" display="https://fbref.com/en/matches/d03281d6/Newcastle-United-Chelsea-December-6-2014-Premier-League"/>
    <hyperlink ref="A312" r:id="rId168" display="https://fbref.com/en/matches/b1d7c145/Chelsea-Hull-City-December-13-2014-Premier-League"/>
    <hyperlink ref="A313" r:id="rId169" display="https://fbref.com/en/matches/6d533062/Stoke-City-Chelsea-December-22-2014-Premier-League"/>
    <hyperlink ref="A314" r:id="rId170" display="https://fbref.com/en/matches/5160cce2/Chelsea-West-Ham-United-December-26-2014-Premier-League"/>
    <hyperlink ref="A315" r:id="rId171" display="https://fbref.com/en/matches/83226abf/Southampton-Chelsea-December-28-2014-Premier-League"/>
    <hyperlink ref="A316" r:id="rId172" display="https://fbref.com/en/matches/e9d97331/Tottenham-Hotspur-Chelsea-January-1-2015-Premier-League"/>
    <hyperlink ref="A317" r:id="rId173" display="https://fbref.com/en/matches/b50db49a/Chelsea-Newcastle-United-January-10-2015-Premier-League"/>
    <hyperlink ref="A318" r:id="rId174" display="https://fbref.com/en/matches/aa2994a6/Swansea-City-Chelsea-January-17-2015-Premier-League"/>
    <hyperlink ref="A319" r:id="rId175" display="https://fbref.com/en/matches/828528ed/Chelsea-Manchester-City-January-31-2015-Premier-League"/>
    <hyperlink ref="A320" r:id="rId176" display="https://fbref.com/en/matches/48eaeb3e/Aston-Villa-Chelsea-February-7-2015-Premier-League"/>
    <hyperlink ref="A321" r:id="rId177" display="https://fbref.com/en/matches/30b4c5f8/Chelsea-Everton-February-11-2015-Premier-League"/>
    <hyperlink ref="A322" r:id="rId178" display="https://fbref.com/en/matches/b7498190/Chelsea-Burnley-February-21-2015-Premier-League"/>
    <hyperlink ref="A323" r:id="rId179" display="https://fbref.com/en/matches/eee5039c/West-Ham-United-Chelsea-March-4-2015-Premier-League"/>
    <hyperlink ref="A324" r:id="rId180" display="https://fbref.com/en/matches/24037e88/Chelsea-Southampton-March-15-2015-Premier-League"/>
    <hyperlink ref="A325" r:id="rId181" display="https://fbref.com/en/matches/fba5aced/Hull-City-Chelsea-March-22-2015-Premier-League"/>
    <hyperlink ref="A326" r:id="rId182" display="https://fbref.com/en/matches/073d9041/Chelsea-Stoke-City-April-4-2015-Premier-League"/>
    <hyperlink ref="A327" r:id="rId183" display="https://fbref.com/en/matches/7d4090b7/Queens-Park-Rangers-Chelsea-April-12-2015-Premier-League"/>
    <hyperlink ref="A328" r:id="rId184" display="https://fbref.com/en/matches/a8e39fbf/Chelsea-Manchester-United-April-18-2015-Premier-League"/>
    <hyperlink ref="A329" r:id="rId185" display="https://fbref.com/en/matches/9ef489b3/North-West-London-Derby-Arsenal-Chelsea-April-26-2015-Premier-League"/>
    <hyperlink ref="A330" r:id="rId186" display="https://fbref.com/en/matches/0bb9a89d/Leicester-City-Chelsea-April-29-2015-Premier-League"/>
    <hyperlink ref="A331" r:id="rId187" display="https://fbref.com/en/matches/64209cef/Chelsea-Crystal-Palace-May-3-2015-Premier-League"/>
    <hyperlink ref="A332" r:id="rId188" display="https://fbref.com/en/matches/52b4e4be/Chelsea-Liverpool-May-10-2015-Premier-League"/>
    <hyperlink ref="A333" r:id="rId189" display="https://fbref.com/en/matches/ccaf7378/West-Bromwich-Albion-Chelsea-May-18-2015-Premier-League"/>
    <hyperlink ref="A334" r:id="rId190" display="https://fbref.com/en/matches/7b69747f/Chelsea-Sunderland-May-24-2015-Premier-League"/>
    <hyperlink ref="A335" r:id="rId191" display="https://fbref.com/en/matches/91a4f233/Manchester-City-Newcastle-United-August-19-2013-Premier-League"/>
    <hyperlink ref="A336" r:id="rId192" display="https://fbref.com/en/matches/aa694ae6/Cardiff-City-Manchester-City-August-25-2013-Premier-League"/>
    <hyperlink ref="A337" r:id="rId193" display="https://fbref.com/en/matches/c204a78b/Manchester-City-Hull-City-August-31-2013-Premier-League"/>
    <hyperlink ref="A338" r:id="rId194" display="https://fbref.com/en/matches/07872b74/Stoke-City-Manchester-City-September-14-2013-Premier-League"/>
    <hyperlink ref="A339" r:id="rId195" display="https://fbref.com/en/matches/3c3ce2de/Manchester-Derby-Manchester-City-Manchester-United-September-22-2013-Premier-League"/>
    <hyperlink ref="A340" r:id="rId196" display="https://fbref.com/en/matches/16a81f8a/Aston-Villa-Manchester-City-September-28-2013-Premier-League"/>
    <hyperlink ref="A341" r:id="rId197" display="https://fbref.com/en/matches/af874e7a/Manchester-City-Everton-October-5-2013-Premier-League"/>
    <hyperlink ref="A342" r:id="rId198" display="https://fbref.com/en/matches/228bc9fe/West-Ham-United-Manchester-City-October-19-2013-Premier-League"/>
    <hyperlink ref="A343" r:id="rId199" display="https://fbref.com/en/matches/77efb5c5/Chelsea-Manchester-City-October-27-2013-Premier-League"/>
    <hyperlink ref="A344" r:id="rId200" display="https://fbref.com/en/matches/4f09ce45/Manchester-City-Norwich-City-November-2-2013-Premier-League"/>
    <hyperlink ref="A345" r:id="rId201" display="https://fbref.com/en/matches/3137dbe5/Sunderland-Manchester-City-November-10-2013-Premier-League"/>
    <hyperlink ref="A346" r:id="rId202" display="https://fbref.com/en/matches/f9c57baa/Manchester-City-Tottenham-Hotspur-November-24-2013-Premier-League"/>
    <hyperlink ref="A347" r:id="rId203" display="https://fbref.com/en/matches/93702a97/Manchester-City-Swansea-City-December-1-2013-Premier-League"/>
    <hyperlink ref="A348" r:id="rId204" display="https://fbref.com/en/matches/ef0554e9/West-Bromwich-Albion-Manchester-City-December-4-2013-Premier-League"/>
    <hyperlink ref="A349" r:id="rId205" display="https://fbref.com/en/matches/1f88b2d8/Southampton-Manchester-City-December-7-2013-Premier-League"/>
    <hyperlink ref="A350" r:id="rId206" display="https://fbref.com/en/matches/e40003e8/Manchester-City-Arsenal-December-14-2013-Premier-League"/>
    <hyperlink ref="A351" r:id="rId207" display="https://fbref.com/en/matches/02cf1c96/Fulham-Manchester-City-December-21-2013-Premier-League"/>
    <hyperlink ref="A352" r:id="rId208" display="https://fbref.com/en/matches/6b19615e/Manchester-City-Liverpool-December-26-2013-Premier-League"/>
    <hyperlink ref="A353" r:id="rId209" display="https://fbref.com/en/matches/aadece89/Manchester-City-Crystal-Palace-December-28-2013-Premier-League"/>
    <hyperlink ref="A354" r:id="rId210" display="https://fbref.com/en/matches/16d51aef/Swansea-City-Manchester-City-January-1-2014-Premier-League"/>
    <hyperlink ref="A355" r:id="rId211" display="https://fbref.com/en/matches/c4ed5306/Newcastle-United-Manchester-City-January-12-2014-Premier-League"/>
    <hyperlink ref="A356" r:id="rId212" display="https://fbref.com/en/matches/6c03e1e4/Manchester-City-Cardiff-City-January-18-2014-Premier-League"/>
    <hyperlink ref="A357" r:id="rId213" display="https://fbref.com/en/matches/48bf9582/Tottenham-Hotspur-Manchester-City-January-29-2014-Premier-League"/>
    <hyperlink ref="A358" r:id="rId214" display="https://fbref.com/en/matches/6602e2ff/Manchester-City-Chelsea-February-3-2014-Premier-League"/>
    <hyperlink ref="A359" r:id="rId215" display="https://fbref.com/en/matches/6a02133c/Norwich-City-Manchester-City-February-8-2014-Premier-League"/>
    <hyperlink ref="A360" r:id="rId216" display="https://fbref.com/en/matches/820d8ee2/Manchester-City-Stoke-City-February-22-2014-Premier-League"/>
    <hyperlink ref="A361" r:id="rId217" display="https://fbref.com/en/matches/a635640b/Hull-City-Manchester-City-March-15-2014-Premier-League"/>
    <hyperlink ref="A362" r:id="rId218" display="https://fbref.com/en/matches/6d166893/Manchester-City-Fulham-March-22-2014-Premier-League"/>
    <hyperlink ref="A363" r:id="rId219" display="https://fbref.com/en/matches/4d0298f9/Manchester-Derby-Manchester-United-Manchester-City-March-25-2014-Premier-League"/>
    <hyperlink ref="A364" r:id="rId220" display="https://fbref.com/en/matches/2074a44c/Arsenal-Manchester-City-March-29-2014-Premier-League"/>
    <hyperlink ref="A365" r:id="rId221" display="https://fbref.com/en/matches/1740f485/Manchester-City-Southampton-April-5-2014-Premier-League"/>
    <hyperlink ref="A366" r:id="rId222" display="https://fbref.com/en/matches/8523eee1/Liverpool-Manchester-City-April-13-2014-Premier-League"/>
    <hyperlink ref="A367" r:id="rId223" display="https://fbref.com/en/matches/1b26a871/Manchester-City-Sunderland-April-16-2014-Premier-League"/>
    <hyperlink ref="A368" r:id="rId224" display="https://fbref.com/en/matches/82d70db1/Manchester-City-West-Bromwich-Albion-April-21-2014-Premier-League"/>
    <hyperlink ref="A369" r:id="rId225" display="https://fbref.com/en/matches/c6e81c61/Crystal-Palace-Manchester-City-April-27-2014-Premier-League"/>
    <hyperlink ref="A370" r:id="rId226" display="https://fbref.com/en/matches/55470c1a/Everton-Manchester-City-May-3-2014-Premier-League"/>
    <hyperlink ref="A371" r:id="rId227" display="https://fbref.com/en/matches/03e7c643/Manchester-City-Aston-Villa-May-7-2014-Premier-League"/>
    <hyperlink ref="A372" r:id="rId228" display="https://fbref.com/en/matches/10cb7099/Manchester-City-West-Ham-United-May-11-2014-Premier-League"/>
    <hyperlink ref="F221" r:id="rId229" display="https://fbref.com/en/squads/7c21e445/2016-2017/West-Ham-United-Stats"/>
    <hyperlink ref="F222" r:id="rId230" display="https://fbref.com/en/squads/2abfe087/2016-2017/Watford-Stats"/>
    <hyperlink ref="F223" r:id="rId231" display="https://fbref.com/en/squads/943e8050/2016-2017/Burnley-Stats"/>
    <hyperlink ref="F224" r:id="rId232" display="https://fbref.com/en/squads/fb10988f/2016-2017/Swansea-City-Stats"/>
    <hyperlink ref="F225" r:id="rId233" display="https://fbref.com/en/squads/822bd0ba/2016-2017/Liverpool-Stats"/>
    <hyperlink ref="F226" r:id="rId234" display="https://fbref.com/en/squads/18bb7c10/2016-2017/Arsenal-Stats"/>
    <hyperlink ref="F227" r:id="rId235" display="https://fbref.com/en/squads/bd8769d1/2016-2017/Hull-City-Stats"/>
    <hyperlink ref="F228" r:id="rId236" display="https://fbref.com/en/squads/a2d435b3/2016-2017/Leicester-City-Stats"/>
    <hyperlink ref="F229" r:id="rId237" display="https://fbref.com/en/squads/19538871/2016-2017/Manchester-United-Stats"/>
    <hyperlink ref="F230" r:id="rId238" display="https://fbref.com/en/squads/33c895d4/2016-2017/Southampton-Stats"/>
    <hyperlink ref="F231" r:id="rId239" display="https://fbref.com/en/squads/d3fd31cc/2016-2017/Everton-Stats"/>
    <hyperlink ref="F232" r:id="rId240" display="https://fbref.com/en/squads/7f59c601/2016-2017/Middlesbrough-Stats"/>
    <hyperlink ref="F233" r:id="rId241" display="https://fbref.com/en/squads/361ca564/2016-2017/Tottenham-Hotspur-Stats"/>
    <hyperlink ref="F234" r:id="rId242" display="https://fbref.com/en/squads/b8fd03ef/2016-2017/Manchester-City-Stats"/>
    <hyperlink ref="F235" r:id="rId243" display="https://fbref.com/en/squads/60c6b05f/2016-2017/West-Bromwich-Albion-Stats"/>
    <hyperlink ref="F236" r:id="rId244" display="https://fbref.com/en/squads/8ef52968/2016-2017/Sunderland-Stats"/>
    <hyperlink ref="F237" r:id="rId245" display="https://fbref.com/en/squads/47c64c55/2016-2017/Crystal-Palace-Stats"/>
    <hyperlink ref="F238" r:id="rId246" display="https://fbref.com/en/squads/4ba7cbea/2016-2017/Bournemouth-Stats"/>
    <hyperlink ref="F239" r:id="rId247" display="https://fbref.com/en/squads/17892952/2016-2017/Stoke-City-Stats"/>
    <hyperlink ref="F240" r:id="rId248" display="https://fbref.com/en/squads/361ca564/2016-2017/Tottenham-Hotspur-Stats"/>
    <hyperlink ref="F241" r:id="rId249" display="https://fbref.com/en/squads/a2d435b3/2016-2017/Leicester-City-Stats"/>
    <hyperlink ref="F242" r:id="rId250" display="https://fbref.com/en/squads/bd8769d1/2016-2017/Hull-City-Stats"/>
    <hyperlink ref="F243" r:id="rId251" display="https://fbref.com/en/squads/822bd0ba/2016-2017/Liverpool-Stats"/>
    <hyperlink ref="F244" r:id="rId252" display="https://fbref.com/en/squads/18bb7c10/2016-2017/Arsenal-Stats"/>
    <hyperlink ref="F245" r:id="rId253" display="https://fbref.com/en/squads/943e8050/2016-2017/Burnley-Stats"/>
    <hyperlink ref="F246" r:id="rId254" display="https://fbref.com/en/squads/fb10988f/2016-2017/Swansea-City-Stats"/>
    <hyperlink ref="F247" r:id="rId255" display="https://fbref.com/en/squads/7c21e445/2016-2017/West-Ham-United-Stats"/>
    <hyperlink ref="F248" r:id="rId256" display="https://fbref.com/en/squads/17892952/2016-2017/Stoke-City-Stats"/>
    <hyperlink ref="F249" r:id="rId257" display="https://fbref.com/en/squads/47c64c55/2016-2017/Crystal-Palace-Stats"/>
    <hyperlink ref="F250" r:id="rId258" display="https://fbref.com/en/squads/b8fd03ef/2016-2017/Manchester-City-Stats"/>
    <hyperlink ref="F251" r:id="rId259" display="https://fbref.com/en/squads/4ba7cbea/2016-2017/Bournemouth-Stats"/>
    <hyperlink ref="F252" r:id="rId260" display="https://fbref.com/en/squads/19538871/2016-2017/Manchester-United-Stats"/>
    <hyperlink ref="F253" r:id="rId261" display="https://fbref.com/en/squads/33c895d4/2016-2017/Southampton-Stats"/>
    <hyperlink ref="F254" r:id="rId262" display="https://fbref.com/en/squads/d3fd31cc/2016-2017/Everton-Stats"/>
    <hyperlink ref="F255" r:id="rId263" display="https://fbref.com/en/squads/7f59c601/2016-2017/Middlesbrough-Stats"/>
    <hyperlink ref="F256" r:id="rId264" display="https://fbref.com/en/squads/60c6b05f/2016-2017/West-Bromwich-Albion-Stats"/>
    <hyperlink ref="F257" r:id="rId265" display="https://fbref.com/en/squads/2abfe087/2016-2017/Watford-Stats"/>
    <hyperlink ref="F258" r:id="rId266" display="https://fbref.com/en/squads/8ef52968/2016-2017/Sunderland-Stats"/>
    <hyperlink ref="F259" r:id="rId267" display="https://fbref.com/en/squads/8ef52968/2015-2016/Sunderland-Stats"/>
    <hyperlink ref="F260" r:id="rId268" display="https://fbref.com/en/squads/7c21e445/2015-2016/West-Ham-United-Stats"/>
    <hyperlink ref="F261" r:id="rId269" display="https://fbref.com/en/squads/361ca564/2015-2016/Tottenham-Hotspur-Stats"/>
    <hyperlink ref="F262" r:id="rId270" display="https://fbref.com/en/squads/4ba7cbea/2015-2016/Bournemouth-Stats"/>
    <hyperlink ref="F263" r:id="rId271" display="https://fbref.com/en/squads/8602292d/2015-2016/Aston-Villa-Stats"/>
    <hyperlink ref="F264" r:id="rId272" display="https://fbref.com/en/squads/17892952/2015-2016/Stoke-City-Stats"/>
    <hyperlink ref="F265" r:id="rId273" display="https://fbref.com/en/squads/18bb7c10/2015-2016/Arsenal-Stats"/>
    <hyperlink ref="F266" r:id="rId274" display="https://fbref.com/en/squads/1c781004/2015-2016/Norwich-City-Stats"/>
    <hyperlink ref="F267" r:id="rId275" display="https://fbref.com/en/squads/33c895d4/2015-2016/Southampton-Stats"/>
    <hyperlink ref="F268" r:id="rId276" display="https://fbref.com/en/squads/47c64c55/2015-2016/Crystal-Palace-Stats"/>
    <hyperlink ref="F269" r:id="rId277" display="https://fbref.com/en/squads/60c6b05f/2015-2016/West-Bromwich-Albion-Stats"/>
    <hyperlink ref="F270" r:id="rId278" display="https://fbref.com/en/squads/2abfe087/2015-2016/Watford-Stats"/>
    <hyperlink ref="F271" r:id="rId279" display="https://fbref.com/en/squads/b2b47a98/2015-2016/Newcastle-United-Stats"/>
    <hyperlink ref="F272" r:id="rId280" display="https://fbref.com/en/squads/19538871/2015-2016/Manchester-United-Stats"/>
    <hyperlink ref="F273" r:id="rId281" display="https://fbref.com/en/squads/fb10988f/2015-2016/Swansea-City-Stats"/>
    <hyperlink ref="F274" r:id="rId282" display="https://fbref.com/en/squads/cff3d9bb/2015-2016/Chelsea-Stats"/>
    <hyperlink ref="F275" r:id="rId283" display="https://fbref.com/en/squads/d3fd31cc/2015-2016/Everton-Stats"/>
    <hyperlink ref="F276" r:id="rId284" display="https://fbref.com/en/squads/822bd0ba/2015-2016/Liverpool-Stats"/>
    <hyperlink ref="F277" r:id="rId285" display="https://fbref.com/en/squads/b8fd03ef/2015-2016/Manchester-City-Stats"/>
    <hyperlink ref="F278" r:id="rId286" display="https://fbref.com/en/squads/4ba7cbea/2015-2016/Bournemouth-Stats"/>
    <hyperlink ref="F279" r:id="rId287" display="https://fbref.com/en/squads/361ca564/2015-2016/Tottenham-Hotspur-Stats"/>
    <hyperlink ref="F280" r:id="rId288" display="https://fbref.com/en/squads/8602292d/2015-2016/Aston-Villa-Stats"/>
    <hyperlink ref="F281" r:id="rId289" display="https://fbref.com/en/squads/17892952/2015-2016/Stoke-City-Stats"/>
    <hyperlink ref="F282" r:id="rId290" display="https://fbref.com/en/squads/822bd0ba/2015-2016/Liverpool-Stats"/>
    <hyperlink ref="F283" r:id="rId291" display="https://fbref.com/en/squads/b8fd03ef/2015-2016/Manchester-City-Stats"/>
    <hyperlink ref="F284" r:id="rId292" display="https://fbref.com/en/squads/18bb7c10/2015-2016/Arsenal-Stats"/>
    <hyperlink ref="F285" r:id="rId293" display="https://fbref.com/en/squads/1c781004/2015-2016/Norwich-City-Stats"/>
    <hyperlink ref="F286" r:id="rId294" display="https://fbref.com/en/squads/60c6b05f/2015-2016/West-Bromwich-Albion-Stats"/>
    <hyperlink ref="F287" r:id="rId295" display="https://fbref.com/en/squads/2abfe087/2015-2016/Watford-Stats"/>
    <hyperlink ref="F288" r:id="rId296" display="https://fbref.com/en/squads/b2b47a98/2015-2016/Newcastle-United-Stats"/>
    <hyperlink ref="F289" r:id="rId297" display="https://fbref.com/en/squads/47c64c55/2015-2016/Crystal-Palace-Stats"/>
    <hyperlink ref="F290" r:id="rId298" display="https://fbref.com/en/squads/33c895d4/2015-2016/Southampton-Stats"/>
    <hyperlink ref="F291" r:id="rId299" display="https://fbref.com/en/squads/8ef52968/2015-2016/Sunderland-Stats"/>
    <hyperlink ref="F292" r:id="rId300" display="https://fbref.com/en/squads/7c21e445/2015-2016/West-Ham-United-Stats"/>
    <hyperlink ref="F293" r:id="rId301" display="https://fbref.com/en/squads/fb10988f/2015-2016/Swansea-City-Stats"/>
    <hyperlink ref="F294" r:id="rId302" display="https://fbref.com/en/squads/19538871/2015-2016/Manchester-United-Stats"/>
    <hyperlink ref="F295" r:id="rId303" display="https://fbref.com/en/squads/d3fd31cc/2015-2016/Everton-Stats"/>
    <hyperlink ref="F296" r:id="rId304" display="https://fbref.com/en/squads/cff3d9bb/2015-2016/Chelsea-Stats"/>
    <hyperlink ref="F297" r:id="rId305" display="https://fbref.com/en/squads/943e8050/2014-2015/Burnley-Stats"/>
    <hyperlink ref="F298" r:id="rId306" display="https://fbref.com/en/squads/a2d435b3/2014-2015/Leicester-City-Stats"/>
    <hyperlink ref="F299" r:id="rId307" display="https://fbref.com/en/squads/d3fd31cc/2014-2015/Everton-Stats"/>
    <hyperlink ref="F300" r:id="rId308" display="https://fbref.com/en/squads/fb10988f/2014-2015/Swansea-City-Stats"/>
    <hyperlink ref="F301" r:id="rId309" display="https://fbref.com/en/squads/b8fd03ef/2014-2015/Manchester-City-Stats"/>
    <hyperlink ref="F302" r:id="rId310" display="https://fbref.com/en/squads/8602292d/2014-2015/Aston-Villa-Stats"/>
    <hyperlink ref="F303" r:id="rId311" display="https://fbref.com/en/squads/18bb7c10/2014-2015/Arsenal-Stats"/>
    <hyperlink ref="F304" r:id="rId312" display="https://fbref.com/en/squads/47c64c55/2014-2015/Crystal-Palace-Stats"/>
    <hyperlink ref="F305" r:id="rId313" display="https://fbref.com/en/squads/19538871/2014-2015/Manchester-United-Stats"/>
    <hyperlink ref="F306" r:id="rId314" display="https://fbref.com/en/squads/a757999c/2014-2015/Queens-Park-Rangers-Stats"/>
    <hyperlink ref="F307" r:id="rId315" display="https://fbref.com/en/squads/822bd0ba/2014-2015/Liverpool-Stats"/>
    <hyperlink ref="F308" r:id="rId316" display="https://fbref.com/en/squads/60c6b05f/2014-2015/West-Bromwich-Albion-Stats"/>
    <hyperlink ref="F309" r:id="rId317" display="https://fbref.com/en/squads/8ef52968/2014-2015/Sunderland-Stats"/>
    <hyperlink ref="F310" r:id="rId318" display="https://fbref.com/en/squads/361ca564/2014-2015/Tottenham-Hotspur-Stats"/>
    <hyperlink ref="F311" r:id="rId319" display="https://fbref.com/en/squads/b2b47a98/2014-2015/Newcastle-United-Stats"/>
    <hyperlink ref="F312" r:id="rId320" display="https://fbref.com/en/squads/bd8769d1/2014-2015/Hull-City-Stats"/>
    <hyperlink ref="F313" r:id="rId321" display="https://fbref.com/en/squads/17892952/2014-2015/Stoke-City-Stats"/>
    <hyperlink ref="F314" r:id="rId322" display="https://fbref.com/en/squads/7c21e445/2014-2015/West-Ham-United-Stats"/>
    <hyperlink ref="F315" r:id="rId323" display="https://fbref.com/en/squads/33c895d4/2014-2015/Southampton-Stats"/>
    <hyperlink ref="F316" r:id="rId324" display="https://fbref.com/en/squads/361ca564/2014-2015/Tottenham-Hotspur-Stats"/>
    <hyperlink ref="F317" r:id="rId325" display="https://fbref.com/en/squads/b2b47a98/2014-2015/Newcastle-United-Stats"/>
    <hyperlink ref="F318" r:id="rId326" display="https://fbref.com/en/squads/fb10988f/2014-2015/Swansea-City-Stats"/>
    <hyperlink ref="F319" r:id="rId327" display="https://fbref.com/en/squads/b8fd03ef/2014-2015/Manchester-City-Stats"/>
    <hyperlink ref="F320" r:id="rId328" display="https://fbref.com/en/squads/8602292d/2014-2015/Aston-Villa-Stats"/>
    <hyperlink ref="F321" r:id="rId329" display="https://fbref.com/en/squads/d3fd31cc/2014-2015/Everton-Stats"/>
    <hyperlink ref="F322" r:id="rId330" display="https://fbref.com/en/squads/943e8050/2014-2015/Burnley-Stats"/>
    <hyperlink ref="F323" r:id="rId331" display="https://fbref.com/en/squads/7c21e445/2014-2015/West-Ham-United-Stats"/>
    <hyperlink ref="F324" r:id="rId332" display="https://fbref.com/en/squads/33c895d4/2014-2015/Southampton-Stats"/>
    <hyperlink ref="F325" r:id="rId333" display="https://fbref.com/en/squads/bd8769d1/2014-2015/Hull-City-Stats"/>
    <hyperlink ref="F326" r:id="rId334" display="https://fbref.com/en/squads/17892952/2014-2015/Stoke-City-Stats"/>
    <hyperlink ref="F327" r:id="rId335" display="https://fbref.com/en/squads/a757999c/2014-2015/Queens-Park-Rangers-Stats"/>
    <hyperlink ref="F328" r:id="rId336" display="https://fbref.com/en/squads/19538871/2014-2015/Manchester-United-Stats"/>
    <hyperlink ref="F329" r:id="rId337" display="https://fbref.com/en/squads/18bb7c10/2014-2015/Arsenal-Stats"/>
    <hyperlink ref="F330" r:id="rId338" display="https://fbref.com/en/squads/a2d435b3/2014-2015/Leicester-City-Stats"/>
    <hyperlink ref="F331" r:id="rId339" display="https://fbref.com/en/squads/47c64c55/2014-2015/Crystal-Palace-Stats"/>
    <hyperlink ref="F332" r:id="rId340" display="https://fbref.com/en/squads/822bd0ba/2014-2015/Liverpool-Stats"/>
    <hyperlink ref="F333" r:id="rId341" display="https://fbref.com/en/squads/60c6b05f/2014-2015/West-Bromwich-Albion-Stats"/>
    <hyperlink ref="F334" r:id="rId342" display="https://fbref.com/en/squads/8ef52968/2014-2015/Sunderland-Stats"/>
    <hyperlink ref="F335" r:id="rId343" display="https://fbref.com/en/squads/b2b47a98/2013-2014/Newcastle-United-Stats"/>
    <hyperlink ref="F336" r:id="rId344" display="https://fbref.com/en/squads/75fae011/2013-2014/Cardiff-City-Stats"/>
    <hyperlink ref="F337" r:id="rId345" display="https://fbref.com/en/squads/bd8769d1/2013-2014/Hull-City-Stats"/>
    <hyperlink ref="F338" r:id="rId346" display="https://fbref.com/en/squads/17892952/2013-2014/Stoke-City-Stats"/>
    <hyperlink ref="F339" r:id="rId347" display="https://fbref.com/en/squads/19538871/2013-2014/Manchester-United-Stats"/>
    <hyperlink ref="F340" r:id="rId348" display="https://fbref.com/en/squads/8602292d/2013-2014/Aston-Villa-Stats"/>
    <hyperlink ref="F341" r:id="rId349" display="https://fbref.com/en/squads/d3fd31cc/2013-2014/Everton-Stats"/>
    <hyperlink ref="F342" r:id="rId350" display="https://fbref.com/en/squads/7c21e445/2013-2014/West-Ham-United-Stats"/>
    <hyperlink ref="F343" r:id="rId351" display="https://fbref.com/en/squads/cff3d9bb/2013-2014/Chelsea-Stats"/>
    <hyperlink ref="F344" r:id="rId352" display="https://fbref.com/en/squads/1c781004/2013-2014/Norwich-City-Stats"/>
    <hyperlink ref="F345" r:id="rId353" display="https://fbref.com/en/squads/8ef52968/2013-2014/Sunderland-Stats"/>
    <hyperlink ref="F346" r:id="rId354" display="https://fbref.com/en/squads/361ca564/2013-2014/Tottenham-Hotspur-Stats"/>
    <hyperlink ref="F347" r:id="rId355" display="https://fbref.com/en/squads/fb10988f/2013-2014/Swansea-City-Stats"/>
    <hyperlink ref="F348" r:id="rId356" display="https://fbref.com/en/squads/60c6b05f/2013-2014/West-Bromwich-Albion-Stats"/>
    <hyperlink ref="F349" r:id="rId357" display="https://fbref.com/en/squads/33c895d4/2013-2014/Southampton-Stats"/>
    <hyperlink ref="F350" r:id="rId358" display="https://fbref.com/en/squads/18bb7c10/2013-2014/Arsenal-Stats"/>
    <hyperlink ref="F351" r:id="rId359" display="https://fbref.com/en/squads/fd962109/2013-2014/Fulham-Stats"/>
    <hyperlink ref="F352" r:id="rId360" display="https://fbref.com/en/squads/822bd0ba/2013-2014/Liverpool-Stats"/>
    <hyperlink ref="F353" r:id="rId361" display="https://fbref.com/en/squads/47c64c55/2013-2014/Crystal-Palace-Stats"/>
    <hyperlink ref="F354" r:id="rId362" display="https://fbref.com/en/squads/fb10988f/2013-2014/Swansea-City-Stats"/>
    <hyperlink ref="F355" r:id="rId363" display="https://fbref.com/en/squads/b2b47a98/2013-2014/Newcastle-United-Stats"/>
    <hyperlink ref="F356" r:id="rId364" display="https://fbref.com/en/squads/75fae011/2013-2014/Cardiff-City-Stats"/>
    <hyperlink ref="F357" r:id="rId365" display="https://fbref.com/en/squads/361ca564/2013-2014/Tottenham-Hotspur-Stats"/>
    <hyperlink ref="F358" r:id="rId366" display="https://fbref.com/en/squads/cff3d9bb/2013-2014/Chelsea-Stats"/>
    <hyperlink ref="F359" r:id="rId367" display="https://fbref.com/en/squads/1c781004/2013-2014/Norwich-City-Stats"/>
    <hyperlink ref="F360" r:id="rId368" display="https://fbref.com/en/squads/17892952/2013-2014/Stoke-City-Stats"/>
    <hyperlink ref="F361" r:id="rId369" display="https://fbref.com/en/squads/bd8769d1/2013-2014/Hull-City-Stats"/>
    <hyperlink ref="F362" r:id="rId370" display="https://fbref.com/en/squads/fd962109/2013-2014/Fulham-Stats"/>
    <hyperlink ref="F363" r:id="rId371" display="https://fbref.com/en/squads/19538871/2013-2014/Manchester-United-Stats"/>
    <hyperlink ref="F364" r:id="rId372" display="https://fbref.com/en/squads/18bb7c10/2013-2014/Arsenal-Stats"/>
    <hyperlink ref="F365" r:id="rId373" display="https://fbref.com/en/squads/33c895d4/2013-2014/Southampton-Stats"/>
    <hyperlink ref="F366" r:id="rId374" display="https://fbref.com/en/squads/822bd0ba/2013-2014/Liverpool-Stats"/>
    <hyperlink ref="F367" r:id="rId375" display="https://fbref.com/en/squads/8ef52968/2013-2014/Sunderland-Stats"/>
    <hyperlink ref="F368" r:id="rId376" display="https://fbref.com/en/squads/60c6b05f/2013-2014/West-Bromwich-Albion-Stats"/>
    <hyperlink ref="F369" r:id="rId377" display="https://fbref.com/en/squads/47c64c55/2013-2014/Crystal-Palace-Stats"/>
    <hyperlink ref="F370" r:id="rId378" display="https://fbref.com/en/squads/d3fd31cc/2013-2014/Everton-Stats"/>
    <hyperlink ref="F371" r:id="rId379" display="https://fbref.com/en/squads/8602292d/2013-2014/Aston-Villa-Stats"/>
    <hyperlink ref="F372" r:id="rId380" display="https://fbref.com/en/squads/7c21e445/2013-2014/West-Ham-United-Stats"/>
  </hyperlinks>
  <pageMargins left="0.7" right="0.7" top="0.75" bottom="0.75" header="0.3" footer="0.3"/>
  <pageSetup orientation="portrait" r:id="rId3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Premier_league_champs_data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2024-12-26T06:57:33Z</dcterms:created>
  <dcterms:modified xsi:type="dcterms:W3CDTF">2025-01-03T11:06:09Z</dcterms:modified>
</cp:coreProperties>
</file>