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autoCompressPictures="0"/>
  <xr:revisionPtr revIDLastSave="2700" documentId="13_ncr:1_{E745A84C-2E60-43A0-9324-5BBEF012E227}" xr6:coauthVersionLast="47" xr6:coauthVersionMax="47" xr10:uidLastSave="{36F7619C-3FA3-43E3-8895-DF790FC7861A}"/>
  <bookViews>
    <workbookView xWindow="-120" yWindow="-120" windowWidth="38640" windowHeight="15720" tabRatio="762" firstSheet="3" activeTab="11" xr2:uid="{00000000-000D-0000-FFFF-FFFF00000000}"/>
  </bookViews>
  <sheets>
    <sheet name="Informations" sheetId="8" state="hidden" r:id="rId1"/>
    <sheet name="Vision" sheetId="13" state="hidden" r:id="rId2"/>
    <sheet name="User Roles" sheetId="14" state="hidden" r:id="rId3"/>
    <sheet name="Release Roadmap - Velocity" sheetId="4" r:id="rId4"/>
    <sheet name="ProductBacklog" sheetId="3" r:id="rId5"/>
    <sheet name="Sprint  0" sheetId="9" r:id="rId6"/>
    <sheet name="Sprint  1" sheetId="12" r:id="rId7"/>
    <sheet name="Sprint  2" sheetId="21" r:id="rId8"/>
    <sheet name="Done Definition" sheetId="7" r:id="rId9"/>
    <sheet name="DailyMeeting" sheetId="18" r:id="rId10"/>
    <sheet name="Retroperspective" sheetId="15" r:id="rId11"/>
    <sheet name="Journal de bord" sheetId="17" r:id="rId12"/>
    <sheet name="Feuil1" sheetId="20" state="hidden" r:id="rId13"/>
  </sheets>
  <definedNames>
    <definedName name="_xlnm._FilterDatabase" localSheetId="11" hidden="1">'Journal de bord'!$A$5:$F$68</definedName>
    <definedName name="_xlnm._FilterDatabase" localSheetId="4" hidden="1">ProductBacklog!$A$2:$K$27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41" i="21" l="1"/>
  <c r="N41" i="21"/>
  <c r="M41" i="21"/>
  <c r="L41" i="21"/>
  <c r="K41" i="21"/>
  <c r="J41" i="21"/>
  <c r="I41" i="21"/>
  <c r="H41" i="21"/>
  <c r="G41" i="21"/>
  <c r="F41" i="21"/>
  <c r="D41" i="21"/>
  <c r="F42" i="21" s="1"/>
  <c r="G42" i="21" s="1"/>
  <c r="H42" i="21" s="1"/>
  <c r="I42" i="21" s="1"/>
  <c r="J42" i="21" s="1"/>
  <c r="K42" i="21" s="1"/>
  <c r="L42" i="21" s="1"/>
  <c r="M42" i="21" s="1"/>
  <c r="N42" i="21" s="1"/>
  <c r="O42" i="21" s="1"/>
  <c r="D40" i="21"/>
  <c r="E4" i="21"/>
  <c r="F22" i="9"/>
  <c r="G22" i="9"/>
  <c r="H22" i="9"/>
  <c r="I22" i="9"/>
  <c r="J22" i="9"/>
  <c r="D21" i="9"/>
  <c r="D22" i="9"/>
  <c r="F23" i="9" s="1"/>
  <c r="G23" i="9" s="1"/>
  <c r="E54" i="4"/>
  <c r="I32" i="3"/>
  <c r="E4" i="12"/>
  <c r="G40" i="12"/>
  <c r="H40" i="12"/>
  <c r="I40" i="12"/>
  <c r="J40" i="12"/>
  <c r="K40" i="12"/>
  <c r="L40" i="12"/>
  <c r="M40" i="12"/>
  <c r="N40" i="12"/>
  <c r="O40" i="12"/>
  <c r="F40" i="12"/>
  <c r="D40" i="12"/>
  <c r="F41" i="12" s="1"/>
  <c r="G41" i="12" s="1"/>
  <c r="H41" i="12" s="1"/>
  <c r="I41" i="12" s="1"/>
  <c r="J41" i="12" s="1"/>
  <c r="K41" i="12" s="1"/>
  <c r="L41" i="12" s="1"/>
  <c r="M41" i="12" s="1"/>
  <c r="N41" i="12" s="1"/>
  <c r="O41" i="12" s="1"/>
  <c r="D39" i="12"/>
  <c r="H23" i="9" l="1"/>
  <c r="I23" i="9" s="1"/>
  <c r="J23" i="9" s="1"/>
  <c r="B52" i="4"/>
  <c r="C48" i="4" s="1"/>
  <c r="C52" i="4" s="1"/>
  <c r="D48" i="4" s="1"/>
  <c r="D52" i="4" s="1"/>
  <c r="E48" i="4" s="1"/>
  <c r="E52" i="4" s="1"/>
  <c r="D54" i="4"/>
  <c r="B54" i="4"/>
  <c r="B11" i="4"/>
  <c r="C11" i="4" s="1"/>
  <c r="D11" i="4" s="1"/>
  <c r="B7" i="4"/>
  <c r="C7" i="4"/>
  <c r="D7" i="4"/>
  <c r="C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G2" authorId="0" shapeId="0" xr:uid="{00000000-0006-0000-0300-000001000000}">
      <text>
        <r>
          <rPr>
            <b/>
            <sz val="9"/>
            <color rgb="FF000000"/>
            <rFont val="Tahoma"/>
            <family val="2"/>
          </rPr>
          <t xml:space="preserve">the priorisation technique MoSCoW: 
</t>
        </r>
        <r>
          <rPr>
            <b/>
            <sz val="9"/>
            <color rgb="FF000000"/>
            <rFont val="Tahoma"/>
            <family val="2"/>
          </rPr>
          <t xml:space="preserve">
</t>
        </r>
        <r>
          <rPr>
            <b/>
            <sz val="9"/>
            <color rgb="FF000000"/>
            <rFont val="Tahoma"/>
            <family val="2"/>
          </rPr>
          <t xml:space="preserve">1.Must have (fundamental feature)
</t>
        </r>
        <r>
          <rPr>
            <b/>
            <sz val="9"/>
            <color rgb="FF000000"/>
            <rFont val="Tahoma"/>
            <family val="2"/>
          </rPr>
          <t xml:space="preserve">2.Should have (important but short-term workaround available)
</t>
        </r>
        <r>
          <rPr>
            <b/>
            <sz val="9"/>
            <color rgb="FF000000"/>
            <rFont val="Tahoma"/>
            <family val="2"/>
          </rPr>
          <t xml:space="preserve">3.Could have (can be let out of the realease if time runs out)
</t>
        </r>
        <r>
          <rPr>
            <b/>
            <sz val="9"/>
            <color rgb="FF000000"/>
            <rFont val="Tahoma"/>
            <family val="2"/>
          </rPr>
          <t xml:space="preserve">4.Won't have this time (later release)
</t>
        </r>
        <r>
          <rPr>
            <sz val="9"/>
            <color rgb="FF000000"/>
            <rFont val="Tahoma"/>
            <family val="2"/>
          </rPr>
          <t xml:space="preserve">
</t>
        </r>
      </text>
    </comment>
    <comment ref="H2" authorId="0" shapeId="0" xr:uid="{00000000-0006-0000-0300-000002000000}">
      <text>
        <r>
          <rPr>
            <b/>
            <sz val="9"/>
            <color rgb="FF000000"/>
            <rFont val="Tahoma"/>
            <family val="2"/>
          </rPr>
          <t xml:space="preserve">Enter 1, 2 or 3 and the satus is automaticaly displayed (blue = todo, yellow = in progress, green = done and accepted, red= rejected)
</t>
        </r>
        <r>
          <rPr>
            <b/>
            <sz val="9"/>
            <color rgb="FF000000"/>
            <rFont val="Tahoma"/>
            <family val="2"/>
          </rPr>
          <t xml:space="preserve">The task is considered as 'done':3 
</t>
        </r>
        <r>
          <rPr>
            <b/>
            <sz val="9"/>
            <color rgb="FF000000"/>
            <rFont val="Tahoma"/>
            <family val="2"/>
          </rPr>
          <t>when all points decided in team are solved (example of done definition : documentation in code, unittests passed, functional tests passed, user manual completed,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9" authorId="0" shapeId="0" xr:uid="{00000000-0006-0000-0500-000001000000}">
      <text>
        <r>
          <rPr>
            <b/>
            <sz val="8"/>
            <color rgb="FF000000"/>
            <rFont val="Tahoma"/>
            <family val="2"/>
          </rPr>
          <t>Auteur:</t>
        </r>
        <r>
          <rPr>
            <sz val="8"/>
            <color rgb="FF000000"/>
            <rFont val="Tahoma"/>
            <family val="2"/>
          </rPr>
          <t xml:space="preserve">
</t>
        </r>
        <r>
          <rPr>
            <sz val="8"/>
            <color rgb="FF000000"/>
            <rFont val="Tahoma"/>
            <family val="2"/>
          </rPr>
          <t xml:space="preserve">
</t>
        </r>
        <r>
          <rPr>
            <sz val="8"/>
            <color rgb="FF000000"/>
            <rFont val="Tahoma"/>
            <family val="2"/>
          </rPr>
          <t xml:space="preserve">This is the team's initial assessment of how much work is needed to implement this task.
</t>
        </r>
        <r>
          <rPr>
            <sz val="8"/>
            <color rgb="FF000000"/>
            <rFont val="Tahoma"/>
            <family val="2"/>
          </rPr>
          <t xml:space="preserve">The unit is hours.
</t>
        </r>
        <r>
          <rPr>
            <b/>
            <sz val="8"/>
            <color rgb="FF008000"/>
            <rFont val="Tahoma"/>
            <family val="2"/>
          </rPr>
          <t xml:space="preserve">
</t>
        </r>
        <r>
          <rPr>
            <b/>
            <sz val="8"/>
            <color rgb="FF008000"/>
            <rFont val="Tahoma"/>
            <family val="2"/>
          </rPr>
          <t xml:space="preserve">This part must be filled by developers only. Not by the product owner
</t>
        </r>
      </text>
    </comment>
    <comment ref="D22" authorId="0" shapeId="0" xr:uid="{00000000-0006-0000-0500-000002000000}">
      <text>
        <r>
          <rPr>
            <b/>
            <sz val="8"/>
            <color indexed="81"/>
            <rFont val="Tahoma"/>
            <family val="2"/>
          </rPr>
          <t>Auteur:</t>
        </r>
        <r>
          <rPr>
            <sz val="8"/>
            <color indexed="81"/>
            <rFont val="Tahoma"/>
            <family val="2"/>
          </rPr>
          <t xml:space="preserve">
Initial total of Scrum units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18" authorId="0" shapeId="0" xr:uid="{00000000-0006-0000-0600-000001000000}">
      <text>
        <r>
          <rPr>
            <b/>
            <sz val="8"/>
            <color indexed="81"/>
            <rFont val="Tahoma"/>
            <family val="2"/>
          </rPr>
          <t>Auteur:</t>
        </r>
        <r>
          <rPr>
            <sz val="8"/>
            <color indexed="81"/>
            <rFont val="Tahoma"/>
            <family val="2"/>
          </rPr>
          <t xml:space="preserve">
This is the team's initial assessment of how much work is needed to implement this task.
The unit is hours.
</t>
        </r>
        <r>
          <rPr>
            <b/>
            <sz val="8"/>
            <color indexed="17"/>
            <rFont val="Tahoma"/>
            <family val="2"/>
          </rPr>
          <t xml:space="preserve">
This part must be filled by developers only. Not by the product owner
</t>
        </r>
      </text>
    </comment>
    <comment ref="D40" authorId="0" shapeId="0" xr:uid="{00000000-0006-0000-0600-000002000000}">
      <text>
        <r>
          <rPr>
            <b/>
            <sz val="8"/>
            <color indexed="81"/>
            <rFont val="Tahoma"/>
            <family val="2"/>
          </rPr>
          <t>Auteur:</t>
        </r>
        <r>
          <rPr>
            <sz val="8"/>
            <color indexed="81"/>
            <rFont val="Tahoma"/>
            <family val="2"/>
          </rPr>
          <t xml:space="preserve">
Initial total of Scrum units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15" authorId="0" shapeId="0" xr:uid="{834A448D-C9EB-46E0-9C8D-E7C4490A4301}">
      <text>
        <r>
          <rPr>
            <b/>
            <sz val="8"/>
            <color indexed="81"/>
            <rFont val="Tahoma"/>
            <family val="2"/>
          </rPr>
          <t>Auteur:</t>
        </r>
        <r>
          <rPr>
            <sz val="8"/>
            <color indexed="81"/>
            <rFont val="Tahoma"/>
            <family val="2"/>
          </rPr>
          <t xml:space="preserve">
This is the team's initial assessment of how much work is needed to implement this task.
The unit is hours.
</t>
        </r>
        <r>
          <rPr>
            <b/>
            <sz val="8"/>
            <color indexed="17"/>
            <rFont val="Tahoma"/>
            <family val="2"/>
          </rPr>
          <t xml:space="preserve">
This part must be filled by developers only. Not by the product owner
</t>
        </r>
      </text>
    </comment>
    <comment ref="D41" authorId="0" shapeId="0" xr:uid="{4BE88618-AA4D-41D5-BBF0-E77C0716D482}">
      <text>
        <r>
          <rPr>
            <b/>
            <sz val="8"/>
            <color indexed="81"/>
            <rFont val="Tahoma"/>
            <family val="2"/>
          </rPr>
          <t>Auteur:</t>
        </r>
        <r>
          <rPr>
            <sz val="8"/>
            <color indexed="81"/>
            <rFont val="Tahoma"/>
            <family val="2"/>
          </rPr>
          <t xml:space="preserve">
Initial total of Scrum units
</t>
        </r>
      </text>
    </comment>
  </commentList>
</comments>
</file>

<file path=xl/sharedStrings.xml><?xml version="1.0" encoding="utf-8"?>
<sst xmlns="http://schemas.openxmlformats.org/spreadsheetml/2006/main" count="1039" uniqueCount="559">
  <si>
    <t>General Information</t>
  </si>
  <si>
    <t>The Product Backlog total number of SP may vary from sprint to sprint if some US are added or deleted, or if some US are not accepted in a precedent sprint and that they have to be taken again and modified in the next sprint.</t>
  </si>
  <si>
    <t>It is therefore necessary to manually sum that total of SP at the end of every sprint and update the Release Roadmap</t>
  </si>
  <si>
    <t>Every day, it is necessary to update the remaining hours estimation related to the tasks of the sprint. That estimation may increase if one thinks that it would take more time than expected.</t>
  </si>
  <si>
    <t>There is the definition of Done with the list of actions that the team decided to achieve and the definition of done done where the PO has to decide if the done US are ok for him.</t>
  </si>
  <si>
    <t>Reminder on the work process concerning the PB</t>
  </si>
  <si>
    <t>1. Description mockup and description of the user acceptance tests by the PO</t>
  </si>
  <si>
    <t>2. Evaluation of the SP by the team + 30 min / week for re-evaluating it</t>
  </si>
  <si>
    <t>3. Priorization by the PO (MOSCOW by example or business value, …)</t>
  </si>
  <si>
    <t>4. Sprint planning phase 1 where the Dev team choose roughly the number of SP that it thinks could be accomplished during the next sprint + split of too big US</t>
  </si>
  <si>
    <t>5. Sprint planning phase 2 with split in tasks of the current sprint US + estimation in hours</t>
  </si>
  <si>
    <t>Explaining the vision with words, mockups or canvas…</t>
  </si>
  <si>
    <t>Rôles</t>
  </si>
  <si>
    <t>Personas</t>
  </si>
  <si>
    <t>Despcription</t>
  </si>
  <si>
    <t>End-User</t>
  </si>
  <si>
    <t>Adolescents</t>
  </si>
  <si>
    <t>Secretary in a bank, …</t>
  </si>
  <si>
    <t>Developper</t>
  </si>
  <si>
    <t>Elias</t>
  </si>
  <si>
    <t>Luca</t>
  </si>
  <si>
    <t>Milena</t>
  </si>
  <si>
    <t>Alex</t>
  </si>
  <si>
    <t>Arnaud</t>
  </si>
  <si>
    <t>Scrum Master</t>
  </si>
  <si>
    <t>Product Owner</t>
  </si>
  <si>
    <t>Schoumacher</t>
  </si>
  <si>
    <t>Informations collected during the sprint review</t>
  </si>
  <si>
    <t>Sprints</t>
  </si>
  <si>
    <t>SP done per sprint</t>
  </si>
  <si>
    <t>Average</t>
  </si>
  <si>
    <t xml:space="preserve">Todo </t>
  </si>
  <si>
    <t>Rejected</t>
  </si>
  <si>
    <t>Done (cumulative)</t>
  </si>
  <si>
    <t>Product Backlog growing</t>
  </si>
  <si>
    <t>Total SP at beginning of sprint</t>
  </si>
  <si>
    <t>Nbr SP selected for sprint</t>
  </si>
  <si>
    <t>Changed est.</t>
  </si>
  <si>
    <t>New Stories</t>
  </si>
  <si>
    <t>Total SP at end of srpint</t>
  </si>
  <si>
    <t>Scope Change</t>
  </si>
  <si>
    <t>US Nr.</t>
  </si>
  <si>
    <t>Theme</t>
  </si>
  <si>
    <t>As an/a …</t>
  </si>
  <si>
    <t>I want to …</t>
  </si>
  <si>
    <t>so that …</t>
  </si>
  <si>
    <t>Acceptance Criteria</t>
  </si>
  <si>
    <t>Priority</t>
  </si>
  <si>
    <t>Status</t>
  </si>
  <si>
    <t>Story Points</t>
  </si>
  <si>
    <t>Sprint</t>
  </si>
  <si>
    <t>US accepted (done done)</t>
  </si>
  <si>
    <t>MoSCoW</t>
  </si>
  <si>
    <t>Préparation</t>
  </si>
  <si>
    <t>Développeur</t>
  </si>
  <si>
    <t>Préparer l'environnement de travail</t>
  </si>
  <si>
    <t>Je peux partager mon code avec l'équipe</t>
  </si>
  <si>
    <t>Environnement fonctionnel + tous les membres ont tous les accès + savent comment les utiliser</t>
  </si>
  <si>
    <t>done done</t>
  </si>
  <si>
    <t>Must</t>
  </si>
  <si>
    <t xml:space="preserve">Préparer les outils de travail </t>
  </si>
  <si>
    <t>Avoir des documents techniques et administratifs</t>
  </si>
  <si>
    <t>Recherche</t>
  </si>
  <si>
    <t>Dessiner des maquettes</t>
  </si>
  <si>
    <t>Je peux avoir une meilleure vue d'ensemble de l'application</t>
  </si>
  <si>
    <t>Formation</t>
  </si>
  <si>
    <t>Je veux me former</t>
  </si>
  <si>
    <t>Afin de connaitre flutter</t>
  </si>
  <si>
    <t>Avoir fait les tutoriels de Flutter</t>
  </si>
  <si>
    <t>Créer le Backlog du produit</t>
  </si>
  <si>
    <t>Nous pouvons avoir une liste de toutes les tâches</t>
  </si>
  <si>
    <t>Avoir des contacts avec le propriétaire du produit</t>
  </si>
  <si>
    <t>Nous pouvons avoir une compréhension claire des tâches et du projet.</t>
  </si>
  <si>
    <t>Mettre en place le deployment de l'app</t>
  </si>
  <si>
    <t>Le client puisse tester l'application</t>
  </si>
  <si>
    <t>L'application est déployée sur le play store</t>
  </si>
  <si>
    <t>Application</t>
  </si>
  <si>
    <t>Utilisateur</t>
  </si>
  <si>
    <t>Accès à la page d'accueil</t>
  </si>
  <si>
    <t>Je peux choisir l'action suivante</t>
  </si>
  <si>
    <t>L'utilisateur peut naviger sur l'application</t>
  </si>
  <si>
    <t>Prendre contacte avec le client</t>
  </si>
  <si>
    <t>avoir un PV et faire un retour à notre PO.
Préparer une liste de questions au préalable.</t>
  </si>
  <si>
    <t>Mettre à jour les mockups</t>
  </si>
  <si>
    <t>Correspondre aux attentes du client</t>
  </si>
  <si>
    <t>Administrateur</t>
  </si>
  <si>
    <t>Se connecter à l'application</t>
  </si>
  <si>
    <t>Je veux gérer le contenu de la plateforme</t>
  </si>
  <si>
    <t>Créer la base du modèle de données sous Firebase en NoSQL</t>
  </si>
  <si>
    <t>Carte interactive</t>
  </si>
  <si>
    <t>Ajouter une "carte"</t>
  </si>
  <si>
    <t>Pouvoir visualiser les différentes informations de l'exposition</t>
  </si>
  <si>
    <t>La carte est affichée sur la plateforme, avec les différentes zones cliquables correspondant aux destinations, et les informations associées à chaque destination sont accessibles.</t>
  </si>
  <si>
    <t>Ajouter des zones cliquables</t>
  </si>
  <si>
    <t>Ajouter des informations sur la carte</t>
  </si>
  <si>
    <t>Les zones cliquables sont correctement positionnées sur la carte, associées à une information de l'exposition et permet d'afficher les contenus associées à cette information.</t>
  </si>
  <si>
    <t>Zoom sur la carte</t>
  </si>
  <si>
    <t>Pouvoir zoomer et dézoomer sur la carte</t>
  </si>
  <si>
    <t>La carte se redimensionne correctement en fonction du niveau de zoom demandé.</t>
  </si>
  <si>
    <t>Quiz</t>
  </si>
  <si>
    <t>Gérer les questions</t>
  </si>
  <si>
    <t>Ajouter, modifier et supprimer des questions pour le quiz</t>
  </si>
  <si>
    <t>Les questions sont correctement créées, modifiées ou supprimées et s'affichent dans le quiz.</t>
  </si>
  <si>
    <t>Gérer les réponses sour forme de QCM</t>
  </si>
  <si>
    <t>Ajouter, modifier et supprimer les réponses possibles aux questions</t>
  </si>
  <si>
    <t>Les réponses sont correctement créées, modifiées ou supprimées et s'affichent dans le quiz.</t>
  </si>
  <si>
    <t>Ajouter contenu/objets (formulaire)</t>
  </si>
  <si>
    <t>Ajouter du texte, des images, etc. sur une destination de l'exposition</t>
  </si>
  <si>
    <t>Le contenu ajouté s'affiche correctement dans la zone de la carte interactive correspondante.</t>
  </si>
  <si>
    <t>Consulter les informations des cartes</t>
  </si>
  <si>
    <t>prendre connaissance des information de l'exposition</t>
  </si>
  <si>
    <t>le contenu s'affiche correctement</t>
  </si>
  <si>
    <t>Afficher le quiz et répondre aux questions</t>
  </si>
  <si>
    <t>Accéder au quiz depuis la plateforme (sélection de 10 questions aléatoires parmis les questions disponibles)</t>
  </si>
  <si>
    <t>Le quiz s'affiche correctement sur la plateforme, avec les questions et les réponses correspondantes.</t>
  </si>
  <si>
    <t xml:space="preserve">Consulter mon score </t>
  </si>
  <si>
    <t>Obtenir un score à la fin du quiz</t>
  </si>
  <si>
    <t>Le score est correctement calculé à partir des réponses données par l'utilisateur.</t>
  </si>
  <si>
    <t>Formulaire de contact</t>
  </si>
  <si>
    <t>Remplir un formulaire de contact pour obtenir une récompense</t>
  </si>
  <si>
    <t>Le formulaire de contact est affiché à la fin du quiz, les champs obligatoires sont correctement indiqués et l'utilisateur peut le remplir. Les informations du formulaire sont correctement enregistrées dans la base de données.</t>
  </si>
  <si>
    <t>Configurer l'application en multilingue</t>
  </si>
  <si>
    <t>Pouvoir insérer le contenu de la plateforme en français ou en allemand</t>
  </si>
  <si>
    <t>Les deux langues sont disponibles sur la plateforme, et l'administrateur peut insérer le contenu nécessaire</t>
  </si>
  <si>
    <t>Consulter l'application selon ma langue</t>
  </si>
  <si>
    <t>Pouvoir accéder à la plateforme en français ou en allemand</t>
  </si>
  <si>
    <t>Les deux langues sont disponibles sur la plateforme, et l'utilisateur peut basculer de l'une à l'autre en fonction de ses préférences.</t>
  </si>
  <si>
    <t>Totaux</t>
  </si>
  <si>
    <t>Total SP</t>
  </si>
  <si>
    <t>Prepare the work environment</t>
  </si>
  <si>
    <t>Start date</t>
  </si>
  <si>
    <t>End date (included)</t>
  </si>
  <si>
    <t>Initial sprint estimation</t>
  </si>
  <si>
    <t>Sprint goal</t>
  </si>
  <si>
    <t>Prepare all the environment to be ready to develop the project and have a clean notion of flutter</t>
  </si>
  <si>
    <t>Nbre working days</t>
  </si>
  <si>
    <t>TRAVAIL RESTANT A FAIRE - PAS TRAVAIL DEJA EFFECTUE</t>
  </si>
  <si>
    <t>ID US.task</t>
  </si>
  <si>
    <t>Task Name</t>
  </si>
  <si>
    <t>Resp.</t>
  </si>
  <si>
    <t>Initial Estimate</t>
  </si>
  <si>
    <t>Day 1</t>
  </si>
  <si>
    <t>Day 01 (06.07.2023)</t>
  </si>
  <si>
    <t>Day 02 (07.07.2023)</t>
  </si>
  <si>
    <t>Day 03 (08.07.2023)</t>
  </si>
  <si>
    <t>Day 04 (09.07.2023)</t>
  </si>
  <si>
    <t>Day 05 (12.07.2023)</t>
  </si>
  <si>
    <t>Create the Git repository</t>
  </si>
  <si>
    <t>Create the Flutter project in IDE</t>
  </si>
  <si>
    <t>Créer les fichiers des user &amp; technical guide</t>
  </si>
  <si>
    <t>Créer un projet Trello</t>
  </si>
  <si>
    <t>Réfléchir aux mockus</t>
  </si>
  <si>
    <t xml:space="preserve">Tous </t>
  </si>
  <si>
    <t>Mockups and prototypes desingning</t>
  </si>
  <si>
    <t>Formation sur Flutter</t>
  </si>
  <si>
    <t>Tous (8h/p)</t>
  </si>
  <si>
    <t>Formation sur le déploiement</t>
  </si>
  <si>
    <t>Obtenir les licences pour déployer</t>
  </si>
  <si>
    <t>Déployer le projet</t>
  </si>
  <si>
    <t>Créer le "hello world"</t>
  </si>
  <si>
    <t>Total</t>
  </si>
  <si>
    <t>Remaining</t>
  </si>
  <si>
    <t>Therical</t>
  </si>
  <si>
    <t>Impediments</t>
  </si>
  <si>
    <t>Initial Scrum effort</t>
  </si>
  <si>
    <t>Sprint Objectives</t>
  </si>
  <si>
    <t>ID</t>
  </si>
  <si>
    <t>Day 2</t>
  </si>
  <si>
    <t>Day 3</t>
  </si>
  <si>
    <t>Day 4</t>
  </si>
  <si>
    <t>Day 5</t>
  </si>
  <si>
    <t>Day 6</t>
  </si>
  <si>
    <t>Day 7</t>
  </si>
  <si>
    <t>Day 8</t>
  </si>
  <si>
    <t>Day 9</t>
  </si>
  <si>
    <t>Day 10</t>
  </si>
  <si>
    <t>1.0</t>
  </si>
  <si>
    <t>Prendre contact avec le client</t>
  </si>
  <si>
    <t>Rendez-vous avez le client</t>
  </si>
  <si>
    <t>2.0</t>
  </si>
  <si>
    <t>3.0</t>
  </si>
  <si>
    <t>Bouton pour l'admin afin de se connecter à l'application en admin et créer faire des modifs. Login avec Firebase Auth. (Via Gmail + Mail normal)</t>
  </si>
  <si>
    <t>Alexandre</t>
  </si>
  <si>
    <t>3.1</t>
  </si>
  <si>
    <t>Gérer le routing de l'app (/home, /login, /Quizz)</t>
  </si>
  <si>
    <t>4.0</t>
  </si>
  <si>
    <t>Créer la DB NoSQL</t>
  </si>
  <si>
    <t>Elias &amp; Arnaud</t>
  </si>
  <si>
    <t>4.1</t>
  </si>
  <si>
    <t>READ - Afficher dans la console, le GET des données depuis la firebase</t>
  </si>
  <si>
    <t>5.0</t>
  </si>
  <si>
    <t>6.0</t>
  </si>
  <si>
    <t>Ajouter des zones cliquables
Attente du RDV avec PO</t>
  </si>
  <si>
    <t>7.0</t>
  </si>
  <si>
    <t>8.0</t>
  </si>
  <si>
    <t>Gérer les questions - formulaire</t>
  </si>
  <si>
    <t>8.1</t>
  </si>
  <si>
    <t>Créer les méthodes pour ajouter des questions</t>
  </si>
  <si>
    <t>8.2</t>
  </si>
  <si>
    <t>Créer les méthodes pour modifier des questions</t>
  </si>
  <si>
    <t>8.3</t>
  </si>
  <si>
    <t>Créer les méthodes pour suprimer des questions</t>
  </si>
  <si>
    <t>9.0</t>
  </si>
  <si>
    <t>Gérer les réponses - formulaire</t>
  </si>
  <si>
    <t>9.1</t>
  </si>
  <si>
    <t>Créer les méthodes pour ajouter des réponses</t>
  </si>
  <si>
    <t>9.2</t>
  </si>
  <si>
    <t>Créer les méthodes pour modifier des réponses</t>
  </si>
  <si>
    <t>9.3</t>
  </si>
  <si>
    <t>Créer les méthodes pour suprimer des réponses</t>
  </si>
  <si>
    <t>10.0</t>
  </si>
  <si>
    <t>Créer le formulaire des Objets</t>
  </si>
  <si>
    <t>10.1</t>
  </si>
  <si>
    <t>Write des informations dans la DB des Objets</t>
  </si>
  <si>
    <t>DONE DEFINITION FOR ALL USER STORIES</t>
  </si>
  <si>
    <t>Documented in the code and in the technical guides</t>
  </si>
  <si>
    <t>Code commited on GIT</t>
  </si>
  <si>
    <t>Review du code par une autre personne</t>
  </si>
  <si>
    <t>Test de la fonctionalitée par un autre personne</t>
  </si>
  <si>
    <t>UI présentable et propre</t>
  </si>
  <si>
    <t>S'intègre avec le reste de l'application</t>
  </si>
  <si>
    <t>Acceptance Criteria passed</t>
  </si>
  <si>
    <t>When</t>
  </si>
  <si>
    <t>Who</t>
  </si>
  <si>
    <t>What did you do since last time?</t>
  </si>
  <si>
    <t>What will you work on today?</t>
  </si>
  <si>
    <t>Do you have any obstacles?</t>
  </si>
  <si>
    <t>Tous</t>
  </si>
  <si>
    <t xml:space="preserve">Install flutter faite
V1 Mockups
Definiton of Done détaillée
Mise en place environnement de développement
Prise de connaissance réponses coach
</t>
  </si>
  <si>
    <t xml:space="preserve">V2 Mockups - Milena
Reflexion DB - Elias &amp; Arnaud
Formation Flutter - Tous
Information pour déployement - Milena
Commencer le déployement - Luca
</t>
  </si>
  <si>
    <t xml:space="preserve">On attend le retour du prof sur les données à utiliser </t>
  </si>
  <si>
    <t>Pas encore commencé les tutos flutter</t>
  </si>
  <si>
    <t>Commencer les tutos et terminer</t>
  </si>
  <si>
    <t>Continué les tutos flutter + V2 mockups</t>
  </si>
  <si>
    <t>Terminer les tutos flutter</t>
  </si>
  <si>
    <t>Avancé les tutos flutter</t>
  </si>
  <si>
    <t>Avancé les tutos flutter - Commencé le déployement</t>
  </si>
  <si>
    <t>Terminer le déployement + terminer les tutos</t>
  </si>
  <si>
    <t>Page privacy pour le déployement</t>
  </si>
  <si>
    <t>SPRINT 0</t>
  </si>
  <si>
    <t>End : 12.07.2023</t>
  </si>
  <si>
    <t>Name</t>
  </si>
  <si>
    <t>What went Good ?</t>
  </si>
  <si>
    <t>What went Wrong ?</t>
  </si>
  <si>
    <t>How to improve ?</t>
  </si>
  <si>
    <t>Bonne documentation pour la formation. Bon soutien entre les membres.</t>
  </si>
  <si>
    <t>Manque d'information côté client.</t>
  </si>
  <si>
    <t>Etre plus strict avec le client.</t>
  </si>
  <si>
    <t>Bonne équipe, pas de problème de communication, bonne documentation pour Flutter, bon travail de chacun</t>
  </si>
  <si>
    <t>Pas assez d'information des clients pour avoir une réel idée de ce qu'ils veulent et pouvoir mettre en place correctement le projet</t>
  </si>
  <si>
    <t>Il y aurait du avoir une première approche avec le client beacoup plus stricte et développer une première idée de projet avec eux, leurs demander les infromations liées au objet pour avoir une meilleure base</t>
  </si>
  <si>
    <t>Accord assez facile entre les membres du groupe, transmissions des informations pour une formation optimale sur flutter</t>
  </si>
  <si>
    <t>dur de se motiver pendant les vacances, manque d'information pour réellement savoir où s'orienter pour la suite, savoir quels fichiers mettre à jour quand des tâches sont effectuées</t>
  </si>
  <si>
    <t>Avoir des retours plus réactifs de la part du client</t>
  </si>
  <si>
    <t>Cohesion dans le groupe. Discussions simples et sans accroc.</t>
  </si>
  <si>
    <t>Motivation, difficile de maintenir la motivation du groupe quand personne n'a envie de travailler, et que on n'a pas toutes les informations précises du Product Owner.
Prendre des notes dans le excel est un cauchemard.</t>
  </si>
  <si>
    <t>Poser plus de questions au PO</t>
  </si>
  <si>
    <t>Bonne communication, répartition des tâches</t>
  </si>
  <si>
    <t>Mettre à jour directement le journal de bord et les heures du sprint backlog</t>
  </si>
  <si>
    <t>Le faire directement afin de voir l'avancement</t>
  </si>
  <si>
    <t>SPRINT 1</t>
  </si>
  <si>
    <t xml:space="preserve">End : </t>
  </si>
  <si>
    <t>General feedback / Sprint Review</t>
  </si>
  <si>
    <t>SPRINT 2</t>
  </si>
  <si>
    <t>Journal</t>
  </si>
  <si>
    <t>Date 
[2023] </t>
  </si>
  <si>
    <t>Temps 
[min] </t>
  </si>
  <si>
    <t>Membres </t>
  </si>
  <si>
    <t>Tâches faites </t>
  </si>
  <si>
    <t>Problèmes rencontrés </t>
  </si>
  <si>
    <t>Remarques </t>
  </si>
  <si>
    <t>2h30 </t>
  </si>
  <si>
    <t xml:space="preserve">- Kickoff meeting 
- Mise en commun de la comprehension du projet 
- Définition du Scrum Master 
- Lecture du excel 
Création de 
- Trello 
- J6Git 
- Firebase 
- Création des premiers mockups </t>
  </si>
  <si>
    <t>2h30</t>
  </si>
  <si>
    <t>Alex
Luca
Elias</t>
  </si>
  <si>
    <t>- Relecture excel
- Préparation pour le sprint planning
- Sprint planning B6
- Installation de l'environnement de Dev Flutter</t>
  </si>
  <si>
    <t>45 min</t>
  </si>
  <si>
    <t xml:space="preserve">Crée le git </t>
  </si>
  <si>
    <t>Alex
Luca</t>
  </si>
  <si>
    <t xml:space="preserve">Définition des tâches du sprint 0 </t>
  </si>
  <si>
    <t>15 min</t>
  </si>
  <si>
    <t>Cération fichier user et technical guide</t>
  </si>
  <si>
    <t>1h45</t>
  </si>
  <si>
    <t>Run l'environnement &amp; création du device d'émulation
Formation sur les branches</t>
  </si>
  <si>
    <t>Daily meeting</t>
  </si>
  <si>
    <t>3h40 par personne</t>
  </si>
  <si>
    <t>Alex
Milena
Arnaud
Luca</t>
  </si>
  <si>
    <t>Formations et tutos sur Flutter</t>
  </si>
  <si>
    <t>30 minutes</t>
  </si>
  <si>
    <t>Licenses déploiement</t>
  </si>
  <si>
    <t>1h</t>
  </si>
  <si>
    <t xml:space="preserve">Luca </t>
  </si>
  <si>
    <t>Commencé le deployement</t>
  </si>
  <si>
    <t>Page de "policy"</t>
  </si>
  <si>
    <t>Mockup</t>
  </si>
  <si>
    <t>4h20</t>
  </si>
  <si>
    <t>Formation et Tuto Flutter</t>
  </si>
  <si>
    <t>2h</t>
  </si>
  <si>
    <t xml:space="preserve">2h30 </t>
  </si>
  <si>
    <t>1h50</t>
  </si>
  <si>
    <t>Terminé deployement</t>
  </si>
  <si>
    <t>8h00</t>
  </si>
  <si>
    <t>Sprint review &amp; sprint retro</t>
  </si>
  <si>
    <t>1h30</t>
  </si>
  <si>
    <t>Sprint planning</t>
  </si>
  <si>
    <t xml:space="preserve">du </t>
  </si>
  <si>
    <t>au</t>
  </si>
  <si>
    <t>Sprint 1</t>
  </si>
  <si>
    <t>Sprint 2</t>
  </si>
  <si>
    <t>Sprint 3</t>
  </si>
  <si>
    <t>Sprint 4 (final)</t>
  </si>
  <si>
    <t>1h15</t>
  </si>
  <si>
    <t>Séance avec la cliente</t>
  </si>
  <si>
    <t>Retranscription des notes de la séance</t>
  </si>
  <si>
    <t>Documentation, création et configuration de la RTDB</t>
  </si>
  <si>
    <t>Reinstallation de flutter en local &amp; fix une erreur de build</t>
  </si>
  <si>
    <t xml:space="preserve">1h </t>
  </si>
  <si>
    <t>Alex
Elias
Milena
Luca</t>
  </si>
  <si>
    <t xml:space="preserve">Point de situation après l'été </t>
  </si>
  <si>
    <t>3h30</t>
  </si>
  <si>
    <t>Mise en place de la mappe &amp; début des zones clicables</t>
  </si>
  <si>
    <t>Markers sur la mappe</t>
  </si>
  <si>
    <t>2h00</t>
  </si>
  <si>
    <t>Elias &amp; Arnaud &amp; Milena</t>
  </si>
  <si>
    <t>Modelisation de la DB objet + quizz</t>
  </si>
  <si>
    <t>Mettre à jour les mockups
Ajouter filtres + axe temporelle</t>
  </si>
  <si>
    <t>Clean &amp; reorganisation du code</t>
  </si>
  <si>
    <t>Commencé le layout du popup</t>
  </si>
  <si>
    <t>3h00</t>
  </si>
  <si>
    <t>Tuto Flutter</t>
  </si>
  <si>
    <t>5h00</t>
  </si>
  <si>
    <t>Alex
Elias
Milena
Luca
Arnaud</t>
  </si>
  <si>
    <t>Création des onglets &amp; forms &amp; data model, afin de faire les interfaces de gestion des données pour l'application</t>
  </si>
  <si>
    <t>3h30 +++</t>
  </si>
  <si>
    <t>Json Modèle des données +++</t>
  </si>
  <si>
    <t>Point de situtation</t>
  </si>
  <si>
    <t>Reflexion sur les zones des flux migratoires</t>
  </si>
  <si>
    <t>Implémentation d'un POC sur les zones des flux migratoires</t>
  </si>
  <si>
    <t>Elias
Milena</t>
  </si>
  <si>
    <t>7h00</t>
  </si>
  <si>
    <t>4h00</t>
  </si>
  <si>
    <t>Réussi à faire fonctionner Firebase après le debug</t>
  </si>
  <si>
    <t>Adapté le dataModel de l'UI pour qu'il soit correcte selon le modèle et le code.
Debug Firebase, tentative de re-créer, correction des erreurs.</t>
  </si>
  <si>
    <t>1h20</t>
  </si>
  <si>
    <t>Recherche sur la manière de connecter la DB</t>
  </si>
  <si>
    <t>Formulaire d'édition pour les objects des musées</t>
  </si>
  <si>
    <t>4h</t>
  </si>
  <si>
    <t>Requêtes sur la DB et affichage dans l'application pour les musées et objets: Grosse galère.</t>
  </si>
  <si>
    <t>Mise en place du send des données des musées à firebase</t>
  </si>
  <si>
    <t xml:space="preserve">Picker pour les points sur la mappe </t>
  </si>
  <si>
    <t>4h30</t>
  </si>
  <si>
    <t>Elias 
Luca</t>
  </si>
  <si>
    <t>Data format des données compliqué, firebase interprête des double en int et cela cause des soucis danscertains cas.
Quelques petits soucis d'Async</t>
  </si>
  <si>
    <t>Bug local que chez luca, cela a pris du temps à debug, mais on a trouvé une solution</t>
  </si>
  <si>
    <t>Mise en place de l'authentification et du pageManager</t>
  </si>
  <si>
    <t>Adapation du modèle de données (+refactor du Coordinate en LatLng) &amp; merge du code &amp; début des écrans de flux  &amp; debug</t>
  </si>
  <si>
    <t>Merge des différentes branches, resolution des conflits, correction de l'envoie et la reçeption des données, et vérification des cas de bords pour le traitement des données entre la DB et l'application</t>
  </si>
  <si>
    <t>Travail sur l'authentification et le pageManager</t>
  </si>
  <si>
    <t>rejected</t>
  </si>
  <si>
    <t>Intégration des différentes pages pour faire fonctionner le PageManager et tentative de faire fonctionner l'authentification</t>
  </si>
  <si>
    <t>Bonne entraide entre les membres de l'équipe</t>
  </si>
  <si>
    <t xml:space="preserve">Flutter est très pratique pour travailler, c'est un framework coherent et agréable à utiliser. 
</t>
  </si>
  <si>
    <t>Les tâches du sprint ont été réalisées pour la plupart. Entraide entre les membres du groupe quand un des membre avait un problème sur ses users stories</t>
  </si>
  <si>
    <t>connexion avec firebase</t>
  </si>
  <si>
    <t>Les tâches sont bien réparties entre nous, de plus il y a une bonne entre-aide.</t>
  </si>
  <si>
    <t>Difficile d'appliquer scrum durant l'été.</t>
  </si>
  <si>
    <t>Bonne dynamique. C'est good de voir "en live" le progrès.</t>
  </si>
  <si>
    <t>De mon côté, j'ai été malade depuis mon retour de vacances et n'est pas pu donner autant qu'espéré sur le projet. Je ressens encore des lacunes sur Flutter</t>
  </si>
  <si>
    <t>Encore quelque lacune de mon côté concernant Flutter, concernant l'équipe pas de remarque, difficulté application Scrum</t>
  </si>
  <si>
    <t>étudier plus la doc, faire plus de débugging</t>
  </si>
  <si>
    <t>Mieux scinder les tâches, NE PAS FAIRE DE PROJET DURANT LES VACANCES D'ETUDIANTS, une fois un travail réalisé, le rendre public au reste du groupe le plus vite possible, même si tout n'est pas terminé</t>
  </si>
  <si>
    <t>Coder plus et plus apprendre avec  la doc, un projet sur une si courte durée et dans cette période pas recommandé</t>
  </si>
  <si>
    <t xml:space="preserve">La vision du PO peut sembler un peu abstraite.
Etant donné que on est en vacances, il est difficile de s'organiser sur les tâches, se répartir le travails, tenir  à jour correctement ce fichier excel qui n'a pas lieu d'être dans cette situation, et encore être dépendant parfois du travail des autres qui peut faire du travail en doublon avec d'autres membres du groupe. 
 </t>
  </si>
  <si>
    <t>Mettre au propre</t>
  </si>
  <si>
    <t>Finir le formulaire des musées</t>
  </si>
  <si>
    <t>Finir le formulaire des objets</t>
  </si>
  <si>
    <t>Ajouter des images aux différents éléments de l'app</t>
  </si>
  <si>
    <t>Should</t>
  </si>
  <si>
    <t>2.1</t>
  </si>
  <si>
    <t>2.2</t>
  </si>
  <si>
    <t>Filtrer</t>
  </si>
  <si>
    <t>Pouvoir décider ce qui s'affiche au pas sur la carte</t>
  </si>
  <si>
    <t>0.5</t>
  </si>
  <si>
    <t>Musées ajouter picker</t>
  </si>
  <si>
    <t>Objets ajouter picker</t>
  </si>
  <si>
    <t>Ajouter les tags aux objets</t>
  </si>
  <si>
    <t>Flux ajouter picker</t>
  </si>
  <si>
    <t>Finir le formulaire des flux</t>
  </si>
  <si>
    <t>2.3</t>
  </si>
  <si>
    <t>2.5</t>
  </si>
  <si>
    <t>2.6</t>
  </si>
  <si>
    <t>2.7</t>
  </si>
  <si>
    <t>2.8</t>
  </si>
  <si>
    <t>1.1</t>
  </si>
  <si>
    <t>Afficher les objets depuis la DB</t>
  </si>
  <si>
    <t>Afficher les flux depuis la DB</t>
  </si>
  <si>
    <t>Afficher les musées depuis la DB</t>
  </si>
  <si>
    <t>3.2</t>
  </si>
  <si>
    <t>CRUD des tags</t>
  </si>
  <si>
    <t xml:space="preserve">CRUD des options du tag </t>
  </si>
  <si>
    <t>Créer la popup des filtres</t>
  </si>
  <si>
    <t>Créer logique de filtration</t>
  </si>
  <si>
    <t>5.1</t>
  </si>
  <si>
    <t>5.2</t>
  </si>
  <si>
    <t>5.3</t>
  </si>
  <si>
    <t xml:space="preserve">Faire recherches pour multilingue </t>
  </si>
  <si>
    <t>Implémenter le multilingue</t>
  </si>
  <si>
    <t>6.1</t>
  </si>
  <si>
    <t>Consulter l'app en multilingue</t>
  </si>
  <si>
    <t>3.3</t>
  </si>
  <si>
    <t>Améliorer le pop up des objets.</t>
  </si>
  <si>
    <t>3.4</t>
  </si>
  <si>
    <t>Faire un pop up pour les musés. (au dessus des obj)</t>
  </si>
  <si>
    <t>Sprint review &amp; sprint retro + planning</t>
  </si>
  <si>
    <t>Fini CRUD musées.
Crée interface pour objets CRUD. 
Tentative de debug des problèmes de listes imbriqués dans la firebase pour supprimer un objet.</t>
  </si>
  <si>
    <t>ID autogénerés de firebase</t>
  </si>
  <si>
    <t>Affichage des zones de flux sur la mappe, reorganisation du code</t>
  </si>
  <si>
    <t>Faire le pop up pour les zones de flux</t>
  </si>
  <si>
    <t>3.5</t>
  </si>
  <si>
    <t>Pas réussi à modifier les points</t>
  </si>
  <si>
    <t>Fix bug sur la mappe
Point picker sur les adresses des musées
Amélioration du retour utilisateur pour le point picker des zones</t>
  </si>
  <si>
    <t>Commencé gestion des flux (ajout, suppression, modification) 
Map picker point</t>
  </si>
  <si>
    <t>Permettre à l'utilisateur de renseigner son mail</t>
  </si>
  <si>
    <t>Récupérer son mail et l'enregistrer sur la db avec son score et la date du jour</t>
  </si>
  <si>
    <t>Refactor et ajout de l'ID pour pouvoir supprimer un objet d'un musée &amp; debug, entre Liste et Map, la realtime database m'envoie à chaque fois un type de données différent</t>
  </si>
  <si>
    <t>La realtime database c'est vraiment une suoerbe solution pour ne jamais savoir avec quel types on travaille</t>
  </si>
  <si>
    <t xml:space="preserve">Refactor des musées et objets </t>
  </si>
  <si>
    <t>Commencé et finir le CRUD sur les objets
Storage pour les images</t>
  </si>
  <si>
    <t>Problème avec map&lt;dynamic, dynamic&gt; (résolu)</t>
  </si>
  <si>
    <t>Même problème qu'Elias</t>
  </si>
  <si>
    <t>Finalisation du login</t>
  </si>
  <si>
    <t>Affichages musées et objets sur la mappe
Finaliser Popup des objets</t>
  </si>
  <si>
    <t xml:space="preserve">Commencé les tags </t>
  </si>
  <si>
    <t>Pages CRUD des tags 
Finaliser les tags</t>
  </si>
  <si>
    <t>Finalisé le quizz
Finalisé les filtres
Look
Rectification login
Aide autres membres</t>
  </si>
  <si>
    <t>Custom des pages
Logique de filtration 
Revoir le timer</t>
  </si>
  <si>
    <t>Intégré le picker zones et sur les musés
Fix bug sur les flux
Affiché les zones sur la mappe
Avancé le formulaire des zones</t>
  </si>
  <si>
    <t>Picker pour les objets
Finaliser le formulaire des zones</t>
  </si>
  <si>
    <t>Impossible de modifier les points des zones</t>
  </si>
  <si>
    <t>20min</t>
  </si>
  <si>
    <t>10h30</t>
  </si>
  <si>
    <t>Finalisation du CRUD Museum &amp; Objects après le refactor. 
Detection des bugs du au refactor et corrections de ceux-ci.
Gestion des cas de bords pour éviter de futur bugs.</t>
  </si>
  <si>
    <t>Fini le CRUD objets, gestion des effets de bord pour eviter de futurs bugs, corrections d'anciens bugs, aidé Alex pour sa methode de fetchMuseum à firebase, et commencé à utiliser le storage firebase</t>
  </si>
  <si>
    <t>Finir un widget pour les images et les implementer à notre app de manière homogène.
Une classe qui permette de faire les appels de methode upload &amp; download au storage</t>
  </si>
  <si>
    <t>Commencer la logique des filtres</t>
  </si>
  <si>
    <t>Finalisation du desgin coté utilisateur 
Fixé le timer</t>
  </si>
  <si>
    <t xml:space="preserve">Affichage des objets &amp; des musées </t>
  </si>
  <si>
    <t>Popup des migrations
Popup des musées
Desgin des markers</t>
  </si>
  <si>
    <t>Commencé à régler bug de liaison entre les musées et les objets</t>
  </si>
  <si>
    <t>Design des détails des migrations
Finaliser le formulaire des migrations</t>
  </si>
  <si>
    <t>Alex
Milena
Luca</t>
  </si>
  <si>
    <t>Finalisation des points pickers
Commencé à fixer le bug de liaison des musées et des objets</t>
  </si>
  <si>
    <t>Continué à fixer le bug de liaision des musées et des objets</t>
  </si>
  <si>
    <t>Difficile d'obtenir l'ID d'un musée via son nom</t>
  </si>
  <si>
    <t>Luca
Elias</t>
  </si>
  <si>
    <t>Debuging sur les migrations</t>
  </si>
  <si>
    <t>Storage première approche et essay d'implementation</t>
  </si>
  <si>
    <t>Elias
Luca</t>
  </si>
  <si>
    <t>Refactor drop down list &amp; museumName en museumID dans MuseumObject
et corrections de bugs divers</t>
  </si>
  <si>
    <t>1h00</t>
  </si>
  <si>
    <t>Fix un bug sur les zones
Fini CRUD complet sur les zones
Ajouté des list view sur les musées et les objets
Debuging avec Alex</t>
  </si>
  <si>
    <t>6h</t>
  </si>
  <si>
    <t>45min</t>
  </si>
  <si>
    <t>Correction du point picker
Page de détails pour les migrations</t>
  </si>
  <si>
    <t>Popups pour les migrations, objets, musées</t>
  </si>
  <si>
    <t>Debugging &amp; refactor avec Luca
Fini de lire la doc firebase storage
Commencé l'implementation de la classe Storage Util</t>
  </si>
  <si>
    <t>Image storage avec les widget et l'upload, download</t>
  </si>
  <si>
    <t>Implémenter la logique de filtration et terminer l'ajout de tags</t>
  </si>
  <si>
    <t>Ajout d'un tags à un objet ou migration</t>
  </si>
  <si>
    <t>Deugging &amp; refactor avec Elias
Terminé le CRUD complet sur les migration
Page de détail pour les migrations</t>
  </si>
  <si>
    <t>Aider Milena pour les tags 
Refactor le code</t>
  </si>
  <si>
    <t xml:space="preserve">Attendre les images pour tester les popups
Page de détail des musées et des objets
Disponible pour d'autres tâches </t>
  </si>
  <si>
    <t>Alex
Milena
Elias
Luca</t>
  </si>
  <si>
    <t>Apprendre à utiliser storage. 
Gros morceau ces widgets, et beaucoup d'effets de bord à prendre en compte</t>
  </si>
  <si>
    <t xml:space="preserve">Fini de lire la doc du Storage, prêt à commencer de l'implementer.
Implementation du Storage Util. 
Implementation du CheckUser autheticated.
Implementation des differents windgets images à utiliser dans toute l'application.
Implementation de imagePicker pour chercher photos dans galerie. 
Création d'un carousel d'images.
Ajouter des images depuis le téléphone
Supprimer des images depuis le téléphone.
</t>
  </si>
  <si>
    <t>Commencé à aider Milena pour les filtres</t>
  </si>
  <si>
    <t>Ajout de filtres lors de la création d'un objet</t>
  </si>
  <si>
    <t>30min</t>
  </si>
  <si>
    <t>Images pour fiche de présentation Play Store</t>
  </si>
  <si>
    <t>Page de détail des musées et des objets</t>
  </si>
  <si>
    <t>Recherches sur les méthodes firebase</t>
  </si>
  <si>
    <t>Implémentation de ces méthodes</t>
  </si>
  <si>
    <t>Ajout carte</t>
  </si>
  <si>
    <t>Implémenter les zones clicables</t>
  </si>
  <si>
    <t>Routing de l'app</t>
  </si>
  <si>
    <t>Bouton pour se connecter à la console admin</t>
  </si>
  <si>
    <t>Commencé le formulaire avec Elias</t>
  </si>
  <si>
    <t>Commencé le formulaire pour les objets avec Arnaud</t>
  </si>
  <si>
    <t>Continuer le formulaire des objets</t>
  </si>
  <si>
    <t>Création de la DB</t>
  </si>
  <si>
    <t>Fini formulaire des objets</t>
  </si>
  <si>
    <t>Write les data dans la DB</t>
  </si>
  <si>
    <t>Suite du quizz</t>
  </si>
  <si>
    <t>Implémentation et début du quizz</t>
  </si>
  <si>
    <t>Début des migrations</t>
  </si>
  <si>
    <t>Continuer sur les migrations</t>
  </si>
  <si>
    <t>Structure DB</t>
  </si>
  <si>
    <t>Commencer l'admin des tags</t>
  </si>
  <si>
    <t>Layout des popups</t>
  </si>
  <si>
    <t>Implémenter le login</t>
  </si>
  <si>
    <t>Mise au propre du fichier Excel</t>
  </si>
  <si>
    <t>Début affichage tags dans le détail des objets</t>
  </si>
  <si>
    <t>Plus de daily meeting, on est plus présent que en vacacnes, donc plus facile de collaborer.
Bonne ambiance de travail, dynamique.</t>
  </si>
  <si>
    <t>Tous les must ont été réalisés. Bonne communication et entraide au sein du groupe.</t>
  </si>
  <si>
    <t>List de compétences donnée 1 semaine avant le rendu, on le prend mal. 
Se former sur flutter prend du temps quand même, et beaucoup de petits bugs liées au realtime database qui sont un peu embetâts pour fetch des données.</t>
  </si>
  <si>
    <t>Très bonne entraide. Motivation. Beau résultat final</t>
  </si>
  <si>
    <t>Bonne efficacité en général, on s'est aidés pour continuer d'avancer et ne pas perdre de temps. Il y avait des push régulier et on s'est communiqué quand on en faisait pour rester à jour.</t>
  </si>
  <si>
    <t>Bonne entraide et communication jusqu'au bout, bonne répartition des taches, bon suivi, must atteint</t>
  </si>
  <si>
    <t>Je ne sais pas</t>
  </si>
  <si>
    <t>Ne plus jamais utiliser realtime database, mais firestore, on aura de meilleures performances.</t>
  </si>
  <si>
    <t>Faudrait donner des bases avant de lancer les élèves sur un projet</t>
  </si>
  <si>
    <t>J'ai eu quelques problèmes de versioning Android studio alors un peu compliqué au niveau des pushs et des merges sur le master de puis ma branche.</t>
  </si>
  <si>
    <t>Donner des bases même si y a la doc sur internet</t>
  </si>
  <si>
    <t>Demander de l'aide plus vite. Demander à clarifier plus vite les éléments flous.</t>
  </si>
  <si>
    <t>Perte de temps de ma part à cause de quiproquo. Nouvelle technologie donc pas simple à vite s'adapter. Compliqué d'utiliser une base de donnée no-sql.</t>
  </si>
  <si>
    <t>Sprint review/retrospective</t>
  </si>
  <si>
    <t>Filtres</t>
  </si>
  <si>
    <t>Problème de modification en cascade, si on modifie dans les filtres, modifier au niveau des objets</t>
  </si>
  <si>
    <t>3h</t>
  </si>
  <si>
    <t>Quiz côté utilisateur</t>
  </si>
  <si>
    <t>Quiz utilisateur finalisation</t>
  </si>
  <si>
    <t>Quiz administrateur, affichage</t>
  </si>
  <si>
    <t>Quiz administrateur delete</t>
  </si>
  <si>
    <t>quiz administrateur ajout question et modification</t>
  </si>
  <si>
    <t>ajout de la récupération du score et de l'email quiz</t>
  </si>
  <si>
    <t>liste des joueurs côté administrateur, afficher informations, delete, search player by</t>
  </si>
  <si>
    <t>Quiz instruction</t>
  </si>
  <si>
    <t>filters on map</t>
  </si>
  <si>
    <t>Custom admin login</t>
  </si>
  <si>
    <t>Thème pour le côté utilisateur</t>
  </si>
  <si>
    <t>Custom quiz et filtres</t>
  </si>
  <si>
    <t>Modification du fonctionnement du timer</t>
  </si>
  <si>
    <t>Ajout des filtres dans l'ajout d'objet</t>
  </si>
  <si>
    <t>Régler les problèmes d'overflow dans les différentes fenêtres</t>
  </si>
  <si>
    <t>Ajout du code d'Arnaud et fix problème</t>
  </si>
  <si>
    <t>Test aplication des filtres sur la map</t>
  </si>
  <si>
    <t>Filtres sur les objets et sur la map</t>
  </si>
  <si>
    <t>13h00</t>
  </si>
  <si>
    <t>Quand on sépare les widgets qui sont utiles pour plusieurs classes différentes, on doit penser à la modularité.
Ça ma permis de comprendre en profondeur comment fonctionne un callback et comment bien l'utiliser pour garder des widgets modulable.
Le code reste spaghetti, car on s'est lancé sur une techno (Flutter) que personne ne conaissait. Mais la prochaine fois on pourra implementer assez vite une architecture ou un pattern pour garder le code le plus propre possible.</t>
  </si>
  <si>
    <t>15h00</t>
  </si>
  <si>
    <t xml:space="preserve">Connexion des images de la DB au storage via le widget.
Corrections de bugs.
Implementation des images dans Objets &amp; Migrations &amp; Pop-up.
Tentative de faire la version web.
Correction du bug de suppresion d'images.
</t>
  </si>
  <si>
    <t>Captures d'écran pour la liste des compétences</t>
  </si>
  <si>
    <t>Dernier debugging avec Elias &amp; Déployement</t>
  </si>
  <si>
    <t>Des éléments de la carte disparaissent après la sélection d'un filtre</t>
  </si>
  <si>
    <t>Clarifier ses attentes</t>
  </si>
  <si>
    <t>Tous les attributs nécessaires se retrouvent dans le modèle</t>
  </si>
  <si>
    <t>Les mockups correspondent aux attentes du client</t>
  </si>
  <si>
    <t>Avoir une vision claire de la base de données</t>
  </si>
  <si>
    <t>?</t>
  </si>
  <si>
    <t>Finalisation du fichier Excel</t>
  </si>
  <si>
    <t>Technical guide</t>
  </si>
  <si>
    <t>User guide</t>
  </si>
  <si>
    <t>Affichage des filtres stockés dans la base de données</t>
  </si>
  <si>
    <t>Difficultés à faire la connexion entre l'application et la DB</t>
  </si>
  <si>
    <t>Interface d'ajout de nouveaux filtres et option de suppression des filtres existants</t>
  </si>
  <si>
    <t>Interface pour éditer les filtres depuis la console admin et design</t>
  </si>
  <si>
    <t>Finalisation de l'interface edit des filtres en ajoutant la possibilité d'ajouter un filtre depuis là</t>
  </si>
  <si>
    <t>Slide ppt pour les technologies utilisées</t>
  </si>
  <si>
    <t>Présentation du projet et raffinement des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</si>
</sst>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
  </numFmts>
  <fonts count="29" x14ac:knownFonts="1">
    <font>
      <sz val="11"/>
      <color theme="1"/>
      <name val="Calibri"/>
      <family val="2"/>
      <scheme val="minor"/>
    </font>
    <font>
      <sz val="12"/>
      <color theme="1"/>
      <name val="Calibri"/>
      <family val="2"/>
      <scheme val="minor"/>
    </font>
    <font>
      <sz val="11"/>
      <color rgb="FF000000"/>
      <name val="Calibri"/>
      <family val="2"/>
      <scheme val="minor"/>
    </font>
    <font>
      <sz val="14"/>
      <color rgb="FF363636"/>
      <name val="Cambria"/>
      <family val="1"/>
      <scheme val="major"/>
    </font>
    <font>
      <b/>
      <sz val="12"/>
      <color theme="0"/>
      <name val="Calibri"/>
      <family val="2"/>
      <scheme val="minor"/>
    </font>
    <font>
      <sz val="12"/>
      <color theme="0"/>
      <name val="Calibri"/>
      <family val="2"/>
      <scheme val="minor"/>
    </font>
    <font>
      <sz val="20"/>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b/>
      <sz val="10"/>
      <name val="Arial"/>
      <family val="2"/>
    </font>
    <font>
      <i/>
      <sz val="10"/>
      <name val="Arial"/>
      <family val="2"/>
    </font>
    <font>
      <b/>
      <sz val="8"/>
      <color indexed="81"/>
      <name val="Tahoma"/>
      <family val="2"/>
    </font>
    <font>
      <sz val="8"/>
      <color indexed="81"/>
      <name val="Tahoma"/>
      <family val="2"/>
    </font>
    <font>
      <b/>
      <sz val="8"/>
      <color indexed="17"/>
      <name val="Tahoma"/>
      <family val="2"/>
    </font>
    <font>
      <sz val="11"/>
      <color rgb="FFFF0000"/>
      <name val="Calibri"/>
      <family val="2"/>
      <scheme val="minor"/>
    </font>
    <font>
      <b/>
      <sz val="9"/>
      <color rgb="FF000000"/>
      <name val="Tahoma"/>
      <family val="2"/>
    </font>
    <font>
      <sz val="9"/>
      <color rgb="FF000000"/>
      <name val="Tahoma"/>
      <family val="2"/>
    </font>
    <font>
      <b/>
      <sz val="18"/>
      <name val="Calibri"/>
      <family val="2"/>
    </font>
    <font>
      <sz val="11"/>
      <color rgb="FF000000"/>
      <name val="Calibri"/>
      <family val="2"/>
    </font>
    <font>
      <sz val="11"/>
      <name val="Calibri"/>
      <family val="2"/>
    </font>
    <font>
      <sz val="11"/>
      <name val="Calibri"/>
      <family val="2"/>
      <scheme val="minor"/>
    </font>
    <font>
      <b/>
      <sz val="8"/>
      <color rgb="FF000000"/>
      <name val="Tahoma"/>
      <family val="2"/>
    </font>
    <font>
      <sz val="8"/>
      <color rgb="FF000000"/>
      <name val="Tahoma"/>
      <family val="2"/>
    </font>
    <font>
      <b/>
      <sz val="8"/>
      <color rgb="FF008000"/>
      <name val="Tahoma"/>
      <family val="2"/>
    </font>
    <font>
      <b/>
      <sz val="11"/>
      <name val="Calibri"/>
    </font>
    <font>
      <b/>
      <sz val="11"/>
      <color theme="1"/>
      <name val="Calibri"/>
      <scheme val="minor"/>
    </font>
    <font>
      <sz val="8"/>
      <name val="Calibri"/>
      <family val="2"/>
      <scheme val="minor"/>
    </font>
    <font>
      <sz val="11"/>
      <color rgb="FF000000"/>
      <name val="Calibri"/>
      <charset val="1"/>
    </font>
  </fonts>
  <fills count="15">
    <fill>
      <patternFill patternType="none"/>
    </fill>
    <fill>
      <patternFill patternType="gray125"/>
    </fill>
    <fill>
      <patternFill patternType="solid">
        <fgColor rgb="FFFFFFFF"/>
        <bgColor indexed="64"/>
      </patternFill>
    </fill>
    <fill>
      <patternFill patternType="solid">
        <fgColor rgb="FFFFCC66"/>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9DAF8"/>
        <bgColor rgb="FFC9DAF8"/>
      </patternFill>
    </fill>
    <fill>
      <patternFill patternType="solid">
        <fgColor rgb="FFB4C6E7"/>
        <bgColor indexed="64"/>
      </patternFill>
    </fill>
    <fill>
      <patternFill patternType="solid">
        <fgColor rgb="FFFFE699"/>
        <bgColor indexed="64"/>
      </patternFill>
    </fill>
    <fill>
      <patternFill patternType="solid">
        <fgColor theme="6" tint="0.59999389629810485"/>
        <bgColor indexed="64"/>
      </patternFill>
    </fill>
    <fill>
      <patternFill patternType="solid">
        <fgColor rgb="FFFFFF00"/>
        <bgColor indexed="64"/>
      </patternFill>
    </fill>
  </fills>
  <borders count="3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bottom/>
      <diagonal/>
    </border>
    <border>
      <left/>
      <right style="thin">
        <color rgb="FF000000"/>
      </right>
      <top/>
      <bottom style="thin">
        <color auto="1"/>
      </bottom>
      <diagonal/>
    </border>
    <border>
      <left style="thin">
        <color indexed="64"/>
      </left>
      <right/>
      <top/>
      <bottom/>
      <diagonal/>
    </border>
    <border>
      <left/>
      <right/>
      <top style="thin">
        <color rgb="FF000000"/>
      </top>
      <bottom/>
      <diagonal/>
    </border>
    <border>
      <left/>
      <right style="thin">
        <color rgb="FF000000"/>
      </right>
      <top style="thin">
        <color indexed="64"/>
      </top>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bottom style="thin">
        <color auto="1"/>
      </bottom>
      <diagonal/>
    </border>
    <border>
      <left style="thin">
        <color rgb="FF000000"/>
      </left>
      <right/>
      <top style="thin">
        <color rgb="FF000000"/>
      </top>
      <bottom/>
      <diagonal/>
    </border>
    <border>
      <left style="thin">
        <color rgb="FF000000"/>
      </left>
      <right/>
      <top/>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diagonal/>
    </border>
  </borders>
  <cellStyleXfs count="29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5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indent="1"/>
    </xf>
    <xf numFmtId="0" fontId="5" fillId="4"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center" vertical="center" wrapText="1"/>
    </xf>
    <xf numFmtId="0" fontId="6" fillId="0" borderId="0" xfId="0" applyFont="1"/>
    <xf numFmtId="0" fontId="0" fillId="6" borderId="0" xfId="0" applyFill="1" applyAlignment="1">
      <alignment horizontal="center" vertical="center" wrapText="1"/>
    </xf>
    <xf numFmtId="0" fontId="4" fillId="5" borderId="0" xfId="0" applyFont="1" applyFill="1" applyAlignment="1">
      <alignment vertical="center" wrapText="1"/>
    </xf>
    <xf numFmtId="0" fontId="0" fillId="0" borderId="0" xfId="0" applyAlignment="1">
      <alignment vertical="center"/>
    </xf>
    <xf numFmtId="0" fontId="0" fillId="0" borderId="1" xfId="0" applyBorder="1" applyAlignment="1">
      <alignment horizontal="left" vertical="center" wrapText="1" indent="1"/>
    </xf>
    <xf numFmtId="0" fontId="0" fillId="0" borderId="1" xfId="0" applyBorder="1" applyAlignment="1">
      <alignment horizontal="center" vertical="center" wrapText="1"/>
    </xf>
    <xf numFmtId="0" fontId="0" fillId="0" borderId="1" xfId="0" applyBorder="1" applyAlignment="1">
      <alignment vertical="center" wrapText="1"/>
    </xf>
    <xf numFmtId="0" fontId="9" fillId="0" borderId="0" xfId="0" applyFont="1"/>
    <xf numFmtId="1" fontId="11" fillId="0" borderId="0" xfId="0" applyNumberFormat="1" applyFont="1" applyAlignment="1">
      <alignment horizontal="center"/>
    </xf>
    <xf numFmtId="164" fontId="11" fillId="0" borderId="0" xfId="0" applyNumberFormat="1" applyFont="1" applyAlignment="1">
      <alignment horizontal="center" vertical="center" wrapText="1"/>
    </xf>
    <xf numFmtId="14" fontId="0" fillId="0" borderId="0" xfId="0" applyNumberFormat="1" applyAlignment="1">
      <alignment horizontal="center"/>
    </xf>
    <xf numFmtId="1" fontId="0" fillId="0" borderId="0" xfId="0" applyNumberFormat="1" applyAlignment="1">
      <alignment horizontal="center"/>
    </xf>
    <xf numFmtId="0" fontId="6" fillId="0" borderId="0" xfId="0" applyFont="1" applyAlignment="1">
      <alignment vertical="center"/>
    </xf>
    <xf numFmtId="0" fontId="6" fillId="0" borderId="0" xfId="0" applyFont="1" applyAlignment="1">
      <alignment horizontal="center" vertic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11" fontId="3" fillId="3" borderId="2" xfId="0" applyNumberFormat="1" applyFont="1" applyFill="1" applyBorder="1" applyAlignment="1">
      <alignment horizontal="center" vertical="center" wrapText="1"/>
    </xf>
    <xf numFmtId="11" fontId="3" fillId="3" borderId="4" xfId="0" applyNumberFormat="1" applyFont="1" applyFill="1" applyBorder="1" applyAlignment="1">
      <alignment horizontal="center" vertical="center" wrapText="1"/>
    </xf>
    <xf numFmtId="165" fontId="3" fillId="3" borderId="4" xfId="0" applyNumberFormat="1" applyFont="1" applyFill="1" applyBorder="1" applyAlignment="1">
      <alignment horizontal="center" vertical="center" wrapText="1"/>
    </xf>
    <xf numFmtId="2" fontId="10" fillId="0" borderId="0" xfId="0" applyNumberFormat="1" applyFont="1" applyAlignment="1">
      <alignment horizontal="left" vertical="center"/>
    </xf>
    <xf numFmtId="11" fontId="3" fillId="3" borderId="5" xfId="0" applyNumberFormat="1" applyFont="1" applyFill="1" applyBorder="1" applyAlignment="1">
      <alignment horizontal="center" vertical="center" wrapText="1"/>
    </xf>
    <xf numFmtId="0" fontId="2" fillId="2" borderId="6" xfId="0" applyFont="1" applyFill="1" applyBorder="1" applyAlignment="1">
      <alignment horizontal="center" vertical="top" wrapText="1"/>
    </xf>
    <xf numFmtId="165" fontId="3" fillId="3" borderId="7" xfId="0" applyNumberFormat="1" applyFont="1" applyFill="1" applyBorder="1" applyAlignment="1">
      <alignment horizontal="center" vertical="center" wrapText="1"/>
    </xf>
    <xf numFmtId="0" fontId="2" fillId="2" borderId="8" xfId="0" applyFont="1" applyFill="1" applyBorder="1" applyAlignment="1">
      <alignment horizontal="center" vertical="top" wrapText="1"/>
    </xf>
    <xf numFmtId="11" fontId="3" fillId="0" borderId="9" xfId="0" applyNumberFormat="1" applyFont="1" applyBorder="1" applyAlignment="1">
      <alignment horizontal="center" vertical="center" wrapText="1"/>
    </xf>
    <xf numFmtId="0" fontId="2" fillId="0" borderId="9" xfId="0" applyFont="1" applyBorder="1" applyAlignment="1">
      <alignment horizontal="center" vertical="top"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3" xfId="0" applyBorder="1" applyAlignment="1">
      <alignment horizontal="left" vertical="center" wrapText="1" indent="1"/>
    </xf>
    <xf numFmtId="0" fontId="0" fillId="0" borderId="14" xfId="0" applyBorder="1" applyAlignment="1">
      <alignment horizontal="center" vertical="center" wrapText="1"/>
    </xf>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0" fontId="0" fillId="0" borderId="6" xfId="0" applyBorder="1" applyAlignment="1">
      <alignment horizontal="left" vertical="center" wrapText="1" indent="1"/>
    </xf>
    <xf numFmtId="0" fontId="0" fillId="0" borderId="8" xfId="0" quotePrefix="1" applyBorder="1" applyAlignment="1">
      <alignment horizontal="left" vertical="center" wrapText="1" indent="1"/>
    </xf>
    <xf numFmtId="0" fontId="0" fillId="0" borderId="0" xfId="0" applyAlignment="1">
      <alignment horizontal="left"/>
    </xf>
    <xf numFmtId="0" fontId="0" fillId="0" borderId="0" xfId="0" applyAlignment="1">
      <alignment horizontal="left" vertical="center" wrapText="1"/>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 fillId="0" borderId="0" xfId="0" applyFont="1"/>
    <xf numFmtId="14" fontId="0" fillId="0" borderId="0" xfId="0" applyNumberFormat="1" applyAlignment="1">
      <alignment horizontal="left"/>
    </xf>
    <xf numFmtId="0" fontId="15" fillId="0" borderId="0" xfId="0" applyFont="1"/>
    <xf numFmtId="0" fontId="0" fillId="0" borderId="0" xfId="0" applyAlignment="1">
      <alignment horizontal="center" vertical="center"/>
    </xf>
    <xf numFmtId="0" fontId="9" fillId="0" borderId="0" xfId="0" applyFont="1" applyAlignment="1">
      <alignment horizontal="left" vertical="center" wrapText="1"/>
    </xf>
    <xf numFmtId="0" fontId="4" fillId="5" borderId="0" xfId="0" applyFont="1" applyFill="1" applyAlignment="1">
      <alignment horizontal="center" vertical="center" wrapText="1"/>
    </xf>
    <xf numFmtId="0" fontId="4" fillId="4" borderId="0" xfId="0" applyFont="1" applyFill="1" applyAlignment="1">
      <alignment vertical="center" wrapText="1"/>
    </xf>
    <xf numFmtId="0" fontId="18" fillId="0" borderId="0" xfId="0" applyFont="1"/>
    <xf numFmtId="0" fontId="19" fillId="0" borderId="0" xfId="0" applyFont="1"/>
    <xf numFmtId="0" fontId="20" fillId="10" borderId="0" xfId="0" applyFont="1" applyFill="1" applyAlignment="1">
      <alignment wrapText="1"/>
    </xf>
    <xf numFmtId="0" fontId="0" fillId="0" borderId="0" xfId="0" applyAlignment="1">
      <alignment wrapText="1"/>
    </xf>
    <xf numFmtId="0" fontId="20" fillId="0" borderId="0" xfId="0" quotePrefix="1" applyFont="1"/>
    <xf numFmtId="0" fontId="9" fillId="0" borderId="16" xfId="0" applyFont="1" applyBorder="1"/>
    <xf numFmtId="0" fontId="0" fillId="0" borderId="0" xfId="0" quotePrefix="1"/>
    <xf numFmtId="0" fontId="19" fillId="0" borderId="0" xfId="0" quotePrefix="1" applyFont="1" applyAlignment="1">
      <alignment wrapText="1"/>
    </xf>
    <xf numFmtId="0" fontId="0" fillId="0" borderId="0" xfId="0" quotePrefix="1" applyAlignment="1">
      <alignment wrapText="1"/>
    </xf>
    <xf numFmtId="0" fontId="9" fillId="0" borderId="13" xfId="0" applyFont="1" applyBorder="1" applyAlignment="1">
      <alignment horizontal="center" vertical="center"/>
    </xf>
    <xf numFmtId="0" fontId="0" fillId="11" borderId="0" xfId="0" applyFill="1"/>
    <xf numFmtId="0" fontId="0" fillId="11" borderId="19" xfId="0" applyFill="1" applyBorder="1" applyAlignment="1">
      <alignment wrapText="1"/>
    </xf>
    <xf numFmtId="0" fontId="0" fillId="11" borderId="19" xfId="0" applyFill="1" applyBorder="1"/>
    <xf numFmtId="0" fontId="0" fillId="11" borderId="8" xfId="0" applyFill="1" applyBorder="1"/>
    <xf numFmtId="0" fontId="0" fillId="11" borderId="8" xfId="0" applyFill="1" applyBorder="1" applyAlignment="1">
      <alignment wrapText="1"/>
    </xf>
    <xf numFmtId="0" fontId="0" fillId="11" borderId="13" xfId="0" applyFill="1" applyBorder="1"/>
    <xf numFmtId="0" fontId="0" fillId="11" borderId="21" xfId="0" applyFill="1" applyBorder="1"/>
    <xf numFmtId="0" fontId="0" fillId="0" borderId="13" xfId="0" applyBorder="1"/>
    <xf numFmtId="0" fontId="0" fillId="12" borderId="19" xfId="0" applyFill="1" applyBorder="1"/>
    <xf numFmtId="0" fontId="0" fillId="12" borderId="19" xfId="0" applyFill="1" applyBorder="1" applyAlignment="1">
      <alignment wrapText="1"/>
    </xf>
    <xf numFmtId="0" fontId="0" fillId="12" borderId="0" xfId="0" applyFill="1"/>
    <xf numFmtId="0" fontId="0" fillId="12" borderId="8" xfId="0" applyFill="1" applyBorder="1"/>
    <xf numFmtId="0" fontId="0" fillId="12" borderId="8" xfId="0" applyFill="1" applyBorder="1" applyAlignment="1">
      <alignment wrapText="1"/>
    </xf>
    <xf numFmtId="0" fontId="0" fillId="12" borderId="13" xfId="0" applyFill="1" applyBorder="1"/>
    <xf numFmtId="0" fontId="0" fillId="13" borderId="24" xfId="0" applyFill="1" applyBorder="1" applyAlignment="1">
      <alignment wrapText="1"/>
    </xf>
    <xf numFmtId="0" fontId="0" fillId="13" borderId="25" xfId="0" applyFill="1" applyBorder="1"/>
    <xf numFmtId="0" fontId="0" fillId="13" borderId="19" xfId="0" applyFill="1" applyBorder="1"/>
    <xf numFmtId="0" fontId="0" fillId="13" borderId="19" xfId="0" applyFill="1" applyBorder="1" applyAlignment="1">
      <alignment wrapText="1"/>
    </xf>
    <xf numFmtId="0" fontId="0" fillId="13" borderId="0" xfId="0" applyFill="1"/>
    <xf numFmtId="0" fontId="0" fillId="13" borderId="8" xfId="0" applyFill="1" applyBorder="1"/>
    <xf numFmtId="0" fontId="0" fillId="13" borderId="8" xfId="0" applyFill="1" applyBorder="1" applyAlignment="1">
      <alignment wrapText="1"/>
    </xf>
    <xf numFmtId="0" fontId="0" fillId="13" borderId="13" xfId="0" applyFill="1" applyBorder="1"/>
    <xf numFmtId="0" fontId="0" fillId="0" borderId="19" xfId="0" applyBorder="1"/>
    <xf numFmtId="0" fontId="0" fillId="0" borderId="19" xfId="0" applyBorder="1" applyAlignment="1">
      <alignment wrapText="1"/>
    </xf>
    <xf numFmtId="0" fontId="5" fillId="14" borderId="0" xfId="0" applyFont="1" applyFill="1" applyAlignment="1">
      <alignment horizontal="center" vertical="center" wrapText="1"/>
    </xf>
    <xf numFmtId="0" fontId="0" fillId="14" borderId="0" xfId="0" applyFill="1" applyAlignment="1">
      <alignment horizontal="center"/>
    </xf>
    <xf numFmtId="0" fontId="1" fillId="14" borderId="0" xfId="0" applyFont="1" applyFill="1" applyAlignment="1">
      <alignment horizontal="center" vertical="center" wrapText="1"/>
    </xf>
    <xf numFmtId="0" fontId="0" fillId="0" borderId="8" xfId="0" applyBorder="1" applyAlignment="1">
      <alignment horizontal="left" vertical="center" wrapText="1" indent="1"/>
    </xf>
    <xf numFmtId="0" fontId="2" fillId="0" borderId="0" xfId="0" applyFont="1" applyAlignment="1">
      <alignment horizontal="center" vertical="top" wrapText="1"/>
    </xf>
    <xf numFmtId="0" fontId="2" fillId="2" borderId="27" xfId="0" applyFont="1" applyFill="1" applyBorder="1" applyAlignment="1">
      <alignment horizontal="center" vertical="top" wrapText="1"/>
    </xf>
    <xf numFmtId="0" fontId="2" fillId="2" borderId="28"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2" borderId="26" xfId="0" applyFont="1" applyFill="1" applyBorder="1" applyAlignment="1">
      <alignment horizontal="center" vertical="top" wrapText="1"/>
    </xf>
    <xf numFmtId="0" fontId="25" fillId="0" borderId="29" xfId="0" applyFont="1" applyBorder="1" applyAlignment="1">
      <alignment horizontal="center" vertical="center" wrapText="1"/>
    </xf>
    <xf numFmtId="0" fontId="25" fillId="0" borderId="22" xfId="0" applyFont="1" applyBorder="1" applyAlignment="1">
      <alignment horizontal="center" vertical="center" wrapText="1"/>
    </xf>
    <xf numFmtId="0" fontId="26" fillId="0" borderId="0" xfId="0" applyFont="1" applyAlignment="1">
      <alignment horizontal="center" vertical="center"/>
    </xf>
    <xf numFmtId="0" fontId="0" fillId="0" borderId="0" xfId="0" applyAlignment="1">
      <alignment horizontal="left" vertical="center"/>
    </xf>
    <xf numFmtId="0" fontId="21" fillId="0" borderId="0" xfId="0" applyFont="1" applyAlignment="1">
      <alignment horizontal="center" vertical="center"/>
    </xf>
    <xf numFmtId="49" fontId="0" fillId="0" borderId="0" xfId="0" quotePrefix="1" applyNumberFormat="1" applyAlignment="1">
      <alignment horizontal="left" vertical="center" wrapText="1"/>
    </xf>
    <xf numFmtId="49" fontId="0" fillId="0" borderId="0" xfId="0" applyNumberFormat="1" applyAlignment="1">
      <alignment vertical="center" wrapText="1"/>
    </xf>
    <xf numFmtId="0" fontId="0" fillId="11" borderId="9" xfId="0" applyFill="1" applyBorder="1" applyAlignment="1">
      <alignment wrapText="1"/>
    </xf>
    <xf numFmtId="0" fontId="0" fillId="12" borderId="17" xfId="0" applyFill="1" applyBorder="1" applyAlignment="1">
      <alignment horizontal="center" vertical="center"/>
    </xf>
    <xf numFmtId="0" fontId="0" fillId="12" borderId="20"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13" borderId="20" xfId="0" applyFill="1" applyBorder="1" applyAlignment="1">
      <alignment horizontal="center" vertical="center"/>
    </xf>
    <xf numFmtId="0" fontId="0" fillId="11" borderId="3" xfId="0" applyFill="1" applyBorder="1" applyAlignment="1">
      <alignment wrapText="1"/>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11" fontId="3" fillId="3" borderId="0" xfId="0" applyNumberFormat="1" applyFont="1" applyFill="1" applyAlignment="1">
      <alignment horizontal="center" vertical="center" wrapText="1"/>
    </xf>
    <xf numFmtId="0" fontId="20" fillId="0" borderId="0" xfId="0" quotePrefix="1" applyFont="1" applyAlignment="1">
      <alignment wrapText="1"/>
    </xf>
    <xf numFmtId="16" fontId="0" fillId="0" borderId="0" xfId="0" applyNumberFormat="1"/>
    <xf numFmtId="0" fontId="0" fillId="0" borderId="3" xfId="0" quotePrefix="1" applyBorder="1" applyAlignment="1">
      <alignment horizontal="left" vertical="center" wrapText="1" indent="1"/>
    </xf>
    <xf numFmtId="0" fontId="2" fillId="2" borderId="3" xfId="0" applyFont="1" applyFill="1" applyBorder="1" applyAlignment="1">
      <alignment horizontal="left" vertical="top" wrapText="1"/>
    </xf>
    <xf numFmtId="0" fontId="2" fillId="2" borderId="3" xfId="0" quotePrefix="1" applyFont="1" applyFill="1" applyBorder="1" applyAlignment="1">
      <alignment horizontal="center" vertical="top" wrapText="1"/>
    </xf>
    <xf numFmtId="14" fontId="0" fillId="0" borderId="0" xfId="0" applyNumberFormat="1" applyAlignment="1">
      <alignment vertical="center"/>
    </xf>
    <xf numFmtId="0" fontId="26" fillId="0" borderId="0" xfId="0" applyFont="1" applyAlignment="1">
      <alignment horizontal="center" vertical="center" wrapText="1"/>
    </xf>
    <xf numFmtId="14" fontId="21" fillId="0" borderId="0" xfId="0" applyNumberFormat="1" applyFont="1" applyAlignment="1">
      <alignment horizontal="center" vertical="center"/>
    </xf>
    <xf numFmtId="0" fontId="2" fillId="2" borderId="3" xfId="0" applyFont="1" applyFill="1" applyBorder="1" applyAlignment="1">
      <alignment horizontal="left" vertical="top"/>
    </xf>
    <xf numFmtId="14" fontId="9" fillId="0" borderId="0" xfId="0" applyNumberFormat="1" applyFont="1"/>
    <xf numFmtId="0" fontId="0" fillId="13" borderId="24" xfId="0" applyFill="1" applyBorder="1" applyAlignment="1">
      <alignment vertical="center" wrapText="1"/>
    </xf>
    <xf numFmtId="0" fontId="0" fillId="13" borderId="24" xfId="0" applyFill="1" applyBorder="1" applyAlignment="1">
      <alignment vertical="center"/>
    </xf>
    <xf numFmtId="0" fontId="0" fillId="13" borderId="25" xfId="0" applyFill="1" applyBorder="1" applyAlignment="1">
      <alignment vertical="center"/>
    </xf>
    <xf numFmtId="0" fontId="0" fillId="0" borderId="25" xfId="0" applyBorder="1" applyAlignment="1">
      <alignment vertical="center"/>
    </xf>
    <xf numFmtId="0" fontId="0" fillId="13" borderId="19" xfId="0" applyFill="1" applyBorder="1" applyAlignment="1">
      <alignment vertical="center" wrapText="1"/>
    </xf>
    <xf numFmtId="0" fontId="0" fillId="13" borderId="19" xfId="0" applyFill="1" applyBorder="1" applyAlignment="1">
      <alignment horizontal="left" wrapText="1"/>
    </xf>
    <xf numFmtId="0" fontId="0" fillId="13" borderId="19" xfId="0" applyFill="1" applyBorder="1" applyAlignment="1">
      <alignment horizontal="left" vertical="center"/>
    </xf>
    <xf numFmtId="0" fontId="0" fillId="13" borderId="8" xfId="0" applyFill="1" applyBorder="1" applyAlignment="1">
      <alignment vertical="center" wrapText="1"/>
    </xf>
    <xf numFmtId="0" fontId="2" fillId="2" borderId="9" xfId="0" applyFont="1" applyFill="1" applyBorder="1" applyAlignment="1">
      <alignment horizontal="center" vertical="top" wrapText="1"/>
    </xf>
    <xf numFmtId="0" fontId="0" fillId="13" borderId="24" xfId="0" applyFill="1" applyBorder="1" applyAlignment="1">
      <alignment horizontal="left" vertical="center"/>
    </xf>
    <xf numFmtId="0" fontId="0" fillId="13" borderId="19" xfId="0" applyFill="1" applyBorder="1" applyAlignment="1">
      <alignment vertical="center"/>
    </xf>
    <xf numFmtId="0" fontId="0" fillId="13" borderId="24" xfId="0" applyFill="1" applyBorder="1"/>
    <xf numFmtId="0" fontId="28" fillId="0" borderId="0" xfId="0" applyFont="1"/>
    <xf numFmtId="0" fontId="0" fillId="11" borderId="15" xfId="0" applyFill="1" applyBorder="1"/>
    <xf numFmtId="0" fontId="0" fillId="12" borderId="9" xfId="0" applyFill="1" applyBorder="1" applyAlignment="1">
      <alignment wrapText="1"/>
    </xf>
    <xf numFmtId="0" fontId="0" fillId="12" borderId="13" xfId="0" applyFill="1" applyBorder="1" applyAlignment="1">
      <alignment horizontal="center" vertical="center"/>
    </xf>
    <xf numFmtId="0" fontId="4" fillId="4" borderId="0" xfId="0" applyFont="1" applyFill="1" applyAlignment="1">
      <alignment horizontal="center" vertical="center" wrapText="1"/>
    </xf>
    <xf numFmtId="165" fontId="3" fillId="3" borderId="0" xfId="0" applyNumberFormat="1" applyFont="1" applyFill="1" applyAlignment="1">
      <alignment horizontal="center" vertical="center" wrapText="1"/>
    </xf>
    <xf numFmtId="0" fontId="0" fillId="11" borderId="23" xfId="0" applyFill="1" applyBorder="1" applyAlignment="1">
      <alignment horizontal="center" vertical="center"/>
    </xf>
    <xf numFmtId="14" fontId="0" fillId="13" borderId="32" xfId="0" applyNumberFormat="1" applyFill="1" applyBorder="1" applyAlignment="1">
      <alignment horizontal="center" vertical="center"/>
    </xf>
    <xf numFmtId="14" fontId="0" fillId="13" borderId="18" xfId="0" applyNumberFormat="1" applyFill="1" applyBorder="1" applyAlignment="1">
      <alignment horizontal="center" vertical="center"/>
    </xf>
    <xf numFmtId="14" fontId="0" fillId="13" borderId="31" xfId="0" applyNumberFormat="1" applyFill="1" applyBorder="1" applyAlignment="1">
      <alignment horizontal="center" vertical="center"/>
    </xf>
    <xf numFmtId="0" fontId="0" fillId="13" borderId="18" xfId="0" applyFill="1" applyBorder="1" applyAlignment="1">
      <alignment horizontal="center" vertical="center"/>
    </xf>
    <xf numFmtId="0" fontId="0" fillId="13" borderId="31" xfId="0" applyFill="1" applyBorder="1" applyAlignment="1">
      <alignment horizontal="center" vertical="center"/>
    </xf>
    <xf numFmtId="14" fontId="0" fillId="12" borderId="32" xfId="0" applyNumberFormat="1" applyFill="1" applyBorder="1" applyAlignment="1">
      <alignment horizontal="center" vertical="center"/>
    </xf>
    <xf numFmtId="14" fontId="0" fillId="12" borderId="18" xfId="0" applyNumberFormat="1" applyFill="1" applyBorder="1" applyAlignment="1">
      <alignment horizontal="center" vertical="center"/>
    </xf>
    <xf numFmtId="14" fontId="0" fillId="12" borderId="31" xfId="0" applyNumberFormat="1" applyFill="1" applyBorder="1" applyAlignment="1">
      <alignment horizontal="center" vertical="center"/>
    </xf>
    <xf numFmtId="0" fontId="0" fillId="11" borderId="9" xfId="0" applyFill="1" applyBorder="1" applyAlignment="1">
      <alignment horizontal="left" vertical="center" wrapText="1"/>
    </xf>
    <xf numFmtId="14" fontId="0" fillId="11" borderId="30" xfId="0" applyNumberFormat="1" applyFill="1" applyBorder="1" applyAlignment="1">
      <alignment horizontal="center" vertical="center" wrapText="1"/>
    </xf>
  </cellXfs>
  <cellStyles count="299">
    <cellStyle name="Lien hypertexte" xfId="159" builtinId="8" hidden="1"/>
    <cellStyle name="Lien hypertexte" xfId="73" builtinId="8" hidden="1"/>
    <cellStyle name="Lien hypertexte" xfId="149" builtinId="8" hidden="1"/>
    <cellStyle name="Lien hypertexte" xfId="197" builtinId="8" hidden="1"/>
    <cellStyle name="Lien hypertexte" xfId="51" builtinId="8" hidden="1"/>
    <cellStyle name="Lien hypertexte" xfId="145" builtinId="8" hidden="1"/>
    <cellStyle name="Lien hypertexte" xfId="239" builtinId="8" hidden="1"/>
    <cellStyle name="Lien hypertexte" xfId="15" builtinId="8" hidden="1"/>
    <cellStyle name="Lien hypertexte" xfId="185" builtinId="8" hidden="1"/>
    <cellStyle name="Lien hypertexte" xfId="143" builtinId="8" hidden="1"/>
    <cellStyle name="Lien hypertexte" xfId="99" builtinId="8" hidden="1"/>
    <cellStyle name="Lien hypertexte" xfId="95" builtinId="8" hidden="1"/>
    <cellStyle name="Lien hypertexte" xfId="183" builtinId="8" hidden="1"/>
    <cellStyle name="Lien hypertexte" xfId="177" builtinId="8" hidden="1"/>
    <cellStyle name="Lien hypertexte" xfId="223" builtinId="8" hidden="1"/>
    <cellStyle name="Lien hypertexte" xfId="161" builtinId="8" hidden="1"/>
    <cellStyle name="Lien hypertexte" xfId="231" builtinId="8" hidden="1"/>
    <cellStyle name="Lien hypertexte" xfId="19" builtinId="8" hidden="1"/>
    <cellStyle name="Lien hypertexte" xfId="27" builtinId="8" hidden="1"/>
    <cellStyle name="Lien hypertexte" xfId="97" builtinId="8" hidden="1"/>
    <cellStyle name="Lien hypertexte" xfId="83" builtinId="8" hidden="1"/>
    <cellStyle name="Lien hypertexte" xfId="253" builtinId="8" hidden="1"/>
    <cellStyle name="Lien hypertexte" xfId="41" builtinId="8" hidden="1"/>
    <cellStyle name="Lien hypertexte" xfId="131" builtinId="8" hidden="1"/>
    <cellStyle name="Lien hypertexte" xfId="271" builtinId="8" hidden="1"/>
    <cellStyle name="Lien hypertexte" xfId="33" builtinId="8" hidden="1"/>
    <cellStyle name="Lien hypertexte" xfId="279" builtinId="8" hidden="1"/>
    <cellStyle name="Lien hypertexte" xfId="151" builtinId="8" hidden="1"/>
    <cellStyle name="Lien hypertexte" xfId="209" builtinId="8" hidden="1"/>
    <cellStyle name="Lien hypertexte" xfId="179" builtinId="8" hidden="1"/>
    <cellStyle name="Lien hypertexte" xfId="289" builtinId="8" hidden="1"/>
    <cellStyle name="Lien hypertexte" xfId="291" builtinId="8" hidden="1"/>
    <cellStyle name="Lien hypertexte" xfId="21" builtinId="8" hidden="1"/>
    <cellStyle name="Lien hypertexte" xfId="37" builtinId="8" hidden="1"/>
    <cellStyle name="Lien hypertexte" xfId="121" builtinId="8" hidden="1"/>
    <cellStyle name="Lien hypertexte" xfId="175" builtinId="8" hidden="1"/>
    <cellStyle name="Lien hypertexte" xfId="219" builtinId="8" hidden="1"/>
    <cellStyle name="Lien hypertexte" xfId="269" builtinId="8" hidden="1"/>
    <cellStyle name="Lien hypertexte" xfId="43" builtinId="8" hidden="1"/>
    <cellStyle name="Lien hypertexte" xfId="57" builtinId="8" hidden="1"/>
    <cellStyle name="Lien hypertexte" xfId="17" builtinId="8" hidden="1"/>
    <cellStyle name="Lien hypertexte" xfId="259" builtinId="8" hidden="1"/>
    <cellStyle name="Lien hypertexte" xfId="65" builtinId="8" hidden="1"/>
    <cellStyle name="Lien hypertexte" xfId="207" builtinId="8" hidden="1"/>
    <cellStyle name="Lien hypertexte" xfId="233" builtinId="8" hidden="1"/>
    <cellStyle name="Lien hypertexte" xfId="45" builtinId="8" hidden="1"/>
    <cellStyle name="Lien hypertexte" xfId="115" builtinId="8" hidden="1"/>
    <cellStyle name="Lien hypertexte" xfId="157" builtinId="8" hidden="1"/>
    <cellStyle name="Lien hypertexte" xfId="187" builtinId="8" hidden="1"/>
    <cellStyle name="Lien hypertexte" xfId="235" builtinId="8" hidden="1"/>
    <cellStyle name="Lien hypertexte" xfId="35" builtinId="8" hidden="1"/>
    <cellStyle name="Lien hypertexte" xfId="171" builtinId="8" hidden="1"/>
    <cellStyle name="Lien hypertexte" xfId="189" builtinId="8" hidden="1"/>
    <cellStyle name="Lien hypertexte" xfId="257" builtinId="8" hidden="1"/>
    <cellStyle name="Lien hypertexte" xfId="193" builtinId="8" hidden="1"/>
    <cellStyle name="Lien hypertexte" xfId="181" builtinId="8" hidden="1"/>
    <cellStyle name="Lien hypertexte" xfId="29" builtinId="8" hidden="1"/>
    <cellStyle name="Lien hypertexte" xfId="245" builtinId="8" hidden="1"/>
    <cellStyle name="Lien hypertexte" xfId="133" builtinId="8" hidden="1"/>
    <cellStyle name="Lien hypertexte" xfId="285" builtinId="8" hidden="1"/>
    <cellStyle name="Lien hypertexte" xfId="103" builtinId="8" hidden="1"/>
    <cellStyle name="Lien hypertexte" xfId="191" builtinId="8" hidden="1"/>
    <cellStyle name="Lien hypertexte" xfId="39" builtinId="8" hidden="1"/>
    <cellStyle name="Lien hypertexte" xfId="129" builtinId="8" hidden="1"/>
    <cellStyle name="Lien hypertexte" xfId="49" builtinId="8" hidden="1"/>
    <cellStyle name="Lien hypertexte" xfId="69" builtinId="8" hidden="1"/>
    <cellStyle name="Lien hypertexte" xfId="7" builtinId="8" hidden="1"/>
    <cellStyle name="Lien hypertexte" xfId="61" builtinId="8" hidden="1"/>
    <cellStyle name="Lien hypertexte" xfId="205" builtinId="8" hidden="1"/>
    <cellStyle name="Lien hypertexte" xfId="267" builtinId="8" hidden="1"/>
    <cellStyle name="Lien hypertexte" xfId="139" builtinId="8" hidden="1"/>
    <cellStyle name="Lien hypertexte" xfId="275" builtinId="8" hidden="1"/>
    <cellStyle name="Lien hypertexte" xfId="215" builtinId="8" hidden="1"/>
    <cellStyle name="Lien hypertexte" xfId="13" builtinId="8" hidden="1"/>
    <cellStyle name="Lien hypertexte" xfId="225" builtinId="8" hidden="1"/>
    <cellStyle name="Lien hypertexte" xfId="101" builtinId="8" hidden="1"/>
    <cellStyle name="Lien hypertexte" xfId="297" builtinId="8" hidden="1"/>
    <cellStyle name="Lien hypertexte" xfId="59" builtinId="8" hidden="1"/>
    <cellStyle name="Lien hypertexte" xfId="283" builtinId="8" hidden="1"/>
    <cellStyle name="Lien hypertexte" xfId="201" builtinId="8" hidden="1"/>
    <cellStyle name="Lien hypertexte" xfId="153" builtinId="8" hidden="1"/>
    <cellStyle name="Lien hypertexte" xfId="85" builtinId="8" hidden="1"/>
    <cellStyle name="Lien hypertexte" xfId="55" builtinId="8" hidden="1"/>
    <cellStyle name="Lien hypertexte" xfId="23" builtinId="8" hidden="1"/>
    <cellStyle name="Lien hypertexte" xfId="169" builtinId="8" hidden="1"/>
    <cellStyle name="Lien hypertexte" xfId="163" builtinId="8" hidden="1"/>
    <cellStyle name="Lien hypertexte" xfId="79" builtinId="8" hidden="1"/>
    <cellStyle name="Lien hypertexte" xfId="265" builtinId="8" hidden="1"/>
    <cellStyle name="Lien hypertexte" xfId="47" builtinId="8" hidden="1"/>
    <cellStyle name="Lien hypertexte" xfId="173" builtinId="8" hidden="1"/>
    <cellStyle name="Lien hypertexte" xfId="5" builtinId="8" hidden="1"/>
    <cellStyle name="Lien hypertexte" xfId="119" builtinId="8" hidden="1"/>
    <cellStyle name="Lien hypertexte" xfId="123" builtinId="8" hidden="1"/>
    <cellStyle name="Lien hypertexte" xfId="261" builtinId="8" hidden="1"/>
    <cellStyle name="Lien hypertexte" xfId="199" builtinId="8" hidden="1"/>
    <cellStyle name="Lien hypertexte" xfId="135" builtinId="8" hidden="1"/>
    <cellStyle name="Lien hypertexte" xfId="1" builtinId="8" hidden="1"/>
    <cellStyle name="Lien hypertexte" xfId="281" builtinId="8" hidden="1"/>
    <cellStyle name="Lien hypertexte" xfId="227" builtinId="8" hidden="1"/>
    <cellStyle name="Lien hypertexte" xfId="217" builtinId="8" hidden="1"/>
    <cellStyle name="Lien hypertexte" xfId="247" builtinId="8" hidden="1"/>
    <cellStyle name="Lien hypertexte" xfId="25" builtinId="8" hidden="1"/>
    <cellStyle name="Lien hypertexte" xfId="273" builtinId="8" hidden="1"/>
    <cellStyle name="Lien hypertexte" xfId="237" builtinId="8" hidden="1"/>
    <cellStyle name="Lien hypertexte" xfId="255" builtinId="8" hidden="1"/>
    <cellStyle name="Lien hypertexte" xfId="81" builtinId="8" hidden="1"/>
    <cellStyle name="Lien hypertexte" xfId="155" builtinId="8" hidden="1"/>
    <cellStyle name="Lien hypertexte" xfId="109" builtinId="8" hidden="1"/>
    <cellStyle name="Lien hypertexte" xfId="241" builtinId="8" hidden="1"/>
    <cellStyle name="Lien hypertexte" xfId="127" builtinId="8" hidden="1"/>
    <cellStyle name="Lien hypertexte" xfId="229" builtinId="8" hidden="1"/>
    <cellStyle name="Lien hypertexte" xfId="249" builtinId="8" hidden="1"/>
    <cellStyle name="Lien hypertexte" xfId="125" builtinId="8" hidden="1"/>
    <cellStyle name="Lien hypertexte" xfId="67" builtinId="8" hidden="1"/>
    <cellStyle name="Lien hypertexte" xfId="75" builtinId="8" hidden="1"/>
    <cellStyle name="Lien hypertexte" xfId="91" builtinId="8" hidden="1"/>
    <cellStyle name="Lien hypertexte" xfId="243" builtinId="8" hidden="1"/>
    <cellStyle name="Lien hypertexte" xfId="3" builtinId="8" hidden="1"/>
    <cellStyle name="Lien hypertexte" xfId="71" builtinId="8" hidden="1"/>
    <cellStyle name="Lien hypertexte" xfId="277" builtinId="8" hidden="1"/>
    <cellStyle name="Lien hypertexte" xfId="211" builtinId="8" hidden="1"/>
    <cellStyle name="Lien hypertexte" xfId="105" builtinId="8" hidden="1"/>
    <cellStyle name="Lien hypertexte" xfId="31" builtinId="8" hidden="1"/>
    <cellStyle name="Lien hypertexte" xfId="295" builtinId="8" hidden="1"/>
    <cellStyle name="Lien hypertexte" xfId="293" builtinId="8" hidden="1"/>
    <cellStyle name="Lien hypertexte" xfId="11" builtinId="8" hidden="1"/>
    <cellStyle name="Lien hypertexte" xfId="53" builtinId="8" hidden="1"/>
    <cellStyle name="Lien hypertexte" xfId="165" builtinId="8" hidden="1"/>
    <cellStyle name="Lien hypertexte" xfId="137" builtinId="8" hidden="1"/>
    <cellStyle name="Lien hypertexte" xfId="107" builtinId="8" hidden="1"/>
    <cellStyle name="Lien hypertexte" xfId="263" builtinId="8" hidden="1"/>
    <cellStyle name="Lien hypertexte" xfId="167" builtinId="8" hidden="1"/>
    <cellStyle name="Lien hypertexte" xfId="117" builtinId="8" hidden="1"/>
    <cellStyle name="Lien hypertexte" xfId="195" builtinId="8" hidden="1"/>
    <cellStyle name="Lien hypertexte" xfId="141" builtinId="8" hidden="1"/>
    <cellStyle name="Lien hypertexte" xfId="251" builtinId="8" hidden="1"/>
    <cellStyle name="Lien hypertexte" xfId="89" builtinId="8" hidden="1"/>
    <cellStyle name="Lien hypertexte" xfId="221" builtinId="8" hidden="1"/>
    <cellStyle name="Lien hypertexte" xfId="87" builtinId="8" hidden="1"/>
    <cellStyle name="Lien hypertexte" xfId="77" builtinId="8" hidden="1"/>
    <cellStyle name="Lien hypertexte" xfId="203" builtinId="8" hidden="1"/>
    <cellStyle name="Lien hypertexte" xfId="63" builtinId="8" hidden="1"/>
    <cellStyle name="Lien hypertexte" xfId="287" builtinId="8" hidden="1"/>
    <cellStyle name="Lien hypertexte" xfId="111" builtinId="8" hidden="1"/>
    <cellStyle name="Lien hypertexte" xfId="9" builtinId="8" hidden="1"/>
    <cellStyle name="Lien hypertexte" xfId="213" builtinId="8" hidden="1"/>
    <cellStyle name="Lien hypertexte" xfId="113" builtinId="8" hidden="1"/>
    <cellStyle name="Lien hypertexte" xfId="147" builtinId="8" hidden="1"/>
    <cellStyle name="Lien hypertexte" xfId="93" builtinId="8" hidden="1"/>
    <cellStyle name="Lien hypertexte visité" xfId="208" builtinId="9" hidden="1"/>
    <cellStyle name="Lien hypertexte visité" xfId="60" builtinId="9" hidden="1"/>
    <cellStyle name="Lien hypertexte visité" xfId="20" builtinId="9" hidden="1"/>
    <cellStyle name="Lien hypertexte visité" xfId="152" builtinId="9" hidden="1"/>
    <cellStyle name="Lien hypertexte visité" xfId="10" builtinId="9" hidden="1"/>
    <cellStyle name="Lien hypertexte visité" xfId="96" builtinId="9" hidden="1"/>
    <cellStyle name="Lien hypertexte visité" xfId="94" builtinId="9" hidden="1"/>
    <cellStyle name="Lien hypertexte visité" xfId="70" builtinId="9" hidden="1"/>
    <cellStyle name="Lien hypertexte visité" xfId="144" builtinId="9" hidden="1"/>
    <cellStyle name="Lien hypertexte visité" xfId="212" builtinId="9" hidden="1"/>
    <cellStyle name="Lien hypertexte visité" xfId="36" builtinId="9" hidden="1"/>
    <cellStyle name="Lien hypertexte visité" xfId="274" builtinId="9" hidden="1"/>
    <cellStyle name="Lien hypertexte visité" xfId="124" builtinId="9" hidden="1"/>
    <cellStyle name="Lien hypertexte visité" xfId="286" builtinId="9" hidden="1"/>
    <cellStyle name="Lien hypertexte visité" xfId="268" builtinId="9" hidden="1"/>
    <cellStyle name="Lien hypertexte visité" xfId="80" builtinId="9" hidden="1"/>
    <cellStyle name="Lien hypertexte visité" xfId="216" builtinId="9" hidden="1"/>
    <cellStyle name="Lien hypertexte visité" xfId="198" builtinId="9" hidden="1"/>
    <cellStyle name="Lien hypertexte visité" xfId="8" builtinId="9" hidden="1"/>
    <cellStyle name="Lien hypertexte visité" xfId="280" builtinId="9" hidden="1"/>
    <cellStyle name="Lien hypertexte visité" xfId="206" builtinId="9" hidden="1"/>
    <cellStyle name="Lien hypertexte visité" xfId="40" builtinId="9" hidden="1"/>
    <cellStyle name="Lien hypertexte visité" xfId="238" builtinId="9" hidden="1"/>
    <cellStyle name="Lien hypertexte visité" xfId="262" builtinId="9" hidden="1"/>
    <cellStyle name="Lien hypertexte visité" xfId="218" builtinId="9" hidden="1"/>
    <cellStyle name="Lien hypertexte visité" xfId="88" builtinId="9" hidden="1"/>
    <cellStyle name="Lien hypertexte visité" xfId="164" builtinId="9" hidden="1"/>
    <cellStyle name="Lien hypertexte visité" xfId="296" builtinId="9" hidden="1"/>
    <cellStyle name="Lien hypertexte visité" xfId="196" builtinId="9" hidden="1"/>
    <cellStyle name="Lien hypertexte visité" xfId="66" builtinId="9" hidden="1"/>
    <cellStyle name="Lien hypertexte visité" xfId="172" builtinId="9" hidden="1"/>
    <cellStyle name="Lien hypertexte visité" xfId="132" builtinId="9" hidden="1"/>
    <cellStyle name="Lien hypertexte visité" xfId="106" builtinId="9" hidden="1"/>
    <cellStyle name="Lien hypertexte visité" xfId="136" builtinId="9" hidden="1"/>
    <cellStyle name="Lien hypertexte visité" xfId="282" builtinId="9" hidden="1"/>
    <cellStyle name="Lien hypertexte visité" xfId="224" builtinId="9" hidden="1"/>
    <cellStyle name="Lien hypertexte visité" xfId="92" builtinId="9" hidden="1"/>
    <cellStyle name="Lien hypertexte visité" xfId="226" builtinId="9" hidden="1"/>
    <cellStyle name="Lien hypertexte visité" xfId="78" builtinId="9" hidden="1"/>
    <cellStyle name="Lien hypertexte visité" xfId="168" builtinId="9" hidden="1"/>
    <cellStyle name="Lien hypertexte visité" xfId="22" builtinId="9" hidden="1"/>
    <cellStyle name="Lien hypertexte visité" xfId="28" builtinId="9" hidden="1"/>
    <cellStyle name="Lien hypertexte visité" xfId="76" builtinId="9" hidden="1"/>
    <cellStyle name="Lien hypertexte visité" xfId="220" builtinId="9" hidden="1"/>
    <cellStyle name="Lien hypertexte visité" xfId="46" builtinId="9" hidden="1"/>
    <cellStyle name="Lien hypertexte visité" xfId="146" builtinId="9" hidden="1"/>
    <cellStyle name="Lien hypertexte visité" xfId="266" builtinId="9" hidden="1"/>
    <cellStyle name="Lien hypertexte visité" xfId="204" builtinId="9" hidden="1"/>
    <cellStyle name="Lien hypertexte visité" xfId="52" builtinId="9" hidden="1"/>
    <cellStyle name="Lien hypertexte visité" xfId="188" builtinId="9" hidden="1"/>
    <cellStyle name="Lien hypertexte visité" xfId="176" builtinId="9" hidden="1"/>
    <cellStyle name="Lien hypertexte visité" xfId="120" builtinId="9" hidden="1"/>
    <cellStyle name="Lien hypertexte visité" xfId="278" builtinId="9" hidden="1"/>
    <cellStyle name="Lien hypertexte visité" xfId="264" builtinId="9" hidden="1"/>
    <cellStyle name="Lien hypertexte visité" xfId="166" builtinId="9" hidden="1"/>
    <cellStyle name="Lien hypertexte visité" xfId="50" builtinId="9" hidden="1"/>
    <cellStyle name="Lien hypertexte visité" xfId="228" builtinId="9" hidden="1"/>
    <cellStyle name="Lien hypertexte visité" xfId="250" builtinId="9" hidden="1"/>
    <cellStyle name="Lien hypertexte visité" xfId="244" builtinId="9" hidden="1"/>
    <cellStyle name="Lien hypertexte visité" xfId="200" builtinId="9" hidden="1"/>
    <cellStyle name="Lien hypertexte visité" xfId="194" builtinId="9" hidden="1"/>
    <cellStyle name="Lien hypertexte visité" xfId="248" builtinId="9" hidden="1"/>
    <cellStyle name="Lien hypertexte visité" xfId="72" builtinId="9" hidden="1"/>
    <cellStyle name="Lien hypertexte visité" xfId="192" builtinId="9" hidden="1"/>
    <cellStyle name="Lien hypertexte visité" xfId="44" builtinId="9" hidden="1"/>
    <cellStyle name="Lien hypertexte visité" xfId="102" builtinId="9" hidden="1"/>
    <cellStyle name="Lien hypertexte visité" xfId="90" builtinId="9" hidden="1"/>
    <cellStyle name="Lien hypertexte visité" xfId="210" builtinId="9" hidden="1"/>
    <cellStyle name="Lien hypertexte visité" xfId="12" builtinId="9" hidden="1"/>
    <cellStyle name="Lien hypertexte visité" xfId="32" builtinId="9" hidden="1"/>
    <cellStyle name="Lien hypertexte visité" xfId="18" builtinId="9" hidden="1"/>
    <cellStyle name="Lien hypertexte visité" xfId="230" builtinId="9" hidden="1"/>
    <cellStyle name="Lien hypertexte visité" xfId="42" builtinId="9" hidden="1"/>
    <cellStyle name="Lien hypertexte visité" xfId="254" builtinId="9" hidden="1"/>
    <cellStyle name="Lien hypertexte visité" xfId="276" builtinId="9" hidden="1"/>
    <cellStyle name="Lien hypertexte visité" xfId="256" builtinId="9" hidden="1"/>
    <cellStyle name="Lien hypertexte visité" xfId="6" builtinId="9" hidden="1"/>
    <cellStyle name="Lien hypertexte visité" xfId="118" builtinId="9" hidden="1"/>
    <cellStyle name="Lien hypertexte visité" xfId="126" builtinId="9" hidden="1"/>
    <cellStyle name="Lien hypertexte visité" xfId="56" builtinId="9" hidden="1"/>
    <cellStyle name="Lien hypertexte visité" xfId="108" builtinId="9" hidden="1"/>
    <cellStyle name="Lien hypertexte visité" xfId="140" builtinId="9" hidden="1"/>
    <cellStyle name="Lien hypertexte visité" xfId="114" builtinId="9" hidden="1"/>
    <cellStyle name="Lien hypertexte visité" xfId="116" builtinId="9" hidden="1"/>
    <cellStyle name="Lien hypertexte visité" xfId="178" builtinId="9" hidden="1"/>
    <cellStyle name="Lien hypertexte visité" xfId="82" builtinId="9" hidden="1"/>
    <cellStyle name="Lien hypertexte visité" xfId="64" builtinId="9" hidden="1"/>
    <cellStyle name="Lien hypertexte visité" xfId="134" builtinId="9" hidden="1"/>
    <cellStyle name="Lien hypertexte visité" xfId="26" builtinId="9" hidden="1"/>
    <cellStyle name="Lien hypertexte visité" xfId="142" builtinId="9" hidden="1"/>
    <cellStyle name="Lien hypertexte visité" xfId="234" builtinId="9" hidden="1"/>
    <cellStyle name="Lien hypertexte visité" xfId="122" builtinId="9" hidden="1"/>
    <cellStyle name="Lien hypertexte visité" xfId="284" builtinId="9" hidden="1"/>
    <cellStyle name="Lien hypertexte visité" xfId="104" builtinId="9" hidden="1"/>
    <cellStyle name="Lien hypertexte visité" xfId="14" builtinId="9" hidden="1"/>
    <cellStyle name="Lien hypertexte visité" xfId="54" builtinId="9" hidden="1"/>
    <cellStyle name="Lien hypertexte visité" xfId="242" builtinId="9" hidden="1"/>
    <cellStyle name="Lien hypertexte visité" xfId="180" builtinId="9" hidden="1"/>
    <cellStyle name="Lien hypertexte visité" xfId="246" builtinId="9" hidden="1"/>
    <cellStyle name="Lien hypertexte visité" xfId="154" builtinId="9" hidden="1"/>
    <cellStyle name="Lien hypertexte visité" xfId="112" builtinId="9" hidden="1"/>
    <cellStyle name="Lien hypertexte visité" xfId="202" builtinId="9" hidden="1"/>
    <cellStyle name="Lien hypertexte visité" xfId="150" builtinId="9" hidden="1"/>
    <cellStyle name="Lien hypertexte visité" xfId="272" builtinId="9" hidden="1"/>
    <cellStyle name="Lien hypertexte visité" xfId="16" builtinId="9" hidden="1"/>
    <cellStyle name="Lien hypertexte visité" xfId="130" builtinId="9" hidden="1"/>
    <cellStyle name="Lien hypertexte visité" xfId="186" builtinId="9" hidden="1"/>
    <cellStyle name="Lien hypertexte visité" xfId="4" builtinId="9" hidden="1"/>
    <cellStyle name="Lien hypertexte visité" xfId="58" builtinId="9" hidden="1"/>
    <cellStyle name="Lien hypertexte visité" xfId="128" builtinId="9" hidden="1"/>
    <cellStyle name="Lien hypertexte visité" xfId="138" builtinId="9" hidden="1"/>
    <cellStyle name="Lien hypertexte visité" xfId="74" builtinId="9" hidden="1"/>
    <cellStyle name="Lien hypertexte visité" xfId="190" builtinId="9" hidden="1"/>
    <cellStyle name="Lien hypertexte visité" xfId="110" builtinId="9" hidden="1"/>
    <cellStyle name="Lien hypertexte visité" xfId="34" builtinId="9" hidden="1"/>
    <cellStyle name="Lien hypertexte visité" xfId="232" builtinId="9" hidden="1"/>
    <cellStyle name="Lien hypertexte visité" xfId="258" builtinId="9" hidden="1"/>
    <cellStyle name="Lien hypertexte visité" xfId="38" builtinId="9" hidden="1"/>
    <cellStyle name="Lien hypertexte visité" xfId="84" builtinId="9" hidden="1"/>
    <cellStyle name="Lien hypertexte visité" xfId="62" builtinId="9" hidden="1"/>
    <cellStyle name="Lien hypertexte visité" xfId="236" builtinId="9" hidden="1"/>
    <cellStyle name="Lien hypertexte visité" xfId="156" builtinId="9" hidden="1"/>
    <cellStyle name="Lien hypertexte visité" xfId="48" builtinId="9" hidden="1"/>
    <cellStyle name="Lien hypertexte visité" xfId="68" builtinId="9" hidden="1"/>
    <cellStyle name="Lien hypertexte visité" xfId="162" builtinId="9" hidden="1"/>
    <cellStyle name="Lien hypertexte visité" xfId="98" builtinId="9" hidden="1"/>
    <cellStyle name="Lien hypertexte visité" xfId="158" builtinId="9" hidden="1"/>
    <cellStyle name="Lien hypertexte visité" xfId="30" builtinId="9" hidden="1"/>
    <cellStyle name="Lien hypertexte visité" xfId="270" builtinId="9" hidden="1"/>
    <cellStyle name="Lien hypertexte visité" xfId="86" builtinId="9" hidden="1"/>
    <cellStyle name="Lien hypertexte visité" xfId="252" builtinId="9" hidden="1"/>
    <cellStyle name="Lien hypertexte visité" xfId="182" builtinId="9" hidden="1"/>
    <cellStyle name="Lien hypertexte visité" xfId="260" builtinId="9" hidden="1"/>
    <cellStyle name="Lien hypertexte visité" xfId="2" builtinId="9" hidden="1"/>
    <cellStyle name="Lien hypertexte visité" xfId="170" builtinId="9" hidden="1"/>
    <cellStyle name="Lien hypertexte visité" xfId="184" builtinId="9" hidden="1"/>
    <cellStyle name="Lien hypertexte visité" xfId="160" builtinId="9" hidden="1"/>
    <cellStyle name="Lien hypertexte visité" xfId="100" builtinId="9" hidden="1"/>
    <cellStyle name="Lien hypertexte visité" xfId="24" builtinId="9" hidden="1"/>
    <cellStyle name="Lien hypertexte visité" xfId="298" builtinId="9" hidden="1"/>
    <cellStyle name="Lien hypertexte visité" xfId="292" builtinId="9" hidden="1"/>
    <cellStyle name="Lien hypertexte visité" xfId="174" builtinId="9" hidden="1"/>
    <cellStyle name="Lien hypertexte visité" xfId="222" builtinId="9" hidden="1"/>
    <cellStyle name="Lien hypertexte visité" xfId="214" builtinId="9" hidden="1"/>
    <cellStyle name="Lien hypertexte visité" xfId="240" builtinId="9" hidden="1"/>
    <cellStyle name="Lien hypertexte visité" xfId="290" builtinId="9" hidden="1"/>
    <cellStyle name="Lien hypertexte visité" xfId="294" builtinId="9" hidden="1"/>
    <cellStyle name="Lien hypertexte visité" xfId="288" builtinId="9" hidden="1"/>
    <cellStyle name="Lien hypertexte visité" xfId="148" builtinId="9" hidden="1"/>
    <cellStyle name="Normal" xfId="0" builtinId="0"/>
  </cellStyles>
  <dxfs count="0"/>
  <tableStyles count="0" defaultTableStyle="TableStyleMedium2" defaultPivotStyle="PivotStyleLight16"/>
  <colors>
    <mruColors>
      <color rgb="FF02FCFF"/>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Project Velocity</a:t>
            </a:r>
          </a:p>
        </c:rich>
      </c:tx>
      <c:overlay val="0"/>
    </c:title>
    <c:autoTitleDeleted val="0"/>
    <c:plotArea>
      <c:layout>
        <c:manualLayout>
          <c:layoutTarget val="inner"/>
          <c:xMode val="edge"/>
          <c:yMode val="edge"/>
          <c:x val="0.13564880265819459"/>
          <c:y val="0.22993201669463448"/>
          <c:w val="0.61629294332508444"/>
          <c:h val="0.51729916957101674"/>
        </c:manualLayout>
      </c:layout>
      <c:lineChart>
        <c:grouping val="standard"/>
        <c:varyColors val="0"/>
        <c:ser>
          <c:idx val="0"/>
          <c:order val="0"/>
          <c:tx>
            <c:strRef>
              <c:f>'Release Roadmap - Velocity'!$A$6</c:f>
              <c:strCache>
                <c:ptCount val="1"/>
                <c:pt idx="0">
                  <c:v>SP done per sprint</c:v>
                </c:pt>
              </c:strCache>
            </c:strRef>
          </c:tx>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Velocity'!$B$6:$G$6</c:f>
              <c:numCache>
                <c:formatCode>General</c:formatCode>
                <c:ptCount val="6"/>
                <c:pt idx="0">
                  <c:v>1</c:v>
                </c:pt>
                <c:pt idx="1">
                  <c:v>43</c:v>
                </c:pt>
                <c:pt idx="2">
                  <c:v>56</c:v>
                </c:pt>
              </c:numCache>
            </c:numRef>
          </c:val>
          <c:smooth val="0"/>
          <c:extLst>
            <c:ext xmlns:c16="http://schemas.microsoft.com/office/drawing/2014/chart" uri="{C3380CC4-5D6E-409C-BE32-E72D297353CC}">
              <c16:uniqueId val="{00000000-5DE4-4E96-A6B1-5042313639E8}"/>
            </c:ext>
          </c:extLst>
        </c:ser>
        <c:ser>
          <c:idx val="1"/>
          <c:order val="1"/>
          <c:tx>
            <c:strRef>
              <c:f>'Release Roadmap - Velocity'!$A$7</c:f>
              <c:strCache>
                <c:ptCount val="1"/>
                <c:pt idx="0">
                  <c:v>Average</c:v>
                </c:pt>
              </c:strCache>
            </c:strRef>
          </c:tx>
          <c:spPr>
            <a:ln w="25400"/>
          </c:spPr>
          <c:marker>
            <c:symbol val="none"/>
          </c:marker>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Velocity'!$B$7:$G$7</c:f>
              <c:numCache>
                <c:formatCode>General</c:formatCode>
                <c:ptCount val="6"/>
                <c:pt idx="0">
                  <c:v>1</c:v>
                </c:pt>
                <c:pt idx="1">
                  <c:v>22</c:v>
                </c:pt>
                <c:pt idx="2">
                  <c:v>33.333333333333336</c:v>
                </c:pt>
              </c:numCache>
            </c:numRef>
          </c:val>
          <c:smooth val="0"/>
          <c:extLst>
            <c:ext xmlns:c16="http://schemas.microsoft.com/office/drawing/2014/chart" uri="{C3380CC4-5D6E-409C-BE32-E72D297353CC}">
              <c16:uniqueId val="{00000001-5DE4-4E96-A6B1-5042313639E8}"/>
            </c:ext>
          </c:extLst>
        </c:ser>
        <c:dLbls>
          <c:showLegendKey val="0"/>
          <c:showVal val="0"/>
          <c:showCatName val="0"/>
          <c:showSerName val="0"/>
          <c:showPercent val="0"/>
          <c:showBubbleSize val="0"/>
        </c:dLbls>
        <c:marker val="1"/>
        <c:smooth val="0"/>
        <c:axId val="-732242704"/>
        <c:axId val="-782477600"/>
      </c:lineChart>
      <c:catAx>
        <c:axId val="-732242704"/>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782477600"/>
        <c:crosses val="autoZero"/>
        <c:auto val="1"/>
        <c:lblAlgn val="ctr"/>
        <c:lblOffset val="100"/>
        <c:noMultiLvlLbl val="0"/>
      </c:catAx>
      <c:valAx>
        <c:axId val="-782477600"/>
        <c:scaling>
          <c:orientation val="minMax"/>
        </c:scaling>
        <c:delete val="0"/>
        <c:axPos val="l"/>
        <c:majorGridlines/>
        <c:title>
          <c:tx>
            <c:rich>
              <a:bodyPr rot="-5400000" vert="horz"/>
              <a:lstStyle/>
              <a:p>
                <a:pPr>
                  <a:defRPr/>
                </a:pPr>
                <a:r>
                  <a:rPr lang="fr-CH"/>
                  <a:t>Story Points</a:t>
                </a:r>
                <a:endParaRPr lang="fr-CH" baseline="0"/>
              </a:p>
            </c:rich>
          </c:tx>
          <c:overlay val="0"/>
        </c:title>
        <c:numFmt formatCode="General" sourceLinked="1"/>
        <c:majorTickMark val="out"/>
        <c:minorTickMark val="none"/>
        <c:tickLblPos val="nextTo"/>
        <c:crossAx val="-732242704"/>
        <c:crosses val="autoZero"/>
        <c:crossBetween val="between"/>
      </c:valAx>
      <c:spPr>
        <a:solidFill>
          <a:schemeClr val="bg1">
            <a:lumMod val="75000"/>
          </a:schemeClr>
        </a:solidFill>
      </c:spPr>
    </c:plotArea>
    <c:legend>
      <c:legendPos val="r"/>
      <c:layout>
        <c:manualLayout>
          <c:xMode val="edge"/>
          <c:yMode val="edge"/>
          <c:x val="0.77273447278567697"/>
          <c:y val="0.33281184114280804"/>
          <c:w val="0.21167098211252466"/>
          <c:h val="0.35063293317843464"/>
        </c:manualLayout>
      </c:layout>
      <c:overlay val="0"/>
    </c:legend>
    <c:plotVisOnly val="1"/>
    <c:dispBlanksAs val="gap"/>
    <c:showDLblsOverMax val="0"/>
  </c:chart>
  <c:spPr>
    <a:solidFill>
      <a:schemeClr val="accent1">
        <a:lumMod val="20000"/>
        <a:lumOff val="80000"/>
      </a:schemeClr>
    </a:solidFill>
  </c:spPr>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Release roadmap</a:t>
            </a:r>
          </a:p>
        </c:rich>
      </c:tx>
      <c:overlay val="0"/>
    </c:title>
    <c:autoTitleDeleted val="0"/>
    <c:plotArea>
      <c:layout/>
      <c:barChart>
        <c:barDir val="col"/>
        <c:grouping val="stacked"/>
        <c:varyColors val="0"/>
        <c:ser>
          <c:idx val="0"/>
          <c:order val="0"/>
          <c:tx>
            <c:strRef>
              <c:f>'Release Roadmap - Velocity'!$A$11</c:f>
              <c:strCache>
                <c:ptCount val="1"/>
                <c:pt idx="0">
                  <c:v>Done (cumulative)</c:v>
                </c:pt>
              </c:strCache>
            </c:strRef>
          </c:tx>
          <c:spPr>
            <a:solidFill>
              <a:schemeClr val="accent3">
                <a:lumMod val="75000"/>
              </a:schemeClr>
            </a:solidFill>
          </c:spPr>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Velocity'!$B$11:$G$11</c:f>
              <c:numCache>
                <c:formatCode>General</c:formatCode>
                <c:ptCount val="6"/>
                <c:pt idx="0">
                  <c:v>1</c:v>
                </c:pt>
                <c:pt idx="1">
                  <c:v>44</c:v>
                </c:pt>
                <c:pt idx="2">
                  <c:v>100</c:v>
                </c:pt>
              </c:numCache>
            </c:numRef>
          </c:val>
          <c:extLst>
            <c:ext xmlns:c16="http://schemas.microsoft.com/office/drawing/2014/chart" uri="{C3380CC4-5D6E-409C-BE32-E72D297353CC}">
              <c16:uniqueId val="{00000000-30FE-473D-B535-71FE5B9DAF3B}"/>
            </c:ext>
          </c:extLst>
        </c:ser>
        <c:ser>
          <c:idx val="1"/>
          <c:order val="1"/>
          <c:tx>
            <c:strRef>
              <c:f>'Release Roadmap - Velocity'!$A$10</c:f>
              <c:strCache>
                <c:ptCount val="1"/>
                <c:pt idx="0">
                  <c:v>Rejected</c:v>
                </c:pt>
              </c:strCache>
            </c:strRef>
          </c:tx>
          <c:spPr>
            <a:solidFill>
              <a:srgbClr val="FF0000"/>
            </a:solidFill>
          </c:spPr>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Velocity'!$B$10:$G$10</c:f>
              <c:numCache>
                <c:formatCode>General</c:formatCode>
                <c:ptCount val="6"/>
                <c:pt idx="0">
                  <c:v>0</c:v>
                </c:pt>
                <c:pt idx="1">
                  <c:v>0</c:v>
                </c:pt>
                <c:pt idx="2">
                  <c:v>3</c:v>
                </c:pt>
              </c:numCache>
            </c:numRef>
          </c:val>
          <c:extLst>
            <c:ext xmlns:c16="http://schemas.microsoft.com/office/drawing/2014/chart" uri="{C3380CC4-5D6E-409C-BE32-E72D297353CC}">
              <c16:uniqueId val="{00000001-30FE-473D-B535-71FE5B9DAF3B}"/>
            </c:ext>
          </c:extLst>
        </c:ser>
        <c:ser>
          <c:idx val="3"/>
          <c:order val="2"/>
          <c:tx>
            <c:v>Todo</c:v>
          </c:tx>
          <c:spPr>
            <a:solidFill>
              <a:schemeClr val="accent1"/>
            </a:solidFill>
          </c:spPr>
          <c:invertIfNegative val="0"/>
          <c:val>
            <c:numRef>
              <c:f>'Release Roadmap - Velocity'!$B$9:$G$9</c:f>
              <c:numCache>
                <c:formatCode>General</c:formatCode>
                <c:ptCount val="6"/>
                <c:pt idx="0">
                  <c:v>610</c:v>
                </c:pt>
                <c:pt idx="1">
                  <c:v>532</c:v>
                </c:pt>
                <c:pt idx="2">
                  <c:v>485</c:v>
                </c:pt>
              </c:numCache>
            </c:numRef>
          </c:val>
          <c:extLst>
            <c:ext xmlns:c16="http://schemas.microsoft.com/office/drawing/2014/chart" uri="{C3380CC4-5D6E-409C-BE32-E72D297353CC}">
              <c16:uniqueId val="{00000002-30FE-473D-B535-71FE5B9DAF3B}"/>
            </c:ext>
          </c:extLst>
        </c:ser>
        <c:dLbls>
          <c:showLegendKey val="0"/>
          <c:showVal val="0"/>
          <c:showCatName val="0"/>
          <c:showSerName val="0"/>
          <c:showPercent val="0"/>
          <c:showBubbleSize val="0"/>
        </c:dLbls>
        <c:gapWidth val="150"/>
        <c:overlap val="100"/>
        <c:axId val="-781440672"/>
        <c:axId val="-781436640"/>
      </c:barChart>
      <c:catAx>
        <c:axId val="-781440672"/>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781436640"/>
        <c:crosses val="autoZero"/>
        <c:auto val="1"/>
        <c:lblAlgn val="ctr"/>
        <c:lblOffset val="100"/>
        <c:noMultiLvlLbl val="0"/>
      </c:catAx>
      <c:valAx>
        <c:axId val="-781436640"/>
        <c:scaling>
          <c:orientation val="minMax"/>
        </c:scaling>
        <c:delete val="0"/>
        <c:axPos val="l"/>
        <c:majorGridlines/>
        <c:title>
          <c:tx>
            <c:rich>
              <a:bodyPr rot="-5400000" vert="horz"/>
              <a:lstStyle/>
              <a:p>
                <a:pPr>
                  <a:defRPr/>
                </a:pPr>
                <a:r>
                  <a:rPr lang="fr-CH"/>
                  <a:t>Story Points</a:t>
                </a:r>
              </a:p>
            </c:rich>
          </c:tx>
          <c:overlay val="0"/>
        </c:title>
        <c:numFmt formatCode="General" sourceLinked="1"/>
        <c:majorTickMark val="out"/>
        <c:minorTickMark val="none"/>
        <c:tickLblPos val="nextTo"/>
        <c:crossAx val="-781440672"/>
        <c:crosses val="autoZero"/>
        <c:crossBetween val="between"/>
      </c:valAx>
    </c:plotArea>
    <c:legend>
      <c:legendPos val="r"/>
      <c:overlay val="0"/>
    </c:legend>
    <c:plotVisOnly val="1"/>
    <c:dispBlanksAs val="gap"/>
    <c:showDLblsOverMax val="0"/>
  </c:chart>
  <c:spPr>
    <a:solidFill>
      <a:schemeClr val="accent3">
        <a:lumMod val="60000"/>
        <a:lumOff val="40000"/>
      </a:schemeClr>
    </a:solidFill>
  </c:spPr>
  <c:printSettings>
    <c:headerFooter/>
    <c:pageMargins b="0.750000000000001" l="0.70000000000000095" r="0.70000000000000095"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846062992125981"/>
          <c:y val="3.8684737578534391E-2"/>
          <c:w val="0.58908158355205587"/>
          <c:h val="0.8250695492331751"/>
        </c:manualLayout>
      </c:layout>
      <c:barChart>
        <c:barDir val="col"/>
        <c:grouping val="stacked"/>
        <c:varyColors val="0"/>
        <c:ser>
          <c:idx val="0"/>
          <c:order val="0"/>
          <c:tx>
            <c:strRef>
              <c:f>'Release Roadmap - Velocity'!$A$54</c:f>
              <c:strCache>
                <c:ptCount val="1"/>
                <c:pt idx="0">
                  <c:v>Scope Change</c:v>
                </c:pt>
              </c:strCache>
            </c:strRef>
          </c:tx>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Velocity'!$B$54:$G$54</c:f>
              <c:numCache>
                <c:formatCode>General</c:formatCode>
                <c:ptCount val="6"/>
                <c:pt idx="0">
                  <c:v>0</c:v>
                </c:pt>
                <c:pt idx="1">
                  <c:v>0</c:v>
                </c:pt>
                <c:pt idx="2">
                  <c:v>0</c:v>
                </c:pt>
                <c:pt idx="3">
                  <c:v>0</c:v>
                </c:pt>
              </c:numCache>
            </c:numRef>
          </c:val>
          <c:extLst>
            <c:ext xmlns:c16="http://schemas.microsoft.com/office/drawing/2014/chart" uri="{C3380CC4-5D6E-409C-BE32-E72D297353CC}">
              <c16:uniqueId val="{00000000-A005-1A41-93DA-055D5CD6ED02}"/>
            </c:ext>
          </c:extLst>
        </c:ser>
        <c:ser>
          <c:idx val="1"/>
          <c:order val="1"/>
          <c:tx>
            <c:v>Progress</c:v>
          </c:tx>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Velocity'!$B$52:$G$52</c:f>
              <c:numCache>
                <c:formatCode>General</c:formatCode>
                <c:ptCount val="6"/>
                <c:pt idx="0">
                  <c:v>112</c:v>
                </c:pt>
                <c:pt idx="1">
                  <c:v>69</c:v>
                </c:pt>
                <c:pt idx="2">
                  <c:v>13</c:v>
                </c:pt>
                <c:pt idx="3">
                  <c:v>13</c:v>
                </c:pt>
              </c:numCache>
            </c:numRef>
          </c:val>
          <c:extLst>
            <c:ext xmlns:c16="http://schemas.microsoft.com/office/drawing/2014/chart" uri="{C3380CC4-5D6E-409C-BE32-E72D297353CC}">
              <c16:uniqueId val="{00000001-A005-1A41-93DA-055D5CD6ED02}"/>
            </c:ext>
          </c:extLst>
        </c:ser>
        <c:dLbls>
          <c:showLegendKey val="0"/>
          <c:showVal val="0"/>
          <c:showCatName val="0"/>
          <c:showSerName val="0"/>
          <c:showPercent val="0"/>
          <c:showBubbleSize val="0"/>
        </c:dLbls>
        <c:gapWidth val="150"/>
        <c:overlap val="100"/>
        <c:axId val="-781384208"/>
        <c:axId val="-781381456"/>
      </c:barChart>
      <c:catAx>
        <c:axId val="-781384208"/>
        <c:scaling>
          <c:orientation val="minMax"/>
        </c:scaling>
        <c:delete val="0"/>
        <c:axPos val="b"/>
        <c:title>
          <c:tx>
            <c:rich>
              <a:bodyPr/>
              <a:lstStyle/>
              <a:p>
                <a:pPr>
                  <a:defRPr/>
                </a:pPr>
                <a:r>
                  <a:rPr lang="fr-FR"/>
                  <a:t>Sprints</a:t>
                </a:r>
              </a:p>
            </c:rich>
          </c:tx>
          <c:overlay val="0"/>
        </c:title>
        <c:numFmt formatCode="General" sourceLinked="1"/>
        <c:majorTickMark val="out"/>
        <c:minorTickMark val="none"/>
        <c:tickLblPos val="nextTo"/>
        <c:crossAx val="-781381456"/>
        <c:crosses val="autoZero"/>
        <c:auto val="1"/>
        <c:lblAlgn val="ctr"/>
        <c:lblOffset val="100"/>
        <c:noMultiLvlLbl val="0"/>
      </c:catAx>
      <c:valAx>
        <c:axId val="-781381456"/>
        <c:scaling>
          <c:orientation val="minMax"/>
        </c:scaling>
        <c:delete val="0"/>
        <c:axPos val="l"/>
        <c:majorGridlines/>
        <c:title>
          <c:tx>
            <c:rich>
              <a:bodyPr/>
              <a:lstStyle/>
              <a:p>
                <a:pPr>
                  <a:defRPr/>
                </a:pPr>
                <a:r>
                  <a:rPr lang="fr-FR"/>
                  <a:t>Story Points</a:t>
                </a:r>
              </a:p>
            </c:rich>
          </c:tx>
          <c:overlay val="0"/>
        </c:title>
        <c:numFmt formatCode="General" sourceLinked="1"/>
        <c:majorTickMark val="out"/>
        <c:minorTickMark val="none"/>
        <c:tickLblPos val="nextTo"/>
        <c:crossAx val="-78138420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0</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0'!$F$9:$K$9</c:f>
              <c:strCache>
                <c:ptCount val="6"/>
                <c:pt idx="0">
                  <c:v>Day 1</c:v>
                </c:pt>
                <c:pt idx="1">
                  <c:v>Day 01 (06.07.2023)</c:v>
                </c:pt>
                <c:pt idx="2">
                  <c:v>Day 02 (07.07.2023)</c:v>
                </c:pt>
                <c:pt idx="3">
                  <c:v>Day 03 (08.07.2023)</c:v>
                </c:pt>
                <c:pt idx="4">
                  <c:v>Day 04 (09.07.2023)</c:v>
                </c:pt>
                <c:pt idx="5">
                  <c:v>Day 05 (12.07.2023)</c:v>
                </c:pt>
              </c:strCache>
            </c:strRef>
          </c:cat>
          <c:val>
            <c:numRef>
              <c:f>'Sprint  0'!$F$22:$J$22</c:f>
              <c:numCache>
                <c:formatCode>0</c:formatCode>
                <c:ptCount val="5"/>
                <c:pt idx="0">
                  <c:v>46.25</c:v>
                </c:pt>
                <c:pt idx="1">
                  <c:v>43.5</c:v>
                </c:pt>
                <c:pt idx="2">
                  <c:v>28.33</c:v>
                </c:pt>
                <c:pt idx="3">
                  <c:v>14</c:v>
                </c:pt>
                <c:pt idx="4">
                  <c:v>0</c:v>
                </c:pt>
              </c:numCache>
            </c:numRef>
          </c:val>
          <c:smooth val="1"/>
          <c:extLst>
            <c:ext xmlns:c16="http://schemas.microsoft.com/office/drawing/2014/chart" uri="{C3380CC4-5D6E-409C-BE32-E72D297353CC}">
              <c16:uniqueId val="{00000000-3CB1-4CA3-A293-6741BBAF0ACD}"/>
            </c:ext>
          </c:extLst>
        </c:ser>
        <c:ser>
          <c:idx val="1"/>
          <c:order val="1"/>
          <c:spPr>
            <a:ln w="25400">
              <a:solidFill>
                <a:srgbClr val="FF0000"/>
              </a:solidFill>
              <a:prstDash val="solid"/>
            </a:ln>
          </c:spPr>
          <c:marker>
            <c:symbol val="none"/>
          </c:marker>
          <c:cat>
            <c:strRef>
              <c:f>'Sprint  0'!$F$9:$K$9</c:f>
              <c:strCache>
                <c:ptCount val="6"/>
                <c:pt idx="0">
                  <c:v>Day 1</c:v>
                </c:pt>
                <c:pt idx="1">
                  <c:v>Day 01 (06.07.2023)</c:v>
                </c:pt>
                <c:pt idx="2">
                  <c:v>Day 02 (07.07.2023)</c:v>
                </c:pt>
                <c:pt idx="3">
                  <c:v>Day 03 (08.07.2023)</c:v>
                </c:pt>
                <c:pt idx="4">
                  <c:v>Day 04 (09.07.2023)</c:v>
                </c:pt>
                <c:pt idx="5">
                  <c:v>Day 05 (12.07.2023)</c:v>
                </c:pt>
              </c:strCache>
            </c:strRef>
          </c:cat>
          <c:val>
            <c:numRef>
              <c:f>'Sprint  0'!$F$23:$J$23</c:f>
              <c:numCache>
                <c:formatCode>0.0</c:formatCode>
                <c:ptCount val="5"/>
                <c:pt idx="0">
                  <c:v>48</c:v>
                </c:pt>
                <c:pt idx="1">
                  <c:v>36</c:v>
                </c:pt>
                <c:pt idx="2">
                  <c:v>24</c:v>
                </c:pt>
                <c:pt idx="3">
                  <c:v>12</c:v>
                </c:pt>
                <c:pt idx="4">
                  <c:v>0</c:v>
                </c:pt>
              </c:numCache>
            </c:numRef>
          </c:val>
          <c:smooth val="1"/>
          <c:extLst>
            <c:ext xmlns:c16="http://schemas.microsoft.com/office/drawing/2014/chart" uri="{C3380CC4-5D6E-409C-BE32-E72D297353CC}">
              <c16:uniqueId val="{00000001-3CB1-4CA3-A293-6741BBAF0ACD}"/>
            </c:ext>
          </c:extLst>
        </c:ser>
        <c:dLbls>
          <c:showLegendKey val="0"/>
          <c:showVal val="0"/>
          <c:showCatName val="0"/>
          <c:showSerName val="0"/>
          <c:showPercent val="0"/>
          <c:showBubbleSize val="0"/>
        </c:dLbls>
        <c:marker val="1"/>
        <c:smooth val="0"/>
        <c:axId val="-781337968"/>
        <c:axId val="-781333936"/>
      </c:lineChart>
      <c:catAx>
        <c:axId val="-78133796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333936"/>
        <c:crosses val="autoZero"/>
        <c:auto val="0"/>
        <c:lblAlgn val="ctr"/>
        <c:lblOffset val="100"/>
        <c:tickLblSkip val="1"/>
        <c:tickMarkSkip val="1"/>
        <c:noMultiLvlLbl val="0"/>
      </c:catAx>
      <c:valAx>
        <c:axId val="-781333936"/>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337968"/>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fr-FR"/>
    </a:p>
  </c:txPr>
  <c:printSettings>
    <c:headerFooter/>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1</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tx>
            <c:v>Remaining</c:v>
          </c:tx>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1'!$F$18:$O$18</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1'!$F$40:$O$40</c:f>
              <c:numCache>
                <c:formatCode>0</c:formatCode>
                <c:ptCount val="10"/>
                <c:pt idx="0">
                  <c:v>48.5</c:v>
                </c:pt>
                <c:pt idx="1">
                  <c:v>44.5</c:v>
                </c:pt>
                <c:pt idx="2">
                  <c:v>41.5</c:v>
                </c:pt>
                <c:pt idx="3">
                  <c:v>36.5</c:v>
                </c:pt>
                <c:pt idx="4">
                  <c:v>29.5</c:v>
                </c:pt>
                <c:pt idx="5">
                  <c:v>25.5</c:v>
                </c:pt>
                <c:pt idx="6">
                  <c:v>22.5</c:v>
                </c:pt>
                <c:pt idx="7">
                  <c:v>16.5</c:v>
                </c:pt>
                <c:pt idx="8">
                  <c:v>4</c:v>
                </c:pt>
                <c:pt idx="9">
                  <c:v>0</c:v>
                </c:pt>
              </c:numCache>
            </c:numRef>
          </c:val>
          <c:smooth val="1"/>
          <c:extLst>
            <c:ext xmlns:c16="http://schemas.microsoft.com/office/drawing/2014/chart" uri="{C3380CC4-5D6E-409C-BE32-E72D297353CC}">
              <c16:uniqueId val="{00000000-DCE0-4BB9-B9F7-237665F6D8D5}"/>
            </c:ext>
          </c:extLst>
        </c:ser>
        <c:ser>
          <c:idx val="1"/>
          <c:order val="1"/>
          <c:tx>
            <c:v>Theorical</c:v>
          </c:tx>
          <c:spPr>
            <a:ln w="25400">
              <a:solidFill>
                <a:srgbClr val="FF0000"/>
              </a:solidFill>
              <a:prstDash val="solid"/>
            </a:ln>
          </c:spPr>
          <c:marker>
            <c:symbol val="none"/>
          </c:marker>
          <c:cat>
            <c:strRef>
              <c:f>'Sprint  1'!$F$18:$O$18</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1'!$F$41:$O$41</c:f>
              <c:numCache>
                <c:formatCode>0.0</c:formatCode>
                <c:ptCount val="10"/>
                <c:pt idx="0">
                  <c:v>48.5</c:v>
                </c:pt>
                <c:pt idx="1">
                  <c:v>43.111111111111114</c:v>
                </c:pt>
                <c:pt idx="2">
                  <c:v>37.722222222222229</c:v>
                </c:pt>
                <c:pt idx="3">
                  <c:v>32.333333333333343</c:v>
                </c:pt>
                <c:pt idx="4">
                  <c:v>26.944444444444454</c:v>
                </c:pt>
                <c:pt idx="5">
                  <c:v>21.555555555555564</c:v>
                </c:pt>
                <c:pt idx="6">
                  <c:v>16.166666666666675</c:v>
                </c:pt>
                <c:pt idx="7">
                  <c:v>10.777777777777786</c:v>
                </c:pt>
                <c:pt idx="8">
                  <c:v>5.3888888888888964</c:v>
                </c:pt>
                <c:pt idx="9">
                  <c:v>7.1054273576010019E-15</c:v>
                </c:pt>
              </c:numCache>
            </c:numRef>
          </c:val>
          <c:smooth val="1"/>
          <c:extLst>
            <c:ext xmlns:c16="http://schemas.microsoft.com/office/drawing/2014/chart" uri="{C3380CC4-5D6E-409C-BE32-E72D297353CC}">
              <c16:uniqueId val="{00000001-DCE0-4BB9-B9F7-237665F6D8D5}"/>
            </c:ext>
          </c:extLst>
        </c:ser>
        <c:dLbls>
          <c:showLegendKey val="0"/>
          <c:showVal val="0"/>
          <c:showCatName val="0"/>
          <c:showSerName val="0"/>
          <c:showPercent val="0"/>
          <c:showBubbleSize val="0"/>
        </c:dLbls>
        <c:marker val="1"/>
        <c:smooth val="0"/>
        <c:axId val="-781291344"/>
        <c:axId val="-781287312"/>
      </c:lineChart>
      <c:catAx>
        <c:axId val="-781291344"/>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287312"/>
        <c:crosses val="autoZero"/>
        <c:auto val="0"/>
        <c:lblAlgn val="ctr"/>
        <c:lblOffset val="100"/>
        <c:tickLblSkip val="1"/>
        <c:tickMarkSkip val="1"/>
        <c:noMultiLvlLbl val="0"/>
      </c:catAx>
      <c:valAx>
        <c:axId val="-781287312"/>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291344"/>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fr-FR"/>
    </a:p>
  </c:txPr>
  <c:printSettings>
    <c:headerFooter/>
    <c:pageMargins b="1" l="0.75" r="0.7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2</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tx>
            <c:v>Remaining</c:v>
          </c:tx>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2'!$F$15:$O$15</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2'!$F$41:$O$41</c:f>
              <c:numCache>
                <c:formatCode>0</c:formatCode>
                <c:ptCount val="10"/>
                <c:pt idx="0">
                  <c:v>111</c:v>
                </c:pt>
                <c:pt idx="1">
                  <c:v>89</c:v>
                </c:pt>
                <c:pt idx="2">
                  <c:v>71</c:v>
                </c:pt>
                <c:pt idx="3">
                  <c:v>61</c:v>
                </c:pt>
                <c:pt idx="4">
                  <c:v>45</c:v>
                </c:pt>
                <c:pt idx="5">
                  <c:v>28</c:v>
                </c:pt>
                <c:pt idx="6">
                  <c:v>18</c:v>
                </c:pt>
                <c:pt idx="7">
                  <c:v>14</c:v>
                </c:pt>
                <c:pt idx="8">
                  <c:v>14</c:v>
                </c:pt>
                <c:pt idx="9">
                  <c:v>14</c:v>
                </c:pt>
              </c:numCache>
            </c:numRef>
          </c:val>
          <c:smooth val="1"/>
          <c:extLst>
            <c:ext xmlns:c16="http://schemas.microsoft.com/office/drawing/2014/chart" uri="{C3380CC4-5D6E-409C-BE32-E72D297353CC}">
              <c16:uniqueId val="{00000000-53DC-417A-8D1D-987019C8FC4B}"/>
            </c:ext>
          </c:extLst>
        </c:ser>
        <c:ser>
          <c:idx val="1"/>
          <c:order val="1"/>
          <c:tx>
            <c:v>Theorical</c:v>
          </c:tx>
          <c:spPr>
            <a:ln w="25400">
              <a:solidFill>
                <a:srgbClr val="FF0000"/>
              </a:solidFill>
              <a:prstDash val="solid"/>
            </a:ln>
          </c:spPr>
          <c:marker>
            <c:symbol val="none"/>
          </c:marker>
          <c:cat>
            <c:strRef>
              <c:f>'Sprint  2'!$F$15:$O$15</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2'!$F$42:$O$42</c:f>
              <c:numCache>
                <c:formatCode>0.0</c:formatCode>
                <c:ptCount val="10"/>
                <c:pt idx="0">
                  <c:v>111</c:v>
                </c:pt>
                <c:pt idx="1">
                  <c:v>98.666666666666671</c:v>
                </c:pt>
                <c:pt idx="2">
                  <c:v>86.333333333333343</c:v>
                </c:pt>
                <c:pt idx="3">
                  <c:v>74.000000000000014</c:v>
                </c:pt>
                <c:pt idx="4">
                  <c:v>61.666666666666679</c:v>
                </c:pt>
                <c:pt idx="5">
                  <c:v>49.333333333333343</c:v>
                </c:pt>
                <c:pt idx="6">
                  <c:v>37.000000000000007</c:v>
                </c:pt>
                <c:pt idx="7">
                  <c:v>24.666666666666671</c:v>
                </c:pt>
                <c:pt idx="8">
                  <c:v>12.333333333333337</c:v>
                </c:pt>
                <c:pt idx="9">
                  <c:v>0</c:v>
                </c:pt>
              </c:numCache>
            </c:numRef>
          </c:val>
          <c:smooth val="1"/>
          <c:extLst>
            <c:ext xmlns:c16="http://schemas.microsoft.com/office/drawing/2014/chart" uri="{C3380CC4-5D6E-409C-BE32-E72D297353CC}">
              <c16:uniqueId val="{00000001-53DC-417A-8D1D-987019C8FC4B}"/>
            </c:ext>
          </c:extLst>
        </c:ser>
        <c:dLbls>
          <c:showLegendKey val="0"/>
          <c:showVal val="0"/>
          <c:showCatName val="0"/>
          <c:showSerName val="0"/>
          <c:showPercent val="0"/>
          <c:showBubbleSize val="0"/>
        </c:dLbls>
        <c:marker val="1"/>
        <c:smooth val="0"/>
        <c:axId val="-781291344"/>
        <c:axId val="-781287312"/>
      </c:lineChart>
      <c:catAx>
        <c:axId val="-781291344"/>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287312"/>
        <c:crosses val="autoZero"/>
        <c:auto val="0"/>
        <c:lblAlgn val="ctr"/>
        <c:lblOffset val="100"/>
        <c:tickLblSkip val="1"/>
        <c:tickMarkSkip val="1"/>
        <c:noMultiLvlLbl val="0"/>
      </c:catAx>
      <c:valAx>
        <c:axId val="-781287312"/>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291344"/>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fr-FR"/>
    </a:p>
  </c:txPr>
  <c:printSettings>
    <c:headerFooter/>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533400</xdr:rowOff>
    </xdr:from>
    <xdr:to>
      <xdr:col>13</xdr:col>
      <xdr:colOff>504824</xdr:colOff>
      <xdr:row>11</xdr:row>
      <xdr:rowOff>63500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13</xdr:row>
      <xdr:rowOff>73025</xdr:rowOff>
    </xdr:from>
    <xdr:to>
      <xdr:col>13</xdr:col>
      <xdr:colOff>520700</xdr:colOff>
      <xdr:row>37</xdr:row>
      <xdr:rowOff>47625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284454</xdr:colOff>
      <xdr:row>0</xdr:row>
      <xdr:rowOff>971550</xdr:rowOff>
    </xdr:to>
    <xdr:pic>
      <xdr:nvPicPr>
        <xdr:cNvPr id="7" name="Imag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265654" cy="971550"/>
        </a:xfrm>
        <a:prstGeom prst="rect">
          <a:avLst/>
        </a:prstGeom>
      </xdr:spPr>
    </xdr:pic>
    <xdr:clientData/>
  </xdr:twoCellAnchor>
  <xdr:twoCellAnchor>
    <xdr:from>
      <xdr:col>7</xdr:col>
      <xdr:colOff>342900</xdr:colOff>
      <xdr:row>40</xdr:row>
      <xdr:rowOff>177800</xdr:rowOff>
    </xdr:from>
    <xdr:to>
      <xdr:col>12</xdr:col>
      <xdr:colOff>533400</xdr:colOff>
      <xdr:row>58</xdr:row>
      <xdr:rowOff>114300</xdr:rowOff>
    </xdr:to>
    <xdr:graphicFrame macro="">
      <xdr:nvGraphicFramePr>
        <xdr:cNvPr id="5" name="Graphique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685800</xdr:colOff>
      <xdr:row>0</xdr:row>
      <xdr:rowOff>598170</xdr:rowOff>
    </xdr:to>
    <xdr:pic>
      <xdr:nvPicPr>
        <xdr:cNvPr id="6" name="Imag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333500" cy="581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1510293</xdr:colOff>
      <xdr:row>0</xdr:row>
      <xdr:rowOff>971550</xdr:rowOff>
    </xdr:to>
    <xdr:pic>
      <xdr:nvPicPr>
        <xdr:cNvPr id="5" name="Imag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10129" cy="971550"/>
        </a:xfrm>
        <a:prstGeom prst="rect">
          <a:avLst/>
        </a:prstGeom>
      </xdr:spPr>
    </xdr:pic>
    <xdr:clientData/>
  </xdr:twoCellAnchor>
  <xdr:twoCellAnchor>
    <xdr:from>
      <xdr:col>0</xdr:col>
      <xdr:colOff>342900</xdr:colOff>
      <xdr:row>23</xdr:row>
      <xdr:rowOff>695325</xdr:rowOff>
    </xdr:from>
    <xdr:to>
      <xdr:col>6</xdr:col>
      <xdr:colOff>774700</xdr:colOff>
      <xdr:row>45</xdr:row>
      <xdr:rowOff>98425</xdr:rowOff>
    </xdr:to>
    <xdr:graphicFrame macro="">
      <xdr:nvGraphicFramePr>
        <xdr:cNvPr id="2" name="Graphique 9">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1677009</xdr:colOff>
      <xdr:row>0</xdr:row>
      <xdr:rowOff>967740</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15209" cy="971550"/>
        </a:xfrm>
        <a:prstGeom prst="rect">
          <a:avLst/>
        </a:prstGeom>
      </xdr:spPr>
    </xdr:pic>
    <xdr:clientData/>
  </xdr:twoCellAnchor>
  <xdr:twoCellAnchor>
    <xdr:from>
      <xdr:col>0</xdr:col>
      <xdr:colOff>721659</xdr:colOff>
      <xdr:row>41</xdr:row>
      <xdr:rowOff>609600</xdr:rowOff>
    </xdr:from>
    <xdr:to>
      <xdr:col>6</xdr:col>
      <xdr:colOff>94877</xdr:colOff>
      <xdr:row>63</xdr:row>
      <xdr:rowOff>12700</xdr:rowOff>
    </xdr:to>
    <xdr:graphicFrame macro="">
      <xdr:nvGraphicFramePr>
        <xdr:cNvPr id="3" name="Graphique 9">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1677009</xdr:colOff>
      <xdr:row>0</xdr:row>
      <xdr:rowOff>967740</xdr:rowOff>
    </xdr:to>
    <xdr:pic>
      <xdr:nvPicPr>
        <xdr:cNvPr id="2" name="Image 1">
          <a:extLst>
            <a:ext uri="{FF2B5EF4-FFF2-40B4-BE49-F238E27FC236}">
              <a16:creationId xmlns:a16="http://schemas.microsoft.com/office/drawing/2014/main" id="{A7F3B8AD-7F9B-4F9F-8D83-A5CDFF9065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410434" cy="967740"/>
        </a:xfrm>
        <a:prstGeom prst="rect">
          <a:avLst/>
        </a:prstGeom>
      </xdr:spPr>
    </xdr:pic>
    <xdr:clientData/>
  </xdr:twoCellAnchor>
  <xdr:twoCellAnchor>
    <xdr:from>
      <xdr:col>0</xdr:col>
      <xdr:colOff>342900</xdr:colOff>
      <xdr:row>42</xdr:row>
      <xdr:rowOff>923925</xdr:rowOff>
    </xdr:from>
    <xdr:to>
      <xdr:col>5</xdr:col>
      <xdr:colOff>377825</xdr:colOff>
      <xdr:row>65</xdr:row>
      <xdr:rowOff>174625</xdr:rowOff>
    </xdr:to>
    <xdr:graphicFrame macro="">
      <xdr:nvGraphicFramePr>
        <xdr:cNvPr id="5" name="Graphique 9">
          <a:extLst>
            <a:ext uri="{FF2B5EF4-FFF2-40B4-BE49-F238E27FC236}">
              <a16:creationId xmlns:a16="http://schemas.microsoft.com/office/drawing/2014/main" id="{390565EF-B44C-458C-A17B-758B61F3FFF9}"/>
            </a:ext>
            <a:ext uri="{147F2762-F138-4A5C-976F-8EAC2B608ADB}">
              <a16:predDERef xmlns:a16="http://schemas.microsoft.com/office/drawing/2014/main" pred="{A7F3B8AD-7F9B-4F9F-8D83-A5CDFF906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2265654</xdr:colOff>
      <xdr:row>0</xdr:row>
      <xdr:rowOff>971550</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65654" cy="9715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zoomScale="170" zoomScaleNormal="170" workbookViewId="0">
      <selection activeCell="E18" sqref="E18"/>
    </sheetView>
  </sheetViews>
  <sheetFormatPr baseColWidth="10" defaultColWidth="11.42578125" defaultRowHeight="15" x14ac:dyDescent="0.25"/>
  <sheetData>
    <row r="1" spans="1:1" x14ac:dyDescent="0.25">
      <c r="A1" s="14" t="s">
        <v>0</v>
      </c>
    </row>
    <row r="2" spans="1:1" x14ac:dyDescent="0.25">
      <c r="A2" s="14"/>
    </row>
    <row r="3" spans="1:1" x14ac:dyDescent="0.25">
      <c r="A3" t="s">
        <v>1</v>
      </c>
    </row>
    <row r="4" spans="1:1" x14ac:dyDescent="0.25">
      <c r="A4" t="s">
        <v>2</v>
      </c>
    </row>
    <row r="6" spans="1:1" x14ac:dyDescent="0.25">
      <c r="A6" t="s">
        <v>3</v>
      </c>
    </row>
    <row r="9" spans="1:1" x14ac:dyDescent="0.25">
      <c r="A9" t="s">
        <v>4</v>
      </c>
    </row>
    <row r="11" spans="1:1" x14ac:dyDescent="0.25">
      <c r="A11" s="14" t="s">
        <v>5</v>
      </c>
    </row>
    <row r="12" spans="1:1" x14ac:dyDescent="0.25">
      <c r="A12" t="s">
        <v>6</v>
      </c>
    </row>
    <row r="13" spans="1:1" x14ac:dyDescent="0.25">
      <c r="A13" t="s">
        <v>7</v>
      </c>
    </row>
    <row r="14" spans="1:1" x14ac:dyDescent="0.25">
      <c r="A14" t="s">
        <v>8</v>
      </c>
    </row>
    <row r="15" spans="1:1" x14ac:dyDescent="0.25">
      <c r="A15" t="s">
        <v>9</v>
      </c>
    </row>
    <row r="16" spans="1:1" x14ac:dyDescent="0.25">
      <c r="A16" t="s">
        <v>10</v>
      </c>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61D08-D664-4EEB-AFD9-E2454752AF81}">
  <dimension ref="A1:BG34"/>
  <sheetViews>
    <sheetView workbookViewId="0">
      <pane ySplit="1" topLeftCell="A2" activePane="bottomLeft" state="frozen"/>
      <selection pane="bottomLeft" activeCell="G1366" sqref="G1366"/>
    </sheetView>
  </sheetViews>
  <sheetFormatPr baseColWidth="10" defaultColWidth="11.28515625" defaultRowHeight="15" x14ac:dyDescent="0.25"/>
  <cols>
    <col min="1" max="1" width="11.28515625" style="50"/>
    <col min="2" max="2" width="12.28515625" style="86" customWidth="1"/>
    <col min="3" max="3" width="24.28515625" style="86" customWidth="1"/>
    <col min="4" max="5" width="49.85546875" style="87" customWidth="1"/>
    <col min="6" max="6" width="49.85546875" customWidth="1"/>
    <col min="7" max="7" width="16.28515625" customWidth="1"/>
  </cols>
  <sheetData>
    <row r="1" spans="1:6" s="63" customFormat="1" ht="20.25" customHeight="1" x14ac:dyDescent="0.25">
      <c r="A1" s="111" t="s">
        <v>50</v>
      </c>
      <c r="B1" s="111" t="s">
        <v>222</v>
      </c>
      <c r="C1" s="111" t="s">
        <v>223</v>
      </c>
      <c r="D1" s="112" t="s">
        <v>224</v>
      </c>
      <c r="E1" s="112" t="s">
        <v>225</v>
      </c>
      <c r="F1" s="63" t="s">
        <v>226</v>
      </c>
    </row>
    <row r="2" spans="1:6" ht="15.75" customHeight="1" x14ac:dyDescent="0.25">
      <c r="A2" s="142">
        <v>0</v>
      </c>
      <c r="B2" s="152">
        <v>45115</v>
      </c>
      <c r="C2" s="151" t="s">
        <v>227</v>
      </c>
      <c r="D2" s="151" t="s">
        <v>228</v>
      </c>
      <c r="E2" s="151" t="s">
        <v>229</v>
      </c>
      <c r="F2" s="70"/>
    </row>
    <row r="3" spans="1:6" x14ac:dyDescent="0.25">
      <c r="A3" s="142"/>
      <c r="B3" s="152"/>
      <c r="C3" s="151"/>
      <c r="D3" s="151"/>
      <c r="E3" s="151"/>
      <c r="F3" s="64" t="s">
        <v>230</v>
      </c>
    </row>
    <row r="4" spans="1:6" x14ac:dyDescent="0.25">
      <c r="A4" s="142"/>
      <c r="B4" s="152"/>
      <c r="C4" s="151"/>
      <c r="D4" s="151"/>
      <c r="E4" s="151"/>
      <c r="F4" s="64"/>
    </row>
    <row r="5" spans="1:6" x14ac:dyDescent="0.25">
      <c r="A5" s="142"/>
      <c r="B5" s="152"/>
      <c r="C5" s="151"/>
      <c r="D5" s="151"/>
      <c r="E5" s="151"/>
      <c r="F5" s="69"/>
    </row>
    <row r="6" spans="1:6" x14ac:dyDescent="0.25">
      <c r="A6" s="142">
        <v>0</v>
      </c>
      <c r="B6" s="152">
        <v>45116</v>
      </c>
      <c r="C6" s="137" t="s">
        <v>19</v>
      </c>
      <c r="D6" s="65" t="s">
        <v>231</v>
      </c>
      <c r="E6" s="65" t="s">
        <v>232</v>
      </c>
      <c r="F6" s="64"/>
    </row>
    <row r="7" spans="1:6" x14ac:dyDescent="0.25">
      <c r="A7" s="142"/>
      <c r="B7" s="152"/>
      <c r="C7" s="66" t="s">
        <v>21</v>
      </c>
      <c r="D7" s="65" t="s">
        <v>233</v>
      </c>
      <c r="E7" s="65" t="s">
        <v>234</v>
      </c>
      <c r="F7" s="70"/>
    </row>
    <row r="8" spans="1:6" x14ac:dyDescent="0.25">
      <c r="A8" s="142"/>
      <c r="B8" s="152"/>
      <c r="C8" s="66" t="s">
        <v>23</v>
      </c>
      <c r="D8" s="104" t="s">
        <v>235</v>
      </c>
      <c r="E8" s="65" t="s">
        <v>234</v>
      </c>
      <c r="F8" s="64"/>
    </row>
    <row r="9" spans="1:6" x14ac:dyDescent="0.25">
      <c r="A9" s="142"/>
      <c r="B9" s="152"/>
      <c r="C9" s="66" t="s">
        <v>20</v>
      </c>
      <c r="D9" s="104" t="s">
        <v>236</v>
      </c>
      <c r="E9" s="65" t="s">
        <v>237</v>
      </c>
      <c r="F9" s="64" t="s">
        <v>238</v>
      </c>
    </row>
    <row r="10" spans="1:6" x14ac:dyDescent="0.25">
      <c r="A10" s="142"/>
      <c r="B10" s="152"/>
      <c r="C10" s="67" t="s">
        <v>182</v>
      </c>
      <c r="D10" s="110" t="s">
        <v>235</v>
      </c>
      <c r="E10" s="68" t="s">
        <v>234</v>
      </c>
      <c r="F10" s="69"/>
    </row>
    <row r="11" spans="1:6" x14ac:dyDescent="0.25">
      <c r="A11" s="105"/>
      <c r="B11" s="148">
        <v>45129</v>
      </c>
      <c r="C11" s="72" t="s">
        <v>19</v>
      </c>
      <c r="D11" s="73" t="s">
        <v>487</v>
      </c>
      <c r="E11" s="73" t="s">
        <v>488</v>
      </c>
      <c r="F11" s="74"/>
    </row>
    <row r="12" spans="1:6" x14ac:dyDescent="0.25">
      <c r="A12" s="105">
        <v>1</v>
      </c>
      <c r="B12" s="149"/>
      <c r="C12" s="72" t="s">
        <v>21</v>
      </c>
      <c r="D12" s="73" t="s">
        <v>480</v>
      </c>
      <c r="E12" s="73" t="s">
        <v>481</v>
      </c>
      <c r="F12" s="74"/>
    </row>
    <row r="13" spans="1:6" x14ac:dyDescent="0.25">
      <c r="A13" s="105"/>
      <c r="B13" s="149"/>
      <c r="C13" s="72" t="s">
        <v>20</v>
      </c>
      <c r="D13" s="73" t="s">
        <v>482</v>
      </c>
      <c r="E13" s="73" t="s">
        <v>483</v>
      </c>
      <c r="F13" s="74"/>
    </row>
    <row r="14" spans="1:6" x14ac:dyDescent="0.25">
      <c r="A14" s="105"/>
      <c r="B14" s="149"/>
      <c r="C14" s="72" t="s">
        <v>23</v>
      </c>
      <c r="D14" s="73" t="s">
        <v>486</v>
      </c>
      <c r="E14" s="73" t="s">
        <v>489</v>
      </c>
      <c r="F14" s="74"/>
    </row>
    <row r="15" spans="1:6" ht="15" customHeight="1" x14ac:dyDescent="0.25">
      <c r="A15" s="106"/>
      <c r="B15" s="150"/>
      <c r="C15" s="75" t="s">
        <v>182</v>
      </c>
      <c r="D15" s="76" t="s">
        <v>484</v>
      </c>
      <c r="E15" s="76" t="s">
        <v>485</v>
      </c>
      <c r="F15" s="77"/>
    </row>
    <row r="16" spans="1:6" x14ac:dyDescent="0.25">
      <c r="A16" s="105"/>
      <c r="B16" s="148">
        <v>45154</v>
      </c>
      <c r="C16" s="72" t="s">
        <v>19</v>
      </c>
      <c r="D16" s="73" t="s">
        <v>490</v>
      </c>
      <c r="E16" s="73" t="s">
        <v>491</v>
      </c>
      <c r="F16" s="74"/>
    </row>
    <row r="17" spans="1:59" x14ac:dyDescent="0.25">
      <c r="A17" s="105">
        <v>1</v>
      </c>
      <c r="B17" s="149"/>
      <c r="C17" s="72" t="s">
        <v>21</v>
      </c>
      <c r="D17" s="73" t="s">
        <v>493</v>
      </c>
      <c r="E17" s="73" t="s">
        <v>492</v>
      </c>
      <c r="F17" s="74"/>
    </row>
    <row r="18" spans="1:59" x14ac:dyDescent="0.25">
      <c r="A18" s="105"/>
      <c r="B18" s="149"/>
      <c r="C18" s="72" t="s">
        <v>20</v>
      </c>
      <c r="D18" s="73" t="s">
        <v>494</v>
      </c>
      <c r="E18" s="73" t="s">
        <v>495</v>
      </c>
      <c r="F18" s="74"/>
    </row>
    <row r="19" spans="1:59" s="71" customFormat="1" x14ac:dyDescent="0.25">
      <c r="A19" s="105"/>
      <c r="B19" s="149"/>
      <c r="C19" s="74" t="s">
        <v>23</v>
      </c>
      <c r="D19" s="138" t="s">
        <v>496</v>
      </c>
      <c r="E19" s="73" t="s">
        <v>497</v>
      </c>
      <c r="F19" s="74"/>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row>
    <row r="20" spans="1:59" x14ac:dyDescent="0.25">
      <c r="A20" s="139"/>
      <c r="B20" s="150"/>
      <c r="C20" s="75" t="s">
        <v>182</v>
      </c>
      <c r="D20" s="76" t="s">
        <v>498</v>
      </c>
      <c r="E20" s="76" t="s">
        <v>499</v>
      </c>
      <c r="F20" s="77"/>
    </row>
    <row r="21" spans="1:59" s="127" customFormat="1" ht="30" x14ac:dyDescent="0.25">
      <c r="A21" s="107"/>
      <c r="B21" s="143">
        <v>45174</v>
      </c>
      <c r="C21" s="125" t="s">
        <v>19</v>
      </c>
      <c r="D21" s="124" t="s">
        <v>426</v>
      </c>
      <c r="E21" s="124" t="s">
        <v>427</v>
      </c>
      <c r="F21" s="126" t="s">
        <v>428</v>
      </c>
    </row>
    <row r="22" spans="1:59" ht="30" x14ac:dyDescent="0.25">
      <c r="A22" s="108">
        <v>2</v>
      </c>
      <c r="B22" s="144"/>
      <c r="C22" s="80" t="s">
        <v>22</v>
      </c>
      <c r="D22" s="81" t="s">
        <v>430</v>
      </c>
      <c r="E22" s="128" t="s">
        <v>431</v>
      </c>
      <c r="F22" s="82" t="s">
        <v>429</v>
      </c>
    </row>
    <row r="23" spans="1:59" ht="30" x14ac:dyDescent="0.25">
      <c r="A23" s="108"/>
      <c r="B23" s="144"/>
      <c r="C23" s="80" t="s">
        <v>23</v>
      </c>
      <c r="D23" s="81" t="s">
        <v>432</v>
      </c>
      <c r="E23" s="129" t="s">
        <v>433</v>
      </c>
      <c r="F23" s="82"/>
    </row>
    <row r="24" spans="1:59" ht="75" x14ac:dyDescent="0.25">
      <c r="A24" s="108"/>
      <c r="B24" s="144"/>
      <c r="C24" s="130" t="s">
        <v>21</v>
      </c>
      <c r="D24" s="81" t="s">
        <v>434</v>
      </c>
      <c r="E24" s="128" t="s">
        <v>435</v>
      </c>
      <c r="F24" s="82"/>
    </row>
    <row r="25" spans="1:59" s="71" customFormat="1" ht="60" x14ac:dyDescent="0.25">
      <c r="A25" s="109"/>
      <c r="B25" s="145"/>
      <c r="C25" s="83" t="s">
        <v>20</v>
      </c>
      <c r="D25" s="131" t="s">
        <v>436</v>
      </c>
      <c r="E25" s="84" t="s">
        <v>437</v>
      </c>
      <c r="F25" s="85" t="s">
        <v>438</v>
      </c>
    </row>
    <row r="26" spans="1:59" ht="60" x14ac:dyDescent="0.25">
      <c r="A26" s="107"/>
      <c r="B26" s="143">
        <v>45175</v>
      </c>
      <c r="C26" s="133" t="s">
        <v>19</v>
      </c>
      <c r="D26" s="124" t="s">
        <v>442</v>
      </c>
      <c r="E26" s="124" t="s">
        <v>443</v>
      </c>
      <c r="F26" s="79"/>
    </row>
    <row r="27" spans="1:59" ht="30" x14ac:dyDescent="0.25">
      <c r="A27" s="108"/>
      <c r="B27" s="144"/>
      <c r="C27" s="80" t="s">
        <v>21</v>
      </c>
      <c r="D27" s="81" t="s">
        <v>445</v>
      </c>
      <c r="E27" s="128" t="s">
        <v>444</v>
      </c>
      <c r="F27" s="82"/>
    </row>
    <row r="28" spans="1:59" ht="45" x14ac:dyDescent="0.25">
      <c r="A28" s="108">
        <v>2</v>
      </c>
      <c r="B28" s="144"/>
      <c r="C28" s="134" t="s">
        <v>22</v>
      </c>
      <c r="D28" s="128" t="s">
        <v>446</v>
      </c>
      <c r="E28" s="81" t="s">
        <v>447</v>
      </c>
      <c r="F28" s="82"/>
    </row>
    <row r="29" spans="1:59" ht="30" x14ac:dyDescent="0.25">
      <c r="A29" s="109"/>
      <c r="B29" s="145"/>
      <c r="C29" s="83" t="s">
        <v>20</v>
      </c>
      <c r="D29" s="84" t="s">
        <v>448</v>
      </c>
      <c r="E29" s="84" t="s">
        <v>449</v>
      </c>
      <c r="F29" s="85"/>
    </row>
    <row r="30" spans="1:59" ht="45" x14ac:dyDescent="0.25">
      <c r="A30" s="107"/>
      <c r="B30" s="143">
        <v>45176</v>
      </c>
      <c r="C30" s="135" t="s">
        <v>22</v>
      </c>
      <c r="D30" s="78" t="s">
        <v>464</v>
      </c>
      <c r="E30" s="78" t="s">
        <v>471</v>
      </c>
      <c r="F30" s="79"/>
    </row>
    <row r="31" spans="1:59" ht="45" x14ac:dyDescent="0.25">
      <c r="A31" s="108"/>
      <c r="B31" s="146"/>
      <c r="C31" s="80" t="s">
        <v>19</v>
      </c>
      <c r="D31" s="81" t="s">
        <v>465</v>
      </c>
      <c r="E31" s="81" t="s">
        <v>466</v>
      </c>
      <c r="F31" s="82"/>
    </row>
    <row r="32" spans="1:59" ht="30" x14ac:dyDescent="0.25">
      <c r="A32" s="108">
        <v>2</v>
      </c>
      <c r="B32" s="146"/>
      <c r="C32" s="80" t="s">
        <v>21</v>
      </c>
      <c r="D32" s="81" t="s">
        <v>468</v>
      </c>
      <c r="E32" s="81" t="s">
        <v>467</v>
      </c>
      <c r="F32" s="82"/>
    </row>
    <row r="33" spans="1:6" ht="45" x14ac:dyDescent="0.25">
      <c r="A33" s="108"/>
      <c r="B33" s="146"/>
      <c r="C33" s="80" t="s">
        <v>20</v>
      </c>
      <c r="D33" s="81" t="s">
        <v>469</v>
      </c>
      <c r="E33" s="81" t="s">
        <v>470</v>
      </c>
      <c r="F33" s="82"/>
    </row>
    <row r="34" spans="1:6" x14ac:dyDescent="0.25">
      <c r="A34" s="109"/>
      <c r="B34" s="147"/>
      <c r="C34" s="83"/>
      <c r="D34" s="84"/>
      <c r="E34" s="84"/>
      <c r="F34" s="85"/>
    </row>
  </sheetData>
  <mergeCells count="12">
    <mergeCell ref="E2:E5"/>
    <mergeCell ref="C2:C5"/>
    <mergeCell ref="B2:B5"/>
    <mergeCell ref="B6:B10"/>
    <mergeCell ref="D2:D5"/>
    <mergeCell ref="A6:A10"/>
    <mergeCell ref="A2:A5"/>
    <mergeCell ref="B21:B25"/>
    <mergeCell ref="B26:B29"/>
    <mergeCell ref="B30:B34"/>
    <mergeCell ref="B11:B15"/>
    <mergeCell ref="B16:B2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F99E7-CB0C-9B49-BCA4-1208059714D8}">
  <dimension ref="A1:F33"/>
  <sheetViews>
    <sheetView topLeftCell="A7" zoomScale="85" zoomScaleNormal="85" workbookViewId="0">
      <selection activeCell="C25" sqref="C25"/>
    </sheetView>
  </sheetViews>
  <sheetFormatPr baseColWidth="10" defaultColWidth="11.28515625" defaultRowHeight="15" x14ac:dyDescent="0.25"/>
  <cols>
    <col min="2" max="2" width="64.7109375" customWidth="1"/>
    <col min="3" max="3" width="43.140625" customWidth="1"/>
    <col min="4" max="4" width="46.85546875" customWidth="1"/>
    <col min="6" max="6" width="43.28515625" customWidth="1"/>
  </cols>
  <sheetData>
    <row r="1" spans="1:6" ht="23.25" x14ac:dyDescent="0.35">
      <c r="A1" s="54" t="s">
        <v>239</v>
      </c>
    </row>
    <row r="2" spans="1:6" x14ac:dyDescent="0.25">
      <c r="A2" s="55" t="s">
        <v>240</v>
      </c>
      <c r="B2" s="14"/>
    </row>
    <row r="4" spans="1:6" x14ac:dyDescent="0.25">
      <c r="A4" s="56" t="s">
        <v>241</v>
      </c>
      <c r="B4" s="56" t="s">
        <v>242</v>
      </c>
      <c r="C4" s="56" t="s">
        <v>243</v>
      </c>
      <c r="D4" s="56" t="s">
        <v>244</v>
      </c>
    </row>
    <row r="5" spans="1:6" ht="21" customHeight="1" x14ac:dyDescent="0.25">
      <c r="A5" t="s">
        <v>182</v>
      </c>
      <c r="B5" t="s">
        <v>245</v>
      </c>
      <c r="C5" s="57" t="s">
        <v>246</v>
      </c>
      <c r="D5" s="114" t="s">
        <v>247</v>
      </c>
    </row>
    <row r="6" spans="1:6" ht="81.599999999999994" customHeight="1" x14ac:dyDescent="0.25">
      <c r="A6" t="s">
        <v>21</v>
      </c>
      <c r="B6" s="57" t="s">
        <v>248</v>
      </c>
      <c r="C6" s="61" t="s">
        <v>249</v>
      </c>
      <c r="D6" s="61" t="s">
        <v>250</v>
      </c>
    </row>
    <row r="7" spans="1:6" ht="75" x14ac:dyDescent="0.25">
      <c r="A7" t="s">
        <v>23</v>
      </c>
      <c r="B7" s="57" t="s">
        <v>251</v>
      </c>
      <c r="C7" s="61" t="s">
        <v>252</v>
      </c>
      <c r="D7" s="61" t="s">
        <v>253</v>
      </c>
    </row>
    <row r="8" spans="1:6" ht="90" x14ac:dyDescent="0.25">
      <c r="A8" t="s">
        <v>19</v>
      </c>
      <c r="B8" s="57" t="s">
        <v>254</v>
      </c>
      <c r="C8" s="61" t="s">
        <v>255</v>
      </c>
      <c r="D8" s="61" t="s">
        <v>256</v>
      </c>
    </row>
    <row r="9" spans="1:6" ht="51" customHeight="1" x14ac:dyDescent="0.25">
      <c r="A9" t="s">
        <v>20</v>
      </c>
      <c r="B9" s="57" t="s">
        <v>257</v>
      </c>
      <c r="C9" s="61" t="s">
        <v>258</v>
      </c>
      <c r="D9" s="61" t="s">
        <v>259</v>
      </c>
    </row>
    <row r="10" spans="1:6" x14ac:dyDescent="0.25">
      <c r="B10" s="57"/>
    </row>
    <row r="12" spans="1:6" ht="23.25" x14ac:dyDescent="0.35">
      <c r="A12" s="54" t="s">
        <v>260</v>
      </c>
    </row>
    <row r="13" spans="1:6" x14ac:dyDescent="0.25">
      <c r="A13" s="55" t="s">
        <v>261</v>
      </c>
      <c r="B13" s="123">
        <v>45170</v>
      </c>
    </row>
    <row r="15" spans="1:6" x14ac:dyDescent="0.25">
      <c r="A15" s="56" t="s">
        <v>241</v>
      </c>
      <c r="B15" s="56" t="s">
        <v>242</v>
      </c>
      <c r="C15" s="56" t="s">
        <v>243</v>
      </c>
      <c r="D15" s="56" t="s">
        <v>244</v>
      </c>
      <c r="F15" s="59" t="s">
        <v>262</v>
      </c>
    </row>
    <row r="16" spans="1:6" x14ac:dyDescent="0.25">
      <c r="A16" t="s">
        <v>182</v>
      </c>
      <c r="B16" s="57" t="s">
        <v>366</v>
      </c>
      <c r="C16" s="114" t="s">
        <v>363</v>
      </c>
      <c r="D16" s="114" t="s">
        <v>369</v>
      </c>
      <c r="F16" s="60"/>
    </row>
    <row r="17" spans="1:6" ht="45" x14ac:dyDescent="0.25">
      <c r="A17" t="s">
        <v>21</v>
      </c>
      <c r="B17" s="57" t="s">
        <v>360</v>
      </c>
      <c r="C17" s="61" t="s">
        <v>368</v>
      </c>
      <c r="D17" s="61" t="s">
        <v>371</v>
      </c>
      <c r="F17" s="60"/>
    </row>
    <row r="18" spans="1:6" ht="60" x14ac:dyDescent="0.25">
      <c r="A18" t="s">
        <v>23</v>
      </c>
      <c r="B18" s="57" t="s">
        <v>362</v>
      </c>
      <c r="C18" s="61" t="s">
        <v>367</v>
      </c>
      <c r="D18" s="61"/>
      <c r="F18" s="60"/>
    </row>
    <row r="19" spans="1:6" ht="150" x14ac:dyDescent="0.25">
      <c r="A19" t="s">
        <v>19</v>
      </c>
      <c r="B19" s="57" t="s">
        <v>361</v>
      </c>
      <c r="C19" s="61" t="s">
        <v>372</v>
      </c>
      <c r="D19" s="61" t="s">
        <v>370</v>
      </c>
      <c r="F19" s="62"/>
    </row>
    <row r="20" spans="1:6" ht="30" x14ac:dyDescent="0.25">
      <c r="A20" t="s">
        <v>20</v>
      </c>
      <c r="B20" s="57" t="s">
        <v>364</v>
      </c>
      <c r="C20" s="61" t="s">
        <v>365</v>
      </c>
      <c r="D20" s="61"/>
      <c r="F20" s="62"/>
    </row>
    <row r="21" spans="1:6" x14ac:dyDescent="0.25">
      <c r="F21" s="62"/>
    </row>
    <row r="23" spans="1:6" ht="23.25" x14ac:dyDescent="0.35">
      <c r="A23" s="54" t="s">
        <v>263</v>
      </c>
    </row>
    <row r="24" spans="1:6" x14ac:dyDescent="0.25">
      <c r="A24" s="55" t="s">
        <v>261</v>
      </c>
      <c r="B24" s="123">
        <v>45177</v>
      </c>
    </row>
    <row r="26" spans="1:6" x14ac:dyDescent="0.25">
      <c r="A26" s="56" t="s">
        <v>241</v>
      </c>
      <c r="B26" s="56" t="s">
        <v>242</v>
      </c>
      <c r="C26" s="56" t="s">
        <v>243</v>
      </c>
      <c r="D26" s="56" t="s">
        <v>244</v>
      </c>
      <c r="F26" s="59" t="s">
        <v>262</v>
      </c>
    </row>
    <row r="27" spans="1:6" ht="60" x14ac:dyDescent="0.25">
      <c r="A27" t="s">
        <v>182</v>
      </c>
      <c r="B27" s="57" t="s">
        <v>505</v>
      </c>
      <c r="C27" s="57" t="s">
        <v>514</v>
      </c>
      <c r="D27" s="58" t="s">
        <v>513</v>
      </c>
      <c r="F27" s="60"/>
    </row>
    <row r="28" spans="1:6" ht="30" x14ac:dyDescent="0.25">
      <c r="A28" t="s">
        <v>21</v>
      </c>
      <c r="B28" s="57" t="s">
        <v>507</v>
      </c>
      <c r="C28" s="57" t="s">
        <v>510</v>
      </c>
      <c r="D28" s="58" t="s">
        <v>512</v>
      </c>
      <c r="F28" s="60"/>
    </row>
    <row r="29" spans="1:6" ht="60" x14ac:dyDescent="0.25">
      <c r="A29" t="s">
        <v>23</v>
      </c>
      <c r="B29" s="57" t="s">
        <v>503</v>
      </c>
      <c r="C29" s="57" t="s">
        <v>511</v>
      </c>
      <c r="D29" s="58"/>
      <c r="F29" s="62"/>
    </row>
    <row r="30" spans="1:6" ht="90" x14ac:dyDescent="0.25">
      <c r="A30" t="s">
        <v>19</v>
      </c>
      <c r="B30" s="57" t="s">
        <v>502</v>
      </c>
      <c r="C30" s="57" t="s">
        <v>504</v>
      </c>
      <c r="D30" s="58" t="s">
        <v>509</v>
      </c>
      <c r="F30" s="62"/>
    </row>
    <row r="31" spans="1:6" ht="45" x14ac:dyDescent="0.25">
      <c r="A31" t="s">
        <v>20</v>
      </c>
      <c r="B31" s="57" t="s">
        <v>506</v>
      </c>
      <c r="C31" s="57" t="s">
        <v>508</v>
      </c>
      <c r="D31" s="57"/>
      <c r="F31" s="62"/>
    </row>
    <row r="32" spans="1:6" x14ac:dyDescent="0.25">
      <c r="F32" s="62"/>
    </row>
    <row r="33" spans="6:6" x14ac:dyDescent="0.25">
      <c r="F33" s="62"/>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612E-DC33-914C-AEB8-347E5DE9C553}">
  <dimension ref="A1:F118"/>
  <sheetViews>
    <sheetView tabSelected="1" topLeftCell="A105" workbookViewId="0">
      <selection activeCell="C119" sqref="C119"/>
    </sheetView>
  </sheetViews>
  <sheetFormatPr baseColWidth="10" defaultColWidth="11.42578125" defaultRowHeight="15" x14ac:dyDescent="0.25"/>
  <cols>
    <col min="1" max="1" width="11.42578125" style="10"/>
    <col min="2" max="2" width="11.42578125" style="50"/>
    <col min="3" max="3" width="11.42578125" style="10"/>
    <col min="4" max="4" width="66.42578125" style="1" customWidth="1"/>
    <col min="5" max="5" width="85.140625" style="10" bestFit="1" customWidth="1"/>
    <col min="6" max="16384" width="11.42578125" style="10"/>
  </cols>
  <sheetData>
    <row r="1" spans="1:6" x14ac:dyDescent="0.25">
      <c r="A1" s="10" t="s">
        <v>264</v>
      </c>
    </row>
    <row r="5" spans="1:6" ht="30" x14ac:dyDescent="0.25">
      <c r="A5" s="97" t="s">
        <v>265</v>
      </c>
      <c r="B5" s="98" t="s">
        <v>266</v>
      </c>
      <c r="C5" s="99" t="s">
        <v>267</v>
      </c>
      <c r="D5" s="120" t="s">
        <v>268</v>
      </c>
      <c r="E5" s="99" t="s">
        <v>269</v>
      </c>
      <c r="F5" s="99" t="s">
        <v>270</v>
      </c>
    </row>
    <row r="6" spans="1:6" ht="210" x14ac:dyDescent="0.25">
      <c r="A6" s="121">
        <v>45113</v>
      </c>
      <c r="B6" s="101" t="s">
        <v>271</v>
      </c>
      <c r="C6" s="100" t="s">
        <v>227</v>
      </c>
      <c r="D6" s="102" t="s">
        <v>272</v>
      </c>
      <c r="E6" s="100"/>
      <c r="F6" s="100"/>
    </row>
    <row r="7" spans="1:6" ht="60" x14ac:dyDescent="0.25">
      <c r="A7" s="121">
        <v>45114</v>
      </c>
      <c r="B7" s="50" t="s">
        <v>273</v>
      </c>
      <c r="C7" s="1" t="s">
        <v>274</v>
      </c>
      <c r="D7" s="103" t="s">
        <v>275</v>
      </c>
    </row>
    <row r="8" spans="1:6" x14ac:dyDescent="0.25">
      <c r="A8" s="121">
        <v>45114</v>
      </c>
      <c r="B8" s="50" t="s">
        <v>276</v>
      </c>
      <c r="C8" s="10" t="s">
        <v>19</v>
      </c>
      <c r="D8" s="103" t="s">
        <v>277</v>
      </c>
    </row>
    <row r="9" spans="1:6" ht="30" x14ac:dyDescent="0.25">
      <c r="A9" s="121">
        <v>45114</v>
      </c>
      <c r="B9" s="50" t="s">
        <v>276</v>
      </c>
      <c r="C9" s="1" t="s">
        <v>278</v>
      </c>
      <c r="D9" s="103" t="s">
        <v>279</v>
      </c>
    </row>
    <row r="10" spans="1:6" x14ac:dyDescent="0.25">
      <c r="A10" s="121">
        <v>45114</v>
      </c>
      <c r="B10" s="50" t="s">
        <v>280</v>
      </c>
      <c r="C10" s="1" t="s">
        <v>21</v>
      </c>
      <c r="D10" s="103" t="s">
        <v>281</v>
      </c>
    </row>
    <row r="11" spans="1:6" ht="45" x14ac:dyDescent="0.25">
      <c r="A11" s="121">
        <v>45114</v>
      </c>
      <c r="B11" s="50" t="s">
        <v>282</v>
      </c>
      <c r="C11" s="1" t="s">
        <v>274</v>
      </c>
      <c r="D11" s="103" t="s">
        <v>283</v>
      </c>
    </row>
    <row r="12" spans="1:6" x14ac:dyDescent="0.25">
      <c r="A12" s="121">
        <v>45115</v>
      </c>
      <c r="B12" s="50" t="s">
        <v>280</v>
      </c>
      <c r="C12" s="10" t="s">
        <v>152</v>
      </c>
      <c r="D12" s="103" t="s">
        <v>284</v>
      </c>
    </row>
    <row r="13" spans="1:6" ht="60" x14ac:dyDescent="0.25">
      <c r="A13" s="121">
        <v>45115</v>
      </c>
      <c r="B13" s="2" t="s">
        <v>285</v>
      </c>
      <c r="C13" s="1" t="s">
        <v>286</v>
      </c>
      <c r="D13" s="103" t="s">
        <v>287</v>
      </c>
    </row>
    <row r="14" spans="1:6" x14ac:dyDescent="0.25">
      <c r="A14" s="121">
        <v>45115</v>
      </c>
      <c r="B14" s="50" t="s">
        <v>288</v>
      </c>
      <c r="C14" s="1" t="s">
        <v>21</v>
      </c>
      <c r="D14" s="103" t="s">
        <v>289</v>
      </c>
    </row>
    <row r="15" spans="1:6" x14ac:dyDescent="0.25">
      <c r="A15" s="121">
        <v>45116</v>
      </c>
      <c r="B15" s="50" t="s">
        <v>290</v>
      </c>
      <c r="C15" s="10" t="s">
        <v>291</v>
      </c>
      <c r="D15" s="103" t="s">
        <v>292</v>
      </c>
      <c r="E15" s="10" t="s">
        <v>293</v>
      </c>
    </row>
    <row r="16" spans="1:6" x14ac:dyDescent="0.25">
      <c r="A16" s="121">
        <v>45116</v>
      </c>
      <c r="B16" s="50" t="s">
        <v>290</v>
      </c>
      <c r="C16" s="10" t="s">
        <v>21</v>
      </c>
      <c r="D16" s="103" t="s">
        <v>294</v>
      </c>
    </row>
    <row r="17" spans="1:4" x14ac:dyDescent="0.25">
      <c r="A17" s="121">
        <v>45116</v>
      </c>
      <c r="B17" s="50" t="s">
        <v>295</v>
      </c>
      <c r="C17" s="10" t="s">
        <v>21</v>
      </c>
      <c r="D17" s="103" t="s">
        <v>296</v>
      </c>
    </row>
    <row r="18" spans="1:4" x14ac:dyDescent="0.25">
      <c r="A18" s="121">
        <v>45116</v>
      </c>
      <c r="B18" s="50" t="s">
        <v>297</v>
      </c>
      <c r="C18" s="10" t="s">
        <v>22</v>
      </c>
      <c r="D18" s="103" t="s">
        <v>296</v>
      </c>
    </row>
    <row r="19" spans="1:4" x14ac:dyDescent="0.25">
      <c r="A19" s="121">
        <v>45117</v>
      </c>
      <c r="B19" s="50" t="s">
        <v>280</v>
      </c>
      <c r="C19" s="10" t="s">
        <v>152</v>
      </c>
      <c r="D19" s="103" t="s">
        <v>284</v>
      </c>
    </row>
    <row r="20" spans="1:4" x14ac:dyDescent="0.25">
      <c r="A20" s="121">
        <v>45117</v>
      </c>
      <c r="B20" s="50" t="s">
        <v>290</v>
      </c>
      <c r="C20" s="10" t="s">
        <v>21</v>
      </c>
      <c r="D20" s="103" t="s">
        <v>294</v>
      </c>
    </row>
    <row r="21" spans="1:4" x14ac:dyDescent="0.25">
      <c r="A21" s="121">
        <v>45117</v>
      </c>
      <c r="B21" s="50" t="s">
        <v>298</v>
      </c>
      <c r="C21" s="10" t="s">
        <v>23</v>
      </c>
      <c r="D21" s="103" t="s">
        <v>296</v>
      </c>
    </row>
    <row r="22" spans="1:4" x14ac:dyDescent="0.25">
      <c r="A22" s="121">
        <v>45118</v>
      </c>
      <c r="B22" s="50" t="s">
        <v>297</v>
      </c>
      <c r="C22" s="10" t="s">
        <v>291</v>
      </c>
      <c r="D22" s="103" t="s">
        <v>296</v>
      </c>
    </row>
    <row r="23" spans="1:4" x14ac:dyDescent="0.25">
      <c r="A23" s="121">
        <v>45118</v>
      </c>
      <c r="B23" s="50" t="s">
        <v>299</v>
      </c>
      <c r="C23" s="10" t="s">
        <v>23</v>
      </c>
      <c r="D23" s="103" t="s">
        <v>296</v>
      </c>
    </row>
    <row r="24" spans="1:4" x14ac:dyDescent="0.25">
      <c r="A24" s="121">
        <v>45118</v>
      </c>
      <c r="B24" s="50" t="s">
        <v>297</v>
      </c>
      <c r="C24" s="10" t="s">
        <v>22</v>
      </c>
      <c r="D24" s="103" t="s">
        <v>296</v>
      </c>
    </row>
    <row r="25" spans="1:4" x14ac:dyDescent="0.25">
      <c r="A25" s="121">
        <v>45118</v>
      </c>
      <c r="B25" s="50" t="s">
        <v>301</v>
      </c>
      <c r="C25" s="10" t="s">
        <v>19</v>
      </c>
      <c r="D25" s="103" t="s">
        <v>296</v>
      </c>
    </row>
    <row r="26" spans="1:4" x14ac:dyDescent="0.25">
      <c r="A26" s="121">
        <v>45119</v>
      </c>
      <c r="B26" s="50" t="s">
        <v>290</v>
      </c>
      <c r="C26" s="10" t="s">
        <v>291</v>
      </c>
      <c r="D26" s="103" t="s">
        <v>300</v>
      </c>
    </row>
    <row r="27" spans="1:4" x14ac:dyDescent="0.25">
      <c r="A27" s="121">
        <v>45119</v>
      </c>
      <c r="B27" s="50" t="s">
        <v>290</v>
      </c>
      <c r="C27" s="10" t="s">
        <v>152</v>
      </c>
      <c r="D27" s="103" t="s">
        <v>302</v>
      </c>
    </row>
    <row r="28" spans="1:4" x14ac:dyDescent="0.25">
      <c r="A28" s="121">
        <v>45124</v>
      </c>
      <c r="B28" s="50" t="s">
        <v>303</v>
      </c>
      <c r="C28" s="10" t="s">
        <v>227</v>
      </c>
      <c r="D28" s="103" t="s">
        <v>304</v>
      </c>
    </row>
    <row r="29" spans="1:4" x14ac:dyDescent="0.25">
      <c r="A29" s="121">
        <v>45131</v>
      </c>
      <c r="B29" s="50" t="s">
        <v>311</v>
      </c>
      <c r="C29" s="10" t="s">
        <v>291</v>
      </c>
      <c r="D29" s="103" t="s">
        <v>312</v>
      </c>
    </row>
    <row r="30" spans="1:4" x14ac:dyDescent="0.25">
      <c r="A30" s="121">
        <v>45131</v>
      </c>
      <c r="B30" s="50" t="s">
        <v>288</v>
      </c>
      <c r="C30" s="10" t="s">
        <v>291</v>
      </c>
      <c r="D30" s="103" t="s">
        <v>313</v>
      </c>
    </row>
    <row r="31" spans="1:4" x14ac:dyDescent="0.25">
      <c r="A31" s="121">
        <v>45142</v>
      </c>
      <c r="B31" s="50" t="s">
        <v>303</v>
      </c>
      <c r="C31" s="10" t="s">
        <v>23</v>
      </c>
      <c r="D31" s="103" t="s">
        <v>314</v>
      </c>
    </row>
    <row r="32" spans="1:4" x14ac:dyDescent="0.25">
      <c r="A32" s="121">
        <v>45151</v>
      </c>
      <c r="B32" s="50" t="s">
        <v>303</v>
      </c>
      <c r="C32" s="10" t="s">
        <v>291</v>
      </c>
      <c r="D32" s="103" t="s">
        <v>315</v>
      </c>
    </row>
    <row r="33" spans="1:4" ht="60" x14ac:dyDescent="0.25">
      <c r="A33" s="121">
        <v>45155</v>
      </c>
      <c r="B33" s="50" t="s">
        <v>316</v>
      </c>
      <c r="C33" s="1" t="s">
        <v>317</v>
      </c>
      <c r="D33" s="103" t="s">
        <v>318</v>
      </c>
    </row>
    <row r="34" spans="1:4" x14ac:dyDescent="0.25">
      <c r="A34" s="119">
        <v>45155</v>
      </c>
      <c r="B34" s="50" t="s">
        <v>319</v>
      </c>
      <c r="C34" s="10" t="s">
        <v>291</v>
      </c>
      <c r="D34" s="103" t="s">
        <v>320</v>
      </c>
    </row>
    <row r="35" spans="1:4" x14ac:dyDescent="0.25">
      <c r="A35" s="119">
        <v>45156</v>
      </c>
      <c r="B35" s="50" t="s">
        <v>303</v>
      </c>
      <c r="C35" s="10" t="s">
        <v>291</v>
      </c>
      <c r="D35" s="103" t="s">
        <v>321</v>
      </c>
    </row>
    <row r="36" spans="1:4" ht="30" x14ac:dyDescent="0.25">
      <c r="A36" s="119">
        <v>45159</v>
      </c>
      <c r="B36" s="50" t="s">
        <v>322</v>
      </c>
      <c r="C36" s="1" t="s">
        <v>338</v>
      </c>
      <c r="D36" s="103" t="s">
        <v>324</v>
      </c>
    </row>
    <row r="37" spans="1:4" x14ac:dyDescent="0.25">
      <c r="A37" s="119">
        <v>45160</v>
      </c>
      <c r="B37" s="50" t="s">
        <v>328</v>
      </c>
      <c r="C37" s="10" t="s">
        <v>19</v>
      </c>
      <c r="D37" s="103" t="s">
        <v>329</v>
      </c>
    </row>
    <row r="38" spans="1:4" x14ac:dyDescent="0.25">
      <c r="A38" s="119">
        <v>45161</v>
      </c>
      <c r="B38" s="50" t="s">
        <v>276</v>
      </c>
      <c r="C38" s="10" t="s">
        <v>291</v>
      </c>
      <c r="D38" s="103" t="s">
        <v>326</v>
      </c>
    </row>
    <row r="39" spans="1:4" x14ac:dyDescent="0.25">
      <c r="A39" s="119">
        <v>45161</v>
      </c>
      <c r="B39" s="50" t="s">
        <v>311</v>
      </c>
      <c r="C39" s="10" t="s">
        <v>291</v>
      </c>
      <c r="D39" s="103" t="s">
        <v>327</v>
      </c>
    </row>
    <row r="40" spans="1:4" x14ac:dyDescent="0.25">
      <c r="A40" s="119">
        <v>45161</v>
      </c>
      <c r="B40" s="50" t="s">
        <v>328</v>
      </c>
      <c r="C40" s="10" t="s">
        <v>19</v>
      </c>
      <c r="D40" s="103" t="s">
        <v>329</v>
      </c>
    </row>
    <row r="41" spans="1:4" x14ac:dyDescent="0.25">
      <c r="A41" s="119">
        <v>45162</v>
      </c>
      <c r="B41" s="50" t="s">
        <v>518</v>
      </c>
      <c r="C41" s="10" t="s">
        <v>21</v>
      </c>
      <c r="D41" s="103" t="s">
        <v>519</v>
      </c>
    </row>
    <row r="42" spans="1:4" x14ac:dyDescent="0.25">
      <c r="A42" s="119">
        <v>45162</v>
      </c>
      <c r="B42" s="50" t="s">
        <v>330</v>
      </c>
      <c r="C42" s="10" t="s">
        <v>19</v>
      </c>
      <c r="D42" s="103" t="s">
        <v>329</v>
      </c>
    </row>
    <row r="43" spans="1:4" ht="75" x14ac:dyDescent="0.25">
      <c r="A43" s="119">
        <v>45162</v>
      </c>
      <c r="B43" s="50" t="s">
        <v>303</v>
      </c>
      <c r="C43" s="1" t="s">
        <v>331</v>
      </c>
      <c r="D43" s="103" t="s">
        <v>335</v>
      </c>
    </row>
    <row r="44" spans="1:4" ht="30" x14ac:dyDescent="0.25">
      <c r="A44" s="119">
        <v>45163</v>
      </c>
      <c r="B44" s="50" t="s">
        <v>319</v>
      </c>
      <c r="C44" s="10" t="s">
        <v>19</v>
      </c>
      <c r="D44" s="103" t="s">
        <v>332</v>
      </c>
    </row>
    <row r="45" spans="1:4" x14ac:dyDescent="0.25">
      <c r="A45" s="119">
        <v>45163</v>
      </c>
      <c r="B45" s="50" t="s">
        <v>333</v>
      </c>
      <c r="C45" s="10" t="s">
        <v>23</v>
      </c>
      <c r="D45" s="103" t="s">
        <v>334</v>
      </c>
    </row>
    <row r="46" spans="1:4" x14ac:dyDescent="0.25">
      <c r="A46" s="119">
        <v>45164</v>
      </c>
      <c r="B46" s="50" t="s">
        <v>290</v>
      </c>
      <c r="C46" s="10" t="s">
        <v>291</v>
      </c>
      <c r="D46" s="103" t="s">
        <v>336</v>
      </c>
    </row>
    <row r="47" spans="1:4" x14ac:dyDescent="0.25">
      <c r="A47" s="119">
        <v>45164</v>
      </c>
      <c r="B47" s="50" t="s">
        <v>290</v>
      </c>
      <c r="C47" s="10" t="s">
        <v>23</v>
      </c>
      <c r="D47" s="103" t="s">
        <v>344</v>
      </c>
    </row>
    <row r="48" spans="1:4" x14ac:dyDescent="0.25">
      <c r="A48" s="119">
        <v>45165</v>
      </c>
      <c r="B48" s="50" t="s">
        <v>303</v>
      </c>
      <c r="C48" s="10" t="s">
        <v>291</v>
      </c>
      <c r="D48" s="103" t="s">
        <v>337</v>
      </c>
    </row>
    <row r="49" spans="1:5" x14ac:dyDescent="0.25">
      <c r="A49" s="119">
        <v>45166</v>
      </c>
      <c r="B49" s="50" t="s">
        <v>297</v>
      </c>
      <c r="C49" s="10" t="s">
        <v>182</v>
      </c>
      <c r="D49" s="103" t="s">
        <v>354</v>
      </c>
    </row>
    <row r="50" spans="1:5" ht="45" x14ac:dyDescent="0.25">
      <c r="A50" s="119">
        <v>45166</v>
      </c>
      <c r="B50" s="50" t="s">
        <v>339</v>
      </c>
      <c r="C50" s="10" t="s">
        <v>19</v>
      </c>
      <c r="D50" s="1" t="s">
        <v>342</v>
      </c>
    </row>
    <row r="51" spans="1:5" x14ac:dyDescent="0.25">
      <c r="A51" s="119">
        <v>45167</v>
      </c>
      <c r="B51" s="50" t="s">
        <v>340</v>
      </c>
      <c r="C51" s="10" t="s">
        <v>19</v>
      </c>
      <c r="D51" s="1" t="s">
        <v>341</v>
      </c>
    </row>
    <row r="52" spans="1:5" x14ac:dyDescent="0.25">
      <c r="A52" s="119">
        <v>45167</v>
      </c>
      <c r="B52" s="50" t="s">
        <v>343</v>
      </c>
      <c r="C52" s="10" t="s">
        <v>227</v>
      </c>
      <c r="D52" s="103" t="s">
        <v>335</v>
      </c>
    </row>
    <row r="53" spans="1:5" x14ac:dyDescent="0.25">
      <c r="A53" s="119">
        <v>45168</v>
      </c>
      <c r="B53" s="50" t="s">
        <v>297</v>
      </c>
      <c r="C53" s="10" t="s">
        <v>182</v>
      </c>
      <c r="D53" s="103" t="s">
        <v>357</v>
      </c>
    </row>
    <row r="54" spans="1:5" ht="45" x14ac:dyDescent="0.25">
      <c r="A54" s="119">
        <v>45168</v>
      </c>
      <c r="B54" s="50" t="s">
        <v>328</v>
      </c>
      <c r="C54" s="10" t="s">
        <v>19</v>
      </c>
      <c r="D54" s="103" t="s">
        <v>348</v>
      </c>
      <c r="E54" s="1" t="s">
        <v>352</v>
      </c>
    </row>
    <row r="55" spans="1:5" x14ac:dyDescent="0.25">
      <c r="A55" s="119">
        <v>45169</v>
      </c>
      <c r="B55" s="50" t="s">
        <v>290</v>
      </c>
      <c r="C55" s="10" t="s">
        <v>23</v>
      </c>
      <c r="D55" s="1" t="s">
        <v>345</v>
      </c>
    </row>
    <row r="56" spans="1:5" x14ac:dyDescent="0.25">
      <c r="A56" s="119">
        <v>45169</v>
      </c>
      <c r="B56" s="50" t="s">
        <v>297</v>
      </c>
      <c r="C56" s="10" t="s">
        <v>21</v>
      </c>
      <c r="D56" s="1" t="s">
        <v>520</v>
      </c>
    </row>
    <row r="57" spans="1:5" x14ac:dyDescent="0.25">
      <c r="A57" s="119">
        <v>45169</v>
      </c>
      <c r="B57" s="50" t="s">
        <v>346</v>
      </c>
      <c r="C57" s="10" t="s">
        <v>21</v>
      </c>
      <c r="D57" s="1" t="s">
        <v>521</v>
      </c>
    </row>
    <row r="58" spans="1:5" x14ac:dyDescent="0.25">
      <c r="A58" s="119">
        <v>45169</v>
      </c>
      <c r="B58" s="50" t="s">
        <v>297</v>
      </c>
      <c r="C58" s="10" t="s">
        <v>21</v>
      </c>
      <c r="D58" s="1" t="s">
        <v>522</v>
      </c>
    </row>
    <row r="59" spans="1:5" ht="30" x14ac:dyDescent="0.25">
      <c r="A59" s="119">
        <v>45169</v>
      </c>
      <c r="B59" s="50" t="s">
        <v>346</v>
      </c>
      <c r="C59" s="10" t="s">
        <v>23</v>
      </c>
      <c r="D59" s="1" t="s">
        <v>347</v>
      </c>
    </row>
    <row r="60" spans="1:5" x14ac:dyDescent="0.25">
      <c r="A60" s="119">
        <v>45169</v>
      </c>
      <c r="B60" s="50" t="s">
        <v>303</v>
      </c>
      <c r="C60" s="10" t="s">
        <v>20</v>
      </c>
      <c r="D60" s="1" t="s">
        <v>349</v>
      </c>
    </row>
    <row r="61" spans="1:5" ht="30" x14ac:dyDescent="0.25">
      <c r="A61" s="119">
        <v>45169</v>
      </c>
      <c r="B61" s="50" t="s">
        <v>350</v>
      </c>
      <c r="C61" s="1" t="s">
        <v>351</v>
      </c>
      <c r="D61" s="1" t="s">
        <v>355</v>
      </c>
      <c r="E61" s="10" t="s">
        <v>353</v>
      </c>
    </row>
    <row r="62" spans="1:5" ht="45" x14ac:dyDescent="0.25">
      <c r="A62" s="119">
        <v>45169</v>
      </c>
      <c r="B62" s="50" t="s">
        <v>330</v>
      </c>
      <c r="C62" s="10" t="s">
        <v>19</v>
      </c>
      <c r="D62" s="1" t="s">
        <v>356</v>
      </c>
    </row>
    <row r="63" spans="1:5" ht="30" x14ac:dyDescent="0.25">
      <c r="A63" s="119">
        <v>45169</v>
      </c>
      <c r="B63" s="50" t="s">
        <v>297</v>
      </c>
      <c r="C63" s="10" t="s">
        <v>182</v>
      </c>
      <c r="D63" s="1" t="s">
        <v>359</v>
      </c>
    </row>
    <row r="64" spans="1:5" x14ac:dyDescent="0.25">
      <c r="A64" s="119">
        <v>45170</v>
      </c>
      <c r="B64" s="50" t="s">
        <v>303</v>
      </c>
      <c r="C64" s="10" t="s">
        <v>227</v>
      </c>
      <c r="D64" s="1" t="s">
        <v>413</v>
      </c>
    </row>
    <row r="65" spans="1:5" x14ac:dyDescent="0.25">
      <c r="A65" s="119">
        <v>45170</v>
      </c>
      <c r="B65" s="50" t="s">
        <v>346</v>
      </c>
      <c r="C65" s="10" t="s">
        <v>21</v>
      </c>
      <c r="D65" s="1" t="s">
        <v>523</v>
      </c>
    </row>
    <row r="66" spans="1:5" ht="60" x14ac:dyDescent="0.25">
      <c r="A66" s="119">
        <v>45170</v>
      </c>
      <c r="B66" s="50" t="s">
        <v>339</v>
      </c>
      <c r="C66" s="10" t="s">
        <v>19</v>
      </c>
      <c r="D66" s="1" t="s">
        <v>414</v>
      </c>
      <c r="E66" s="10" t="s">
        <v>415</v>
      </c>
    </row>
    <row r="67" spans="1:5" ht="30" x14ac:dyDescent="0.25">
      <c r="A67" s="119">
        <v>45170</v>
      </c>
      <c r="B67" s="50" t="s">
        <v>330</v>
      </c>
      <c r="C67" s="10" t="s">
        <v>20</v>
      </c>
      <c r="D67" s="1" t="s">
        <v>421</v>
      </c>
      <c r="E67" s="10" t="s">
        <v>419</v>
      </c>
    </row>
    <row r="68" spans="1:5" x14ac:dyDescent="0.25">
      <c r="A68" s="119">
        <v>45171</v>
      </c>
      <c r="B68" s="50" t="s">
        <v>330</v>
      </c>
      <c r="C68" s="10" t="s">
        <v>20</v>
      </c>
      <c r="D68" s="1" t="s">
        <v>416</v>
      </c>
    </row>
    <row r="69" spans="1:5" x14ac:dyDescent="0.25">
      <c r="A69" s="119">
        <v>45172</v>
      </c>
      <c r="B69" s="50" t="s">
        <v>290</v>
      </c>
      <c r="C69" s="10" t="s">
        <v>21</v>
      </c>
      <c r="D69" s="1" t="s">
        <v>524</v>
      </c>
    </row>
    <row r="70" spans="1:5" ht="45" x14ac:dyDescent="0.25">
      <c r="A70" s="119">
        <v>45172</v>
      </c>
      <c r="B70" s="50" t="s">
        <v>297</v>
      </c>
      <c r="C70" s="10" t="s">
        <v>20</v>
      </c>
      <c r="D70" s="1" t="s">
        <v>420</v>
      </c>
    </row>
    <row r="71" spans="1:5" x14ac:dyDescent="0.25">
      <c r="A71" s="119">
        <v>45172</v>
      </c>
      <c r="B71" s="50" t="s">
        <v>273</v>
      </c>
      <c r="C71" s="10" t="s">
        <v>23</v>
      </c>
      <c r="D71" s="1" t="s">
        <v>552</v>
      </c>
      <c r="E71" s="10" t="s">
        <v>553</v>
      </c>
    </row>
    <row r="72" spans="1:5" ht="30" x14ac:dyDescent="0.25">
      <c r="A72" s="119">
        <v>45173</v>
      </c>
      <c r="B72" s="50" t="s">
        <v>301</v>
      </c>
      <c r="C72" s="10" t="s">
        <v>21</v>
      </c>
      <c r="D72" s="1" t="s">
        <v>525</v>
      </c>
    </row>
    <row r="73" spans="1:5" x14ac:dyDescent="0.25">
      <c r="A73" s="119">
        <v>45173</v>
      </c>
      <c r="B73" s="50" t="s">
        <v>328</v>
      </c>
      <c r="C73" s="10" t="s">
        <v>21</v>
      </c>
      <c r="D73" s="1" t="s">
        <v>527</v>
      </c>
    </row>
    <row r="74" spans="1:5" x14ac:dyDescent="0.25">
      <c r="A74" s="119">
        <v>45173</v>
      </c>
      <c r="B74" s="50" t="s">
        <v>459</v>
      </c>
      <c r="C74" s="10" t="s">
        <v>21</v>
      </c>
      <c r="D74" s="1" t="s">
        <v>526</v>
      </c>
    </row>
    <row r="75" spans="1:5" ht="45" x14ac:dyDescent="0.25">
      <c r="A75" s="119">
        <v>45173</v>
      </c>
      <c r="B75" s="50" t="s">
        <v>301</v>
      </c>
      <c r="C75" s="10" t="s">
        <v>19</v>
      </c>
      <c r="D75" s="1" t="s">
        <v>424</v>
      </c>
      <c r="E75" s="10" t="s">
        <v>425</v>
      </c>
    </row>
    <row r="76" spans="1:5" x14ac:dyDescent="0.25">
      <c r="A76" s="119">
        <v>45173</v>
      </c>
      <c r="B76" s="50" t="s">
        <v>303</v>
      </c>
      <c r="C76" s="10" t="s">
        <v>23</v>
      </c>
      <c r="D76" s="1" t="s">
        <v>552</v>
      </c>
    </row>
    <row r="77" spans="1:5" ht="30" x14ac:dyDescent="0.25">
      <c r="A77" s="119">
        <v>45173</v>
      </c>
      <c r="B77" s="50" t="s">
        <v>346</v>
      </c>
      <c r="C77" s="10" t="s">
        <v>23</v>
      </c>
      <c r="D77" s="1" t="s">
        <v>554</v>
      </c>
    </row>
    <row r="78" spans="1:5" x14ac:dyDescent="0.25">
      <c r="A78" s="119">
        <v>45174</v>
      </c>
      <c r="B78" s="50" t="s">
        <v>439</v>
      </c>
      <c r="C78" s="10" t="s">
        <v>227</v>
      </c>
      <c r="D78" s="1" t="s">
        <v>284</v>
      </c>
    </row>
    <row r="79" spans="1:5" x14ac:dyDescent="0.25">
      <c r="A79" s="119">
        <v>45174</v>
      </c>
      <c r="B79" s="50" t="s">
        <v>322</v>
      </c>
      <c r="C79" s="10" t="s">
        <v>21</v>
      </c>
      <c r="D79" s="1" t="s">
        <v>528</v>
      </c>
    </row>
    <row r="80" spans="1:5" x14ac:dyDescent="0.25">
      <c r="A80" s="119">
        <v>45174</v>
      </c>
      <c r="B80" s="50" t="s">
        <v>328</v>
      </c>
      <c r="C80" s="10" t="s">
        <v>21</v>
      </c>
      <c r="D80" s="1" t="s">
        <v>530</v>
      </c>
    </row>
    <row r="81" spans="1:5" ht="30" x14ac:dyDescent="0.25">
      <c r="A81" s="119">
        <v>45174</v>
      </c>
      <c r="B81" s="50" t="s">
        <v>301</v>
      </c>
      <c r="C81" s="10" t="s">
        <v>22</v>
      </c>
      <c r="D81" s="1" t="s">
        <v>431</v>
      </c>
    </row>
    <row r="82" spans="1:5" ht="45" x14ac:dyDescent="0.25">
      <c r="A82" s="119">
        <v>45174</v>
      </c>
      <c r="B82" s="50" t="s">
        <v>440</v>
      </c>
      <c r="C82" s="10" t="s">
        <v>19</v>
      </c>
      <c r="D82" s="1" t="s">
        <v>441</v>
      </c>
    </row>
    <row r="83" spans="1:5" ht="30" x14ac:dyDescent="0.25">
      <c r="A83" s="119">
        <v>45174</v>
      </c>
      <c r="B83" s="50" t="s">
        <v>297</v>
      </c>
      <c r="C83" s="10" t="s">
        <v>20</v>
      </c>
      <c r="D83" s="1" t="s">
        <v>451</v>
      </c>
    </row>
    <row r="84" spans="1:5" x14ac:dyDescent="0.25">
      <c r="A84" s="119">
        <v>45174</v>
      </c>
      <c r="B84" s="50" t="s">
        <v>297</v>
      </c>
      <c r="C84" s="10" t="s">
        <v>23</v>
      </c>
      <c r="D84" s="1" t="s">
        <v>555</v>
      </c>
    </row>
    <row r="85" spans="1:5" ht="45" x14ac:dyDescent="0.25">
      <c r="A85" s="119">
        <v>45175</v>
      </c>
      <c r="B85" s="50" t="s">
        <v>439</v>
      </c>
      <c r="C85" s="1" t="s">
        <v>450</v>
      </c>
      <c r="D85" s="1" t="s">
        <v>284</v>
      </c>
    </row>
    <row r="86" spans="1:5" x14ac:dyDescent="0.25">
      <c r="A86" s="119">
        <v>45175</v>
      </c>
      <c r="B86" s="50" t="s">
        <v>297</v>
      </c>
      <c r="C86" s="10" t="s">
        <v>20</v>
      </c>
      <c r="D86" s="1" t="s">
        <v>452</v>
      </c>
      <c r="E86" s="10" t="s">
        <v>453</v>
      </c>
    </row>
    <row r="87" spans="1:5" x14ac:dyDescent="0.25">
      <c r="A87" s="119">
        <v>45175</v>
      </c>
      <c r="B87" s="50" t="s">
        <v>328</v>
      </c>
      <c r="C87" s="10" t="s">
        <v>21</v>
      </c>
      <c r="D87" s="1" t="s">
        <v>529</v>
      </c>
    </row>
    <row r="88" spans="1:5" x14ac:dyDescent="0.25">
      <c r="A88" s="119">
        <v>45175</v>
      </c>
      <c r="B88" s="50" t="s">
        <v>328</v>
      </c>
      <c r="C88" s="10" t="s">
        <v>21</v>
      </c>
      <c r="D88" s="1" t="s">
        <v>531</v>
      </c>
    </row>
    <row r="89" spans="1:5" ht="30" x14ac:dyDescent="0.25">
      <c r="A89" s="119">
        <v>45175</v>
      </c>
      <c r="B89" s="50" t="s">
        <v>303</v>
      </c>
      <c r="C89" s="1" t="s">
        <v>454</v>
      </c>
      <c r="D89" s="1" t="s">
        <v>455</v>
      </c>
    </row>
    <row r="90" spans="1:5" x14ac:dyDescent="0.25">
      <c r="A90" s="119">
        <v>45175</v>
      </c>
      <c r="B90" s="50" t="s">
        <v>303</v>
      </c>
      <c r="C90" s="10" t="s">
        <v>19</v>
      </c>
      <c r="D90" s="1" t="s">
        <v>456</v>
      </c>
    </row>
    <row r="91" spans="1:5" ht="45" x14ac:dyDescent="0.25">
      <c r="A91" s="119">
        <v>45175</v>
      </c>
      <c r="B91" s="50" t="s">
        <v>301</v>
      </c>
      <c r="C91" s="10" t="s">
        <v>22</v>
      </c>
      <c r="D91" s="1" t="s">
        <v>447</v>
      </c>
    </row>
    <row r="92" spans="1:5" ht="30" x14ac:dyDescent="0.25">
      <c r="A92" s="119">
        <v>45175</v>
      </c>
      <c r="B92" s="50" t="s">
        <v>290</v>
      </c>
      <c r="C92" s="10" t="s">
        <v>23</v>
      </c>
      <c r="D92" s="1" t="s">
        <v>556</v>
      </c>
    </row>
    <row r="93" spans="1:5" ht="45" x14ac:dyDescent="0.25">
      <c r="A93" s="119">
        <v>45176</v>
      </c>
      <c r="B93" s="50" t="s">
        <v>328</v>
      </c>
      <c r="C93" s="1" t="s">
        <v>457</v>
      </c>
      <c r="D93" s="1" t="s">
        <v>458</v>
      </c>
    </row>
    <row r="94" spans="1:5" x14ac:dyDescent="0.25">
      <c r="A94" s="119">
        <v>45176</v>
      </c>
      <c r="B94" s="50" t="s">
        <v>328</v>
      </c>
      <c r="C94" s="1" t="s">
        <v>21</v>
      </c>
      <c r="D94" s="1" t="s">
        <v>532</v>
      </c>
    </row>
    <row r="95" spans="1:5" x14ac:dyDescent="0.25">
      <c r="A95" s="119">
        <v>45176</v>
      </c>
      <c r="B95" s="50" t="s">
        <v>328</v>
      </c>
      <c r="C95" s="1" t="s">
        <v>21</v>
      </c>
      <c r="D95" s="1" t="s">
        <v>533</v>
      </c>
    </row>
    <row r="96" spans="1:5" x14ac:dyDescent="0.25">
      <c r="A96" s="119">
        <v>45176</v>
      </c>
      <c r="B96" s="50" t="s">
        <v>340</v>
      </c>
      <c r="C96" s="1" t="s">
        <v>21</v>
      </c>
      <c r="D96" s="1" t="s">
        <v>535</v>
      </c>
    </row>
    <row r="97" spans="1:5" x14ac:dyDescent="0.25">
      <c r="A97" s="119">
        <v>45176</v>
      </c>
      <c r="B97" s="50" t="s">
        <v>328</v>
      </c>
      <c r="C97" s="1" t="s">
        <v>21</v>
      </c>
      <c r="D97" s="1" t="s">
        <v>534</v>
      </c>
    </row>
    <row r="98" spans="1:5" ht="150" x14ac:dyDescent="0.25">
      <c r="A98" s="119">
        <v>45176</v>
      </c>
      <c r="B98" s="50" t="s">
        <v>440</v>
      </c>
      <c r="C98" s="10" t="s">
        <v>19</v>
      </c>
      <c r="D98" s="1" t="s">
        <v>474</v>
      </c>
      <c r="E98" s="1" t="s">
        <v>473</v>
      </c>
    </row>
    <row r="99" spans="1:5" ht="60" x14ac:dyDescent="0.25">
      <c r="A99" s="119">
        <v>45176</v>
      </c>
      <c r="B99" s="50" t="s">
        <v>461</v>
      </c>
      <c r="C99" s="10" t="s">
        <v>20</v>
      </c>
      <c r="D99" s="1" t="s">
        <v>460</v>
      </c>
    </row>
    <row r="100" spans="1:5" ht="30" x14ac:dyDescent="0.25">
      <c r="A100" s="119">
        <v>45176</v>
      </c>
      <c r="B100" s="50" t="s">
        <v>462</v>
      </c>
      <c r="C100" s="10" t="s">
        <v>20</v>
      </c>
      <c r="D100" s="1" t="s">
        <v>463</v>
      </c>
    </row>
    <row r="101" spans="1:5" ht="60" x14ac:dyDescent="0.25">
      <c r="A101" s="119">
        <v>45176</v>
      </c>
      <c r="B101" s="50" t="s">
        <v>439</v>
      </c>
      <c r="C101" s="1" t="s">
        <v>472</v>
      </c>
      <c r="D101" s="1" t="s">
        <v>284</v>
      </c>
    </row>
    <row r="102" spans="1:5" x14ac:dyDescent="0.25">
      <c r="A102" s="119">
        <v>45176</v>
      </c>
      <c r="B102" s="50" t="s">
        <v>462</v>
      </c>
      <c r="C102" s="10" t="s">
        <v>20</v>
      </c>
      <c r="D102" s="1" t="s">
        <v>475</v>
      </c>
    </row>
    <row r="103" spans="1:5" x14ac:dyDescent="0.25">
      <c r="A103" s="119">
        <v>45177</v>
      </c>
      <c r="B103" s="50" t="s">
        <v>303</v>
      </c>
      <c r="C103" s="10" t="s">
        <v>22</v>
      </c>
      <c r="D103" s="136" t="s">
        <v>479</v>
      </c>
    </row>
    <row r="104" spans="1:5" x14ac:dyDescent="0.25">
      <c r="A104" s="119">
        <v>45177</v>
      </c>
      <c r="B104" s="50" t="s">
        <v>290</v>
      </c>
      <c r="C104" s="10" t="s">
        <v>20</v>
      </c>
      <c r="D104" s="1" t="s">
        <v>476</v>
      </c>
      <c r="E104"/>
    </row>
    <row r="105" spans="1:5" x14ac:dyDescent="0.25">
      <c r="A105" s="119">
        <v>45177</v>
      </c>
      <c r="B105" s="50" t="s">
        <v>477</v>
      </c>
      <c r="C105" s="10" t="s">
        <v>20</v>
      </c>
      <c r="D105" s="1" t="s">
        <v>478</v>
      </c>
    </row>
    <row r="106" spans="1:5" x14ac:dyDescent="0.25">
      <c r="A106" s="119">
        <v>45177</v>
      </c>
      <c r="B106" s="50" t="s">
        <v>462</v>
      </c>
      <c r="C106" s="10" t="s">
        <v>291</v>
      </c>
      <c r="D106" s="1" t="s">
        <v>501</v>
      </c>
    </row>
    <row r="107" spans="1:5" x14ac:dyDescent="0.25">
      <c r="A107" s="119">
        <v>45177</v>
      </c>
      <c r="B107" s="50" t="s">
        <v>290</v>
      </c>
      <c r="C107" s="10" t="s">
        <v>20</v>
      </c>
      <c r="D107" s="1" t="s">
        <v>500</v>
      </c>
    </row>
    <row r="108" spans="1:5" x14ac:dyDescent="0.25">
      <c r="A108" s="119">
        <v>45177</v>
      </c>
      <c r="B108" s="50" t="s">
        <v>290</v>
      </c>
      <c r="C108" s="10" t="s">
        <v>152</v>
      </c>
      <c r="D108" s="1" t="s">
        <v>515</v>
      </c>
    </row>
    <row r="109" spans="1:5" x14ac:dyDescent="0.25">
      <c r="A109" s="119">
        <v>45177</v>
      </c>
      <c r="B109" s="50" t="s">
        <v>297</v>
      </c>
      <c r="C109" s="10" t="s">
        <v>20</v>
      </c>
      <c r="D109" s="1" t="s">
        <v>516</v>
      </c>
    </row>
    <row r="110" spans="1:5" x14ac:dyDescent="0.25">
      <c r="A110" s="119">
        <v>45177</v>
      </c>
      <c r="B110" s="50" t="s">
        <v>537</v>
      </c>
      <c r="C110" s="10" t="s">
        <v>21</v>
      </c>
      <c r="D110" s="1" t="s">
        <v>536</v>
      </c>
      <c r="E110" s="10" t="s">
        <v>517</v>
      </c>
    </row>
    <row r="111" spans="1:5" ht="120" x14ac:dyDescent="0.25">
      <c r="A111" s="119">
        <v>45177</v>
      </c>
      <c r="B111" s="50" t="s">
        <v>539</v>
      </c>
      <c r="C111" s="10" t="s">
        <v>19</v>
      </c>
      <c r="D111" s="1" t="s">
        <v>540</v>
      </c>
      <c r="E111" s="1" t="s">
        <v>538</v>
      </c>
    </row>
    <row r="112" spans="1:5" x14ac:dyDescent="0.25">
      <c r="A112" s="119">
        <v>45177</v>
      </c>
      <c r="B112" s="50" t="s">
        <v>477</v>
      </c>
      <c r="C112" s="10" t="s">
        <v>20</v>
      </c>
      <c r="D112" s="1" t="s">
        <v>541</v>
      </c>
    </row>
    <row r="113" spans="1:4" x14ac:dyDescent="0.25">
      <c r="A113" s="119">
        <v>45177</v>
      </c>
      <c r="B113" s="50" t="s">
        <v>290</v>
      </c>
      <c r="C113" s="10" t="s">
        <v>20</v>
      </c>
      <c r="D113" s="1" t="s">
        <v>542</v>
      </c>
    </row>
    <row r="114" spans="1:4" x14ac:dyDescent="0.25">
      <c r="A114" s="119">
        <v>45177</v>
      </c>
      <c r="B114" s="50" t="s">
        <v>346</v>
      </c>
      <c r="C114" s="10" t="s">
        <v>23</v>
      </c>
      <c r="D114" s="1" t="s">
        <v>550</v>
      </c>
    </row>
    <row r="115" spans="1:4" x14ac:dyDescent="0.25">
      <c r="A115" s="119">
        <v>45177</v>
      </c>
      <c r="B115" s="50" t="s">
        <v>518</v>
      </c>
      <c r="C115" s="10" t="s">
        <v>23</v>
      </c>
      <c r="D115" s="1" t="s">
        <v>551</v>
      </c>
    </row>
    <row r="116" spans="1:4" x14ac:dyDescent="0.25">
      <c r="A116" s="119">
        <v>45178</v>
      </c>
      <c r="B116" s="50" t="s">
        <v>462</v>
      </c>
      <c r="C116" s="10" t="s">
        <v>23</v>
      </c>
      <c r="D116" s="1" t="s">
        <v>557</v>
      </c>
    </row>
    <row r="117" spans="1:4" x14ac:dyDescent="0.25">
      <c r="A117" s="119">
        <v>45178</v>
      </c>
      <c r="B117" s="50" t="s">
        <v>477</v>
      </c>
      <c r="C117" s="10" t="s">
        <v>20</v>
      </c>
      <c r="D117" s="1" t="s">
        <v>549</v>
      </c>
    </row>
    <row r="118" spans="1:4" x14ac:dyDescent="0.25">
      <c r="A118" s="119">
        <v>45178</v>
      </c>
      <c r="B118" s="50" t="s">
        <v>297</v>
      </c>
      <c r="C118" s="1" t="s">
        <v>227</v>
      </c>
      <c r="D118" s="1" t="s">
        <v>558</v>
      </c>
    </row>
  </sheetData>
  <autoFilter ref="A5:F68" xr:uid="{577D612E-DC33-914C-AEB8-347E5DE9C55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25AF-43C5-4A90-AE5D-A39615588E4C}">
  <dimension ref="B1:D5"/>
  <sheetViews>
    <sheetView workbookViewId="0">
      <selection activeCell="D2" sqref="D2"/>
    </sheetView>
  </sheetViews>
  <sheetFormatPr baseColWidth="10" defaultColWidth="11.42578125" defaultRowHeight="15" x14ac:dyDescent="0.25"/>
  <cols>
    <col min="2" max="2" width="11.7109375" bestFit="1" customWidth="1"/>
  </cols>
  <sheetData>
    <row r="1" spans="2:4" x14ac:dyDescent="0.25">
      <c r="C1" t="s">
        <v>305</v>
      </c>
      <c r="D1" t="s">
        <v>306</v>
      </c>
    </row>
    <row r="2" spans="2:4" x14ac:dyDescent="0.25">
      <c r="B2" t="s">
        <v>307</v>
      </c>
      <c r="C2" s="115">
        <v>45124</v>
      </c>
      <c r="D2" s="115">
        <v>45159</v>
      </c>
    </row>
    <row r="3" spans="2:4" x14ac:dyDescent="0.25">
      <c r="B3" t="s">
        <v>308</v>
      </c>
      <c r="C3" s="115">
        <v>45160</v>
      </c>
      <c r="D3" s="115">
        <v>45166</v>
      </c>
    </row>
    <row r="4" spans="2:4" x14ac:dyDescent="0.25">
      <c r="B4" t="s">
        <v>309</v>
      </c>
      <c r="C4" s="115">
        <v>45167</v>
      </c>
      <c r="D4" s="115">
        <v>45173</v>
      </c>
    </row>
    <row r="5" spans="2:4" x14ac:dyDescent="0.25">
      <c r="B5" t="s">
        <v>310</v>
      </c>
      <c r="C5" s="115">
        <v>45174</v>
      </c>
      <c r="D5" s="115">
        <v>45178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I17" sqref="I17"/>
    </sheetView>
  </sheetViews>
  <sheetFormatPr baseColWidth="10" defaultColWidth="11.42578125" defaultRowHeight="15" x14ac:dyDescent="0.25"/>
  <sheetData>
    <row r="1" spans="1:1" x14ac:dyDescent="0.25">
      <c r="A1" t="s">
        <v>11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topLeftCell="A13" zoomScale="200" zoomScaleNormal="200" workbookViewId="0">
      <selection activeCell="D7" sqref="D7"/>
    </sheetView>
  </sheetViews>
  <sheetFormatPr baseColWidth="10" defaultColWidth="11.42578125" defaultRowHeight="15" x14ac:dyDescent="0.25"/>
  <sheetData>
    <row r="1" spans="1:3" x14ac:dyDescent="0.25">
      <c r="A1" s="14" t="s">
        <v>12</v>
      </c>
      <c r="B1" s="14" t="s">
        <v>13</v>
      </c>
      <c r="C1" s="14" t="s">
        <v>14</v>
      </c>
    </row>
    <row r="2" spans="1:3" x14ac:dyDescent="0.25">
      <c r="A2" t="s">
        <v>15</v>
      </c>
      <c r="B2" t="s">
        <v>16</v>
      </c>
      <c r="C2" t="s">
        <v>17</v>
      </c>
    </row>
    <row r="3" spans="1:3" x14ac:dyDescent="0.25">
      <c r="A3" t="s">
        <v>18</v>
      </c>
      <c r="B3" t="s">
        <v>19</v>
      </c>
    </row>
    <row r="4" spans="1:3" x14ac:dyDescent="0.25">
      <c r="B4" t="s">
        <v>20</v>
      </c>
    </row>
    <row r="5" spans="1:3" x14ac:dyDescent="0.25">
      <c r="B5" t="s">
        <v>21</v>
      </c>
    </row>
    <row r="6" spans="1:3" x14ac:dyDescent="0.25">
      <c r="B6" t="s">
        <v>22</v>
      </c>
    </row>
    <row r="7" spans="1:3" x14ac:dyDescent="0.25">
      <c r="B7" t="s">
        <v>23</v>
      </c>
    </row>
    <row r="9" spans="1:3" x14ac:dyDescent="0.25">
      <c r="A9" t="s">
        <v>24</v>
      </c>
      <c r="B9" t="s">
        <v>20</v>
      </c>
    </row>
    <row r="10" spans="1:3" x14ac:dyDescent="0.25">
      <c r="A10" t="s">
        <v>25</v>
      </c>
      <c r="B10" t="s">
        <v>26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93"/>
  <sheetViews>
    <sheetView topLeftCell="A34" zoomScale="120" zoomScaleNormal="120" workbookViewId="0">
      <selection activeCell="I62" sqref="I62"/>
    </sheetView>
  </sheetViews>
  <sheetFormatPr baseColWidth="10" defaultColWidth="11.42578125" defaultRowHeight="15" x14ac:dyDescent="0.25"/>
  <cols>
    <col min="1" max="1" width="30.42578125" style="5" customWidth="1"/>
    <col min="2" max="5" width="5.42578125" style="5" customWidth="1"/>
    <col min="6" max="6" width="7" style="5" bestFit="1" customWidth="1"/>
    <col min="7" max="7" width="5.42578125" style="5" customWidth="1"/>
    <col min="8" max="15" width="11.42578125" style="5"/>
    <col min="16" max="16" width="28" style="5" customWidth="1"/>
    <col min="17" max="16384" width="11.42578125" style="5"/>
  </cols>
  <sheetData>
    <row r="1" spans="1:16" ht="80.099999999999994" customHeight="1" x14ac:dyDescent="0.25"/>
    <row r="2" spans="1:16" ht="80.099999999999994" customHeight="1" x14ac:dyDescent="0.25">
      <c r="A2" s="51" t="s">
        <v>27</v>
      </c>
      <c r="B2" s="50"/>
    </row>
    <row r="3" spans="1:16" ht="15.75" customHeight="1" x14ac:dyDescent="0.25">
      <c r="B3" s="140" t="s">
        <v>28</v>
      </c>
      <c r="C3" s="140"/>
      <c r="D3" s="140"/>
      <c r="E3" s="140"/>
      <c r="F3" s="140"/>
      <c r="G3" s="140"/>
    </row>
    <row r="4" spans="1:16" ht="15.75" x14ac:dyDescent="0.25">
      <c r="B4" s="90">
        <v>0</v>
      </c>
      <c r="C4" s="4">
        <v>1</v>
      </c>
      <c r="D4" s="4">
        <v>2</v>
      </c>
      <c r="E4" s="4">
        <v>3</v>
      </c>
      <c r="F4" s="4">
        <v>4</v>
      </c>
      <c r="G4" s="4">
        <v>5</v>
      </c>
    </row>
    <row r="5" spans="1:16" ht="15.75" x14ac:dyDescent="0.25">
      <c r="B5" s="88"/>
      <c r="C5" s="4"/>
      <c r="D5" s="4"/>
      <c r="E5" s="4"/>
      <c r="F5" s="4"/>
      <c r="G5" s="4"/>
    </row>
    <row r="6" spans="1:16" x14ac:dyDescent="0.25">
      <c r="A6" s="5" t="s">
        <v>29</v>
      </c>
      <c r="B6" s="89">
        <v>1</v>
      </c>
      <c r="C6" s="5">
        <v>43</v>
      </c>
      <c r="D6" s="5">
        <v>56</v>
      </c>
    </row>
    <row r="7" spans="1:16" x14ac:dyDescent="0.25">
      <c r="A7" s="5" t="s">
        <v>30</v>
      </c>
      <c r="B7" s="89">
        <f>AVERAGE($B$6)</f>
        <v>1</v>
      </c>
      <c r="C7" s="5">
        <f>AVERAGE($B$6:$C$6)</f>
        <v>22</v>
      </c>
      <c r="D7" s="5">
        <f>AVERAGE($B$6:$D$6)</f>
        <v>33.333333333333336</v>
      </c>
    </row>
    <row r="8" spans="1:16" x14ac:dyDescent="0.25">
      <c r="B8" s="89"/>
    </row>
    <row r="9" spans="1:16" x14ac:dyDescent="0.25">
      <c r="A9" s="5" t="s">
        <v>31</v>
      </c>
      <c r="B9" s="89">
        <v>610</v>
      </c>
      <c r="C9" s="46">
        <v>532</v>
      </c>
      <c r="D9" s="46">
        <v>485</v>
      </c>
      <c r="E9" s="46"/>
      <c r="F9" s="46"/>
      <c r="G9" s="46"/>
      <c r="H9" s="1"/>
      <c r="I9" s="1"/>
      <c r="J9" s="1"/>
      <c r="K9" s="1"/>
      <c r="L9" s="1"/>
      <c r="M9" s="1"/>
      <c r="N9" s="1"/>
      <c r="O9" s="1"/>
      <c r="P9" s="42"/>
    </row>
    <row r="10" spans="1:16" x14ac:dyDescent="0.25">
      <c r="A10" s="5" t="s">
        <v>32</v>
      </c>
      <c r="B10" s="89">
        <v>0</v>
      </c>
      <c r="C10" s="45">
        <v>0</v>
      </c>
      <c r="D10" s="45">
        <v>3</v>
      </c>
      <c r="E10" s="45"/>
      <c r="F10" s="45"/>
      <c r="G10" s="45"/>
      <c r="H10" s="1"/>
      <c r="I10" s="1"/>
      <c r="J10" s="1"/>
      <c r="K10" s="1"/>
      <c r="L10" s="1"/>
      <c r="M10" s="1"/>
      <c r="N10" s="1"/>
      <c r="O10" s="1"/>
      <c r="P10"/>
    </row>
    <row r="11" spans="1:16" x14ac:dyDescent="0.25">
      <c r="A11" s="5" t="s">
        <v>33</v>
      </c>
      <c r="B11" s="89">
        <f>B6</f>
        <v>1</v>
      </c>
      <c r="C11" s="44">
        <f>C6+B11</f>
        <v>44</v>
      </c>
      <c r="D11" s="44">
        <f>D6+C11</f>
        <v>100</v>
      </c>
      <c r="E11" s="44"/>
      <c r="F11" s="44"/>
      <c r="G11" s="44"/>
    </row>
    <row r="14" spans="1:16" x14ac:dyDescent="0.25">
      <c r="O14" s="42"/>
      <c r="P14"/>
    </row>
    <row r="15" spans="1:16" x14ac:dyDescent="0.25">
      <c r="H15" s="1"/>
      <c r="I15" s="1"/>
      <c r="J15" s="1"/>
      <c r="K15" s="1"/>
      <c r="L15" s="1"/>
      <c r="M15" s="1"/>
      <c r="N15" s="1"/>
      <c r="O15" s="43"/>
      <c r="P15"/>
    </row>
    <row r="16" spans="1:16" x14ac:dyDescent="0.25">
      <c r="H16" s="1"/>
      <c r="I16" s="1"/>
      <c r="J16" s="1"/>
      <c r="K16" s="1"/>
      <c r="L16" s="1"/>
      <c r="M16" s="1"/>
      <c r="N16" s="1"/>
      <c r="O16" s="1"/>
      <c r="P16"/>
    </row>
    <row r="17" spans="8:17" x14ac:dyDescent="0.25">
      <c r="H17" s="1"/>
      <c r="I17" s="1"/>
      <c r="J17" s="1"/>
      <c r="K17" s="1"/>
      <c r="L17" s="1"/>
      <c r="M17" s="1"/>
      <c r="N17" s="1"/>
      <c r="O17" s="43"/>
      <c r="P17" s="42"/>
    </row>
    <row r="18" spans="8:17" x14ac:dyDescent="0.25">
      <c r="H18" s="1"/>
      <c r="I18" s="1"/>
      <c r="J18" s="1"/>
      <c r="K18" s="1"/>
      <c r="L18" s="1"/>
      <c r="M18" s="1"/>
      <c r="N18" s="1"/>
      <c r="O18" s="1"/>
      <c r="P18" s="42"/>
    </row>
    <row r="19" spans="8:17" x14ac:dyDescent="0.25">
      <c r="H19" s="1"/>
      <c r="I19" s="1"/>
      <c r="J19" s="1"/>
      <c r="K19" s="1"/>
      <c r="L19" s="1"/>
      <c r="M19" s="1"/>
      <c r="N19" s="1"/>
      <c r="O19" s="1"/>
      <c r="P19" s="1"/>
      <c r="Q19" s="1"/>
    </row>
    <row r="20" spans="8:17" x14ac:dyDescent="0.25">
      <c r="H20" s="1"/>
      <c r="I20" s="1"/>
      <c r="J20" s="1"/>
      <c r="K20" s="1"/>
      <c r="L20" s="1"/>
      <c r="M20" s="1"/>
      <c r="N20" s="1"/>
      <c r="O20" s="1"/>
      <c r="P20" s="1"/>
      <c r="Q20" s="1"/>
    </row>
    <row r="21" spans="8:17" x14ac:dyDescent="0.25">
      <c r="H21" s="1"/>
      <c r="I21" s="1"/>
      <c r="J21" s="1"/>
      <c r="K21" s="1"/>
      <c r="L21" s="1"/>
      <c r="M21" s="1"/>
      <c r="N21" s="1"/>
      <c r="O21" s="1"/>
      <c r="P21" s="1"/>
      <c r="Q21" s="1"/>
    </row>
    <row r="22" spans="8:17" x14ac:dyDescent="0.25">
      <c r="H22" s="1"/>
      <c r="I22" s="1"/>
      <c r="J22" s="1"/>
      <c r="K22" s="1"/>
      <c r="L22" s="1"/>
      <c r="M22" s="1"/>
      <c r="N22" s="1"/>
      <c r="O22" s="1"/>
      <c r="P22" s="1"/>
      <c r="Q22" s="1"/>
    </row>
    <row r="23" spans="8:17" x14ac:dyDescent="0.25">
      <c r="H23" s="1"/>
      <c r="I23" s="1"/>
      <c r="J23" s="1"/>
      <c r="K23" s="1"/>
      <c r="L23" s="1"/>
      <c r="M23" s="1"/>
      <c r="N23" s="1"/>
      <c r="O23" s="1"/>
      <c r="P23" s="1"/>
      <c r="Q23" s="1"/>
    </row>
    <row r="24" spans="8:17" x14ac:dyDescent="0.25">
      <c r="H24" s="1"/>
      <c r="I24" s="1"/>
      <c r="J24" s="1"/>
      <c r="K24" s="1"/>
      <c r="L24" s="1"/>
      <c r="M24" s="1"/>
      <c r="N24" s="1"/>
      <c r="O24" s="1"/>
      <c r="P24" s="1"/>
      <c r="Q24" s="1"/>
    </row>
    <row r="44" spans="1:7" ht="34.15" customHeight="1" x14ac:dyDescent="0.25">
      <c r="B44" s="140" t="s">
        <v>28</v>
      </c>
      <c r="C44" s="140"/>
      <c r="D44" s="140"/>
      <c r="E44" s="140"/>
      <c r="F44" s="140"/>
      <c r="G44" s="140"/>
    </row>
    <row r="45" spans="1:7" ht="15.75" x14ac:dyDescent="0.25">
      <c r="B45" s="4">
        <v>0</v>
      </c>
      <c r="C45" s="4">
        <v>1</v>
      </c>
      <c r="D45" s="4">
        <v>2</v>
      </c>
      <c r="E45" s="4">
        <v>3</v>
      </c>
      <c r="F45" s="4">
        <v>4</v>
      </c>
      <c r="G45" s="4">
        <v>5</v>
      </c>
    </row>
    <row r="46" spans="1:7" ht="15.75" x14ac:dyDescent="0.25">
      <c r="A46" s="42" t="s">
        <v>34</v>
      </c>
      <c r="B46" s="4"/>
      <c r="C46" s="4"/>
      <c r="D46" s="4"/>
      <c r="E46" s="4"/>
      <c r="F46" s="4"/>
      <c r="G46" s="4"/>
    </row>
    <row r="48" spans="1:7" x14ac:dyDescent="0.25">
      <c r="A48" s="5" t="s">
        <v>35</v>
      </c>
      <c r="B48" s="5">
        <v>113</v>
      </c>
      <c r="C48" s="5">
        <f>B52</f>
        <v>112</v>
      </c>
      <c r="D48" s="5">
        <f t="shared" ref="D48:E48" si="0">C52</f>
        <v>69</v>
      </c>
      <c r="E48" s="5">
        <f t="shared" si="0"/>
        <v>13</v>
      </c>
    </row>
    <row r="49" spans="1:7" x14ac:dyDescent="0.25">
      <c r="A49" s="5" t="s">
        <v>36</v>
      </c>
      <c r="B49" s="5">
        <v>1</v>
      </c>
      <c r="C49" s="5">
        <v>43</v>
      </c>
      <c r="D49" s="5">
        <v>56</v>
      </c>
      <c r="E49" s="5">
        <v>0</v>
      </c>
    </row>
    <row r="50" spans="1:7" x14ac:dyDescent="0.25">
      <c r="A50" s="5" t="s">
        <v>37</v>
      </c>
      <c r="B50" s="5">
        <v>0</v>
      </c>
      <c r="C50" s="5">
        <v>0</v>
      </c>
      <c r="D50" s="5">
        <v>0</v>
      </c>
      <c r="E50" s="5">
        <v>0</v>
      </c>
    </row>
    <row r="51" spans="1:7" x14ac:dyDescent="0.25">
      <c r="A51" s="5" t="s">
        <v>38</v>
      </c>
      <c r="B51" s="5">
        <v>0</v>
      </c>
      <c r="C51" s="5">
        <v>0</v>
      </c>
      <c r="D51" s="5">
        <v>0</v>
      </c>
      <c r="E51" s="5">
        <v>0</v>
      </c>
    </row>
    <row r="52" spans="1:7" ht="16.149999999999999" customHeight="1" x14ac:dyDescent="0.25">
      <c r="A52" s="5" t="s">
        <v>39</v>
      </c>
      <c r="B52" s="50">
        <f>B48-B6+B50+B51</f>
        <v>112</v>
      </c>
      <c r="C52" s="50">
        <f>C48-C6+C50+C51</f>
        <v>69</v>
      </c>
      <c r="D52" s="50">
        <f t="shared" ref="D52:E52" si="1">D48-D6+D50+D51</f>
        <v>13</v>
      </c>
      <c r="E52" s="50">
        <f t="shared" si="1"/>
        <v>13</v>
      </c>
      <c r="F52" s="50"/>
      <c r="G52" s="50"/>
    </row>
    <row r="54" spans="1:7" x14ac:dyDescent="0.25">
      <c r="A54" s="5" t="s">
        <v>40</v>
      </c>
      <c r="B54" s="5">
        <f>-(B50+B51)</f>
        <v>0</v>
      </c>
      <c r="C54" s="5">
        <f>-(C50+C51)</f>
        <v>0</v>
      </c>
      <c r="D54" s="5">
        <f>-(D50+D51)</f>
        <v>0</v>
      </c>
      <c r="E54" s="5">
        <f>-(E50+E51)</f>
        <v>0</v>
      </c>
    </row>
    <row r="93" ht="15" customHeight="1" x14ac:dyDescent="0.25"/>
  </sheetData>
  <mergeCells count="2">
    <mergeCell ref="B3:G3"/>
    <mergeCell ref="B44:G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71"/>
  <sheetViews>
    <sheetView showGridLines="0" zoomScale="70" zoomScaleNormal="70" zoomScalePageLayoutView="75" workbookViewId="0">
      <pane ySplit="2" topLeftCell="A19" activePane="bottomLeft" state="frozen"/>
      <selection pane="bottomLeft" activeCell="E14" sqref="E14"/>
    </sheetView>
  </sheetViews>
  <sheetFormatPr baseColWidth="10" defaultColWidth="11.42578125" defaultRowHeight="15" x14ac:dyDescent="0.25"/>
  <cols>
    <col min="1" max="1" width="9.85546875" style="2" customWidth="1"/>
    <col min="2" max="2" width="13.85546875" style="1" customWidth="1"/>
    <col min="3" max="3" width="14.42578125" style="1" bestFit="1" customWidth="1"/>
    <col min="4" max="4" width="36.140625" style="3" customWidth="1"/>
    <col min="5" max="5" width="36.85546875" style="3" customWidth="1"/>
    <col min="6" max="6" width="29" style="3" customWidth="1"/>
    <col min="7" max="7" width="8.42578125" style="2" bestFit="1" customWidth="1"/>
    <col min="8" max="8" width="8.85546875" style="2" customWidth="1"/>
    <col min="9" max="9" width="12.42578125" style="2" customWidth="1"/>
    <col min="10" max="10" width="9.42578125" style="2" customWidth="1"/>
    <col min="11" max="11" width="26" style="2" customWidth="1"/>
    <col min="12" max="12" width="18.42578125" style="1" customWidth="1"/>
    <col min="19" max="16384" width="11.42578125" style="1"/>
  </cols>
  <sheetData>
    <row r="1" spans="1:12" ht="51" customHeight="1" x14ac:dyDescent="0.25"/>
    <row r="2" spans="1:12" ht="31.5" x14ac:dyDescent="0.25">
      <c r="A2" s="9" t="s">
        <v>41</v>
      </c>
      <c r="B2" s="53" t="s">
        <v>42</v>
      </c>
      <c r="C2" s="9" t="s">
        <v>43</v>
      </c>
      <c r="D2" s="52" t="s">
        <v>44</v>
      </c>
      <c r="E2" s="52" t="s">
        <v>45</v>
      </c>
      <c r="F2" s="53" t="s">
        <v>46</v>
      </c>
      <c r="G2" s="9" t="s">
        <v>47</v>
      </c>
      <c r="H2" s="53" t="s">
        <v>48</v>
      </c>
      <c r="I2" s="9" t="s">
        <v>49</v>
      </c>
      <c r="J2" s="53" t="s">
        <v>50</v>
      </c>
      <c r="K2" s="9" t="s">
        <v>51</v>
      </c>
      <c r="L2" s="53" t="s">
        <v>52</v>
      </c>
    </row>
    <row r="3" spans="1:12" ht="60" x14ac:dyDescent="0.25">
      <c r="A3" s="12">
        <v>1</v>
      </c>
      <c r="B3" s="13" t="s">
        <v>53</v>
      </c>
      <c r="C3" s="13" t="s">
        <v>54</v>
      </c>
      <c r="D3" s="11" t="s">
        <v>55</v>
      </c>
      <c r="E3" s="11" t="s">
        <v>56</v>
      </c>
      <c r="F3" s="11" t="s">
        <v>57</v>
      </c>
      <c r="G3" s="37">
        <v>2500</v>
      </c>
      <c r="H3" s="38">
        <v>3</v>
      </c>
      <c r="I3" s="12"/>
      <c r="J3" s="12">
        <v>0</v>
      </c>
      <c r="K3" s="12" t="s">
        <v>58</v>
      </c>
      <c r="L3" s="12" t="s">
        <v>59</v>
      </c>
    </row>
    <row r="4" spans="1:12" ht="30" x14ac:dyDescent="0.25">
      <c r="A4" s="12">
        <v>2</v>
      </c>
      <c r="B4" s="13" t="s">
        <v>53</v>
      </c>
      <c r="C4" s="13" t="s">
        <v>54</v>
      </c>
      <c r="D4" s="40" t="s">
        <v>60</v>
      </c>
      <c r="E4" s="36" t="s">
        <v>61</v>
      </c>
      <c r="F4" s="91"/>
      <c r="G4" s="37">
        <v>2400</v>
      </c>
      <c r="H4" s="38">
        <v>3</v>
      </c>
      <c r="I4" s="38"/>
      <c r="J4" s="38">
        <v>0</v>
      </c>
      <c r="K4" s="38" t="s">
        <v>58</v>
      </c>
      <c r="L4" s="38" t="s">
        <v>59</v>
      </c>
    </row>
    <row r="5" spans="1:12" ht="30" x14ac:dyDescent="0.25">
      <c r="A5" s="12">
        <v>3</v>
      </c>
      <c r="B5" s="13" t="s">
        <v>62</v>
      </c>
      <c r="C5" s="13" t="s">
        <v>54</v>
      </c>
      <c r="D5" s="40" t="s">
        <v>63</v>
      </c>
      <c r="E5" s="36" t="s">
        <v>64</v>
      </c>
      <c r="F5" s="41"/>
      <c r="G5" s="37">
        <v>2300</v>
      </c>
      <c r="H5" s="38">
        <v>3</v>
      </c>
      <c r="I5" s="38"/>
      <c r="J5" s="38">
        <v>0</v>
      </c>
      <c r="K5" s="38" t="s">
        <v>58</v>
      </c>
      <c r="L5" s="39" t="s">
        <v>59</v>
      </c>
    </row>
    <row r="6" spans="1:12" ht="35.25" customHeight="1" x14ac:dyDescent="0.25">
      <c r="A6" s="12">
        <v>4</v>
      </c>
      <c r="B6" s="13" t="s">
        <v>65</v>
      </c>
      <c r="C6" s="13" t="s">
        <v>54</v>
      </c>
      <c r="D6" s="40" t="s">
        <v>66</v>
      </c>
      <c r="E6" s="36" t="s">
        <v>67</v>
      </c>
      <c r="F6" s="41" t="s">
        <v>68</v>
      </c>
      <c r="G6" s="37">
        <v>2200</v>
      </c>
      <c r="H6" s="38">
        <v>3</v>
      </c>
      <c r="I6" s="38"/>
      <c r="J6" s="38">
        <v>0</v>
      </c>
      <c r="K6" s="38" t="s">
        <v>58</v>
      </c>
      <c r="L6" s="39" t="s">
        <v>59</v>
      </c>
    </row>
    <row r="7" spans="1:12" ht="30" x14ac:dyDescent="0.25">
      <c r="A7" s="12">
        <v>5</v>
      </c>
      <c r="B7" s="13" t="s">
        <v>53</v>
      </c>
      <c r="C7" s="13" t="s">
        <v>54</v>
      </c>
      <c r="D7" s="40" t="s">
        <v>69</v>
      </c>
      <c r="E7" s="36" t="s">
        <v>70</v>
      </c>
      <c r="F7" s="41"/>
      <c r="G7" s="37">
        <v>2100</v>
      </c>
      <c r="H7" s="38">
        <v>3</v>
      </c>
      <c r="I7" s="38"/>
      <c r="J7" s="38">
        <v>0</v>
      </c>
      <c r="K7" s="39" t="s">
        <v>58</v>
      </c>
      <c r="L7" s="39" t="s">
        <v>59</v>
      </c>
    </row>
    <row r="8" spans="1:12" ht="45" x14ac:dyDescent="0.25">
      <c r="A8" s="12">
        <v>6</v>
      </c>
      <c r="B8" s="13" t="s">
        <v>53</v>
      </c>
      <c r="C8" s="13" t="s">
        <v>54</v>
      </c>
      <c r="D8" s="40" t="s">
        <v>71</v>
      </c>
      <c r="E8" s="36" t="s">
        <v>72</v>
      </c>
      <c r="F8" s="41"/>
      <c r="G8" s="37">
        <v>2000</v>
      </c>
      <c r="H8" s="38">
        <v>3</v>
      </c>
      <c r="I8" s="38"/>
      <c r="J8" s="38">
        <v>0</v>
      </c>
      <c r="K8" s="39" t="s">
        <v>58</v>
      </c>
      <c r="L8" s="39" t="s">
        <v>59</v>
      </c>
    </row>
    <row r="9" spans="1:12" ht="30" x14ac:dyDescent="0.25">
      <c r="A9" s="12">
        <v>7</v>
      </c>
      <c r="B9" s="13" t="s">
        <v>53</v>
      </c>
      <c r="C9" s="13" t="s">
        <v>54</v>
      </c>
      <c r="D9" s="40" t="s">
        <v>73</v>
      </c>
      <c r="E9" s="36" t="s">
        <v>74</v>
      </c>
      <c r="F9" s="41" t="s">
        <v>75</v>
      </c>
      <c r="G9" s="37">
        <v>1900</v>
      </c>
      <c r="H9" s="38">
        <v>3</v>
      </c>
      <c r="I9" s="38"/>
      <c r="J9" s="38">
        <v>0</v>
      </c>
      <c r="K9" s="39" t="s">
        <v>58</v>
      </c>
      <c r="L9" s="39" t="s">
        <v>59</v>
      </c>
    </row>
    <row r="10" spans="1:12" ht="30" x14ac:dyDescent="0.25">
      <c r="A10" s="12">
        <v>8</v>
      </c>
      <c r="B10" s="13" t="s">
        <v>76</v>
      </c>
      <c r="C10" s="13" t="s">
        <v>77</v>
      </c>
      <c r="D10" s="40" t="s">
        <v>78</v>
      </c>
      <c r="E10" s="36" t="s">
        <v>79</v>
      </c>
      <c r="F10" s="41" t="s">
        <v>80</v>
      </c>
      <c r="G10" s="37">
        <v>1800</v>
      </c>
      <c r="H10" s="38">
        <v>3</v>
      </c>
      <c r="I10" s="38">
        <v>1</v>
      </c>
      <c r="J10" s="38">
        <v>0</v>
      </c>
      <c r="K10" s="39" t="s">
        <v>58</v>
      </c>
      <c r="L10" s="39" t="s">
        <v>59</v>
      </c>
    </row>
    <row r="11" spans="1:12" ht="65.25" customHeight="1" x14ac:dyDescent="0.25">
      <c r="A11" s="12"/>
      <c r="B11" s="13" t="s">
        <v>62</v>
      </c>
      <c r="C11" s="13" t="s">
        <v>54</v>
      </c>
      <c r="D11" s="40" t="s">
        <v>81</v>
      </c>
      <c r="E11" s="36" t="s">
        <v>544</v>
      </c>
      <c r="F11" s="116" t="s">
        <v>82</v>
      </c>
      <c r="G11" s="37">
        <v>1760</v>
      </c>
      <c r="H11" s="38">
        <v>3</v>
      </c>
      <c r="I11" s="38">
        <v>1</v>
      </c>
      <c r="J11" s="38">
        <v>1</v>
      </c>
      <c r="K11" s="39" t="s">
        <v>58</v>
      </c>
      <c r="L11" s="39" t="s">
        <v>59</v>
      </c>
    </row>
    <row r="12" spans="1:12" ht="38.25" customHeight="1" x14ac:dyDescent="0.25">
      <c r="A12" s="12"/>
      <c r="B12" s="13" t="s">
        <v>62</v>
      </c>
      <c r="C12" s="13" t="s">
        <v>54</v>
      </c>
      <c r="D12" s="40" t="s">
        <v>83</v>
      </c>
      <c r="E12" s="36" t="s">
        <v>84</v>
      </c>
      <c r="F12" s="41" t="s">
        <v>546</v>
      </c>
      <c r="G12" s="37">
        <v>1750</v>
      </c>
      <c r="H12" s="38">
        <v>3</v>
      </c>
      <c r="I12" s="38">
        <v>1</v>
      </c>
      <c r="J12" s="38">
        <v>1</v>
      </c>
      <c r="K12" s="39" t="s">
        <v>58</v>
      </c>
      <c r="L12" s="39" t="s">
        <v>59</v>
      </c>
    </row>
    <row r="13" spans="1:12" ht="60" customHeight="1" x14ac:dyDescent="0.25">
      <c r="A13" s="12"/>
      <c r="B13" s="13" t="s">
        <v>53</v>
      </c>
      <c r="C13" s="13" t="s">
        <v>54</v>
      </c>
      <c r="D13" s="40" t="s">
        <v>88</v>
      </c>
      <c r="E13" s="36" t="s">
        <v>547</v>
      </c>
      <c r="F13" s="41" t="s">
        <v>545</v>
      </c>
      <c r="G13" s="37">
        <v>1650</v>
      </c>
      <c r="H13" s="38">
        <v>3</v>
      </c>
      <c r="I13" s="38">
        <v>13</v>
      </c>
      <c r="J13" s="38">
        <v>1</v>
      </c>
      <c r="K13" s="39" t="s">
        <v>58</v>
      </c>
      <c r="L13" s="39" t="s">
        <v>59</v>
      </c>
    </row>
    <row r="14" spans="1:12" ht="120" x14ac:dyDescent="0.25">
      <c r="A14" s="12">
        <v>10</v>
      </c>
      <c r="B14" s="13" t="s">
        <v>89</v>
      </c>
      <c r="C14" s="13" t="s">
        <v>85</v>
      </c>
      <c r="D14" s="40" t="s">
        <v>90</v>
      </c>
      <c r="E14" s="36" t="s">
        <v>91</v>
      </c>
      <c r="F14" s="41" t="s">
        <v>92</v>
      </c>
      <c r="G14" s="37">
        <v>1600</v>
      </c>
      <c r="H14" s="38">
        <v>3</v>
      </c>
      <c r="I14" s="38">
        <v>5</v>
      </c>
      <c r="J14" s="38">
        <v>1</v>
      </c>
      <c r="K14" s="39" t="s">
        <v>58</v>
      </c>
      <c r="L14" s="39" t="s">
        <v>59</v>
      </c>
    </row>
    <row r="15" spans="1:12" ht="105" x14ac:dyDescent="0.25">
      <c r="A15" s="12">
        <v>11</v>
      </c>
      <c r="B15" s="13" t="s">
        <v>89</v>
      </c>
      <c r="C15" s="13" t="s">
        <v>85</v>
      </c>
      <c r="D15" s="40" t="s">
        <v>93</v>
      </c>
      <c r="E15" s="36" t="s">
        <v>94</v>
      </c>
      <c r="F15" s="41" t="s">
        <v>95</v>
      </c>
      <c r="G15" s="37">
        <v>1500</v>
      </c>
      <c r="H15" s="38">
        <v>3</v>
      </c>
      <c r="I15" s="38">
        <v>8</v>
      </c>
      <c r="J15" s="38">
        <v>1</v>
      </c>
      <c r="K15" s="39" t="s">
        <v>58</v>
      </c>
      <c r="L15" s="39" t="s">
        <v>59</v>
      </c>
    </row>
    <row r="16" spans="1:12" ht="45" x14ac:dyDescent="0.25">
      <c r="A16" s="12">
        <v>15</v>
      </c>
      <c r="B16" s="13" t="s">
        <v>89</v>
      </c>
      <c r="C16" s="13" t="s">
        <v>77</v>
      </c>
      <c r="D16" s="40" t="s">
        <v>96</v>
      </c>
      <c r="E16" s="36" t="s">
        <v>97</v>
      </c>
      <c r="F16" s="41" t="s">
        <v>98</v>
      </c>
      <c r="G16" s="37">
        <v>1100</v>
      </c>
      <c r="H16" s="38">
        <v>3</v>
      </c>
      <c r="I16" s="38">
        <v>1</v>
      </c>
      <c r="J16" s="38">
        <v>1</v>
      </c>
      <c r="K16" s="39" t="s">
        <v>58</v>
      </c>
      <c r="L16" s="39" t="s">
        <v>59</v>
      </c>
    </row>
    <row r="17" spans="1:12" ht="60" x14ac:dyDescent="0.25">
      <c r="A17" s="12">
        <v>16</v>
      </c>
      <c r="B17" s="13" t="s">
        <v>99</v>
      </c>
      <c r="C17" s="13" t="s">
        <v>85</v>
      </c>
      <c r="D17" s="40" t="s">
        <v>100</v>
      </c>
      <c r="E17" s="36" t="s">
        <v>101</v>
      </c>
      <c r="F17" s="41" t="s">
        <v>102</v>
      </c>
      <c r="G17" s="37">
        <v>1000</v>
      </c>
      <c r="H17" s="38">
        <v>3</v>
      </c>
      <c r="I17" s="38">
        <v>3</v>
      </c>
      <c r="J17" s="38">
        <v>1</v>
      </c>
      <c r="K17" s="39" t="s">
        <v>58</v>
      </c>
      <c r="L17" s="39" t="s">
        <v>59</v>
      </c>
    </row>
    <row r="18" spans="1:12" ht="60" x14ac:dyDescent="0.25">
      <c r="A18" s="12">
        <v>17</v>
      </c>
      <c r="B18" s="13" t="s">
        <v>99</v>
      </c>
      <c r="C18" s="13" t="s">
        <v>85</v>
      </c>
      <c r="D18" s="40" t="s">
        <v>103</v>
      </c>
      <c r="E18" s="36" t="s">
        <v>104</v>
      </c>
      <c r="F18" s="41" t="s">
        <v>105</v>
      </c>
      <c r="G18" s="37">
        <v>900</v>
      </c>
      <c r="H18" s="38">
        <v>3</v>
      </c>
      <c r="I18" s="38">
        <v>3</v>
      </c>
      <c r="J18" s="38">
        <v>1</v>
      </c>
      <c r="K18" s="39" t="s">
        <v>58</v>
      </c>
      <c r="L18" s="39" t="s">
        <v>59</v>
      </c>
    </row>
    <row r="19" spans="1:12" ht="75" x14ac:dyDescent="0.25">
      <c r="A19" s="12">
        <v>18</v>
      </c>
      <c r="B19" s="13" t="s">
        <v>99</v>
      </c>
      <c r="C19" s="13" t="s">
        <v>77</v>
      </c>
      <c r="D19" s="40" t="s">
        <v>112</v>
      </c>
      <c r="E19" s="36" t="s">
        <v>113</v>
      </c>
      <c r="F19" s="41" t="s">
        <v>114</v>
      </c>
      <c r="G19" s="37">
        <v>800</v>
      </c>
      <c r="H19" s="38">
        <v>3</v>
      </c>
      <c r="I19" s="38">
        <v>5</v>
      </c>
      <c r="J19" s="38">
        <v>1</v>
      </c>
      <c r="K19" s="39" t="s">
        <v>58</v>
      </c>
      <c r="L19" s="39" t="s">
        <v>59</v>
      </c>
    </row>
    <row r="20" spans="1:12" ht="45" x14ac:dyDescent="0.25">
      <c r="A20" s="12">
        <v>19</v>
      </c>
      <c r="B20" s="13" t="s">
        <v>99</v>
      </c>
      <c r="C20" s="13" t="s">
        <v>77</v>
      </c>
      <c r="D20" s="40" t="s">
        <v>115</v>
      </c>
      <c r="E20" s="36" t="s">
        <v>116</v>
      </c>
      <c r="F20" s="41" t="s">
        <v>117</v>
      </c>
      <c r="G20" s="37">
        <v>700</v>
      </c>
      <c r="H20" s="38">
        <v>3</v>
      </c>
      <c r="I20" s="38">
        <v>3</v>
      </c>
      <c r="J20" s="38">
        <v>1</v>
      </c>
      <c r="K20" s="39" t="s">
        <v>58</v>
      </c>
      <c r="L20" s="39" t="s">
        <v>59</v>
      </c>
    </row>
    <row r="21" spans="1:12" ht="30" x14ac:dyDescent="0.25">
      <c r="A21" s="12">
        <v>9</v>
      </c>
      <c r="B21" s="13" t="s">
        <v>76</v>
      </c>
      <c r="C21" s="13" t="s">
        <v>85</v>
      </c>
      <c r="D21" s="40" t="s">
        <v>86</v>
      </c>
      <c r="E21" s="36" t="s">
        <v>87</v>
      </c>
      <c r="F21" s="91" t="s">
        <v>87</v>
      </c>
      <c r="G21" s="37">
        <v>1700</v>
      </c>
      <c r="H21" s="38">
        <v>3</v>
      </c>
      <c r="I21" s="38">
        <v>5</v>
      </c>
      <c r="J21" s="38">
        <v>2</v>
      </c>
      <c r="K21" s="39" t="s">
        <v>58</v>
      </c>
      <c r="L21" s="39" t="s">
        <v>59</v>
      </c>
    </row>
    <row r="22" spans="1:12" ht="60" x14ac:dyDescent="0.25">
      <c r="A22" s="12">
        <v>13</v>
      </c>
      <c r="B22" s="13" t="s">
        <v>89</v>
      </c>
      <c r="C22" s="13" t="s">
        <v>85</v>
      </c>
      <c r="D22" s="40" t="s">
        <v>106</v>
      </c>
      <c r="E22" s="36" t="s">
        <v>107</v>
      </c>
      <c r="F22" s="41" t="s">
        <v>108</v>
      </c>
      <c r="G22" s="37">
        <v>1300</v>
      </c>
      <c r="H22" s="38">
        <v>3</v>
      </c>
      <c r="I22" s="38">
        <v>21</v>
      </c>
      <c r="J22" s="38">
        <v>2</v>
      </c>
      <c r="K22" s="39" t="s">
        <v>58</v>
      </c>
      <c r="L22" s="39" t="s">
        <v>59</v>
      </c>
    </row>
    <row r="23" spans="1:12" ht="30" x14ac:dyDescent="0.25">
      <c r="A23" s="12">
        <v>14</v>
      </c>
      <c r="B23" s="13" t="s">
        <v>89</v>
      </c>
      <c r="C23" s="13" t="s">
        <v>77</v>
      </c>
      <c r="D23" s="40" t="s">
        <v>109</v>
      </c>
      <c r="E23" s="36" t="s">
        <v>110</v>
      </c>
      <c r="F23" s="41" t="s">
        <v>111</v>
      </c>
      <c r="G23" s="37">
        <v>1200</v>
      </c>
      <c r="H23" s="38">
        <v>3</v>
      </c>
      <c r="I23" s="38">
        <v>13</v>
      </c>
      <c r="J23" s="38">
        <v>2</v>
      </c>
      <c r="K23" s="39" t="s">
        <v>58</v>
      </c>
      <c r="L23" s="39" t="s">
        <v>59</v>
      </c>
    </row>
    <row r="24" spans="1:12" ht="135" x14ac:dyDescent="0.25">
      <c r="A24" s="38">
        <v>20</v>
      </c>
      <c r="B24" s="13" t="s">
        <v>99</v>
      </c>
      <c r="C24" s="13" t="s">
        <v>77</v>
      </c>
      <c r="D24" s="40" t="s">
        <v>118</v>
      </c>
      <c r="E24" s="36" t="s">
        <v>119</v>
      </c>
      <c r="F24" s="41" t="s">
        <v>120</v>
      </c>
      <c r="G24" s="37">
        <v>600</v>
      </c>
      <c r="H24" s="38">
        <v>3</v>
      </c>
      <c r="I24" s="38">
        <v>3</v>
      </c>
      <c r="J24" s="38">
        <v>2</v>
      </c>
      <c r="K24" s="39" t="s">
        <v>58</v>
      </c>
      <c r="L24" s="39" t="s">
        <v>59</v>
      </c>
    </row>
    <row r="25" spans="1:12" ht="45" x14ac:dyDescent="0.25">
      <c r="A25" s="38"/>
      <c r="B25" s="13" t="s">
        <v>89</v>
      </c>
      <c r="C25" s="13" t="s">
        <v>77</v>
      </c>
      <c r="D25" s="40" t="s">
        <v>380</v>
      </c>
      <c r="E25" s="36" t="s">
        <v>381</v>
      </c>
      <c r="F25" s="41" t="s">
        <v>543</v>
      </c>
      <c r="G25" s="37">
        <v>550</v>
      </c>
      <c r="H25" s="38">
        <v>1</v>
      </c>
      <c r="I25" s="38">
        <v>13</v>
      </c>
      <c r="J25" s="38">
        <v>2</v>
      </c>
      <c r="K25" s="39" t="s">
        <v>358</v>
      </c>
      <c r="L25" s="39" t="s">
        <v>377</v>
      </c>
    </row>
    <row r="26" spans="1:12" ht="75" x14ac:dyDescent="0.25">
      <c r="A26" s="38">
        <v>21</v>
      </c>
      <c r="B26" s="13" t="s">
        <v>76</v>
      </c>
      <c r="C26" s="13" t="s">
        <v>85</v>
      </c>
      <c r="D26" s="40" t="s">
        <v>121</v>
      </c>
      <c r="E26" s="36" t="s">
        <v>122</v>
      </c>
      <c r="F26" s="41" t="s">
        <v>123</v>
      </c>
      <c r="G26" s="37">
        <v>500</v>
      </c>
      <c r="H26" s="38">
        <v>1</v>
      </c>
      <c r="I26" s="38">
        <v>13</v>
      </c>
      <c r="J26" s="38">
        <v>2</v>
      </c>
      <c r="K26" s="39" t="s">
        <v>358</v>
      </c>
      <c r="L26" s="39" t="s">
        <v>377</v>
      </c>
    </row>
    <row r="27" spans="1:12" ht="90" x14ac:dyDescent="0.25">
      <c r="A27" s="38">
        <v>22</v>
      </c>
      <c r="B27" s="13" t="s">
        <v>76</v>
      </c>
      <c r="C27" s="13" t="s">
        <v>77</v>
      </c>
      <c r="D27" s="40" t="s">
        <v>124</v>
      </c>
      <c r="E27" s="36" t="s">
        <v>125</v>
      </c>
      <c r="F27" s="41" t="s">
        <v>126</v>
      </c>
      <c r="G27" s="37">
        <v>400</v>
      </c>
      <c r="H27" s="38">
        <v>1</v>
      </c>
      <c r="I27" s="38">
        <v>1</v>
      </c>
      <c r="J27" s="38">
        <v>2</v>
      </c>
      <c r="K27" s="39" t="s">
        <v>358</v>
      </c>
      <c r="L27" s="39" t="s">
        <v>377</v>
      </c>
    </row>
    <row r="28" spans="1:12" x14ac:dyDescent="0.25">
      <c r="A28" s="8"/>
      <c r="K28" s="6"/>
    </row>
    <row r="29" spans="1:12" x14ac:dyDescent="0.25">
      <c r="A29" s="8"/>
      <c r="K29" s="6"/>
    </row>
    <row r="30" spans="1:12" x14ac:dyDescent="0.25">
      <c r="A30" s="8"/>
      <c r="K30" s="6"/>
    </row>
    <row r="31" spans="1:12" x14ac:dyDescent="0.25">
      <c r="K31" s="6"/>
    </row>
    <row r="32" spans="1:12" x14ac:dyDescent="0.25">
      <c r="A32" s="8" t="s">
        <v>127</v>
      </c>
      <c r="G32" s="33" t="s">
        <v>128</v>
      </c>
      <c r="H32" s="34"/>
      <c r="I32" s="35">
        <f>SUM(I3:I27)</f>
        <v>113</v>
      </c>
      <c r="K32" s="6"/>
    </row>
    <row r="33" spans="1:11" x14ac:dyDescent="0.25">
      <c r="A33" s="8"/>
      <c r="K33" s="6"/>
    </row>
    <row r="34" spans="1:11" x14ac:dyDescent="0.25">
      <c r="A34" s="8"/>
      <c r="K34" s="6"/>
    </row>
    <row r="35" spans="1:11" x14ac:dyDescent="0.25">
      <c r="K35" s="6"/>
    </row>
    <row r="36" spans="1:11" x14ac:dyDescent="0.25">
      <c r="K36" s="6"/>
    </row>
    <row r="37" spans="1:11" x14ac:dyDescent="0.25">
      <c r="K37" s="6"/>
    </row>
    <row r="38" spans="1:11" x14ac:dyDescent="0.25">
      <c r="K38" s="6"/>
    </row>
    <row r="39" spans="1:11" x14ac:dyDescent="0.25">
      <c r="K39" s="6"/>
    </row>
    <row r="40" spans="1:11" x14ac:dyDescent="0.25">
      <c r="K40" s="6"/>
    </row>
    <row r="41" spans="1:11" x14ac:dyDescent="0.25">
      <c r="K41" s="6"/>
    </row>
    <row r="44" spans="1:11" x14ac:dyDescent="0.25">
      <c r="K44" s="6"/>
    </row>
    <row r="45" spans="1:11" x14ac:dyDescent="0.25">
      <c r="K45" s="6"/>
    </row>
    <row r="46" spans="1:11" x14ac:dyDescent="0.25">
      <c r="K46" s="6"/>
    </row>
    <row r="47" spans="1:11" x14ac:dyDescent="0.25">
      <c r="K47" s="6"/>
    </row>
    <row r="48" spans="1:11" x14ac:dyDescent="0.25">
      <c r="K48" s="6"/>
    </row>
    <row r="49" spans="2:11" x14ac:dyDescent="0.25">
      <c r="K49" s="6"/>
    </row>
    <row r="50" spans="2:11" x14ac:dyDescent="0.25">
      <c r="K50" s="6"/>
    </row>
    <row r="51" spans="2:11" x14ac:dyDescent="0.25">
      <c r="K51" s="6"/>
    </row>
    <row r="61" spans="2:11" x14ac:dyDescent="0.25">
      <c r="B61" s="10"/>
      <c r="D61"/>
    </row>
    <row r="62" spans="2:11" x14ac:dyDescent="0.25">
      <c r="B62" s="10"/>
      <c r="D62"/>
    </row>
    <row r="63" spans="2:11" x14ac:dyDescent="0.25">
      <c r="B63" s="10"/>
      <c r="D63"/>
    </row>
    <row r="64" spans="2:11" x14ac:dyDescent="0.25">
      <c r="B64" s="10"/>
      <c r="D64"/>
    </row>
    <row r="65" spans="2:4" x14ac:dyDescent="0.25">
      <c r="B65" s="10"/>
      <c r="D65"/>
    </row>
    <row r="66" spans="2:4" x14ac:dyDescent="0.25">
      <c r="B66" s="10"/>
      <c r="D66"/>
    </row>
    <row r="67" spans="2:4" x14ac:dyDescent="0.25">
      <c r="B67" s="10"/>
      <c r="D67"/>
    </row>
    <row r="68" spans="2:4" x14ac:dyDescent="0.25">
      <c r="B68" s="10"/>
      <c r="D68"/>
    </row>
    <row r="69" spans="2:4" x14ac:dyDescent="0.25">
      <c r="B69" s="10"/>
      <c r="D69"/>
    </row>
    <row r="70" spans="2:4" x14ac:dyDescent="0.25">
      <c r="B70" s="10"/>
      <c r="D70"/>
    </row>
    <row r="71" spans="2:4" x14ac:dyDescent="0.25">
      <c r="B71" s="10"/>
      <c r="D71"/>
    </row>
  </sheetData>
  <autoFilter ref="A2:K27" xr:uid="{00000000-0009-0000-0000-000003000000}">
    <filterColumn colId="2" showButton="0"/>
    <filterColumn colId="3" showButton="0"/>
    <sortState xmlns:xlrd2="http://schemas.microsoft.com/office/spreadsheetml/2017/richdata2" ref="A3:K27">
      <sortCondition ref="J2:J27"/>
    </sortState>
  </autoFilter>
  <sortState xmlns:xlrd2="http://schemas.microsoft.com/office/spreadsheetml/2017/richdata2" ref="A2:K40">
    <sortCondition ref="J3:J67"/>
    <sortCondition ref="G3:G67"/>
  </sortState>
  <conditionalFormatting sqref="H52">
    <cfRule type="iconSet" priority="9">
      <iconSet iconSet="4TrafficLights" showValue="0">
        <cfvo type="percent" val="0"/>
        <cfvo type="num" val="1"/>
        <cfvo type="num" val="2"/>
        <cfvo type="num" val="3"/>
      </iconSet>
    </cfRule>
  </conditionalFormatting>
  <conditionalFormatting sqref="H53">
    <cfRule type="iconSet" priority="8">
      <iconSet iconSet="4TrafficLights" showValue="0">
        <cfvo type="percent" val="0"/>
        <cfvo type="num" val="1"/>
        <cfvo type="num" val="2"/>
        <cfvo type="num" val="3"/>
      </iconSet>
    </cfRule>
  </conditionalFormatting>
  <conditionalFormatting sqref="H54:H62">
    <cfRule type="iconSet" priority="7">
      <iconSet iconSet="4TrafficLights" showValue="0">
        <cfvo type="percent" val="0"/>
        <cfvo type="num" val="1"/>
        <cfvo type="num" val="2"/>
        <cfvo type="num" val="3"/>
      </iconSet>
    </cfRule>
  </conditionalFormatting>
  <pageMargins left="0.7" right="0.7" top="0.75" bottom="0.75" header="0.3" footer="0.3"/>
  <pageSetup paperSize="9" orientation="portrait" horizontalDpi="4294967292" verticalDpi="4294967292"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7" id="{00000000-000E-0000-0300-00000C000000}">
            <x14:iconSet iconSet="4TrafficLights" showValue="0" custom="1">
              <x14:cfvo type="percent">
                <xm:f>0</xm:f>
              </x14:cfvo>
              <x14:cfvo type="num">
                <xm:f>1</xm:f>
              </x14:cfvo>
              <x14:cfvo type="num">
                <xm:f>2</xm:f>
              </x14:cfvo>
              <x14:cfvo type="num">
                <xm:f>3</xm:f>
              </x14:cfvo>
              <x14:cfIcon iconSet="5Boxes" iconId="4"/>
              <x14:cfIcon iconSet="3TrafficLights1" iconId="0"/>
              <x14:cfIcon iconSet="3TrafficLights1" iconId="1"/>
              <x14:cfIcon iconSet="3TrafficLights1" iconId="2"/>
            </x14:iconSet>
          </x14:cfRule>
          <xm:sqref>H3:H51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8"/>
  <sheetViews>
    <sheetView zoomScale="85" zoomScaleNormal="85" workbookViewId="0">
      <selection activeCell="I33" sqref="I33"/>
    </sheetView>
  </sheetViews>
  <sheetFormatPr baseColWidth="10" defaultColWidth="11.42578125" defaultRowHeight="15" x14ac:dyDescent="0.25"/>
  <cols>
    <col min="1" max="1" width="12.28515625" customWidth="1"/>
    <col min="2" max="2" width="35.42578125" bestFit="1" customWidth="1"/>
    <col min="3" max="3" width="16.7109375" customWidth="1"/>
    <col min="4" max="4" width="18.7109375" bestFit="1" customWidth="1"/>
    <col min="5" max="5" width="19.42578125" bestFit="1" customWidth="1"/>
    <col min="6" max="6" width="15.42578125" customWidth="1"/>
    <col min="7" max="7" width="17.42578125" customWidth="1"/>
    <col min="8" max="8" width="15.7109375" customWidth="1"/>
    <col min="9" max="9" width="16.28515625" customWidth="1"/>
    <col min="10" max="10" width="17" customWidth="1"/>
    <col min="11" max="11" width="14" customWidth="1"/>
    <col min="12" max="15" width="8.42578125" customWidth="1"/>
  </cols>
  <sheetData>
    <row r="1" spans="1:15" ht="80.099999999999994" customHeight="1" x14ac:dyDescent="0.25">
      <c r="D1" s="19" t="s">
        <v>50</v>
      </c>
      <c r="E1" s="20">
        <v>0</v>
      </c>
    </row>
    <row r="2" spans="1:15" x14ac:dyDescent="0.25">
      <c r="A2">
        <v>1</v>
      </c>
      <c r="B2" s="11" t="s">
        <v>129</v>
      </c>
      <c r="D2" t="s">
        <v>130</v>
      </c>
      <c r="E2" s="17">
        <v>45113</v>
      </c>
    </row>
    <row r="3" spans="1:15" x14ac:dyDescent="0.25">
      <c r="A3">
        <v>2</v>
      </c>
      <c r="B3" s="11" t="s">
        <v>60</v>
      </c>
      <c r="D3" t="s">
        <v>131</v>
      </c>
      <c r="E3" s="17">
        <v>45120</v>
      </c>
    </row>
    <row r="4" spans="1:15" x14ac:dyDescent="0.25">
      <c r="A4">
        <v>3</v>
      </c>
      <c r="B4" s="11" t="s">
        <v>63</v>
      </c>
      <c r="D4" t="s">
        <v>132</v>
      </c>
      <c r="E4" s="18">
        <v>48</v>
      </c>
    </row>
    <row r="5" spans="1:15" x14ac:dyDescent="0.25">
      <c r="A5">
        <v>4</v>
      </c>
      <c r="B5" s="11" t="s">
        <v>66</v>
      </c>
      <c r="D5" t="s">
        <v>133</v>
      </c>
      <c r="E5" s="48" t="s">
        <v>134</v>
      </c>
    </row>
    <row r="6" spans="1:15" ht="30" x14ac:dyDescent="0.25">
      <c r="A6">
        <v>5</v>
      </c>
      <c r="B6" s="11" t="s">
        <v>73</v>
      </c>
      <c r="D6" t="s">
        <v>135</v>
      </c>
      <c r="E6" s="18">
        <v>5</v>
      </c>
    </row>
    <row r="7" spans="1:15" x14ac:dyDescent="0.25">
      <c r="A7">
        <v>6</v>
      </c>
      <c r="B7" s="11" t="s">
        <v>78</v>
      </c>
      <c r="E7" s="18"/>
    </row>
    <row r="8" spans="1:15" ht="15.75" thickBot="1" x14ac:dyDescent="0.3">
      <c r="I8" s="49" t="s">
        <v>136</v>
      </c>
    </row>
    <row r="9" spans="1:15" ht="53.25" customHeight="1" thickBot="1" x14ac:dyDescent="0.3">
      <c r="A9" s="23" t="s">
        <v>137</v>
      </c>
      <c r="B9" s="24" t="s">
        <v>138</v>
      </c>
      <c r="C9" s="24" t="s">
        <v>139</v>
      </c>
      <c r="D9" s="27" t="s">
        <v>140</v>
      </c>
      <c r="E9" s="31"/>
      <c r="F9" s="113" t="s">
        <v>141</v>
      </c>
      <c r="G9" s="29" t="s">
        <v>142</v>
      </c>
      <c r="H9" s="29" t="s">
        <v>143</v>
      </c>
      <c r="I9" s="29" t="s">
        <v>144</v>
      </c>
      <c r="J9" s="29" t="s">
        <v>145</v>
      </c>
      <c r="K9" s="29" t="s">
        <v>146</v>
      </c>
      <c r="L9" s="29"/>
      <c r="M9" s="29"/>
      <c r="N9" s="29"/>
      <c r="O9" s="29"/>
    </row>
    <row r="10" spans="1:15" x14ac:dyDescent="0.25">
      <c r="A10" s="22">
        <v>1.1000000000000001</v>
      </c>
      <c r="B10" s="22" t="s">
        <v>147</v>
      </c>
      <c r="C10" s="22" t="s">
        <v>19</v>
      </c>
      <c r="D10" s="28">
        <v>0.5</v>
      </c>
      <c r="E10" s="32"/>
      <c r="F10" s="28">
        <v>0.5</v>
      </c>
      <c r="G10" s="28">
        <v>0.5</v>
      </c>
      <c r="H10" s="22">
        <v>0</v>
      </c>
      <c r="I10" s="22">
        <v>0</v>
      </c>
      <c r="J10" s="22">
        <v>0</v>
      </c>
      <c r="K10" s="22">
        <v>0</v>
      </c>
      <c r="L10" s="22"/>
      <c r="M10" s="22"/>
      <c r="N10" s="22"/>
      <c r="O10" s="22"/>
    </row>
    <row r="11" spans="1:15" x14ac:dyDescent="0.25">
      <c r="A11" s="12">
        <v>1.2</v>
      </c>
      <c r="B11" s="22" t="s">
        <v>148</v>
      </c>
      <c r="C11" s="22" t="s">
        <v>19</v>
      </c>
      <c r="D11" s="28">
        <v>0.5</v>
      </c>
      <c r="E11" s="32"/>
      <c r="F11" s="28">
        <v>0.5</v>
      </c>
      <c r="G11" s="28">
        <v>0.5</v>
      </c>
      <c r="H11" s="28">
        <v>0</v>
      </c>
      <c r="I11" s="28">
        <v>0</v>
      </c>
      <c r="J11" s="28">
        <v>0</v>
      </c>
      <c r="K11" s="28">
        <v>0</v>
      </c>
      <c r="L11" s="22"/>
      <c r="M11" s="22"/>
      <c r="N11" s="22"/>
      <c r="O11" s="22"/>
    </row>
    <row r="12" spans="1:15" ht="30" x14ac:dyDescent="0.25">
      <c r="A12" s="12">
        <v>2.1</v>
      </c>
      <c r="B12" s="22" t="s">
        <v>149</v>
      </c>
      <c r="C12" s="22" t="s">
        <v>21</v>
      </c>
      <c r="D12" s="28">
        <v>0.25</v>
      </c>
      <c r="E12" s="32"/>
      <c r="F12" s="28">
        <v>0.25</v>
      </c>
      <c r="G12" s="28">
        <v>0.25</v>
      </c>
      <c r="H12" s="28">
        <v>0</v>
      </c>
      <c r="I12" s="28">
        <v>0</v>
      </c>
      <c r="J12" s="28">
        <v>0</v>
      </c>
      <c r="K12" s="28">
        <v>0</v>
      </c>
      <c r="L12" s="22"/>
      <c r="M12" s="22"/>
      <c r="N12" s="22"/>
      <c r="O12" s="22"/>
    </row>
    <row r="13" spans="1:15" x14ac:dyDescent="0.25">
      <c r="A13" s="12">
        <v>2.2000000000000002</v>
      </c>
      <c r="B13" s="22" t="s">
        <v>150</v>
      </c>
      <c r="C13" s="22" t="s">
        <v>21</v>
      </c>
      <c r="D13" s="28">
        <v>0.25</v>
      </c>
      <c r="E13" s="32"/>
      <c r="F13" s="28">
        <v>0.25</v>
      </c>
      <c r="G13" s="28">
        <v>0</v>
      </c>
      <c r="H13" s="28">
        <v>0</v>
      </c>
      <c r="I13" s="28">
        <v>0</v>
      </c>
      <c r="J13" s="28">
        <v>0</v>
      </c>
      <c r="K13" s="28">
        <v>0</v>
      </c>
      <c r="L13" s="22"/>
      <c r="M13" s="22"/>
      <c r="N13" s="22"/>
      <c r="O13" s="22"/>
    </row>
    <row r="14" spans="1:15" x14ac:dyDescent="0.25">
      <c r="A14" s="12">
        <v>3.1</v>
      </c>
      <c r="B14" s="22" t="s">
        <v>151</v>
      </c>
      <c r="C14" s="22" t="s">
        <v>152</v>
      </c>
      <c r="D14" s="28">
        <v>0.5</v>
      </c>
      <c r="E14" s="32"/>
      <c r="F14" s="28">
        <v>0.5</v>
      </c>
      <c r="G14" s="28">
        <v>0</v>
      </c>
      <c r="H14" s="28">
        <v>0</v>
      </c>
      <c r="I14" s="28">
        <v>0</v>
      </c>
      <c r="J14" s="28">
        <v>0</v>
      </c>
      <c r="K14" s="22">
        <v>0</v>
      </c>
      <c r="L14" s="22"/>
      <c r="M14" s="22"/>
      <c r="N14" s="22"/>
      <c r="O14" s="22"/>
    </row>
    <row r="15" spans="1:15" x14ac:dyDescent="0.25">
      <c r="A15" s="12">
        <v>3.2</v>
      </c>
      <c r="B15" s="22" t="s">
        <v>153</v>
      </c>
      <c r="C15" s="22" t="s">
        <v>21</v>
      </c>
      <c r="D15" s="28">
        <v>2</v>
      </c>
      <c r="E15" s="32"/>
      <c r="F15" s="28">
        <v>2</v>
      </c>
      <c r="G15" s="28">
        <v>1</v>
      </c>
      <c r="H15" s="28">
        <v>1</v>
      </c>
      <c r="I15" s="28">
        <v>1</v>
      </c>
      <c r="J15" s="28">
        <v>0</v>
      </c>
      <c r="K15" s="28">
        <v>0</v>
      </c>
      <c r="L15" s="22"/>
      <c r="M15" s="22"/>
      <c r="N15" s="22"/>
      <c r="O15" s="22"/>
    </row>
    <row r="16" spans="1:15" x14ac:dyDescent="0.25">
      <c r="A16" s="12">
        <v>4.0999999999999996</v>
      </c>
      <c r="B16" s="22" t="s">
        <v>154</v>
      </c>
      <c r="C16" s="22" t="s">
        <v>155</v>
      </c>
      <c r="D16" s="28">
        <v>40</v>
      </c>
      <c r="E16" s="32"/>
      <c r="F16" s="28">
        <v>40</v>
      </c>
      <c r="G16" s="28">
        <v>40</v>
      </c>
      <c r="H16" s="28">
        <v>40</v>
      </c>
      <c r="I16" s="28">
        <v>25.33</v>
      </c>
      <c r="J16" s="28">
        <v>12</v>
      </c>
      <c r="K16" s="28">
        <v>0</v>
      </c>
      <c r="L16" s="22"/>
      <c r="M16" s="22"/>
      <c r="N16" s="22"/>
      <c r="O16" s="22"/>
    </row>
    <row r="17" spans="1:15" x14ac:dyDescent="0.25">
      <c r="A17" s="12">
        <v>4.2</v>
      </c>
      <c r="B17" s="22" t="s">
        <v>156</v>
      </c>
      <c r="C17" s="22" t="s">
        <v>20</v>
      </c>
      <c r="D17" s="28">
        <v>1</v>
      </c>
      <c r="E17" s="32"/>
      <c r="F17" s="28">
        <v>1</v>
      </c>
      <c r="G17" s="28">
        <v>1</v>
      </c>
      <c r="H17" s="28">
        <v>1</v>
      </c>
      <c r="I17" s="28">
        <v>1</v>
      </c>
      <c r="J17" s="28">
        <v>1</v>
      </c>
      <c r="K17" s="28">
        <v>0</v>
      </c>
      <c r="L17" s="22"/>
      <c r="M17" s="22"/>
      <c r="N17" s="22"/>
      <c r="O17" s="22"/>
    </row>
    <row r="18" spans="1:15" x14ac:dyDescent="0.25">
      <c r="A18" s="21">
        <v>5.0999999999999996</v>
      </c>
      <c r="B18" s="22" t="s">
        <v>157</v>
      </c>
      <c r="C18" s="22" t="s">
        <v>21</v>
      </c>
      <c r="D18" s="28">
        <v>0.5</v>
      </c>
      <c r="E18" s="32"/>
      <c r="F18" s="28">
        <v>0.5</v>
      </c>
      <c r="G18" s="30">
        <v>0.5</v>
      </c>
      <c r="H18" s="30">
        <v>0.5</v>
      </c>
      <c r="I18" s="30">
        <v>0</v>
      </c>
      <c r="J18" s="30">
        <v>0</v>
      </c>
      <c r="K18" s="30">
        <v>0</v>
      </c>
      <c r="L18" s="22"/>
      <c r="M18" s="22"/>
      <c r="N18" s="22"/>
      <c r="O18" s="22"/>
    </row>
    <row r="19" spans="1:15" x14ac:dyDescent="0.25">
      <c r="A19" s="12">
        <v>5.2</v>
      </c>
      <c r="B19" s="22" t="s">
        <v>158</v>
      </c>
      <c r="C19" s="28" t="s">
        <v>20</v>
      </c>
      <c r="D19" s="93">
        <v>1</v>
      </c>
      <c r="E19" s="92"/>
      <c r="F19" s="93">
        <v>1</v>
      </c>
      <c r="G19" s="95">
        <v>1</v>
      </c>
      <c r="H19" s="95">
        <v>1</v>
      </c>
      <c r="I19" s="95">
        <v>1</v>
      </c>
      <c r="J19" s="95">
        <v>1</v>
      </c>
      <c r="K19" s="95">
        <v>0</v>
      </c>
      <c r="L19" s="22"/>
      <c r="M19" s="22"/>
      <c r="N19" s="22"/>
      <c r="O19" s="22"/>
    </row>
    <row r="20" spans="1:15" x14ac:dyDescent="0.25">
      <c r="A20" s="21">
        <v>6.1</v>
      </c>
      <c r="B20" s="22" t="s">
        <v>159</v>
      </c>
      <c r="C20" s="28" t="s">
        <v>19</v>
      </c>
      <c r="D20" s="94">
        <v>1.5</v>
      </c>
      <c r="E20" s="92"/>
      <c r="F20" s="94">
        <v>1.5</v>
      </c>
      <c r="G20" s="96">
        <v>1.5</v>
      </c>
      <c r="H20" s="96">
        <v>0</v>
      </c>
      <c r="I20" s="96">
        <v>0</v>
      </c>
      <c r="J20" s="96">
        <v>0</v>
      </c>
      <c r="K20" s="96">
        <v>0</v>
      </c>
      <c r="L20" s="22"/>
      <c r="M20" s="22"/>
      <c r="N20" s="22"/>
      <c r="O20" s="22"/>
    </row>
    <row r="21" spans="1:15" x14ac:dyDescent="0.25">
      <c r="C21" s="26" t="s">
        <v>160</v>
      </c>
      <c r="D21" s="15">
        <f>SUM(D10:D20)</f>
        <v>48</v>
      </c>
      <c r="G21" s="15"/>
    </row>
    <row r="22" spans="1:15" x14ac:dyDescent="0.25">
      <c r="C22" s="26" t="s">
        <v>161</v>
      </c>
      <c r="D22" s="15">
        <f>SUM(D10:D20)</f>
        <v>48</v>
      </c>
      <c r="F22" s="15">
        <f>SUM(G10:G20)</f>
        <v>46.25</v>
      </c>
      <c r="G22" s="15">
        <f>SUM(H10:H20)</f>
        <v>43.5</v>
      </c>
      <c r="H22" s="15">
        <f>SUM(I10:I20)</f>
        <v>28.33</v>
      </c>
      <c r="I22" s="15">
        <f>SUM(J10:J20)</f>
        <v>14</v>
      </c>
      <c r="J22" s="15">
        <f>SUM(K10:K20)</f>
        <v>0</v>
      </c>
      <c r="K22" s="15"/>
      <c r="L22" s="15"/>
      <c r="M22" s="15"/>
      <c r="N22" s="15"/>
      <c r="O22" s="15"/>
    </row>
    <row r="23" spans="1:15" x14ac:dyDescent="0.25">
      <c r="C23" s="26" t="s">
        <v>162</v>
      </c>
      <c r="F23" s="16">
        <f>D22</f>
        <v>48</v>
      </c>
      <c r="G23" s="16">
        <f>F23-$D$22/($E$6-1)</f>
        <v>36</v>
      </c>
      <c r="H23" s="16">
        <f>G23-$D$22/($E$6-1)</f>
        <v>24</v>
      </c>
      <c r="I23" s="16">
        <f>H23-$D$22/($E$6-1)</f>
        <v>12</v>
      </c>
      <c r="J23" s="16">
        <f>I23-$D$22/($E$6-1)</f>
        <v>0</v>
      </c>
      <c r="K23" s="16"/>
      <c r="L23" s="16"/>
      <c r="M23" s="16"/>
      <c r="N23" s="16"/>
      <c r="O23" s="16"/>
    </row>
    <row r="24" spans="1:15" ht="80.099999999999994" customHeight="1" x14ac:dyDescent="0.25"/>
    <row r="25" spans="1:15" ht="80.099999999999994" customHeight="1" x14ac:dyDescent="0.25">
      <c r="I25" s="141" t="s">
        <v>163</v>
      </c>
      <c r="J25" s="141"/>
      <c r="K25" s="141"/>
    </row>
    <row r="28" spans="1:15" ht="15" customHeight="1" x14ac:dyDescent="0.25"/>
  </sheetData>
  <sortState xmlns:xlrd2="http://schemas.microsoft.com/office/spreadsheetml/2017/richdata2" ref="A10:J18">
    <sortCondition ref="A10:A18"/>
  </sortState>
  <mergeCells count="1">
    <mergeCell ref="I25:K25"/>
  </mergeCells>
  <pageMargins left="0.7" right="0.7" top="0.75" bottom="0.75" header="0.3" footer="0.3"/>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6"/>
  <sheetViews>
    <sheetView topLeftCell="A27" zoomScale="85" zoomScaleNormal="85" workbookViewId="0">
      <selection activeCell="J63" sqref="J63"/>
    </sheetView>
  </sheetViews>
  <sheetFormatPr baseColWidth="10" defaultColWidth="11.42578125" defaultRowHeight="15" x14ac:dyDescent="0.25"/>
  <cols>
    <col min="1" max="1" width="11" bestFit="1" customWidth="1"/>
    <col min="2" max="2" width="47.28515625" customWidth="1"/>
    <col min="3" max="3" width="14" customWidth="1"/>
    <col min="4" max="4" width="15.85546875" bestFit="1" customWidth="1"/>
    <col min="5" max="5" width="19.42578125" bestFit="1" customWidth="1"/>
    <col min="6" max="15" width="10" customWidth="1"/>
  </cols>
  <sheetData>
    <row r="1" spans="1:5" ht="80.099999999999994" customHeight="1" x14ac:dyDescent="0.25">
      <c r="D1" s="19" t="s">
        <v>50</v>
      </c>
      <c r="E1" s="20">
        <v>1</v>
      </c>
    </row>
    <row r="2" spans="1:5" x14ac:dyDescent="0.25">
      <c r="D2" t="s">
        <v>130</v>
      </c>
      <c r="E2" s="17">
        <v>45124</v>
      </c>
    </row>
    <row r="3" spans="1:5" x14ac:dyDescent="0.25">
      <c r="D3" t="s">
        <v>131</v>
      </c>
      <c r="E3" s="17">
        <v>45159</v>
      </c>
    </row>
    <row r="4" spans="1:5" x14ac:dyDescent="0.25">
      <c r="D4" t="s">
        <v>164</v>
      </c>
      <c r="E4" s="18">
        <f>SUM(D19:D38)</f>
        <v>48.5</v>
      </c>
    </row>
    <row r="5" spans="1:5" x14ac:dyDescent="0.25">
      <c r="D5" t="s">
        <v>165</v>
      </c>
      <c r="E5" s="17"/>
    </row>
    <row r="6" spans="1:5" x14ac:dyDescent="0.25">
      <c r="D6" t="s">
        <v>135</v>
      </c>
      <c r="E6" s="18">
        <v>10</v>
      </c>
    </row>
    <row r="7" spans="1:5" x14ac:dyDescent="0.25">
      <c r="A7">
        <v>1</v>
      </c>
      <c r="B7" s="40" t="s">
        <v>81</v>
      </c>
      <c r="E7" s="18"/>
    </row>
    <row r="8" spans="1:5" x14ac:dyDescent="0.25">
      <c r="A8">
        <v>2</v>
      </c>
      <c r="B8" s="40" t="s">
        <v>83</v>
      </c>
      <c r="E8" s="18"/>
    </row>
    <row r="9" spans="1:5" x14ac:dyDescent="0.25">
      <c r="A9">
        <v>3</v>
      </c>
      <c r="B9" s="40" t="s">
        <v>86</v>
      </c>
      <c r="E9" s="18"/>
    </row>
    <row r="10" spans="1:5" ht="30" x14ac:dyDescent="0.25">
      <c r="A10">
        <v>4</v>
      </c>
      <c r="B10" s="40" t="s">
        <v>88</v>
      </c>
      <c r="E10" s="18"/>
    </row>
    <row r="11" spans="1:5" x14ac:dyDescent="0.25">
      <c r="A11">
        <v>5</v>
      </c>
      <c r="B11" s="40" t="s">
        <v>90</v>
      </c>
      <c r="E11" s="18"/>
    </row>
    <row r="12" spans="1:5" x14ac:dyDescent="0.25">
      <c r="A12">
        <v>6</v>
      </c>
      <c r="B12" s="40" t="s">
        <v>93</v>
      </c>
      <c r="E12" s="18"/>
    </row>
    <row r="13" spans="1:5" x14ac:dyDescent="0.25">
      <c r="A13">
        <v>7</v>
      </c>
      <c r="B13" s="40" t="s">
        <v>96</v>
      </c>
      <c r="E13" s="18"/>
    </row>
    <row r="14" spans="1:5" x14ac:dyDescent="0.25">
      <c r="A14">
        <v>8</v>
      </c>
      <c r="B14" s="40" t="s">
        <v>100</v>
      </c>
      <c r="E14" s="18"/>
    </row>
    <row r="15" spans="1:5" x14ac:dyDescent="0.25">
      <c r="A15">
        <v>9</v>
      </c>
      <c r="B15" s="40" t="s">
        <v>103</v>
      </c>
      <c r="E15" s="18"/>
    </row>
    <row r="16" spans="1:5" x14ac:dyDescent="0.25">
      <c r="A16">
        <v>10</v>
      </c>
      <c r="B16" s="3" t="s">
        <v>106</v>
      </c>
      <c r="E16" s="18"/>
    </row>
    <row r="17" spans="1:15" ht="15.75" thickBot="1" x14ac:dyDescent="0.3">
      <c r="E17" s="18"/>
    </row>
    <row r="18" spans="1:15" ht="36.75" thickBot="1" x14ac:dyDescent="0.3">
      <c r="A18" s="23" t="s">
        <v>166</v>
      </c>
      <c r="B18" s="24" t="s">
        <v>138</v>
      </c>
      <c r="C18" s="24" t="s">
        <v>139</v>
      </c>
      <c r="D18" s="27" t="s">
        <v>140</v>
      </c>
      <c r="E18" s="31"/>
      <c r="F18" s="29" t="s">
        <v>141</v>
      </c>
      <c r="G18" s="25" t="s">
        <v>167</v>
      </c>
      <c r="H18" s="29" t="s">
        <v>168</v>
      </c>
      <c r="I18" s="25" t="s">
        <v>169</v>
      </c>
      <c r="J18" s="29" t="s">
        <v>170</v>
      </c>
      <c r="K18" s="25" t="s">
        <v>171</v>
      </c>
      <c r="L18" s="29" t="s">
        <v>172</v>
      </c>
      <c r="M18" s="25" t="s">
        <v>173</v>
      </c>
      <c r="N18" s="29" t="s">
        <v>174</v>
      </c>
      <c r="O18" s="25" t="s">
        <v>175</v>
      </c>
    </row>
    <row r="19" spans="1:15" x14ac:dyDescent="0.25">
      <c r="A19" s="22" t="s">
        <v>176</v>
      </c>
      <c r="B19" s="40" t="s">
        <v>177</v>
      </c>
      <c r="C19" s="117" t="s">
        <v>20</v>
      </c>
      <c r="D19" s="22">
        <v>0.5</v>
      </c>
      <c r="E19" s="32"/>
      <c r="F19" s="30">
        <v>0.5</v>
      </c>
      <c r="G19" s="30">
        <v>0.5</v>
      </c>
      <c r="H19" s="30">
        <v>0.5</v>
      </c>
      <c r="I19" s="30">
        <v>0.5</v>
      </c>
      <c r="J19" s="30">
        <v>0.5</v>
      </c>
      <c r="K19" s="30">
        <v>0.5</v>
      </c>
      <c r="L19" s="30">
        <v>0.5</v>
      </c>
      <c r="M19" s="30">
        <v>0.5</v>
      </c>
      <c r="N19" s="30">
        <v>0</v>
      </c>
      <c r="O19" s="30">
        <v>0</v>
      </c>
    </row>
    <row r="20" spans="1:15" x14ac:dyDescent="0.25">
      <c r="A20" s="22" t="s">
        <v>393</v>
      </c>
      <c r="B20" s="40" t="s">
        <v>178</v>
      </c>
      <c r="C20" s="117" t="s">
        <v>20</v>
      </c>
      <c r="D20" s="22">
        <v>1</v>
      </c>
      <c r="E20" s="32"/>
      <c r="F20" s="30">
        <v>1</v>
      </c>
      <c r="G20" s="30">
        <v>1</v>
      </c>
      <c r="H20" s="30">
        <v>1</v>
      </c>
      <c r="I20" s="30">
        <v>1</v>
      </c>
      <c r="J20" s="30">
        <v>1</v>
      </c>
      <c r="K20" s="30">
        <v>1</v>
      </c>
      <c r="L20" s="30">
        <v>1</v>
      </c>
      <c r="M20" s="30">
        <v>1</v>
      </c>
      <c r="N20" s="30">
        <v>0</v>
      </c>
      <c r="O20" s="30">
        <v>0</v>
      </c>
    </row>
    <row r="21" spans="1:15" ht="30" x14ac:dyDescent="0.25">
      <c r="A21" s="22" t="s">
        <v>179</v>
      </c>
      <c r="B21" s="40" t="s">
        <v>325</v>
      </c>
      <c r="C21" s="117" t="s">
        <v>21</v>
      </c>
      <c r="D21" s="22">
        <v>1</v>
      </c>
      <c r="E21" s="32"/>
      <c r="F21" s="30">
        <v>1</v>
      </c>
      <c r="G21" s="22">
        <v>0</v>
      </c>
      <c r="H21" s="22">
        <v>0</v>
      </c>
      <c r="I21" s="22">
        <v>0</v>
      </c>
      <c r="J21" s="22">
        <v>0</v>
      </c>
      <c r="K21" s="22">
        <v>0</v>
      </c>
      <c r="L21" s="22">
        <v>0</v>
      </c>
      <c r="M21" s="22">
        <v>0</v>
      </c>
      <c r="N21" s="22">
        <v>0</v>
      </c>
      <c r="O21" s="22">
        <v>0</v>
      </c>
    </row>
    <row r="22" spans="1:15" ht="60" x14ac:dyDescent="0.25">
      <c r="A22" s="22" t="s">
        <v>180</v>
      </c>
      <c r="B22" s="40" t="s">
        <v>181</v>
      </c>
      <c r="C22" s="117" t="s">
        <v>182</v>
      </c>
      <c r="D22" s="22">
        <v>3</v>
      </c>
      <c r="E22" s="32"/>
      <c r="F22" s="30">
        <v>3</v>
      </c>
      <c r="G22" s="22">
        <v>3</v>
      </c>
      <c r="H22" s="22">
        <v>3</v>
      </c>
      <c r="I22" s="22">
        <v>3</v>
      </c>
      <c r="J22" s="22">
        <v>2</v>
      </c>
      <c r="K22" s="22">
        <v>2</v>
      </c>
      <c r="L22" s="22">
        <v>2</v>
      </c>
      <c r="M22" s="22">
        <v>2</v>
      </c>
      <c r="N22" s="22">
        <v>0</v>
      </c>
      <c r="O22" s="22">
        <v>0</v>
      </c>
    </row>
    <row r="23" spans="1:15" x14ac:dyDescent="0.25">
      <c r="A23" s="22" t="s">
        <v>183</v>
      </c>
      <c r="B23" s="40" t="s">
        <v>184</v>
      </c>
      <c r="C23" s="117" t="s">
        <v>182</v>
      </c>
      <c r="D23" s="22">
        <v>3</v>
      </c>
      <c r="E23" s="32"/>
      <c r="F23" s="30">
        <v>3</v>
      </c>
      <c r="G23" s="22">
        <v>3</v>
      </c>
      <c r="H23" s="22">
        <v>3</v>
      </c>
      <c r="I23" s="22">
        <v>3</v>
      </c>
      <c r="J23" s="22">
        <v>2</v>
      </c>
      <c r="K23" s="22">
        <v>2</v>
      </c>
      <c r="L23" s="22">
        <v>1</v>
      </c>
      <c r="M23" s="22">
        <v>1</v>
      </c>
      <c r="N23" s="22">
        <v>0</v>
      </c>
      <c r="O23" s="22">
        <v>0</v>
      </c>
    </row>
    <row r="24" spans="1:15" ht="30" x14ac:dyDescent="0.25">
      <c r="A24" s="22" t="s">
        <v>185</v>
      </c>
      <c r="B24" s="40" t="s">
        <v>186</v>
      </c>
      <c r="C24" s="117" t="s">
        <v>323</v>
      </c>
      <c r="D24" s="22">
        <v>4</v>
      </c>
      <c r="E24" s="32"/>
      <c r="F24" s="30">
        <v>4</v>
      </c>
      <c r="G24" s="22">
        <v>4</v>
      </c>
      <c r="H24" s="22">
        <v>2</v>
      </c>
      <c r="I24" s="22">
        <v>2</v>
      </c>
      <c r="J24" s="22">
        <v>1</v>
      </c>
      <c r="K24" s="22">
        <v>1</v>
      </c>
      <c r="L24" s="22">
        <v>1</v>
      </c>
      <c r="M24" s="22">
        <v>1</v>
      </c>
      <c r="N24" s="22">
        <v>0</v>
      </c>
      <c r="O24" s="22">
        <v>0</v>
      </c>
    </row>
    <row r="25" spans="1:15" ht="30" x14ac:dyDescent="0.25">
      <c r="A25" s="22" t="s">
        <v>188</v>
      </c>
      <c r="B25" s="40" t="s">
        <v>189</v>
      </c>
      <c r="C25" s="117" t="s">
        <v>187</v>
      </c>
      <c r="D25" s="22">
        <v>5</v>
      </c>
      <c r="E25" s="32"/>
      <c r="F25" s="30">
        <v>5</v>
      </c>
      <c r="G25" s="22">
        <v>5</v>
      </c>
      <c r="H25" s="22">
        <v>5</v>
      </c>
      <c r="I25" s="22">
        <v>5</v>
      </c>
      <c r="J25" s="22">
        <v>5</v>
      </c>
      <c r="K25" s="22">
        <v>5</v>
      </c>
      <c r="L25" s="22">
        <v>5</v>
      </c>
      <c r="M25" s="22">
        <v>5</v>
      </c>
      <c r="N25" s="22">
        <v>0</v>
      </c>
      <c r="O25" s="22">
        <v>0</v>
      </c>
    </row>
    <row r="26" spans="1:15" x14ac:dyDescent="0.25">
      <c r="A26" s="22" t="s">
        <v>190</v>
      </c>
      <c r="B26" s="40" t="s">
        <v>90</v>
      </c>
      <c r="C26" s="117" t="s">
        <v>20</v>
      </c>
      <c r="D26" s="22">
        <v>1</v>
      </c>
      <c r="E26" s="32"/>
      <c r="F26" s="30">
        <v>1</v>
      </c>
      <c r="G26" s="22">
        <v>0</v>
      </c>
      <c r="H26" s="22">
        <v>0</v>
      </c>
      <c r="I26" s="22">
        <v>0</v>
      </c>
      <c r="J26" s="22">
        <v>0</v>
      </c>
      <c r="K26" s="22">
        <v>0</v>
      </c>
      <c r="L26" s="22">
        <v>0</v>
      </c>
      <c r="M26" s="22">
        <v>0</v>
      </c>
      <c r="N26" s="22">
        <v>0</v>
      </c>
      <c r="O26" s="22">
        <v>0</v>
      </c>
    </row>
    <row r="27" spans="1:15" ht="30" x14ac:dyDescent="0.25">
      <c r="A27" s="22" t="s">
        <v>191</v>
      </c>
      <c r="B27" s="40" t="s">
        <v>192</v>
      </c>
      <c r="C27" s="117" t="s">
        <v>20</v>
      </c>
      <c r="D27" s="22">
        <v>3</v>
      </c>
      <c r="E27" s="32"/>
      <c r="F27" s="30">
        <v>3</v>
      </c>
      <c r="G27" s="22">
        <v>2</v>
      </c>
      <c r="H27" s="22">
        <v>1</v>
      </c>
      <c r="I27" s="22">
        <v>0</v>
      </c>
      <c r="J27" s="22">
        <v>0</v>
      </c>
      <c r="K27" s="22">
        <v>0</v>
      </c>
      <c r="L27" s="22">
        <v>0</v>
      </c>
      <c r="M27" s="22">
        <v>0</v>
      </c>
      <c r="N27" s="22">
        <v>0</v>
      </c>
      <c r="O27" s="22">
        <v>0</v>
      </c>
    </row>
    <row r="28" spans="1:15" x14ac:dyDescent="0.25">
      <c r="A28" s="22" t="s">
        <v>193</v>
      </c>
      <c r="B28" s="40" t="s">
        <v>96</v>
      </c>
      <c r="C28" s="117" t="s">
        <v>20</v>
      </c>
      <c r="D28" s="22">
        <v>1</v>
      </c>
      <c r="E28" s="32"/>
      <c r="F28" s="30">
        <v>1</v>
      </c>
      <c r="G28" s="22">
        <v>0</v>
      </c>
      <c r="H28" s="22">
        <v>0</v>
      </c>
      <c r="I28" s="22">
        <v>0</v>
      </c>
      <c r="J28" s="22">
        <v>0</v>
      </c>
      <c r="K28" s="22">
        <v>0</v>
      </c>
      <c r="L28" s="22">
        <v>0</v>
      </c>
      <c r="M28" s="22">
        <v>0</v>
      </c>
      <c r="N28" s="22">
        <v>0</v>
      </c>
      <c r="O28" s="22">
        <v>0</v>
      </c>
    </row>
    <row r="29" spans="1:15" x14ac:dyDescent="0.25">
      <c r="A29" s="22" t="s">
        <v>194</v>
      </c>
      <c r="B29" s="40" t="s">
        <v>195</v>
      </c>
      <c r="C29" s="117" t="s">
        <v>21</v>
      </c>
      <c r="D29" s="22">
        <v>2</v>
      </c>
      <c r="E29" s="32"/>
      <c r="F29" s="30">
        <v>2</v>
      </c>
      <c r="G29" s="22">
        <v>2</v>
      </c>
      <c r="H29" s="22">
        <v>2</v>
      </c>
      <c r="I29" s="22">
        <v>2</v>
      </c>
      <c r="J29" s="22">
        <v>0</v>
      </c>
      <c r="K29" s="22">
        <v>0</v>
      </c>
      <c r="L29" s="22">
        <v>0</v>
      </c>
      <c r="M29" s="22">
        <v>0</v>
      </c>
      <c r="N29" s="22">
        <v>0</v>
      </c>
      <c r="O29" s="22">
        <v>0</v>
      </c>
    </row>
    <row r="30" spans="1:15" x14ac:dyDescent="0.25">
      <c r="A30" s="22" t="s">
        <v>196</v>
      </c>
      <c r="B30" s="40" t="s">
        <v>197</v>
      </c>
      <c r="C30" s="117" t="s">
        <v>21</v>
      </c>
      <c r="D30" s="22">
        <v>2</v>
      </c>
      <c r="E30" s="32"/>
      <c r="F30" s="30">
        <v>2</v>
      </c>
      <c r="G30" s="22">
        <v>2</v>
      </c>
      <c r="H30" s="22">
        <v>2</v>
      </c>
      <c r="I30" s="22">
        <v>2</v>
      </c>
      <c r="J30" s="22">
        <v>2</v>
      </c>
      <c r="K30" s="22">
        <v>0</v>
      </c>
      <c r="L30" s="22">
        <v>0</v>
      </c>
      <c r="M30" s="22">
        <v>0</v>
      </c>
      <c r="N30" s="22">
        <v>0</v>
      </c>
      <c r="O30" s="22">
        <v>0</v>
      </c>
    </row>
    <row r="31" spans="1:15" x14ac:dyDescent="0.25">
      <c r="A31" s="22" t="s">
        <v>198</v>
      </c>
      <c r="B31" s="40" t="s">
        <v>199</v>
      </c>
      <c r="C31" s="117" t="s">
        <v>21</v>
      </c>
      <c r="D31" s="22">
        <v>2</v>
      </c>
      <c r="E31" s="32"/>
      <c r="F31" s="30">
        <v>2</v>
      </c>
      <c r="G31" s="22">
        <v>2</v>
      </c>
      <c r="H31" s="22">
        <v>2</v>
      </c>
      <c r="I31" s="22">
        <v>2</v>
      </c>
      <c r="J31" s="22">
        <v>2</v>
      </c>
      <c r="K31" s="22">
        <v>2</v>
      </c>
      <c r="L31" s="22">
        <v>2</v>
      </c>
      <c r="M31" s="22">
        <v>2</v>
      </c>
      <c r="N31" s="22">
        <v>2</v>
      </c>
      <c r="O31" s="22">
        <v>0</v>
      </c>
    </row>
    <row r="32" spans="1:15" x14ac:dyDescent="0.25">
      <c r="A32" s="22" t="s">
        <v>200</v>
      </c>
      <c r="B32" s="40" t="s">
        <v>201</v>
      </c>
      <c r="C32" s="117" t="s">
        <v>21</v>
      </c>
      <c r="D32" s="22">
        <v>2</v>
      </c>
      <c r="E32" s="32"/>
      <c r="F32" s="30">
        <v>2</v>
      </c>
      <c r="G32" s="22">
        <v>2</v>
      </c>
      <c r="H32" s="22">
        <v>2</v>
      </c>
      <c r="I32" s="22">
        <v>2</v>
      </c>
      <c r="J32" s="22">
        <v>2</v>
      </c>
      <c r="K32" s="22">
        <v>2</v>
      </c>
      <c r="L32" s="22">
        <v>2</v>
      </c>
      <c r="M32" s="22">
        <v>2</v>
      </c>
      <c r="N32" s="22">
        <v>0</v>
      </c>
      <c r="O32" s="22">
        <v>0</v>
      </c>
    </row>
    <row r="33" spans="1:15" x14ac:dyDescent="0.25">
      <c r="A33" s="22" t="s">
        <v>202</v>
      </c>
      <c r="B33" s="40" t="s">
        <v>203</v>
      </c>
      <c r="C33" s="117" t="s">
        <v>21</v>
      </c>
      <c r="D33" s="22">
        <v>2</v>
      </c>
      <c r="E33" s="32"/>
      <c r="F33" s="30">
        <v>2</v>
      </c>
      <c r="G33" s="22">
        <v>2</v>
      </c>
      <c r="H33" s="22">
        <v>2</v>
      </c>
      <c r="I33" s="22">
        <v>2</v>
      </c>
      <c r="J33" s="22">
        <v>0</v>
      </c>
      <c r="K33" s="22">
        <v>0</v>
      </c>
      <c r="L33" s="22">
        <v>0</v>
      </c>
      <c r="M33" s="22">
        <v>0</v>
      </c>
      <c r="N33" s="22">
        <v>0</v>
      </c>
      <c r="O33" s="22">
        <v>0</v>
      </c>
    </row>
    <row r="34" spans="1:15" x14ac:dyDescent="0.25">
      <c r="A34" s="118" t="s">
        <v>204</v>
      </c>
      <c r="B34" s="40" t="s">
        <v>205</v>
      </c>
      <c r="C34" s="117" t="s">
        <v>21</v>
      </c>
      <c r="D34" s="22">
        <v>2</v>
      </c>
      <c r="E34" s="32"/>
      <c r="F34" s="30">
        <v>2</v>
      </c>
      <c r="G34" s="22">
        <v>2</v>
      </c>
      <c r="H34" s="22">
        <v>2</v>
      </c>
      <c r="I34" s="22">
        <v>2</v>
      </c>
      <c r="J34" s="22">
        <v>2</v>
      </c>
      <c r="K34" s="22">
        <v>0</v>
      </c>
      <c r="L34" s="22">
        <v>0</v>
      </c>
      <c r="M34" s="22">
        <v>0</v>
      </c>
      <c r="N34" s="22">
        <v>0</v>
      </c>
      <c r="O34" s="22">
        <v>0</v>
      </c>
    </row>
    <row r="35" spans="1:15" x14ac:dyDescent="0.25">
      <c r="A35" s="118" t="s">
        <v>206</v>
      </c>
      <c r="B35" s="40" t="s">
        <v>207</v>
      </c>
      <c r="C35" s="117" t="s">
        <v>21</v>
      </c>
      <c r="D35" s="22">
        <v>2</v>
      </c>
      <c r="E35" s="32"/>
      <c r="F35" s="30">
        <v>2</v>
      </c>
      <c r="G35" s="22">
        <v>2</v>
      </c>
      <c r="H35" s="22">
        <v>2</v>
      </c>
      <c r="I35" s="22">
        <v>2</v>
      </c>
      <c r="J35" s="22">
        <v>2</v>
      </c>
      <c r="K35" s="22">
        <v>2</v>
      </c>
      <c r="L35" s="22">
        <v>2</v>
      </c>
      <c r="M35" s="22">
        <v>2</v>
      </c>
      <c r="N35" s="22">
        <v>2</v>
      </c>
      <c r="O35" s="22">
        <v>0</v>
      </c>
    </row>
    <row r="36" spans="1:15" x14ac:dyDescent="0.25">
      <c r="A36" s="118" t="s">
        <v>208</v>
      </c>
      <c r="B36" s="40" t="s">
        <v>209</v>
      </c>
      <c r="C36" s="117" t="s">
        <v>21</v>
      </c>
      <c r="D36" s="22">
        <v>2</v>
      </c>
      <c r="E36" s="32"/>
      <c r="F36" s="30">
        <v>2</v>
      </c>
      <c r="G36" s="22">
        <v>2</v>
      </c>
      <c r="H36" s="22">
        <v>2</v>
      </c>
      <c r="I36" s="22">
        <v>2</v>
      </c>
      <c r="J36" s="22">
        <v>2</v>
      </c>
      <c r="K36" s="22">
        <v>2</v>
      </c>
      <c r="L36" s="22">
        <v>0</v>
      </c>
      <c r="M36" s="22">
        <v>0</v>
      </c>
      <c r="N36" s="22">
        <v>0</v>
      </c>
      <c r="O36" s="22">
        <v>0</v>
      </c>
    </row>
    <row r="37" spans="1:15" ht="35.25" customHeight="1" x14ac:dyDescent="0.25">
      <c r="A37" s="22" t="s">
        <v>210</v>
      </c>
      <c r="B37" s="40" t="s">
        <v>211</v>
      </c>
      <c r="C37" s="117" t="s">
        <v>187</v>
      </c>
      <c r="D37" s="22">
        <v>6</v>
      </c>
      <c r="E37" s="32"/>
      <c r="F37" s="30">
        <v>6</v>
      </c>
      <c r="G37" s="22">
        <v>6</v>
      </c>
      <c r="H37" s="22">
        <v>6</v>
      </c>
      <c r="I37" s="22">
        <v>2</v>
      </c>
      <c r="J37" s="22">
        <v>2</v>
      </c>
      <c r="K37" s="22">
        <v>2</v>
      </c>
      <c r="L37" s="22">
        <v>2</v>
      </c>
      <c r="M37" s="22">
        <v>0</v>
      </c>
      <c r="N37" s="22">
        <v>0</v>
      </c>
      <c r="O37" s="22">
        <v>0</v>
      </c>
    </row>
    <row r="38" spans="1:15" ht="25.5" customHeight="1" x14ac:dyDescent="0.25">
      <c r="A38" s="22" t="s">
        <v>212</v>
      </c>
      <c r="B38" s="40" t="s">
        <v>213</v>
      </c>
      <c r="C38" s="122" t="s">
        <v>187</v>
      </c>
      <c r="D38" s="22">
        <v>4</v>
      </c>
      <c r="E38" s="32"/>
      <c r="F38" s="30">
        <v>4</v>
      </c>
      <c r="G38" s="22">
        <v>4</v>
      </c>
      <c r="H38" s="22">
        <v>4</v>
      </c>
      <c r="I38" s="22">
        <v>4</v>
      </c>
      <c r="J38" s="22">
        <v>4</v>
      </c>
      <c r="K38" s="22">
        <v>4</v>
      </c>
      <c r="L38" s="22">
        <v>4</v>
      </c>
      <c r="M38" s="22">
        <v>0</v>
      </c>
      <c r="N38" s="22">
        <v>0</v>
      </c>
      <c r="O38" s="22">
        <v>0</v>
      </c>
    </row>
    <row r="39" spans="1:15" x14ac:dyDescent="0.25">
      <c r="C39" s="26" t="s">
        <v>160</v>
      </c>
      <c r="D39" s="15">
        <f>SUM(D19:D38)</f>
        <v>48.5</v>
      </c>
      <c r="G39" s="15"/>
    </row>
    <row r="40" spans="1:15" x14ac:dyDescent="0.25">
      <c r="C40" s="26" t="s">
        <v>161</v>
      </c>
      <c r="D40" s="15">
        <f>SUM(D19:D38)</f>
        <v>48.5</v>
      </c>
      <c r="F40" s="15">
        <f t="shared" ref="F40:O40" si="0">SUM(F19:F38)</f>
        <v>48.5</v>
      </c>
      <c r="G40" s="15">
        <f t="shared" si="0"/>
        <v>44.5</v>
      </c>
      <c r="H40" s="15">
        <f t="shared" si="0"/>
        <v>41.5</v>
      </c>
      <c r="I40" s="15">
        <f t="shared" si="0"/>
        <v>36.5</v>
      </c>
      <c r="J40" s="15">
        <f t="shared" si="0"/>
        <v>29.5</v>
      </c>
      <c r="K40" s="15">
        <f t="shared" si="0"/>
        <v>25.5</v>
      </c>
      <c r="L40" s="15">
        <f t="shared" si="0"/>
        <v>22.5</v>
      </c>
      <c r="M40" s="15">
        <f t="shared" si="0"/>
        <v>16.5</v>
      </c>
      <c r="N40" s="15">
        <f t="shared" si="0"/>
        <v>4</v>
      </c>
      <c r="O40" s="15">
        <f t="shared" si="0"/>
        <v>0</v>
      </c>
    </row>
    <row r="41" spans="1:15" x14ac:dyDescent="0.25">
      <c r="C41" s="26" t="s">
        <v>162</v>
      </c>
      <c r="F41" s="16">
        <f>D40</f>
        <v>48.5</v>
      </c>
      <c r="G41" s="16">
        <f t="shared" ref="G41:O41" si="1">F41-$D$40/($E$6-1)</f>
        <v>43.111111111111114</v>
      </c>
      <c r="H41" s="16">
        <f t="shared" si="1"/>
        <v>37.722222222222229</v>
      </c>
      <c r="I41" s="16">
        <f t="shared" si="1"/>
        <v>32.333333333333343</v>
      </c>
      <c r="J41" s="16">
        <f t="shared" si="1"/>
        <v>26.944444444444454</v>
      </c>
      <c r="K41" s="16">
        <f t="shared" si="1"/>
        <v>21.555555555555564</v>
      </c>
      <c r="L41" s="16">
        <f t="shared" si="1"/>
        <v>16.166666666666675</v>
      </c>
      <c r="M41" s="16">
        <f t="shared" si="1"/>
        <v>10.777777777777786</v>
      </c>
      <c r="N41" s="16">
        <f t="shared" si="1"/>
        <v>5.3888888888888964</v>
      </c>
      <c r="O41" s="16">
        <f t="shared" si="1"/>
        <v>7.1054273576010019E-15</v>
      </c>
    </row>
    <row r="42" spans="1:15" ht="80.099999999999994" customHeight="1" x14ac:dyDescent="0.25"/>
    <row r="43" spans="1:15" ht="80.099999999999994" customHeight="1" x14ac:dyDescent="0.25"/>
    <row r="46" spans="1:15" ht="15" customHeight="1" x14ac:dyDescent="0.25"/>
  </sheetData>
  <phoneticPr fontId="27" type="noConversion"/>
  <pageMargins left="0.7" right="0.7" top="0.75" bottom="0.75" header="0.3" footer="0.3"/>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0F272-0F23-437B-A6EC-FE45EF5D9D44}">
  <dimension ref="A1:P47"/>
  <sheetViews>
    <sheetView zoomScaleNormal="100" workbookViewId="0">
      <selection activeCell="D5" sqref="D5"/>
    </sheetView>
  </sheetViews>
  <sheetFormatPr baseColWidth="10" defaultColWidth="11.42578125" defaultRowHeight="15" x14ac:dyDescent="0.25"/>
  <cols>
    <col min="1" max="1" width="11" bestFit="1" customWidth="1"/>
    <col min="2" max="2" width="43.5703125" bestFit="1" customWidth="1"/>
    <col min="3" max="3" width="10.140625" bestFit="1" customWidth="1"/>
    <col min="4" max="4" width="15.85546875" bestFit="1" customWidth="1"/>
    <col min="5" max="5" width="19.42578125" bestFit="1" customWidth="1"/>
    <col min="6" max="15" width="10" customWidth="1"/>
  </cols>
  <sheetData>
    <row r="1" spans="1:15" ht="80.099999999999994" customHeight="1" x14ac:dyDescent="0.25">
      <c r="D1" s="19" t="s">
        <v>50</v>
      </c>
      <c r="E1" s="20">
        <v>2</v>
      </c>
    </row>
    <row r="2" spans="1:15" x14ac:dyDescent="0.25">
      <c r="D2" t="s">
        <v>130</v>
      </c>
      <c r="E2" s="17">
        <v>45170</v>
      </c>
    </row>
    <row r="3" spans="1:15" x14ac:dyDescent="0.25">
      <c r="D3" t="s">
        <v>131</v>
      </c>
      <c r="E3" s="17">
        <v>45177</v>
      </c>
    </row>
    <row r="4" spans="1:15" x14ac:dyDescent="0.25">
      <c r="D4" t="s">
        <v>164</v>
      </c>
      <c r="E4" s="18">
        <f>SUM(D16:D39)</f>
        <v>111</v>
      </c>
    </row>
    <row r="5" spans="1:15" x14ac:dyDescent="0.25">
      <c r="D5" t="s">
        <v>165</v>
      </c>
      <c r="E5" s="17"/>
    </row>
    <row r="6" spans="1:15" x14ac:dyDescent="0.25">
      <c r="D6" t="s">
        <v>135</v>
      </c>
      <c r="E6" s="18">
        <v>10</v>
      </c>
    </row>
    <row r="7" spans="1:15" x14ac:dyDescent="0.25">
      <c r="A7">
        <v>1</v>
      </c>
      <c r="B7" s="40" t="s">
        <v>86</v>
      </c>
      <c r="E7" s="18"/>
    </row>
    <row r="8" spans="1:15" x14ac:dyDescent="0.25">
      <c r="A8">
        <v>2</v>
      </c>
      <c r="B8" s="40" t="s">
        <v>106</v>
      </c>
      <c r="E8" s="18"/>
    </row>
    <row r="9" spans="1:15" x14ac:dyDescent="0.25">
      <c r="A9">
        <v>3</v>
      </c>
      <c r="B9" s="40" t="s">
        <v>109</v>
      </c>
      <c r="E9" s="18"/>
    </row>
    <row r="10" spans="1:15" x14ac:dyDescent="0.25">
      <c r="A10">
        <v>4</v>
      </c>
      <c r="B10" s="40" t="s">
        <v>118</v>
      </c>
      <c r="E10" s="18"/>
    </row>
    <row r="11" spans="1:15" x14ac:dyDescent="0.25">
      <c r="A11">
        <v>5</v>
      </c>
      <c r="B11" s="40" t="s">
        <v>380</v>
      </c>
      <c r="E11" s="18"/>
    </row>
    <row r="12" spans="1:15" x14ac:dyDescent="0.25">
      <c r="A12">
        <v>6</v>
      </c>
      <c r="B12" s="40" t="s">
        <v>121</v>
      </c>
      <c r="E12" s="18"/>
    </row>
    <row r="13" spans="1:15" x14ac:dyDescent="0.25">
      <c r="A13">
        <v>7</v>
      </c>
      <c r="B13" s="40" t="s">
        <v>124</v>
      </c>
      <c r="E13" s="18"/>
    </row>
    <row r="14" spans="1:15" ht="15.75" thickBot="1" x14ac:dyDescent="0.3">
      <c r="E14" s="18"/>
    </row>
    <row r="15" spans="1:15" ht="36.75" thickBot="1" x14ac:dyDescent="0.3">
      <c r="A15" s="23" t="s">
        <v>166</v>
      </c>
      <c r="B15" s="24" t="s">
        <v>138</v>
      </c>
      <c r="C15" s="24" t="s">
        <v>139</v>
      </c>
      <c r="D15" s="27" t="s">
        <v>140</v>
      </c>
      <c r="E15" s="31"/>
      <c r="F15" s="29" t="s">
        <v>141</v>
      </c>
      <c r="G15" s="25" t="s">
        <v>167</v>
      </c>
      <c r="H15" s="29" t="s">
        <v>168</v>
      </c>
      <c r="I15" s="25" t="s">
        <v>169</v>
      </c>
      <c r="J15" s="29" t="s">
        <v>170</v>
      </c>
      <c r="K15" s="25" t="s">
        <v>171</v>
      </c>
      <c r="L15" s="29" t="s">
        <v>172</v>
      </c>
      <c r="M15" s="25" t="s">
        <v>173</v>
      </c>
      <c r="N15" s="29" t="s">
        <v>174</v>
      </c>
      <c r="O15" s="25" t="s">
        <v>175</v>
      </c>
    </row>
    <row r="16" spans="1:15" x14ac:dyDescent="0.25">
      <c r="A16" s="22" t="s">
        <v>176</v>
      </c>
      <c r="B16" s="40" t="s">
        <v>373</v>
      </c>
      <c r="C16" s="117" t="s">
        <v>22</v>
      </c>
      <c r="D16" s="22" t="s">
        <v>382</v>
      </c>
      <c r="E16" s="32"/>
      <c r="F16" s="22" t="s">
        <v>382</v>
      </c>
      <c r="G16" s="22" t="s">
        <v>382</v>
      </c>
      <c r="H16" s="22" t="s">
        <v>382</v>
      </c>
      <c r="I16" s="22" t="s">
        <v>382</v>
      </c>
      <c r="J16" s="22" t="s">
        <v>382</v>
      </c>
      <c r="K16" s="22" t="s">
        <v>382</v>
      </c>
      <c r="L16" s="22" t="s">
        <v>382</v>
      </c>
      <c r="M16" s="30">
        <v>0</v>
      </c>
      <c r="N16" s="30">
        <v>0</v>
      </c>
      <c r="O16" s="30">
        <v>0</v>
      </c>
    </row>
    <row r="17" spans="1:16" x14ac:dyDescent="0.25">
      <c r="A17" s="22" t="s">
        <v>179</v>
      </c>
      <c r="B17" s="40" t="s">
        <v>374</v>
      </c>
      <c r="C17" s="117" t="s">
        <v>19</v>
      </c>
      <c r="D17" s="22">
        <v>2</v>
      </c>
      <c r="E17" s="32"/>
      <c r="F17" s="30">
        <v>2</v>
      </c>
      <c r="G17" s="22">
        <v>0</v>
      </c>
      <c r="H17" s="22">
        <v>0</v>
      </c>
      <c r="I17" s="22">
        <v>0</v>
      </c>
      <c r="J17" s="22">
        <v>0</v>
      </c>
      <c r="K17" s="22">
        <v>0</v>
      </c>
      <c r="L17" s="22">
        <v>0</v>
      </c>
      <c r="M17" s="22">
        <v>0</v>
      </c>
      <c r="N17" s="22">
        <v>0</v>
      </c>
      <c r="O17" s="22">
        <v>0</v>
      </c>
    </row>
    <row r="18" spans="1:16" x14ac:dyDescent="0.25">
      <c r="A18" s="22" t="s">
        <v>378</v>
      </c>
      <c r="B18" s="40" t="s">
        <v>383</v>
      </c>
      <c r="C18" s="117" t="s">
        <v>20</v>
      </c>
      <c r="D18" s="22">
        <v>2</v>
      </c>
      <c r="E18" s="32"/>
      <c r="F18" s="30">
        <v>2</v>
      </c>
      <c r="G18" s="22">
        <v>2</v>
      </c>
      <c r="H18" s="22">
        <v>0</v>
      </c>
      <c r="I18" s="22">
        <v>0</v>
      </c>
      <c r="J18" s="22">
        <v>0</v>
      </c>
      <c r="K18" s="22">
        <v>0</v>
      </c>
      <c r="L18" s="22">
        <v>0</v>
      </c>
      <c r="M18" s="22">
        <v>0</v>
      </c>
      <c r="N18" s="22">
        <v>0</v>
      </c>
      <c r="O18" s="22">
        <v>0</v>
      </c>
    </row>
    <row r="19" spans="1:16" x14ac:dyDescent="0.25">
      <c r="A19" s="22" t="s">
        <v>379</v>
      </c>
      <c r="B19" s="40" t="s">
        <v>375</v>
      </c>
      <c r="C19" s="117" t="s">
        <v>19</v>
      </c>
      <c r="D19" s="22">
        <v>8</v>
      </c>
      <c r="E19" s="32"/>
      <c r="F19" s="30">
        <v>8</v>
      </c>
      <c r="G19" s="22">
        <v>8</v>
      </c>
      <c r="H19" s="22">
        <v>6</v>
      </c>
      <c r="I19" s="22">
        <v>4</v>
      </c>
      <c r="J19" s="22">
        <v>4</v>
      </c>
      <c r="K19" s="22">
        <v>0</v>
      </c>
      <c r="L19" s="22">
        <v>0</v>
      </c>
      <c r="M19" s="22">
        <v>0</v>
      </c>
      <c r="N19" s="22">
        <v>0</v>
      </c>
      <c r="O19" s="22">
        <v>0</v>
      </c>
      <c r="P19" s="132"/>
    </row>
    <row r="20" spans="1:16" x14ac:dyDescent="0.25">
      <c r="A20" s="22" t="s">
        <v>388</v>
      </c>
      <c r="B20" s="40" t="s">
        <v>384</v>
      </c>
      <c r="C20" s="117" t="s">
        <v>20</v>
      </c>
      <c r="D20" s="22">
        <v>2</v>
      </c>
      <c r="E20" s="32"/>
      <c r="F20" s="30">
        <v>2</v>
      </c>
      <c r="G20" s="22">
        <v>2</v>
      </c>
      <c r="H20" s="22">
        <v>2</v>
      </c>
      <c r="I20" s="22">
        <v>2</v>
      </c>
      <c r="J20" s="22">
        <v>0</v>
      </c>
      <c r="K20" s="22">
        <v>0</v>
      </c>
      <c r="L20" s="22">
        <v>0</v>
      </c>
      <c r="M20" s="22">
        <v>0</v>
      </c>
      <c r="N20" s="22">
        <v>0</v>
      </c>
      <c r="O20" s="22">
        <v>0</v>
      </c>
    </row>
    <row r="21" spans="1:16" x14ac:dyDescent="0.25">
      <c r="A21" s="22" t="s">
        <v>389</v>
      </c>
      <c r="B21" s="40" t="s">
        <v>385</v>
      </c>
      <c r="C21" s="117" t="s">
        <v>23</v>
      </c>
      <c r="D21" s="22">
        <v>5</v>
      </c>
      <c r="E21" s="32"/>
      <c r="F21" s="30">
        <v>5</v>
      </c>
      <c r="G21" s="22">
        <v>5</v>
      </c>
      <c r="H21" s="22">
        <v>5</v>
      </c>
      <c r="I21" s="22">
        <v>5</v>
      </c>
      <c r="J21" s="22">
        <v>5</v>
      </c>
      <c r="K21" s="22">
        <v>2</v>
      </c>
      <c r="L21" s="22">
        <v>2</v>
      </c>
      <c r="M21" s="22">
        <v>0</v>
      </c>
      <c r="N21" s="22">
        <v>0</v>
      </c>
      <c r="O21" s="22">
        <v>0</v>
      </c>
    </row>
    <row r="22" spans="1:16" ht="30" x14ac:dyDescent="0.25">
      <c r="A22" s="22" t="s">
        <v>390</v>
      </c>
      <c r="B22" s="40" t="s">
        <v>376</v>
      </c>
      <c r="C22" s="117" t="s">
        <v>19</v>
      </c>
      <c r="D22" s="22">
        <v>20</v>
      </c>
      <c r="E22" s="32"/>
      <c r="F22" s="30">
        <v>20</v>
      </c>
      <c r="G22" s="30">
        <v>20</v>
      </c>
      <c r="H22" s="30">
        <v>20</v>
      </c>
      <c r="I22" s="30">
        <v>16</v>
      </c>
      <c r="J22" s="30">
        <v>10</v>
      </c>
      <c r="K22" s="22">
        <v>6</v>
      </c>
      <c r="L22" s="22">
        <v>0</v>
      </c>
      <c r="M22" s="22">
        <v>0</v>
      </c>
      <c r="N22" s="22">
        <v>0</v>
      </c>
      <c r="O22" s="22">
        <v>0</v>
      </c>
    </row>
    <row r="23" spans="1:16" x14ac:dyDescent="0.25">
      <c r="A23" s="22" t="s">
        <v>391</v>
      </c>
      <c r="B23" s="40" t="s">
        <v>386</v>
      </c>
      <c r="C23" s="117" t="s">
        <v>20</v>
      </c>
      <c r="D23" s="22">
        <v>5</v>
      </c>
      <c r="E23" s="32"/>
      <c r="F23" s="30">
        <v>5</v>
      </c>
      <c r="G23" s="22">
        <v>3</v>
      </c>
      <c r="H23" s="22">
        <v>0</v>
      </c>
      <c r="I23" s="22">
        <v>0</v>
      </c>
      <c r="J23" s="22">
        <v>0</v>
      </c>
      <c r="K23" s="22">
        <v>0</v>
      </c>
      <c r="L23" s="22">
        <v>0</v>
      </c>
      <c r="M23" s="22">
        <v>0</v>
      </c>
      <c r="N23" s="22">
        <v>0</v>
      </c>
      <c r="O23" s="22">
        <v>0</v>
      </c>
    </row>
    <row r="24" spans="1:16" x14ac:dyDescent="0.25">
      <c r="A24" s="22" t="s">
        <v>392</v>
      </c>
      <c r="B24" s="40" t="s">
        <v>387</v>
      </c>
      <c r="C24" s="117" t="s">
        <v>20</v>
      </c>
      <c r="D24" s="22">
        <v>10</v>
      </c>
      <c r="E24" s="32"/>
      <c r="F24" s="30">
        <v>10</v>
      </c>
      <c r="G24" s="22">
        <v>7</v>
      </c>
      <c r="H24" s="22">
        <v>3</v>
      </c>
      <c r="I24" s="22">
        <v>2</v>
      </c>
      <c r="J24" s="22">
        <v>0</v>
      </c>
      <c r="K24" s="22">
        <v>0</v>
      </c>
      <c r="L24" s="22">
        <v>0</v>
      </c>
      <c r="M24" s="22">
        <v>0</v>
      </c>
      <c r="N24" s="22">
        <v>0</v>
      </c>
      <c r="O24" s="22">
        <v>0</v>
      </c>
    </row>
    <row r="25" spans="1:16" x14ac:dyDescent="0.25">
      <c r="A25" s="22" t="s">
        <v>180</v>
      </c>
      <c r="B25" s="40" t="s">
        <v>394</v>
      </c>
      <c r="C25" s="117" t="s">
        <v>22</v>
      </c>
      <c r="D25" s="22">
        <v>4</v>
      </c>
      <c r="E25" s="32"/>
      <c r="F25" s="30">
        <v>4</v>
      </c>
      <c r="G25" s="22">
        <v>3</v>
      </c>
      <c r="H25" s="22">
        <v>1</v>
      </c>
      <c r="I25" s="22">
        <v>0</v>
      </c>
      <c r="J25" s="22">
        <v>0</v>
      </c>
      <c r="K25" s="22">
        <v>0</v>
      </c>
      <c r="L25" s="22">
        <v>0</v>
      </c>
      <c r="M25" s="22">
        <v>0</v>
      </c>
      <c r="N25" s="22">
        <v>0</v>
      </c>
      <c r="O25" s="22">
        <v>0</v>
      </c>
    </row>
    <row r="26" spans="1:16" x14ac:dyDescent="0.25">
      <c r="A26" s="22" t="s">
        <v>183</v>
      </c>
      <c r="B26" s="40" t="s">
        <v>395</v>
      </c>
      <c r="C26" s="117" t="s">
        <v>20</v>
      </c>
      <c r="D26" s="22">
        <v>4</v>
      </c>
      <c r="E26" s="32"/>
      <c r="F26" s="30">
        <v>4</v>
      </c>
      <c r="G26" s="30">
        <v>2</v>
      </c>
      <c r="H26" s="30">
        <v>0</v>
      </c>
      <c r="I26" s="30">
        <v>0</v>
      </c>
      <c r="J26" s="30">
        <v>0</v>
      </c>
      <c r="K26" s="30">
        <v>0</v>
      </c>
      <c r="L26" s="30">
        <v>0</v>
      </c>
      <c r="M26" s="30">
        <v>0</v>
      </c>
      <c r="N26" s="30">
        <v>0</v>
      </c>
      <c r="O26" s="30">
        <v>0</v>
      </c>
    </row>
    <row r="27" spans="1:16" x14ac:dyDescent="0.25">
      <c r="A27" s="22" t="s">
        <v>397</v>
      </c>
      <c r="B27" s="40" t="s">
        <v>396</v>
      </c>
      <c r="C27" s="117" t="s">
        <v>22</v>
      </c>
      <c r="D27" s="22">
        <v>4</v>
      </c>
      <c r="E27" s="32"/>
      <c r="F27" s="30">
        <v>4</v>
      </c>
      <c r="G27" s="22">
        <v>2</v>
      </c>
      <c r="H27" s="22">
        <v>1</v>
      </c>
      <c r="I27" s="22">
        <v>0</v>
      </c>
      <c r="J27" s="22">
        <v>0</v>
      </c>
      <c r="K27" s="22">
        <v>0</v>
      </c>
      <c r="L27" s="22">
        <v>0</v>
      </c>
      <c r="M27" s="22">
        <v>0</v>
      </c>
      <c r="N27" s="22">
        <v>0</v>
      </c>
      <c r="O27" s="22">
        <v>0</v>
      </c>
    </row>
    <row r="28" spans="1:16" x14ac:dyDescent="0.25">
      <c r="A28" s="22" t="s">
        <v>409</v>
      </c>
      <c r="B28" s="40" t="s">
        <v>410</v>
      </c>
      <c r="C28" s="117" t="s">
        <v>22</v>
      </c>
      <c r="D28" s="22">
        <v>2</v>
      </c>
      <c r="E28" s="32"/>
      <c r="F28" s="30">
        <v>2</v>
      </c>
      <c r="G28" s="22">
        <v>1</v>
      </c>
      <c r="H28" s="22">
        <v>0</v>
      </c>
      <c r="I28" s="22">
        <v>0</v>
      </c>
      <c r="J28" s="22">
        <v>0</v>
      </c>
      <c r="K28" s="22">
        <v>0</v>
      </c>
      <c r="L28" s="22">
        <v>0</v>
      </c>
      <c r="M28" s="22">
        <v>0</v>
      </c>
      <c r="N28" s="22">
        <v>0</v>
      </c>
      <c r="O28" s="22">
        <v>0</v>
      </c>
    </row>
    <row r="29" spans="1:16" ht="30" x14ac:dyDescent="0.25">
      <c r="A29" s="118" t="s">
        <v>411</v>
      </c>
      <c r="B29" s="40" t="s">
        <v>412</v>
      </c>
      <c r="C29" s="117" t="s">
        <v>22</v>
      </c>
      <c r="D29" s="22">
        <v>1</v>
      </c>
      <c r="E29" s="32"/>
      <c r="F29" s="30">
        <v>1</v>
      </c>
      <c r="G29" s="22">
        <v>0</v>
      </c>
      <c r="H29" s="22">
        <v>0</v>
      </c>
      <c r="I29" s="22">
        <v>0</v>
      </c>
      <c r="J29" s="22">
        <v>0</v>
      </c>
      <c r="K29" s="22">
        <v>0</v>
      </c>
      <c r="L29" s="22">
        <v>0</v>
      </c>
      <c r="M29" s="22">
        <v>0</v>
      </c>
      <c r="N29" s="22">
        <v>0</v>
      </c>
      <c r="O29" s="22">
        <v>0</v>
      </c>
    </row>
    <row r="30" spans="1:16" x14ac:dyDescent="0.25">
      <c r="A30" s="118" t="s">
        <v>418</v>
      </c>
      <c r="B30" s="40" t="s">
        <v>417</v>
      </c>
      <c r="C30" s="117" t="s">
        <v>22</v>
      </c>
      <c r="D30" s="22" t="s">
        <v>382</v>
      </c>
      <c r="E30" s="32"/>
      <c r="F30" s="30" t="s">
        <v>382</v>
      </c>
      <c r="G30" s="22">
        <v>0</v>
      </c>
      <c r="H30" s="22">
        <v>0</v>
      </c>
      <c r="I30" s="22">
        <v>0</v>
      </c>
      <c r="J30" s="22">
        <v>0</v>
      </c>
      <c r="K30" s="22">
        <v>0</v>
      </c>
      <c r="L30" s="22">
        <v>0</v>
      </c>
      <c r="M30" s="22">
        <v>0</v>
      </c>
      <c r="N30" s="22">
        <v>0</v>
      </c>
      <c r="O30" s="22">
        <v>0</v>
      </c>
    </row>
    <row r="31" spans="1:16" ht="30" x14ac:dyDescent="0.25">
      <c r="A31" s="22" t="s">
        <v>185</v>
      </c>
      <c r="B31" s="40" t="s">
        <v>422</v>
      </c>
      <c r="C31" s="117" t="s">
        <v>21</v>
      </c>
      <c r="D31" s="22">
        <v>2</v>
      </c>
      <c r="E31" s="32"/>
      <c r="F31" s="30">
        <v>2</v>
      </c>
      <c r="G31" s="22">
        <v>0</v>
      </c>
      <c r="H31" s="22">
        <v>0</v>
      </c>
      <c r="I31" s="22">
        <v>0</v>
      </c>
      <c r="J31" s="22">
        <v>0</v>
      </c>
      <c r="K31" s="22">
        <v>0</v>
      </c>
      <c r="L31" s="22">
        <v>0</v>
      </c>
      <c r="M31" s="22">
        <v>0</v>
      </c>
      <c r="N31" s="22">
        <v>0</v>
      </c>
      <c r="O31" s="22">
        <v>0</v>
      </c>
    </row>
    <row r="32" spans="1:16" ht="30" x14ac:dyDescent="0.25">
      <c r="A32" s="22" t="s">
        <v>188</v>
      </c>
      <c r="B32" s="40" t="s">
        <v>423</v>
      </c>
      <c r="C32" s="117" t="s">
        <v>21</v>
      </c>
      <c r="D32" s="22">
        <v>4</v>
      </c>
      <c r="E32" s="32"/>
      <c r="F32" s="30">
        <v>4</v>
      </c>
      <c r="G32" s="22">
        <v>3</v>
      </c>
      <c r="H32" s="22">
        <v>2</v>
      </c>
      <c r="I32" s="22">
        <v>1</v>
      </c>
      <c r="J32" s="22">
        <v>0</v>
      </c>
      <c r="K32" s="22">
        <v>0</v>
      </c>
      <c r="L32" s="22">
        <v>0</v>
      </c>
      <c r="M32" s="22">
        <v>0</v>
      </c>
      <c r="N32" s="22">
        <v>0</v>
      </c>
      <c r="O32" s="22">
        <v>0</v>
      </c>
    </row>
    <row r="33" spans="1:15" x14ac:dyDescent="0.25">
      <c r="A33" s="118" t="s">
        <v>190</v>
      </c>
      <c r="B33" s="40" t="s">
        <v>398</v>
      </c>
      <c r="C33" s="117" t="s">
        <v>23</v>
      </c>
      <c r="D33" s="22">
        <v>10</v>
      </c>
      <c r="E33" s="32"/>
      <c r="F33" s="30">
        <v>10</v>
      </c>
      <c r="G33" s="22">
        <v>10</v>
      </c>
      <c r="H33" s="22">
        <v>10</v>
      </c>
      <c r="I33" s="22">
        <v>10</v>
      </c>
      <c r="J33" s="22">
        <v>5</v>
      </c>
      <c r="K33" s="22">
        <v>3</v>
      </c>
      <c r="L33" s="22">
        <v>1</v>
      </c>
      <c r="M33" s="22">
        <v>0</v>
      </c>
      <c r="N33" s="22">
        <v>0</v>
      </c>
      <c r="O33" s="22">
        <v>0</v>
      </c>
    </row>
    <row r="34" spans="1:15" x14ac:dyDescent="0.25">
      <c r="A34" s="118" t="s">
        <v>402</v>
      </c>
      <c r="B34" s="40" t="s">
        <v>399</v>
      </c>
      <c r="C34" s="117" t="s">
        <v>23</v>
      </c>
      <c r="D34" s="22">
        <v>1</v>
      </c>
      <c r="E34" s="32"/>
      <c r="F34" s="30">
        <v>1</v>
      </c>
      <c r="G34" s="22">
        <v>1</v>
      </c>
      <c r="H34" s="22">
        <v>1</v>
      </c>
      <c r="I34" s="22">
        <v>1</v>
      </c>
      <c r="J34" s="22">
        <v>1</v>
      </c>
      <c r="K34" s="22">
        <v>1</v>
      </c>
      <c r="L34" s="22">
        <v>1</v>
      </c>
      <c r="M34" s="22">
        <v>0</v>
      </c>
      <c r="N34" s="22">
        <v>0</v>
      </c>
      <c r="O34" s="22">
        <v>0</v>
      </c>
    </row>
    <row r="35" spans="1:15" x14ac:dyDescent="0.25">
      <c r="A35" s="118" t="s">
        <v>403</v>
      </c>
      <c r="B35" s="40" t="s">
        <v>400</v>
      </c>
      <c r="C35" s="117" t="s">
        <v>21</v>
      </c>
      <c r="D35" s="22">
        <v>3</v>
      </c>
      <c r="E35" s="32"/>
      <c r="F35" s="30">
        <v>3</v>
      </c>
      <c r="G35" s="22">
        <v>3</v>
      </c>
      <c r="H35" s="22">
        <v>3</v>
      </c>
      <c r="I35" s="22">
        <v>3</v>
      </c>
      <c r="J35" s="22">
        <v>3</v>
      </c>
      <c r="K35" s="22">
        <v>0</v>
      </c>
      <c r="L35" s="22">
        <v>0</v>
      </c>
      <c r="M35" s="22">
        <v>0</v>
      </c>
      <c r="N35" s="22">
        <v>0</v>
      </c>
      <c r="O35" s="22">
        <v>0</v>
      </c>
    </row>
    <row r="36" spans="1:15" x14ac:dyDescent="0.25">
      <c r="A36" s="118" t="s">
        <v>404</v>
      </c>
      <c r="B36" s="40" t="s">
        <v>401</v>
      </c>
      <c r="C36" s="117" t="s">
        <v>21</v>
      </c>
      <c r="D36" s="22">
        <v>10</v>
      </c>
      <c r="E36" s="32"/>
      <c r="F36" s="30">
        <v>10</v>
      </c>
      <c r="G36" s="22">
        <v>5</v>
      </c>
      <c r="H36" s="22">
        <v>5</v>
      </c>
      <c r="I36" s="22">
        <v>5</v>
      </c>
      <c r="J36" s="22">
        <v>5</v>
      </c>
      <c r="K36" s="22">
        <v>4</v>
      </c>
      <c r="L36" s="22">
        <v>4</v>
      </c>
      <c r="M36" s="22">
        <v>4</v>
      </c>
      <c r="N36" s="22">
        <v>4</v>
      </c>
      <c r="O36" s="22">
        <v>4</v>
      </c>
    </row>
    <row r="37" spans="1:15" x14ac:dyDescent="0.25">
      <c r="A37" s="118" t="s">
        <v>191</v>
      </c>
      <c r="B37" s="40" t="s">
        <v>405</v>
      </c>
      <c r="C37" s="117" t="s">
        <v>22</v>
      </c>
      <c r="D37" s="22">
        <v>2</v>
      </c>
      <c r="E37" s="32"/>
      <c r="F37" s="30">
        <v>2</v>
      </c>
      <c r="G37" s="22">
        <v>2</v>
      </c>
      <c r="H37" s="22">
        <v>2</v>
      </c>
      <c r="I37" s="22">
        <v>2</v>
      </c>
      <c r="J37" s="22">
        <v>2</v>
      </c>
      <c r="K37" s="22">
        <v>2</v>
      </c>
      <c r="L37" s="22">
        <v>0</v>
      </c>
      <c r="M37" s="22">
        <v>0</v>
      </c>
      <c r="N37" s="22">
        <v>0</v>
      </c>
      <c r="O37" s="22">
        <v>0</v>
      </c>
    </row>
    <row r="38" spans="1:15" x14ac:dyDescent="0.25">
      <c r="A38" s="118" t="s">
        <v>407</v>
      </c>
      <c r="B38" s="40" t="s">
        <v>406</v>
      </c>
      <c r="C38" s="117" t="s">
        <v>548</v>
      </c>
      <c r="D38" s="22">
        <v>10</v>
      </c>
      <c r="E38" s="32"/>
      <c r="F38" s="30">
        <v>10</v>
      </c>
      <c r="G38" s="30">
        <v>10</v>
      </c>
      <c r="H38" s="30">
        <v>10</v>
      </c>
      <c r="I38" s="30">
        <v>10</v>
      </c>
      <c r="J38" s="30">
        <v>10</v>
      </c>
      <c r="K38" s="30">
        <v>10</v>
      </c>
      <c r="L38" s="30">
        <v>10</v>
      </c>
      <c r="M38" s="30">
        <v>10</v>
      </c>
      <c r="N38" s="30">
        <v>10</v>
      </c>
      <c r="O38" s="30">
        <v>10</v>
      </c>
    </row>
    <row r="39" spans="1:15" x14ac:dyDescent="0.25">
      <c r="A39" s="118" t="s">
        <v>193</v>
      </c>
      <c r="B39" s="40" t="s">
        <v>408</v>
      </c>
      <c r="C39" s="117" t="s">
        <v>548</v>
      </c>
      <c r="D39" s="22" t="s">
        <v>382</v>
      </c>
      <c r="E39" s="32"/>
      <c r="F39" s="22" t="s">
        <v>382</v>
      </c>
      <c r="G39" s="22" t="s">
        <v>382</v>
      </c>
      <c r="H39" s="22" t="s">
        <v>382</v>
      </c>
      <c r="I39" s="22" t="s">
        <v>382</v>
      </c>
      <c r="J39" s="22" t="s">
        <v>382</v>
      </c>
      <c r="K39" s="22" t="s">
        <v>382</v>
      </c>
      <c r="L39" s="22" t="s">
        <v>382</v>
      </c>
      <c r="M39" s="22" t="s">
        <v>382</v>
      </c>
      <c r="N39" s="22" t="s">
        <v>382</v>
      </c>
      <c r="O39" s="22" t="s">
        <v>382</v>
      </c>
    </row>
    <row r="40" spans="1:15" x14ac:dyDescent="0.25">
      <c r="C40" s="26" t="s">
        <v>160</v>
      </c>
      <c r="D40" s="15">
        <f>SUM(D16:D39)</f>
        <v>111</v>
      </c>
      <c r="G40" s="15"/>
    </row>
    <row r="41" spans="1:15" x14ac:dyDescent="0.25">
      <c r="C41" s="26" t="s">
        <v>161</v>
      </c>
      <c r="D41" s="15">
        <f>SUM(D16:D39)</f>
        <v>111</v>
      </c>
      <c r="F41" s="15">
        <f t="shared" ref="F41:O41" si="0">SUM(F16:F39)</f>
        <v>111</v>
      </c>
      <c r="G41" s="15">
        <f t="shared" si="0"/>
        <v>89</v>
      </c>
      <c r="H41" s="15">
        <f t="shared" si="0"/>
        <v>71</v>
      </c>
      <c r="I41" s="15">
        <f t="shared" si="0"/>
        <v>61</v>
      </c>
      <c r="J41" s="15">
        <f t="shared" si="0"/>
        <v>45</v>
      </c>
      <c r="K41" s="15">
        <f t="shared" si="0"/>
        <v>28</v>
      </c>
      <c r="L41" s="15">
        <f t="shared" si="0"/>
        <v>18</v>
      </c>
      <c r="M41" s="15">
        <f t="shared" si="0"/>
        <v>14</v>
      </c>
      <c r="N41" s="15">
        <f t="shared" si="0"/>
        <v>14</v>
      </c>
      <c r="O41" s="15">
        <f t="shared" si="0"/>
        <v>14</v>
      </c>
    </row>
    <row r="42" spans="1:15" x14ac:dyDescent="0.25">
      <c r="C42" s="26" t="s">
        <v>162</v>
      </c>
      <c r="F42" s="16">
        <f>D41</f>
        <v>111</v>
      </c>
      <c r="G42" s="16">
        <f t="shared" ref="G42:O42" si="1">F42-$D$41/($E$6-1)</f>
        <v>98.666666666666671</v>
      </c>
      <c r="H42" s="16">
        <f t="shared" si="1"/>
        <v>86.333333333333343</v>
      </c>
      <c r="I42" s="16">
        <f t="shared" si="1"/>
        <v>74.000000000000014</v>
      </c>
      <c r="J42" s="16">
        <f t="shared" si="1"/>
        <v>61.666666666666679</v>
      </c>
      <c r="K42" s="16">
        <f t="shared" si="1"/>
        <v>49.333333333333343</v>
      </c>
      <c r="L42" s="16">
        <f t="shared" si="1"/>
        <v>37.000000000000007</v>
      </c>
      <c r="M42" s="16">
        <f t="shared" si="1"/>
        <v>24.666666666666671</v>
      </c>
      <c r="N42" s="16">
        <f t="shared" si="1"/>
        <v>12.333333333333337</v>
      </c>
      <c r="O42" s="16">
        <f t="shared" si="1"/>
        <v>0</v>
      </c>
    </row>
    <row r="43" spans="1:15" ht="80.099999999999994" customHeight="1" x14ac:dyDescent="0.25"/>
    <row r="44" spans="1:15" ht="80.099999999999994" customHeight="1" x14ac:dyDescent="0.25"/>
    <row r="47" spans="1:15" ht="15" customHeight="1" x14ac:dyDescent="0.25"/>
  </sheetData>
  <pageMargins left="0.7" right="0.7" top="0.75" bottom="0.75" header="0.3" footer="0.3"/>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
  <sheetViews>
    <sheetView zoomScale="115" zoomScaleNormal="115" workbookViewId="0">
      <selection activeCell="C2" sqref="C2"/>
    </sheetView>
  </sheetViews>
  <sheetFormatPr baseColWidth="10" defaultColWidth="11.42578125" defaultRowHeight="15" x14ac:dyDescent="0.25"/>
  <cols>
    <col min="1" max="1" width="67.7109375" bestFit="1" customWidth="1"/>
  </cols>
  <sheetData>
    <row r="1" spans="1:1" ht="80.099999999999994" customHeight="1" x14ac:dyDescent="0.25"/>
    <row r="2" spans="1:1" ht="26.25" x14ac:dyDescent="0.4">
      <c r="A2" s="7" t="s">
        <v>214</v>
      </c>
    </row>
    <row r="4" spans="1:1" x14ac:dyDescent="0.25">
      <c r="A4" s="47" t="s">
        <v>215</v>
      </c>
    </row>
    <row r="5" spans="1:1" x14ac:dyDescent="0.25">
      <c r="A5" s="47" t="s">
        <v>216</v>
      </c>
    </row>
    <row r="6" spans="1:1" x14ac:dyDescent="0.25">
      <c r="A6" s="47" t="s">
        <v>217</v>
      </c>
    </row>
    <row r="7" spans="1:1" x14ac:dyDescent="0.25">
      <c r="A7" s="47" t="s">
        <v>218</v>
      </c>
    </row>
    <row r="8" spans="1:1" x14ac:dyDescent="0.25">
      <c r="A8" s="47" t="s">
        <v>219</v>
      </c>
    </row>
    <row r="9" spans="1:1" x14ac:dyDescent="0.25">
      <c r="A9" s="47" t="s">
        <v>220</v>
      </c>
    </row>
    <row r="10" spans="1:1" x14ac:dyDescent="0.25">
      <c r="A10" s="47" t="s">
        <v>221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f456d31-2a4d-41c0-a99c-9c7aee5a51f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CFF4BC500AC4429BD46771D7310652" ma:contentTypeVersion="11" ma:contentTypeDescription="Crée un document." ma:contentTypeScope="" ma:versionID="405a7aa25bc9fce89475e3141bba217f">
  <xsd:schema xmlns:xsd="http://www.w3.org/2001/XMLSchema" xmlns:xs="http://www.w3.org/2001/XMLSchema" xmlns:p="http://schemas.microsoft.com/office/2006/metadata/properties" xmlns:ns2="4f456d31-2a4d-41c0-a99c-9c7aee5a51f6" targetNamespace="http://schemas.microsoft.com/office/2006/metadata/properties" ma:root="true" ma:fieldsID="cb1c1d05e1859df61c659c06f59ddab0" ns2:_="">
    <xsd:import namespace="4f456d31-2a4d-41c0-a99c-9c7aee5a51f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456d31-2a4d-41c0-a99c-9c7aee5a51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e5965820-1b97-4994-ad5a-2b1f2cea3fcc"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D5374A-13E4-4A21-A677-591FF2E74DAC}">
  <ds:schemaRefs>
    <ds:schemaRef ds:uri="http://schemas.microsoft.com/office/2006/metadata/properties"/>
    <ds:schemaRef ds:uri="http://purl.org/dc/terms/"/>
    <ds:schemaRef ds:uri="4f456d31-2a4d-41c0-a99c-9c7aee5a51f6"/>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FCDC8D1-1C97-44E0-9765-321C35027D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456d31-2a4d-41c0-a99c-9c7aee5a51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09255A-EEC8-49D2-9C7D-3B9E015CCB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Informations</vt:lpstr>
      <vt:lpstr>Vision</vt:lpstr>
      <vt:lpstr>User Roles</vt:lpstr>
      <vt:lpstr>Release Roadmap - Velocity</vt:lpstr>
      <vt:lpstr>ProductBacklog</vt:lpstr>
      <vt:lpstr>Sprint  0</vt:lpstr>
      <vt:lpstr>Sprint  1</vt:lpstr>
      <vt:lpstr>Sprint  2</vt:lpstr>
      <vt:lpstr>Done Definition</vt:lpstr>
      <vt:lpstr>DailyMeeting</vt:lpstr>
      <vt:lpstr>Retroperspective</vt:lpstr>
      <vt:lpstr>Journal de bord</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2012-05-11T09:26:48Z</dcterms:created>
  <dcterms:modified xsi:type="dcterms:W3CDTF">2023-09-09T09:51:57Z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0x010100BFCFF4BC500AC4429BD46771D7310652</vt:lpwstr>
  </property>
  <property fmtid="{D5CDD505-2E9C-101B-9397-08002B2CF9AE}" pid="3" name="MediaServiceImageTags">
    <vt:lpwstr/>
  </property>
</Properties>
</file>