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sktop\PreEntrega1+Gallay\tablaPresupuestosExel\"/>
    </mc:Choice>
  </mc:AlternateContent>
  <xr:revisionPtr revIDLastSave="0" documentId="13_ncr:1_{13A07191-FE68-49B2-A7C7-3936A0FB3C09}" xr6:coauthVersionLast="47" xr6:coauthVersionMax="47" xr10:uidLastSave="{00000000-0000-0000-0000-000000000000}"/>
  <bookViews>
    <workbookView xWindow="-20520" yWindow="-120" windowWidth="20640" windowHeight="11160" xr2:uid="{A98E4899-6FFC-4CD7-996B-997908A879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D16" i="1"/>
  <c r="A17" i="1"/>
  <c r="A19" i="1"/>
  <c r="E3" i="1"/>
  <c r="A15" i="1"/>
  <c r="D3" i="1"/>
  <c r="D6" i="1" s="1"/>
  <c r="J3" i="1"/>
  <c r="A16" i="1"/>
  <c r="F3" i="1"/>
  <c r="I3" i="1"/>
</calcChain>
</file>

<file path=xl/sharedStrings.xml><?xml version="1.0" encoding="utf-8"?>
<sst xmlns="http://schemas.openxmlformats.org/spreadsheetml/2006/main" count="30" uniqueCount="30">
  <si>
    <t>Monto de Obra en H.M</t>
  </si>
  <si>
    <t>Honorario  Minimo en HM</t>
  </si>
  <si>
    <t>Valor HM</t>
  </si>
  <si>
    <t>52,04</t>
  </si>
  <si>
    <t>Valor Kw</t>
  </si>
  <si>
    <t>Valor de Metro Piping</t>
  </si>
  <si>
    <t xml:space="preserve">input </t>
  </si>
  <si>
    <t>Metro Lineal de Piping</t>
  </si>
  <si>
    <t>Valor De instalacion Electrica</t>
  </si>
  <si>
    <t>Potencia Instalada(input</t>
  </si>
  <si>
    <t>Valor de Instalacion electrica en HM</t>
  </si>
  <si>
    <t>Calculo Final</t>
  </si>
  <si>
    <t xml:space="preserve">Valor de ionstalacion electrica (96,7) </t>
  </si>
  <si>
    <t>Cantidad de tomas de Fuerza</t>
  </si>
  <si>
    <t>Hora de Cadista</t>
  </si>
  <si>
    <t>Monto de obras Civiles input pesos</t>
  </si>
  <si>
    <t xml:space="preserve"> cuanto vale la infraestructura que ya tenes montada</t>
  </si>
  <si>
    <t>valor honorario minimo de obra electrica + valor hs cadista + 1% del valor de monto de obras civiles</t>
  </si>
  <si>
    <t xml:space="preserve">valor presu final </t>
  </si>
  <si>
    <t>input()</t>
  </si>
  <si>
    <t>calculo obra electrica(presu final)</t>
  </si>
  <si>
    <t>(input)</t>
  </si>
  <si>
    <t>Hora Cadista</t>
  </si>
  <si>
    <t>monto de obra civil</t>
  </si>
  <si>
    <t xml:space="preserve"> presupuesto ing basica de proyecto</t>
  </si>
  <si>
    <t>presupuesto piping</t>
  </si>
  <si>
    <t>input</t>
  </si>
  <si>
    <t>valor toma de fuerza</t>
  </si>
  <si>
    <t>valor de hora de cadista</t>
  </si>
  <si>
    <t>tabla solo en 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</si>
</sst>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44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0" fontId="0" fillId="2" borderId="0" xfId="0" applyFill="1"/>
    <xf numFmtId="4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4" fontId="0" fillId="4" borderId="0" xfId="1" applyFont="1" applyFill="1"/>
    <xf numFmtId="44" fontId="3" fillId="0" borderId="0" xfId="0" applyNumberFormat="1" applyFont="1"/>
    <xf numFmtId="0" fontId="2" fillId="5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838200</xdr:colOff>
      <xdr:row>12</xdr:row>
      <xdr:rowOff>18221</xdr:rowOff>
    </xdr:from>
    <xdr:to>
      <xdr:col>11</xdr:col>
      <xdr:colOff>380791</xdr:colOff>
      <xdr:row>40</xdr:row>
      <xdr:rowOff>57071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04CFA7A-A69B-4B3E-C8A9-523CF0E8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6765" y="2304221"/>
          <a:ext cx="7419352" cy="5372850"/>
        </a:xfrm>
        <a:prstGeom prst="rect">
          <a:avLst/>
        </a:prstGeom>
      </xdr:spPr>
    </xdr:pic>
    <xdr:clientData/>
  </xdr:twoCellAnchor>
  <xdr:twoCellAnchor editAs="oneCell">
    <xdr:from>
      <xdr:col>0</xdr:col>
      <xdr:colOff>745435</xdr:colOff>
      <xdr:row>23</xdr:row>
      <xdr:rowOff>41412</xdr:rowOff>
    </xdr:from>
    <xdr:to>
      <xdr:col>6</xdr:col>
      <xdr:colOff>352295</xdr:colOff>
      <xdr:row>54</xdr:row>
      <xdr:rowOff>13657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B20B9E-DA7B-448A-CC6A-616094AC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35" y="4422912"/>
          <a:ext cx="12203228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04D7-C24F-4C6B-B781-2F705EF28C8A}">
  <dimension ref="A2:L22"/>
  <sheetViews>
    <sheetView tabSelected="1" zoomScale="70" zoomScaleNormal="70" workbookViewId="0">
      <selection activeCell="A21" sqref="A21"/>
    </sheetView>
  </sheetViews>
  <sheetFormatPr baseColWidth="10" defaultRowHeight="15" x14ac:dyDescent="0.25"/>
  <cols>
    <col min="1" max="1" width="54.42578125" customWidth="1"/>
    <col min="2" max="2" width="32.42578125" customWidth="1"/>
    <col min="3" max="3" width="16" customWidth="1"/>
    <col min="4" max="4" width="35.28515625" customWidth="1"/>
    <col min="5" max="5" width="26.28515625" customWidth="1"/>
    <col min="6" max="7" width="24.42578125" customWidth="1"/>
    <col min="8" max="8" width="24.28515625" customWidth="1"/>
    <col min="9" max="9" width="31.42578125" customWidth="1"/>
    <col min="10" max="10" width="23" customWidth="1"/>
    <col min="11" max="11" width="39.42578125" customWidth="1"/>
  </cols>
  <sheetData>
    <row r="2" spans="1:12" x14ac:dyDescent="0.25">
      <c r="A2" t="s">
        <v>0</v>
      </c>
      <c r="B2" t="s">
        <v>1</v>
      </c>
      <c r="C2" s="14" t="s">
        <v>2</v>
      </c>
      <c r="D2" t="s">
        <v>8</v>
      </c>
      <c r="E2" t="s">
        <v>4</v>
      </c>
      <c r="F2" t="s">
        <v>5</v>
      </c>
      <c r="G2" t="s">
        <v>9</v>
      </c>
      <c r="H2" t="s">
        <v>7</v>
      </c>
      <c r="I2" t="s">
        <v>13</v>
      </c>
      <c r="J2" t="s">
        <v>14</v>
      </c>
      <c r="K2" t="s">
        <v>15</v>
      </c>
      <c r="L2" t="s">
        <v>16</v>
      </c>
    </row>
    <row r="3" spans="1:12" x14ac:dyDescent="0.25">
      <c r="A3" s="1">
        <v>36</v>
      </c>
      <c r="B3" s="1">
        <v>2.52</v>
      </c>
      <c r="C3" s="2">
        <v>350000</v>
      </c>
      <c r="D3" s="2">
        <f>(E3*G3)</f>
        <v>338450000</v>
      </c>
      <c r="E3" s="5">
        <f>(C3*0.967)</f>
        <v>338450</v>
      </c>
      <c r="F3" s="4">
        <f>C3*0.15</f>
        <v>52500</v>
      </c>
      <c r="G3">
        <v>1000</v>
      </c>
      <c r="H3" s="7">
        <v>300</v>
      </c>
      <c r="I3" s="8">
        <f>C3*0.35</f>
        <v>122499.99999999999</v>
      </c>
      <c r="J3" s="9">
        <f>C3*0.035</f>
        <v>12250.000000000002</v>
      </c>
      <c r="K3" s="11" t="s">
        <v>19</v>
      </c>
    </row>
    <row r="4" spans="1:12" x14ac:dyDescent="0.25">
      <c r="A4" s="1">
        <v>54</v>
      </c>
      <c r="B4" s="1">
        <v>3.51</v>
      </c>
      <c r="C4" s="1"/>
      <c r="D4" s="1"/>
      <c r="H4" s="7" t="s">
        <v>6</v>
      </c>
      <c r="I4" s="7" t="s">
        <v>27</v>
      </c>
      <c r="J4" s="10" t="s">
        <v>28</v>
      </c>
      <c r="K4" s="12">
        <v>100000000</v>
      </c>
    </row>
    <row r="5" spans="1:12" x14ac:dyDescent="0.25">
      <c r="A5" s="1">
        <v>182</v>
      </c>
      <c r="B5" s="1">
        <v>10.92</v>
      </c>
      <c r="C5" s="1"/>
      <c r="D5" s="3" t="s">
        <v>10</v>
      </c>
      <c r="I5" t="s">
        <v>26</v>
      </c>
      <c r="J5" s="6">
        <v>100</v>
      </c>
    </row>
    <row r="6" spans="1:12" x14ac:dyDescent="0.25">
      <c r="A6" s="1">
        <v>638</v>
      </c>
      <c r="B6" s="1">
        <v>35.090000000000003</v>
      </c>
      <c r="C6" s="1"/>
      <c r="D6" s="3">
        <f>(D3/C3)</f>
        <v>967</v>
      </c>
      <c r="J6" s="7" t="s">
        <v>21</v>
      </c>
    </row>
    <row r="7" spans="1:12" x14ac:dyDescent="0.25">
      <c r="A7" s="1">
        <v>910</v>
      </c>
      <c r="B7" s="1" t="s">
        <v>3</v>
      </c>
      <c r="C7" s="1"/>
      <c r="D7" s="1"/>
      <c r="K7" t="s">
        <v>18</v>
      </c>
    </row>
    <row r="8" spans="1:12" x14ac:dyDescent="0.25">
      <c r="A8" t="s">
        <v>29</v>
      </c>
      <c r="K8" t="s">
        <v>17</v>
      </c>
    </row>
    <row r="14" spans="1:12" x14ac:dyDescent="0.25">
      <c r="A14" t="s">
        <v>11</v>
      </c>
    </row>
    <row r="15" spans="1:12" x14ac:dyDescent="0.25">
      <c r="A15" s="13">
        <f>((B3+B4+B5+B6)+(0.05*(D6-A3-A4-A5-A6))) *C3</f>
        <v>19211500.000000004</v>
      </c>
      <c r="B15" t="s">
        <v>20</v>
      </c>
    </row>
    <row r="16" spans="1:12" x14ac:dyDescent="0.25">
      <c r="A16" s="5">
        <f>J3*J5</f>
        <v>1225000.0000000002</v>
      </c>
      <c r="B16" t="s">
        <v>22</v>
      </c>
      <c r="D16" s="5">
        <f>A15+A16+A17</f>
        <v>21436500.000000004</v>
      </c>
    </row>
    <row r="17" spans="1:2" x14ac:dyDescent="0.25">
      <c r="A17" s="12">
        <f>(0.01*K4)</f>
        <v>1000000</v>
      </c>
      <c r="B17" s="11" t="s">
        <v>23</v>
      </c>
    </row>
    <row r="19" spans="1:2" x14ac:dyDescent="0.25">
      <c r="A19" s="4">
        <f>SUM(A15:A17)</f>
        <v>21436500.000000004</v>
      </c>
      <c r="B19" t="s">
        <v>24</v>
      </c>
    </row>
    <row r="21" spans="1:2" x14ac:dyDescent="0.25">
      <c r="A21" s="5">
        <f>A15+A16+(H3*F3)</f>
        <v>36186500</v>
      </c>
      <c r="B21" t="s">
        <v>25</v>
      </c>
    </row>
    <row r="22" spans="1:2" x14ac:dyDescent="0.25">
      <c r="A22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Gallay</dc:creator>
  <cp:lastModifiedBy>Elias Gallay</cp:lastModifiedBy>
  <dcterms:created xsi:type="dcterms:W3CDTF">2024-11-21T01:41:13Z</dcterms:created>
  <dcterms:modified xsi:type="dcterms:W3CDTF">2024-11-22T02:09:42Z</dcterms:modified>
</cp:coreProperties>
</file>