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3.Sprint Backlog" sheetId="2" r:id="rId5"/>
    <sheet state="visible" name="Sprint BurnDown" sheetId="3" r:id="rId6"/>
  </sheets>
  <definedNames>
    <definedName hidden="1" localSheetId="2" name="_xlnm._FilterDatabase">'Sprint BurnDown'!$A$2:$H$19</definedName>
  </definedNames>
  <calcPr/>
  <extLst>
    <ext uri="GoogleSheetsCustomDataVersion2">
      <go:sheetsCustomData xmlns:go="http://customooxmlschemas.google.com/" r:id="rId7" roundtripDataChecksum="VoM88kywoeYtxrdQVP8BP0gLvzfLxFKHkp5r7GsvbLU="/>
    </ext>
  </extLst>
</workbook>
</file>

<file path=xl/sharedStrings.xml><?xml version="1.0" encoding="utf-8"?>
<sst xmlns="http://schemas.openxmlformats.org/spreadsheetml/2006/main" count="528" uniqueCount="282">
  <si>
    <t>ID</t>
  </si>
  <si>
    <t>Historias de Usuario</t>
  </si>
  <si>
    <t>Puntos</t>
  </si>
  <si>
    <t>EPICA 1</t>
  </si>
  <si>
    <t>S1: Configuración Influx</t>
  </si>
  <si>
    <t>S1-TP1-1</t>
  </si>
  <si>
    <t>Como desarrollador, necesito configurar establecer una base de datos de serie de tiempo</t>
  </si>
  <si>
    <t>2 Puntos</t>
  </si>
  <si>
    <t>S1-TP1-2</t>
  </si>
  <si>
    <t>Como desarrollador, necesito configurar un entorno virtual para probar InfluxDB con Python, con la finalidad de validar la conexión y los datos iniciales.</t>
  </si>
  <si>
    <t>S1-TP1-3</t>
  </si>
  <si>
    <t>Como desarrollador, necesito desarrollar scripts de inyección de datos para la base de datos de serie de tiempo</t>
  </si>
  <si>
    <t>EPICA 2</t>
  </si>
  <si>
    <t>S2: Creación Proyecto y ORM Influx</t>
  </si>
  <si>
    <t>S2-TP1-1</t>
  </si>
  <si>
    <t>Como desarrollador, necesito crear el proyecto SRNexus en Laravel, para iniciar el desarrollo de la aplicación.</t>
  </si>
  <si>
    <t>3 Puntos</t>
  </si>
  <si>
    <t>S2-TP1-2</t>
  </si>
  <si>
    <t>Como desarrollador, necesito un modelo Client con su controlador relacionado con User, para gestionar clientes en el sistema.</t>
  </si>
  <si>
    <t>S2-TP1-3</t>
  </si>
  <si>
    <t>Como desarrollador, necesito un controlador y rutas para gestionar la API de Client, con la finalidad de permitir integraciones externas.</t>
  </si>
  <si>
    <t>S2-TP2-1</t>
  </si>
  <si>
    <t>Como desarrollador, necesito instalar la librería InfluxDB Client, con la finalidad de conectar Laravel a InfluxDB.</t>
  </si>
  <si>
    <t>1 Punto</t>
  </si>
  <si>
    <t>S2-TP2-2</t>
  </si>
  <si>
    <t>Como desarrollador, necesito un QueryBuilder para construir consultas a InfluxDB, con la finalidad de obtener datos dinámicos desde la base de datos.</t>
  </si>
  <si>
    <t>S2-TP2-3</t>
  </si>
  <si>
    <t>Como desarrollador, necesito una migración para InfluxdbConnection y relacionarla con la tabla Client, para administrar las conexiones.</t>
  </si>
  <si>
    <t>S2-TP2-4</t>
  </si>
  <si>
    <t>Como desarrollador, necesito un servicio InfluxQueryService para abstraer las operaciones con InfluxDB, con la finalidad de facilitar consultas desde el sistema.</t>
  </si>
  <si>
    <t>S2-TP2-5</t>
  </si>
  <si>
    <t>Como desarrollador, necesito un CRON y un servicio DataProcessingService para procesar datos de InfluxDB, con la finalidad de automatizar tareas de procesamiento de datos.</t>
  </si>
  <si>
    <t>S2-TP2-6</t>
  </si>
  <si>
    <t>Como desarrollador, necesito un archivo .bat para programar el CRON en sistemas Windows, con la finalidad de facilitar la configuración automática.</t>
  </si>
  <si>
    <t>EPICA 3</t>
  </si>
  <si>
    <t>S3: Estructura DB SQL</t>
  </si>
  <si>
    <t>S3-TP1-1</t>
  </si>
  <si>
    <t>Como desarrollador, necesito crear la base de datos relacional, con la finalidad de almacenar estadísticas y datos complementarios a InfluxDB.</t>
  </si>
  <si>
    <t>EPICA 4</t>
  </si>
  <si>
    <t>S4: Seguridad</t>
  </si>
  <si>
    <t>S4-TP1-1</t>
  </si>
  <si>
    <t>Como desarrollador, necesito instalar Jetstream para autenticación, con la finalidad de gestionar usuarios y accesos.</t>
  </si>
  <si>
    <t>S4-TP1-2</t>
  </si>
  <si>
    <t>Como desarrollador, necesito instalar Laravel Sanctum y configurarlo, para implementar autenticación mediante tokens.</t>
  </si>
  <si>
    <t>S4-TP1-3</t>
  </si>
  <si>
    <t>Como desarrollador, necesito un controlador APIAuthController, con la finalidad de gestionar la seguridad de los endpoints.</t>
  </si>
  <si>
    <t>S4-TP1-4</t>
  </si>
  <si>
    <t>Como desarrollador, necesito instalar AdminLTE y configurar un dashboard inicial, con la finalidad de crear la interfaz de usuario.</t>
  </si>
  <si>
    <t>S4-TP2-1</t>
  </si>
  <si>
    <t>Como desarrollador, necesito instalar y configurar Spatie, con la finalidad de gestionar roles y permisos.</t>
  </si>
  <si>
    <t>S4-TP2-2</t>
  </si>
  <si>
    <t>Como desarrollador, necesito crear roles mediante un Seeder, con la finalidad de preconfigurar roles estándar en el sistema.</t>
  </si>
  <si>
    <t>S4-TP2-3</t>
  </si>
  <si>
    <t>Como desarrollador, necesito agregar una función de rollback al Seeder de roles y permisos, con la finalidad de facilitar la depuración en entornos de desarrollo.</t>
  </si>
  <si>
    <t>S4-TP3-1</t>
  </si>
  <si>
    <t>Como desarrollador, necesito implementar API Tokens para la seguridad de los endpoints, con la finalidad de proteger la API de accesos no autorizados.</t>
  </si>
  <si>
    <t>S4-TP3-2</t>
  </si>
  <si>
    <t>Como desarrollador, necesito implementar autenticación web con verificación de correo electrónico, con la finalidad de garantizar la validez de las cuentas.</t>
  </si>
  <si>
    <t>S4-TP3-3</t>
  </si>
  <si>
    <t>Como desarrollador, necesito modificar las vistas de login y verificación predeterminadas por una personalizada, para alinearlas con la identidad visual del sistema.</t>
  </si>
  <si>
    <t>EPICA 5</t>
  </si>
  <si>
    <t>S5: CRUD MVC</t>
  </si>
  <si>
    <t>S5-TP1-1</t>
  </si>
  <si>
    <t>Como desarrollador, necesito crear las migraciones para Project e InfluxDBConnection, con la finalidad de gestionar sus relaciones.</t>
  </si>
  <si>
    <t>S5-TP1-2</t>
  </si>
  <si>
    <t>Como desarrollador, necesito crear las migraciones para SafeLimit, con la finalidad de establecer límites de alerta.</t>
  </si>
  <si>
    <t>S5-TP1-3</t>
  </si>
  <si>
    <t>Como desarrollador, necesito crear las migraciones para Sensor, con la finalidad de registrar sensores en el sistema.</t>
  </si>
  <si>
    <t>S5-TP1-4</t>
  </si>
  <si>
    <t>Como desarrollador, necesito crear las migraciones para Register, con la finalidad de almacenar datos recolectados de los sensores.</t>
  </si>
  <si>
    <t>S5-TP1-5</t>
  </si>
  <si>
    <t>Como desarrollador, necesito crear las migraciones para Alert, con la finalidad de gestionar alertas basadas en límites seguros.</t>
  </si>
  <si>
    <t>S5-TP2-1</t>
  </si>
  <si>
    <t>Como desarrollador, necesito actualizar los modelos de Project, Client e InfluxDBConnection, con la finalidad de integrarlos correctamente en los controladores.</t>
  </si>
  <si>
    <t>S5-TP2-2</t>
  </si>
  <si>
    <t>Como desarrollador, necesito crear los modelos Alert, Register, Sensor y SafeLimit, con la finalidad de establecer relaciones ORM.</t>
  </si>
  <si>
    <t>S5-TP3-1</t>
  </si>
  <si>
    <t>Como desarrollador, necesito crear los controladores API para Project y SafeLimit, con la finalidad de exponer servicios RESTful.</t>
  </si>
  <si>
    <t>S5-TP3-2</t>
  </si>
  <si>
    <t>Como desarrollador, necesito crear un controlador API para Sensor, con la finalidad de gestionar sensores mediante la API.</t>
  </si>
  <si>
    <t>S5-TP3-3</t>
  </si>
  <si>
    <t>Como desarrollador, necesito crear un controlador API para Register, con la finalidad de administrar los registros de datos en la API.</t>
  </si>
  <si>
    <t>S5-TP3-4</t>
  </si>
  <si>
    <t>Como desarrollador, necesito crear un controlador API para Alert, con la finalidad de gestionar alertas en el sistema.</t>
  </si>
  <si>
    <t>S5-TP4-2</t>
  </si>
  <si>
    <t>Como desarrollador, necesito actualizar los roles y permisos, con la finalidad de reflejar nuevos requerimientos en la base de datos.</t>
  </si>
  <si>
    <t>S5-TP5-1</t>
  </si>
  <si>
    <t>Como desarrollador, necesito personalizar las vistas de Users, con la finalidad de alinearlas con la identidad visual del sistema.</t>
  </si>
  <si>
    <t>S5-TP5-2</t>
  </si>
  <si>
    <t>Como desarrollador, necesito personalizar las vistas para Client, con la finalidad de ofrecer una interfaz más amigable.</t>
  </si>
  <si>
    <t>S5-TP5-3</t>
  </si>
  <si>
    <t>Como desarrollador, necesito crear el controlador ProjectController y sus vistas blade, con la finalidad de gestionar proyectos.</t>
  </si>
  <si>
    <t>S5-TP5-4</t>
  </si>
  <si>
    <t>Como desarrollador, necesito crear el controlador SafeLimitController y sus vistas blade, con la finalidad de gestionar los límites de seguridad.</t>
  </si>
  <si>
    <t>S5-TP5-5</t>
  </si>
  <si>
    <t>Como desarrollador, necesito crear el controlador SensorController y sus vistas blade, con la finalidad de gestionar sensores en el sistema.</t>
  </si>
  <si>
    <t>S5-TP5-6</t>
  </si>
  <si>
    <t>Como desarrollador, necesito crear el controlador RegisterController y sus vistas blade, con la finalidad de gestionar los registros de datos.</t>
  </si>
  <si>
    <t>S5-TP5-7</t>
  </si>
  <si>
    <t>Como desarrollador, necesito crear el controlador AlertController y sus vistas blade, con la finalidad de gestionar alertas en el sistema.</t>
  </si>
  <si>
    <t>S5-TP5-8</t>
  </si>
  <si>
    <t>Como desarrollador, necesito modificar el controlador InfluxDBConnection y personalizar sus vistas blade, con la finalidad de facilitar la gestión de conexiones.</t>
  </si>
  <si>
    <t>EPICA 6</t>
  </si>
  <si>
    <t>S6: Gráficos</t>
  </si>
  <si>
    <t>S6-TP1-1</t>
  </si>
  <si>
    <t>Como desarrollador, necesito crear gráficos interactivos, con la finalidad de visualizar datos en tiempo real.</t>
  </si>
  <si>
    <t>4 Puntos</t>
  </si>
  <si>
    <t>S6-TP1-2</t>
  </si>
  <si>
    <t>Como desarrollador, necesito definir las rutas y vistas para gráficos, con la finalidad de habilitar el acceso a los gráficos desde la interfaz.</t>
  </si>
  <si>
    <t>EPICA 7</t>
  </si>
  <si>
    <t>S7: Optimización</t>
  </si>
  <si>
    <t>S7-TP1-1</t>
  </si>
  <si>
    <t>Como desarrollador, necesito realizar pruebas de optimización, con la finalidad de mejorar el rendimiento general del sistema.</t>
  </si>
  <si>
    <t>EPICA 8</t>
  </si>
  <si>
    <t>S8: Pruebas Seguridad y Estabilidad</t>
  </si>
  <si>
    <t>S8-TP1-1</t>
  </si>
  <si>
    <t>Como desarrollador, necesito realizar pruebas de seguridad, con la finalidad de identificar y corregir vulnerabilidades en el sistema.</t>
  </si>
  <si>
    <t>EPICA 9</t>
  </si>
  <si>
    <t>S9: Requerimientos Excepcionales</t>
  </si>
  <si>
    <t>S9-TP1-1</t>
  </si>
  <si>
    <t>Como desarrollador, necesito agregar funciones adicionales según las necesidades del cliente, con la finalidad de cumplir con requerimientos específicos.</t>
  </si>
  <si>
    <t>EPICA 10</t>
  </si>
  <si>
    <t>S10: Documentación final</t>
  </si>
  <si>
    <t>S10-TP1-1</t>
  </si>
  <si>
    <t>Como desarrollador, necesito documentar el sistema, con la finalidad de entregar manuales técnicos y de usuario para el proyecto.</t>
  </si>
  <si>
    <t>EPICA 11</t>
  </si>
  <si>
    <t>S11: Puesta en marcha y presentación</t>
  </si>
  <si>
    <t>S11-TP1-1</t>
  </si>
  <si>
    <t>Como desarrollador, necesito poner en marcha el sistema en el entorno productivo, con la finalidad de iniciar operaciones con los clientes.</t>
  </si>
  <si>
    <t>5 Puntos</t>
  </si>
  <si>
    <t>EPICA</t>
  </si>
  <si>
    <t>ID HU</t>
  </si>
  <si>
    <t>Historia de Usuario</t>
  </si>
  <si>
    <t>Tamaño</t>
  </si>
  <si>
    <t>Id Tarea</t>
  </si>
  <si>
    <t>Tarea</t>
  </si>
  <si>
    <t>Responsable</t>
  </si>
  <si>
    <t>Estimación (Hrs)</t>
  </si>
  <si>
    <t>Estado</t>
  </si>
  <si>
    <t>S1</t>
  </si>
  <si>
    <t>Como desarrollador, necesito establecer una base de datos de serie de tiempo</t>
  </si>
  <si>
    <t>Configurar InfluxDB en un servidor</t>
  </si>
  <si>
    <t>Elias Retamales</t>
  </si>
  <si>
    <t>Hecho</t>
  </si>
  <si>
    <t>Configurar un entorno virtual para probar InfluxDB con Python</t>
  </si>
  <si>
    <t>Crear entorno virtual para pruebas</t>
  </si>
  <si>
    <t>Desarrollar scripts de inyección de datos para la base de datos de serie de tiempo</t>
  </si>
  <si>
    <t>Escribir y probar scripts de inyección</t>
  </si>
  <si>
    <t>S2</t>
  </si>
  <si>
    <t>Crear el proyecto SRNexus en Laravel</t>
  </si>
  <si>
    <t>Inicializar proyecto Laravel</t>
  </si>
  <si>
    <t>Crear estructura básica del proyecto Laravel</t>
  </si>
  <si>
    <t>Equipo Backend</t>
  </si>
  <si>
    <t>Crear un modelo Client con su relación con User</t>
  </si>
  <si>
    <t>Diseñar y probar modelo Client</t>
  </si>
  <si>
    <t>Crear controlador y rutas para API Client</t>
  </si>
  <si>
    <t>Definir rutas y controlador para la API de Client</t>
  </si>
  <si>
    <t>Instalar la librería InfluxDB Client</t>
  </si>
  <si>
    <t>Configurar conexión con InfluxDB</t>
  </si>
  <si>
    <t>Crear un QueryBuilder para consultas dinámicas a InfluxDB</t>
  </si>
  <si>
    <t>Diseñar y probar QueryBuilder</t>
  </si>
  <si>
    <t>Crear migración para InfluxdbConnection y relación con tabla Client</t>
  </si>
  <si>
    <t>Diseñar y ejecutar migraciones</t>
  </si>
  <si>
    <t>Crear un servicio InfluxQueryService para consultas a InfluxDB</t>
  </si>
  <si>
    <t>Diseñar y probar servicio de consulta</t>
  </si>
  <si>
    <t>Implementar CRON y DataProcessingService para procesamiento de datos</t>
  </si>
  <si>
    <t>Diseñar tareas automatizadas para procesamiento</t>
  </si>
  <si>
    <t>Crear un archivo .bat para programar CRON en Windows</t>
  </si>
  <si>
    <t>Diseñar script para ejecutar CRON</t>
  </si>
  <si>
    <t>S3</t>
  </si>
  <si>
    <t>Crear base de datos relacional para almacenar estadísticas</t>
  </si>
  <si>
    <t>Diseñar y crear base de datos relacional</t>
  </si>
  <si>
    <t>S4</t>
  </si>
  <si>
    <t>Instalar Jetstream para autenticación</t>
  </si>
  <si>
    <t>Configurar Jetstream</t>
  </si>
  <si>
    <t>Instalar Laravel Sanctum y configurarlo</t>
  </si>
  <si>
    <t>Configurar autenticación basada en tokens</t>
  </si>
  <si>
    <t>Crear APIAuthController</t>
  </si>
  <si>
    <t>Implementar controlador de seguridad</t>
  </si>
  <si>
    <t>Instalar AdminLTE y configurar dashboard inicial</t>
  </si>
  <si>
    <t>Integrar y personalizar AdminLTE</t>
  </si>
  <si>
    <t>Instalar y configurar Spatie</t>
  </si>
  <si>
    <t>Configurar roles y permisos</t>
  </si>
  <si>
    <t>Crear roles mediante un Seeder</t>
  </si>
  <si>
    <t>Generar roles iniciales</t>
  </si>
  <si>
    <t>Agregar una función de rollback al Seeder</t>
  </si>
  <si>
    <t>Implementar rollback para Seeder de roles y permisos</t>
  </si>
  <si>
    <t>Implementar API Tokens</t>
  </si>
  <si>
    <t>Configurar seguridad con tokens</t>
  </si>
  <si>
    <t>Implementar autenticación web con verificación de correo electrónico</t>
  </si>
  <si>
    <t>Configurar flujos de verificación de correo electrónico</t>
  </si>
  <si>
    <t>Modificar las vistas de login y verificación predeterminadas</t>
  </si>
  <si>
    <t>Personalizar vistas de autenticación</t>
  </si>
  <si>
    <t>S5</t>
  </si>
  <si>
    <t>Crear migraciones para Project e InfluxDBConnection</t>
  </si>
  <si>
    <t>S5-T1</t>
  </si>
  <si>
    <t>Diseñar y probar migraciones</t>
  </si>
  <si>
    <t>Crear migraciones para SafeLimit</t>
  </si>
  <si>
    <t>S5-T2</t>
  </si>
  <si>
    <t>Definir migración para SafeLimit</t>
  </si>
  <si>
    <t>Crear migraciones para Sensor</t>
  </si>
  <si>
    <t>S5-T3</t>
  </si>
  <si>
    <t>Diseñar y probar migración</t>
  </si>
  <si>
    <t>Crear migraciones para Register</t>
  </si>
  <si>
    <t>S5-T4</t>
  </si>
  <si>
    <t>Crear migraciones para Alert</t>
  </si>
  <si>
    <t>S5-T5</t>
  </si>
  <si>
    <t>Actualizar modelos de Project, Client e InfluxDBConnection</t>
  </si>
  <si>
    <t>S5-T6</t>
  </si>
  <si>
    <t>Mejorar integración de los modelos</t>
  </si>
  <si>
    <t>Crear modelos Alert, Register, Sensor y SafeLimit</t>
  </si>
  <si>
    <t>S5-T7</t>
  </si>
  <si>
    <t>Diseñar relaciones ORM</t>
  </si>
  <si>
    <t>Crear controladores API para Project y SafeLimit</t>
  </si>
  <si>
    <t>S5-T8</t>
  </si>
  <si>
    <t>Definir y probar servicios RESTful</t>
  </si>
  <si>
    <t>Crear controlador API para Sensor</t>
  </si>
  <si>
    <t>S5-T9</t>
  </si>
  <si>
    <t>Diseñar endpoints para Sensor</t>
  </si>
  <si>
    <t>Crear controlador API para Register</t>
  </si>
  <si>
    <t>S5-T10</t>
  </si>
  <si>
    <t>Diseñar endpoints para Register</t>
  </si>
  <si>
    <t>Crear controlador API para Alert</t>
  </si>
  <si>
    <t>S5-T11</t>
  </si>
  <si>
    <t>Diseñar endpoints para Alert</t>
  </si>
  <si>
    <t>Actualizar roles y permisos</t>
  </si>
  <si>
    <t>S5-T12</t>
  </si>
  <si>
    <t>Ajustar roles en la base de datos</t>
  </si>
  <si>
    <t>Personalizar vistas de Users</t>
  </si>
  <si>
    <t>S5-T13</t>
  </si>
  <si>
    <t>Diseñar vistas CRUD</t>
  </si>
  <si>
    <t>Personalizar vistas para Client</t>
  </si>
  <si>
    <t>S5-T14</t>
  </si>
  <si>
    <t>Crear controlador ProjectController y vistas blade</t>
  </si>
  <si>
    <t>S5-T15</t>
  </si>
  <si>
    <t>Diseñar vistas CRUD para proyectos</t>
  </si>
  <si>
    <t>Crear controlador SafeLimitController y vistas blade</t>
  </si>
  <si>
    <t>S5-T16</t>
  </si>
  <si>
    <t>Diseñar vistas CRUD para SafeLimit</t>
  </si>
  <si>
    <t>Crear controlador SensorController y vistas blade</t>
  </si>
  <si>
    <t>S5-T17</t>
  </si>
  <si>
    <t>Diseñar vistas CRUD para Sensor</t>
  </si>
  <si>
    <t>Crear controlador RegisterController y vistas blade</t>
  </si>
  <si>
    <t>S5-T18</t>
  </si>
  <si>
    <t>Diseñar vistas CRUD para Register</t>
  </si>
  <si>
    <t>Crear controlador AlertController y vistas blade</t>
  </si>
  <si>
    <t>S5-T19</t>
  </si>
  <si>
    <t>Diseñar vistas CRUD para Alert</t>
  </si>
  <si>
    <t>Modificar controlador InfluxDBConnection y personalizar vistas blade</t>
  </si>
  <si>
    <t>S5-T20</t>
  </si>
  <si>
    <t>Mejorar controlador y vistas de conexiones InfluxDB</t>
  </si>
  <si>
    <t>S6</t>
  </si>
  <si>
    <t>Crear gráficos interactivos</t>
  </si>
  <si>
    <t>Implementar gráficos dinámicos</t>
  </si>
  <si>
    <t>Crear vistas, rutas y funciones adicionales</t>
  </si>
  <si>
    <t>Diseñar vistas, rutas y funciones de adicionales</t>
  </si>
  <si>
    <t>S7</t>
  </si>
  <si>
    <t>Realizar pruebas de optimización</t>
  </si>
  <si>
    <t>Evaluar y optimizar rendimiento</t>
  </si>
  <si>
    <t>Planificado</t>
  </si>
  <si>
    <t>S8</t>
  </si>
  <si>
    <t>Realizar pruebas de seguridad</t>
  </si>
  <si>
    <t>Pruebas de penetración</t>
  </si>
  <si>
    <t>S10</t>
  </si>
  <si>
    <t>Documentar el sistema</t>
  </si>
  <si>
    <t>Redactar documentación técnica</t>
  </si>
  <si>
    <t>S11</t>
  </si>
  <si>
    <t>Poner en marcha el sistema en producción</t>
  </si>
  <si>
    <t>Implementar y realizar monitoreo inicial</t>
  </si>
  <si>
    <t>Historias ID</t>
  </si>
  <si>
    <t>Prioridad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</si>
  <si>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</si>
  <si>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</si>
  <si>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</si>
  <si>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</si>
  <si>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</si>
  <si>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</si>
  <si>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</si>
  <si>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</si>
  <si>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10</t>
  </si>
  <si>
    <t>Sprint 11</t>
  </si>
  <si>
    <t>Backlog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</si>
</sst>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999999"/>
        <bgColor rgb="FF999999"/>
      </patternFill>
    </fill>
    <fill>
      <patternFill patternType="solid">
        <fgColor theme="6"/>
        <bgColor theme="6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shrinkToFit="0" wrapText="1"/>
    </xf>
    <xf borderId="0" fillId="3" fontId="1" numFmtId="0" xfId="0" applyAlignment="1" applyFont="1">
      <alignment readingOrder="0" shrinkToFit="0" wrapText="1"/>
    </xf>
    <xf borderId="0" fillId="3" fontId="2" numFmtId="0" xfId="0" applyAlignment="1" applyFont="1">
      <alignment horizontal="center" shrinkToFit="0" wrapText="1"/>
    </xf>
    <xf borderId="0" fillId="0" fontId="2" numFmtId="0" xfId="0" applyFont="1"/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0" fillId="3" fontId="1" numFmtId="0" xfId="0" applyAlignment="1" applyFont="1">
      <alignment horizontal="center" shrinkToFit="0" wrapText="0"/>
    </xf>
    <xf borderId="0" fillId="3" fontId="1" numFmtId="0" xfId="0" applyAlignment="1" applyFont="1">
      <alignment readingOrder="0" shrinkToFit="0" wrapText="0"/>
    </xf>
    <xf borderId="0" fillId="3" fontId="2" numFmtId="0" xfId="0" applyAlignment="1" applyFont="1">
      <alignment horizontal="center" shrinkToFit="0" wrapText="0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shrinkToFit="0" wrapText="0"/>
    </xf>
    <xf borderId="0" fillId="3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shrinkToFit="0" wrapText="1"/>
    </xf>
    <xf borderId="0" fillId="4" fontId="1" numFmtId="0" xfId="0" applyFill="1" applyFont="1"/>
    <xf borderId="0" fillId="4" fontId="1" numFmtId="0" xfId="0" applyAlignment="1" applyFont="1">
      <alignment horizontal="center"/>
    </xf>
    <xf borderId="0" fillId="4" fontId="1" numFmtId="0" xfId="0" applyAlignment="1" applyFont="1">
      <alignment horizontal="center" readingOrder="0"/>
    </xf>
    <xf borderId="13" fillId="4" fontId="1" numFmtId="0" xfId="0" applyAlignment="1" applyBorder="1" applyFont="1">
      <alignment horizontal="center"/>
    </xf>
    <xf borderId="14" fillId="5" fontId="2" numFmtId="0" xfId="0" applyAlignment="1" applyBorder="1" applyFill="1" applyFont="1">
      <alignment horizontal="center" shrinkToFit="0" wrapText="1"/>
    </xf>
    <xf borderId="14" fillId="5" fontId="1" numFmtId="0" xfId="0" applyAlignment="1" applyBorder="1" applyFont="1">
      <alignment horizontal="center"/>
    </xf>
    <xf borderId="14" fillId="5" fontId="2" numFmtId="0" xfId="0" applyAlignment="1" applyBorder="1" applyFont="1">
      <alignment horizontal="center"/>
    </xf>
    <xf borderId="14" fillId="6" fontId="2" numFmtId="0" xfId="0" applyAlignment="1" applyBorder="1" applyFill="1" applyFont="1">
      <alignment horizont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3.Sprint Backlo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1" displayName="Sprint_BurnDown" name="Sprint_BurnDown" id="1">
  <tableColumns count="9">
    <tableColumn name="EPICA" id="1"/>
    <tableColumn name="ID HU" id="2"/>
    <tableColumn name="Historia de Usuario" id="3"/>
    <tableColumn name="Tamaño" id="4"/>
    <tableColumn name="Id Tarea" id="5"/>
    <tableColumn name="Tarea" id="6"/>
    <tableColumn name="Responsable" id="7"/>
    <tableColumn name="Estimación (Hrs)" id="8"/>
    <tableColumn name="Estado" id="9"/>
  </tableColumns>
  <tableStyleInfo name="3.Sprint Back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54.63"/>
    <col customWidth="1" min="3" max="3" width="16.5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75" customHeight="1">
      <c r="A2" s="4" t="s">
        <v>3</v>
      </c>
      <c r="B2" s="5" t="s">
        <v>4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5.75" customHeight="1">
      <c r="A3" s="8" t="s">
        <v>5</v>
      </c>
      <c r="B3" s="9" t="s">
        <v>6</v>
      </c>
      <c r="C3" s="8" t="s">
        <v>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5.75" customHeight="1">
      <c r="A4" s="8" t="s">
        <v>8</v>
      </c>
      <c r="B4" s="9" t="s">
        <v>9</v>
      </c>
      <c r="C4" s="8" t="s">
        <v>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5.75" customHeight="1">
      <c r="A5" s="10" t="s">
        <v>10</v>
      </c>
      <c r="B5" s="11" t="s">
        <v>11</v>
      </c>
      <c r="C5" s="10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5.75" customHeight="1">
      <c r="A6" s="4" t="s">
        <v>12</v>
      </c>
      <c r="B6" s="5" t="s">
        <v>13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ht="15.75" customHeight="1">
      <c r="A7" s="8" t="s">
        <v>14</v>
      </c>
      <c r="B7" s="9" t="s">
        <v>15</v>
      </c>
      <c r="C7" s="8" t="s">
        <v>16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ht="15.75" customHeight="1">
      <c r="A8" s="8" t="s">
        <v>17</v>
      </c>
      <c r="B8" s="9" t="s">
        <v>18</v>
      </c>
      <c r="C8" s="8" t="s">
        <v>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ht="15.75" customHeight="1">
      <c r="A9" s="10" t="s">
        <v>19</v>
      </c>
      <c r="B9" s="11" t="s">
        <v>20</v>
      </c>
      <c r="C9" s="10" t="s">
        <v>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ht="15.75" customHeight="1">
      <c r="A10" s="10" t="s">
        <v>21</v>
      </c>
      <c r="B10" s="11" t="s">
        <v>22</v>
      </c>
      <c r="C10" s="10" t="s">
        <v>23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ht="15.75" customHeight="1">
      <c r="A11" s="10" t="s">
        <v>24</v>
      </c>
      <c r="B11" s="11" t="s">
        <v>25</v>
      </c>
      <c r="C11" s="10" t="s">
        <v>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ht="15.75" customHeight="1">
      <c r="A12" s="10" t="s">
        <v>26</v>
      </c>
      <c r="B12" s="11" t="s">
        <v>27</v>
      </c>
      <c r="C12" s="10" t="s">
        <v>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ht="15.75" customHeight="1">
      <c r="A13" s="10" t="s">
        <v>28</v>
      </c>
      <c r="B13" s="11" t="s">
        <v>29</v>
      </c>
      <c r="C13" s="10" t="s">
        <v>16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ht="15.75" customHeight="1">
      <c r="A14" s="10" t="s">
        <v>30</v>
      </c>
      <c r="B14" s="11" t="s">
        <v>31</v>
      </c>
      <c r="C14" s="10" t="s">
        <v>16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10" t="s">
        <v>32</v>
      </c>
      <c r="B15" s="11" t="s">
        <v>33</v>
      </c>
      <c r="C15" s="10" t="s">
        <v>23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6.5" customHeight="1">
      <c r="A16" s="4" t="s">
        <v>34</v>
      </c>
      <c r="B16" s="5" t="s">
        <v>35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8" t="s">
        <v>36</v>
      </c>
      <c r="B17" s="9" t="s">
        <v>37</v>
      </c>
      <c r="C17" s="8" t="s">
        <v>16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4" t="s">
        <v>38</v>
      </c>
      <c r="B18" s="5" t="s">
        <v>39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10" t="s">
        <v>40</v>
      </c>
      <c r="B19" s="11" t="s">
        <v>41</v>
      </c>
      <c r="C19" s="10" t="s">
        <v>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8" t="s">
        <v>42</v>
      </c>
      <c r="B20" s="9" t="s">
        <v>43</v>
      </c>
      <c r="C20" s="8" t="s">
        <v>7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8" t="s">
        <v>44</v>
      </c>
      <c r="B21" s="9" t="s">
        <v>45</v>
      </c>
      <c r="C21" s="8" t="s">
        <v>16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8" t="s">
        <v>46</v>
      </c>
      <c r="B22" s="9" t="s">
        <v>47</v>
      </c>
      <c r="C22" s="8" t="s">
        <v>7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8" t="s">
        <v>48</v>
      </c>
      <c r="B23" s="9" t="s">
        <v>49</v>
      </c>
      <c r="C23" s="8" t="s">
        <v>16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8" t="s">
        <v>50</v>
      </c>
      <c r="B24" s="9" t="s">
        <v>51</v>
      </c>
      <c r="C24" s="8" t="s">
        <v>7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8" t="s">
        <v>52</v>
      </c>
      <c r="B25" s="9" t="s">
        <v>53</v>
      </c>
      <c r="C25" s="8" t="s">
        <v>23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8" t="s">
        <v>54</v>
      </c>
      <c r="B26" s="9" t="s">
        <v>55</v>
      </c>
      <c r="C26" s="8" t="s">
        <v>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8" t="s">
        <v>56</v>
      </c>
      <c r="B27" s="9" t="s">
        <v>57</v>
      </c>
      <c r="C27" s="8" t="s">
        <v>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8" t="s">
        <v>58</v>
      </c>
      <c r="B28" s="9" t="s">
        <v>59</v>
      </c>
      <c r="C28" s="8" t="s">
        <v>23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12" t="s">
        <v>60</v>
      </c>
      <c r="B29" s="13" t="s">
        <v>61</v>
      </c>
      <c r="C29" s="1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15" t="s">
        <v>62</v>
      </c>
      <c r="B30" s="16" t="s">
        <v>63</v>
      </c>
      <c r="C30" s="15" t="s">
        <v>16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15" t="s">
        <v>64</v>
      </c>
      <c r="B31" s="16" t="s">
        <v>65</v>
      </c>
      <c r="C31" s="15" t="s">
        <v>7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17" t="s">
        <v>66</v>
      </c>
      <c r="B32" s="18" t="s">
        <v>67</v>
      </c>
      <c r="C32" s="17" t="s">
        <v>7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15" t="s">
        <v>68</v>
      </c>
      <c r="B33" s="16" t="s">
        <v>69</v>
      </c>
      <c r="C33" s="15" t="s">
        <v>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15" t="s">
        <v>70</v>
      </c>
      <c r="B34" s="16" t="s">
        <v>71</v>
      </c>
      <c r="C34" s="15" t="s">
        <v>7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15" t="s">
        <v>72</v>
      </c>
      <c r="B35" s="16" t="s">
        <v>73</v>
      </c>
      <c r="C35" s="3" t="s">
        <v>16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15" t="s">
        <v>74</v>
      </c>
      <c r="B36" s="16" t="s">
        <v>75</v>
      </c>
      <c r="C36" s="3" t="s">
        <v>16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15" t="s">
        <v>76</v>
      </c>
      <c r="B37" s="16" t="s">
        <v>77</v>
      </c>
      <c r="C37" s="3" t="s">
        <v>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15" t="s">
        <v>78</v>
      </c>
      <c r="B38" s="16" t="s">
        <v>79</v>
      </c>
      <c r="C38" s="3" t="s">
        <v>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15" t="s">
        <v>80</v>
      </c>
      <c r="B39" s="16" t="s">
        <v>81</v>
      </c>
      <c r="C39" s="3" t="s">
        <v>7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15" t="s">
        <v>82</v>
      </c>
      <c r="B40" s="16" t="s">
        <v>83</v>
      </c>
      <c r="C40" s="3" t="s">
        <v>7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15" t="s">
        <v>84</v>
      </c>
      <c r="B41" s="16" t="s">
        <v>85</v>
      </c>
      <c r="C41" s="3" t="s">
        <v>23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15" t="s">
        <v>86</v>
      </c>
      <c r="B42" s="16" t="s">
        <v>87</v>
      </c>
      <c r="C42" s="3" t="s">
        <v>23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15" t="s">
        <v>88</v>
      </c>
      <c r="B43" s="16" t="s">
        <v>89</v>
      </c>
      <c r="C43" s="3" t="s">
        <v>23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15" t="s">
        <v>90</v>
      </c>
      <c r="B44" s="16" t="s">
        <v>91</v>
      </c>
      <c r="C44" s="3" t="s">
        <v>16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15" t="s">
        <v>92</v>
      </c>
      <c r="B45" s="16" t="s">
        <v>93</v>
      </c>
      <c r="C45" s="3" t="s">
        <v>16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15" t="s">
        <v>94</v>
      </c>
      <c r="B46" s="16" t="s">
        <v>95</v>
      </c>
      <c r="C46" s="3" t="s">
        <v>16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15" t="s">
        <v>96</v>
      </c>
      <c r="B47" s="16" t="s">
        <v>97</v>
      </c>
      <c r="C47" s="3" t="s">
        <v>16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15" t="s">
        <v>98</v>
      </c>
      <c r="B48" s="16" t="s">
        <v>99</v>
      </c>
      <c r="C48" s="3" t="s">
        <v>16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15" t="s">
        <v>100</v>
      </c>
      <c r="B49" s="16" t="s">
        <v>101</v>
      </c>
      <c r="C49" s="3" t="s">
        <v>16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19" t="s">
        <v>102</v>
      </c>
      <c r="B50" s="13" t="s">
        <v>103</v>
      </c>
      <c r="C50" s="1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8" t="s">
        <v>104</v>
      </c>
      <c r="B51" s="9" t="s">
        <v>105</v>
      </c>
      <c r="C51" s="20" t="s">
        <v>106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8" t="s">
        <v>107</v>
      </c>
      <c r="B52" s="9" t="s">
        <v>108</v>
      </c>
      <c r="C52" s="20" t="s">
        <v>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19" t="s">
        <v>109</v>
      </c>
      <c r="B53" s="13" t="s">
        <v>110</v>
      </c>
      <c r="C53" s="14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8" t="s">
        <v>111</v>
      </c>
      <c r="B54" s="9" t="s">
        <v>112</v>
      </c>
      <c r="C54" s="20" t="s">
        <v>16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19" t="s">
        <v>113</v>
      </c>
      <c r="B55" s="13" t="s">
        <v>114</v>
      </c>
      <c r="C55" s="14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8" t="s">
        <v>115</v>
      </c>
      <c r="B56" s="9" t="s">
        <v>116</v>
      </c>
      <c r="C56" s="20" t="s">
        <v>16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19" t="s">
        <v>117</v>
      </c>
      <c r="B57" s="13" t="s">
        <v>118</v>
      </c>
      <c r="C57" s="14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8" t="s">
        <v>119</v>
      </c>
      <c r="B58" s="9" t="s">
        <v>120</v>
      </c>
      <c r="C58" s="20" t="s">
        <v>7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19" t="s">
        <v>121</v>
      </c>
      <c r="B59" s="13" t="s">
        <v>122</v>
      </c>
      <c r="C59" s="1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8" t="s">
        <v>123</v>
      </c>
      <c r="B60" s="9" t="s">
        <v>124</v>
      </c>
      <c r="C60" s="20" t="s">
        <v>106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19" t="s">
        <v>125</v>
      </c>
      <c r="B61" s="13" t="s">
        <v>126</v>
      </c>
      <c r="C61" s="14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8" t="s">
        <v>127</v>
      </c>
      <c r="B62" s="9" t="s">
        <v>128</v>
      </c>
      <c r="C62" s="20" t="s">
        <v>129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15"/>
      <c r="B63" s="16"/>
      <c r="C63" s="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15"/>
      <c r="B64" s="16"/>
      <c r="C64" s="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15"/>
      <c r="B65" s="16"/>
      <c r="C65" s="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15"/>
      <c r="B66" s="16"/>
      <c r="C66" s="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15"/>
      <c r="B67" s="16"/>
      <c r="C67" s="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15"/>
      <c r="B68" s="16"/>
      <c r="C68" s="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15"/>
      <c r="B69" s="16"/>
      <c r="C69" s="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15"/>
      <c r="B70" s="16"/>
      <c r="C70" s="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15"/>
      <c r="B71" s="16"/>
      <c r="C71" s="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15"/>
      <c r="B72" s="16"/>
      <c r="C72" s="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15"/>
      <c r="B73" s="16"/>
      <c r="C73" s="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15"/>
      <c r="B74" s="16"/>
      <c r="C74" s="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15"/>
      <c r="B75" s="16"/>
      <c r="C75" s="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15"/>
      <c r="B76" s="16"/>
      <c r="C76" s="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15"/>
      <c r="B77" s="16"/>
      <c r="C77" s="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15"/>
      <c r="B78" s="16"/>
      <c r="C78" s="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15"/>
      <c r="B79" s="16"/>
      <c r="C79" s="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15"/>
      <c r="B80" s="16"/>
      <c r="C80" s="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15"/>
      <c r="B81" s="16"/>
      <c r="C81" s="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15"/>
      <c r="B82" s="16"/>
      <c r="C82" s="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15"/>
      <c r="B83" s="16"/>
      <c r="C83" s="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15"/>
      <c r="B84" s="16"/>
      <c r="C84" s="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15"/>
      <c r="B85" s="16"/>
      <c r="C85" s="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15"/>
      <c r="B86" s="16"/>
      <c r="C86" s="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15"/>
      <c r="B87" s="16"/>
      <c r="C87" s="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15"/>
      <c r="B88" s="16"/>
      <c r="C88" s="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15"/>
      <c r="B89" s="16"/>
      <c r="C89" s="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15"/>
      <c r="B90" s="16"/>
      <c r="C90" s="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15"/>
      <c r="B91" s="16"/>
      <c r="C91" s="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15"/>
      <c r="B92" s="16"/>
      <c r="C92" s="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15"/>
      <c r="B93" s="16"/>
      <c r="C93" s="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15"/>
      <c r="B94" s="16"/>
      <c r="C94" s="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15"/>
      <c r="B95" s="16"/>
      <c r="C95" s="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15"/>
      <c r="B96" s="16"/>
      <c r="C96" s="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15"/>
      <c r="B97" s="16"/>
      <c r="C97" s="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15"/>
      <c r="B98" s="16"/>
      <c r="C98" s="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15"/>
      <c r="B99" s="16"/>
      <c r="C99" s="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15"/>
      <c r="B100" s="16"/>
      <c r="C100" s="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15"/>
      <c r="B101" s="16"/>
      <c r="C101" s="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15"/>
      <c r="B102" s="16"/>
      <c r="C102" s="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15"/>
      <c r="B103" s="16"/>
      <c r="C103" s="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15"/>
      <c r="B104" s="16"/>
      <c r="C104" s="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15"/>
      <c r="B105" s="16"/>
      <c r="C105" s="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15"/>
      <c r="B106" s="16"/>
      <c r="C106" s="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15"/>
      <c r="B107" s="16"/>
      <c r="C107" s="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15"/>
      <c r="B108" s="16"/>
      <c r="C108" s="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15"/>
      <c r="B109" s="16"/>
      <c r="C109" s="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15"/>
      <c r="B110" s="16"/>
      <c r="C110" s="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15"/>
      <c r="B111" s="16"/>
      <c r="C111" s="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15"/>
      <c r="B112" s="16"/>
      <c r="C112" s="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15"/>
      <c r="B113" s="16"/>
      <c r="C113" s="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15"/>
      <c r="B114" s="16"/>
      <c r="C114" s="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15"/>
      <c r="B115" s="16"/>
      <c r="C115" s="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15"/>
      <c r="B116" s="16"/>
      <c r="C116" s="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15"/>
      <c r="B117" s="16"/>
      <c r="C117" s="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15"/>
      <c r="B118" s="16"/>
      <c r="C118" s="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15"/>
      <c r="B119" s="16"/>
      <c r="C119" s="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15"/>
      <c r="B120" s="16"/>
      <c r="C120" s="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15"/>
      <c r="B121" s="16"/>
      <c r="C121" s="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15"/>
      <c r="B122" s="16"/>
      <c r="C122" s="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15"/>
      <c r="B123" s="16"/>
      <c r="C123" s="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15"/>
      <c r="B124" s="16"/>
      <c r="C124" s="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15"/>
      <c r="B125" s="16"/>
      <c r="C125" s="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15"/>
      <c r="B126" s="16"/>
      <c r="C126" s="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15"/>
      <c r="B127" s="16"/>
      <c r="C127" s="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15"/>
      <c r="B128" s="16"/>
      <c r="C128" s="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15"/>
      <c r="B129" s="16"/>
      <c r="C129" s="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15"/>
      <c r="B130" s="16"/>
      <c r="C130" s="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15"/>
      <c r="B131" s="16"/>
      <c r="C131" s="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15"/>
      <c r="B132" s="16"/>
      <c r="C132" s="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15"/>
      <c r="B133" s="16"/>
      <c r="C133" s="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15"/>
      <c r="B134" s="16"/>
      <c r="C134" s="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15"/>
      <c r="B135" s="16"/>
      <c r="C135" s="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15"/>
      <c r="B136" s="16"/>
      <c r="C136" s="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15"/>
      <c r="B137" s="16"/>
      <c r="C137" s="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15"/>
      <c r="B138" s="16"/>
      <c r="C138" s="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15"/>
      <c r="B139" s="16"/>
      <c r="C139" s="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15"/>
      <c r="B140" s="16"/>
      <c r="C140" s="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15"/>
      <c r="B141" s="16"/>
      <c r="C141" s="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15"/>
      <c r="B142" s="16"/>
      <c r="C142" s="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15"/>
      <c r="B143" s="16"/>
      <c r="C143" s="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15"/>
      <c r="B144" s="16"/>
      <c r="C144" s="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15"/>
      <c r="B145" s="16"/>
      <c r="C145" s="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15"/>
      <c r="B146" s="16"/>
      <c r="C146" s="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15"/>
      <c r="B147" s="16"/>
      <c r="C147" s="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15"/>
      <c r="B148" s="16"/>
      <c r="C148" s="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15"/>
      <c r="B149" s="16"/>
      <c r="C149" s="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15"/>
      <c r="B150" s="16"/>
      <c r="C150" s="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15"/>
      <c r="B151" s="16"/>
      <c r="C151" s="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15"/>
      <c r="B152" s="16"/>
      <c r="C152" s="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15"/>
      <c r="B153" s="16"/>
      <c r="C153" s="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15"/>
      <c r="B154" s="16"/>
      <c r="C154" s="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15"/>
      <c r="B155" s="16"/>
      <c r="C155" s="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15"/>
      <c r="B156" s="16"/>
      <c r="C156" s="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15"/>
      <c r="B157" s="16"/>
      <c r="C157" s="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15"/>
      <c r="B158" s="16"/>
      <c r="C158" s="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15"/>
      <c r="B159" s="16"/>
      <c r="C159" s="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15"/>
      <c r="B160" s="16"/>
      <c r="C160" s="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15"/>
      <c r="B161" s="16"/>
      <c r="C161" s="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15"/>
      <c r="B162" s="16"/>
      <c r="C162" s="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15"/>
      <c r="B163" s="16"/>
      <c r="C163" s="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15"/>
      <c r="B164" s="16"/>
      <c r="C164" s="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15"/>
      <c r="B165" s="16"/>
      <c r="C165" s="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15"/>
      <c r="B166" s="16"/>
      <c r="C166" s="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15"/>
      <c r="B167" s="16"/>
      <c r="C167" s="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15"/>
      <c r="B168" s="16"/>
      <c r="C168" s="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15"/>
      <c r="B169" s="16"/>
      <c r="C169" s="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15"/>
      <c r="B170" s="16"/>
      <c r="C170" s="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15"/>
      <c r="B171" s="16"/>
      <c r="C171" s="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15"/>
      <c r="B172" s="16"/>
      <c r="C172" s="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15"/>
      <c r="B173" s="16"/>
      <c r="C173" s="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15"/>
      <c r="B174" s="16"/>
      <c r="C174" s="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15"/>
      <c r="B175" s="16"/>
      <c r="C175" s="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15"/>
      <c r="B176" s="16"/>
      <c r="C176" s="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15"/>
      <c r="B177" s="16"/>
      <c r="C177" s="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15"/>
      <c r="B178" s="16"/>
      <c r="C178" s="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15"/>
      <c r="B179" s="16"/>
      <c r="C179" s="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15"/>
      <c r="B180" s="16"/>
      <c r="C180" s="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15"/>
      <c r="B181" s="16"/>
      <c r="C181" s="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15"/>
      <c r="B182" s="16"/>
      <c r="C182" s="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15"/>
      <c r="B183" s="16"/>
      <c r="C183" s="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15"/>
      <c r="B184" s="16"/>
      <c r="C184" s="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15"/>
      <c r="B185" s="16"/>
      <c r="C185" s="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15"/>
      <c r="B186" s="16"/>
      <c r="C186" s="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15"/>
      <c r="B187" s="16"/>
      <c r="C187" s="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15"/>
      <c r="B188" s="16"/>
      <c r="C188" s="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15"/>
      <c r="B189" s="16"/>
      <c r="C189" s="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15"/>
      <c r="B190" s="16"/>
      <c r="C190" s="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15"/>
      <c r="B191" s="16"/>
      <c r="C191" s="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15"/>
      <c r="B192" s="16"/>
      <c r="C192" s="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15"/>
      <c r="B193" s="16"/>
      <c r="C193" s="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15"/>
      <c r="B194" s="16"/>
      <c r="C194" s="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15"/>
      <c r="B195" s="16"/>
      <c r="C195" s="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15"/>
      <c r="B196" s="16"/>
      <c r="C196" s="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15"/>
      <c r="B197" s="16"/>
      <c r="C197" s="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15"/>
      <c r="B198" s="16"/>
      <c r="C198" s="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15"/>
      <c r="B199" s="16"/>
      <c r="C199" s="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15"/>
      <c r="B200" s="16"/>
      <c r="C200" s="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15"/>
      <c r="B201" s="16"/>
      <c r="C201" s="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15"/>
      <c r="B202" s="16"/>
      <c r="C202" s="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15"/>
      <c r="B203" s="16"/>
      <c r="C203" s="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15"/>
      <c r="B204" s="16"/>
      <c r="C204" s="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15"/>
      <c r="B205" s="16"/>
      <c r="C205" s="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15"/>
      <c r="B206" s="16"/>
      <c r="C206" s="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15"/>
      <c r="B207" s="16"/>
      <c r="C207" s="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15"/>
      <c r="B208" s="16"/>
      <c r="C208" s="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15"/>
      <c r="B209" s="16"/>
      <c r="C209" s="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15"/>
      <c r="B210" s="16"/>
      <c r="C210" s="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15"/>
      <c r="B211" s="16"/>
      <c r="C211" s="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15"/>
      <c r="B212" s="16"/>
      <c r="C212" s="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15"/>
      <c r="B213" s="16"/>
      <c r="C213" s="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15"/>
      <c r="B214" s="16"/>
      <c r="C214" s="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>
      <c r="A215" s="15"/>
      <c r="B215" s="16"/>
      <c r="C215" s="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ht="15.75" customHeight="1">
      <c r="A216" s="15"/>
      <c r="B216" s="16"/>
      <c r="C216" s="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ht="15.75" customHeight="1">
      <c r="A217" s="15"/>
      <c r="B217" s="16"/>
      <c r="C217" s="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ht="15.75" customHeight="1">
      <c r="A218" s="15"/>
      <c r="B218" s="16"/>
      <c r="C218" s="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ht="15.75" customHeight="1">
      <c r="A219" s="15"/>
      <c r="B219" s="16"/>
      <c r="C219" s="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ht="15.75" customHeight="1">
      <c r="A220" s="15"/>
      <c r="B220" s="16"/>
      <c r="C220" s="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ht="15.75" customHeight="1">
      <c r="A221" s="15"/>
      <c r="B221" s="16"/>
      <c r="C221" s="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ht="15.75" customHeight="1">
      <c r="A222" s="15"/>
      <c r="B222" s="16"/>
      <c r="C222" s="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ht="15.75" customHeight="1">
      <c r="A223" s="15"/>
      <c r="B223" s="16"/>
      <c r="C223" s="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ht="15.75" customHeight="1">
      <c r="A224" s="15"/>
      <c r="B224" s="16"/>
      <c r="C224" s="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ht="15.75" customHeight="1">
      <c r="A225" s="15"/>
      <c r="B225" s="16"/>
      <c r="C225" s="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ht="15.75" customHeight="1">
      <c r="A226" s="15"/>
      <c r="B226" s="16"/>
      <c r="C226" s="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ht="15.75" customHeight="1">
      <c r="A227" s="15"/>
      <c r="B227" s="16"/>
      <c r="C227" s="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ht="15.75" customHeight="1">
      <c r="A228" s="15"/>
      <c r="B228" s="16"/>
      <c r="C228" s="3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ht="15.75" customHeight="1">
      <c r="A229" s="15"/>
      <c r="B229" s="16"/>
      <c r="C229" s="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ht="15.75" customHeight="1">
      <c r="A230" s="15"/>
      <c r="B230" s="16"/>
      <c r="C230" s="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ht="15.75" customHeight="1">
      <c r="A231" s="15"/>
      <c r="B231" s="16"/>
      <c r="C231" s="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ht="15.75" customHeight="1">
      <c r="A232" s="15"/>
      <c r="B232" s="16"/>
      <c r="C232" s="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ht="15.75" customHeight="1">
      <c r="A233" s="15"/>
      <c r="B233" s="16"/>
      <c r="C233" s="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ht="15.75" customHeight="1">
      <c r="A234" s="15"/>
      <c r="B234" s="16"/>
      <c r="C234" s="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ht="15.75" customHeight="1">
      <c r="C235" s="21"/>
    </row>
    <row r="236" ht="15.75" customHeight="1">
      <c r="C236" s="21"/>
    </row>
    <row r="237" ht="15.75" customHeight="1">
      <c r="C237" s="21"/>
    </row>
    <row r="238" ht="15.75" customHeight="1">
      <c r="C238" s="21"/>
    </row>
    <row r="239" ht="15.75" customHeight="1">
      <c r="C239" s="21"/>
    </row>
    <row r="240" ht="15.75" customHeight="1">
      <c r="C240" s="21"/>
    </row>
    <row r="241" ht="15.75" customHeight="1">
      <c r="C241" s="21"/>
    </row>
    <row r="242" ht="15.75" customHeight="1">
      <c r="C242" s="21"/>
    </row>
    <row r="243" ht="15.75" customHeight="1">
      <c r="C243" s="21"/>
    </row>
    <row r="244" ht="15.75" customHeight="1">
      <c r="C244" s="21"/>
    </row>
    <row r="245" ht="15.75" customHeight="1">
      <c r="C245" s="21"/>
    </row>
    <row r="246" ht="15.75" customHeight="1">
      <c r="C246" s="21"/>
    </row>
    <row r="247" ht="15.75" customHeight="1">
      <c r="C247" s="21"/>
    </row>
    <row r="248" ht="15.75" customHeight="1">
      <c r="C248" s="21"/>
    </row>
    <row r="249" ht="15.75" customHeight="1">
      <c r="C249" s="21"/>
    </row>
    <row r="250" ht="15.75" customHeight="1">
      <c r="C250" s="21"/>
    </row>
    <row r="251" ht="15.75" customHeight="1">
      <c r="C251" s="21"/>
    </row>
    <row r="252" ht="15.75" customHeight="1">
      <c r="C252" s="21"/>
    </row>
    <row r="253" ht="15.75" customHeight="1">
      <c r="C253" s="21"/>
    </row>
    <row r="254" ht="15.75" customHeight="1">
      <c r="C254" s="21"/>
    </row>
    <row r="255" ht="15.75" customHeight="1">
      <c r="C255" s="21"/>
    </row>
    <row r="256" ht="15.75" customHeight="1">
      <c r="C256" s="21"/>
    </row>
    <row r="257" ht="15.75" customHeight="1">
      <c r="C257" s="21"/>
    </row>
    <row r="258" ht="15.75" customHeight="1">
      <c r="C258" s="21"/>
    </row>
    <row r="259" ht="15.75" customHeight="1">
      <c r="C259" s="21"/>
    </row>
    <row r="260" ht="15.75" customHeight="1">
      <c r="C260" s="21"/>
    </row>
    <row r="261" ht="15.75" customHeight="1">
      <c r="C261" s="21"/>
    </row>
    <row r="262" ht="15.75" customHeight="1">
      <c r="C262" s="21"/>
    </row>
    <row r="263" ht="15.75" customHeight="1">
      <c r="C263" s="21"/>
    </row>
    <row r="264" ht="15.75" customHeight="1">
      <c r="C264" s="21"/>
    </row>
    <row r="265" ht="15.75" customHeight="1">
      <c r="C265" s="21"/>
    </row>
    <row r="266" ht="15.75" customHeight="1">
      <c r="C266" s="21"/>
    </row>
    <row r="267" ht="15.75" customHeight="1">
      <c r="C267" s="21"/>
    </row>
    <row r="268" ht="15.75" customHeight="1">
      <c r="C268" s="21"/>
    </row>
    <row r="269" ht="15.75" customHeight="1">
      <c r="C269" s="21"/>
    </row>
    <row r="270" ht="15.75" customHeight="1">
      <c r="C270" s="21"/>
    </row>
    <row r="271" ht="15.75" customHeight="1">
      <c r="C271" s="21"/>
    </row>
    <row r="272" ht="15.75" customHeight="1">
      <c r="C272" s="21"/>
    </row>
    <row r="273" ht="15.75" customHeight="1">
      <c r="C273" s="21"/>
    </row>
    <row r="274" ht="15.75" customHeight="1">
      <c r="C274" s="21"/>
    </row>
    <row r="275" ht="15.75" customHeight="1">
      <c r="C275" s="21"/>
    </row>
    <row r="276" ht="15.75" customHeight="1">
      <c r="C276" s="21"/>
    </row>
    <row r="277" ht="15.75" customHeight="1">
      <c r="C277" s="21"/>
    </row>
    <row r="278" ht="15.75" customHeight="1">
      <c r="C278" s="21"/>
    </row>
    <row r="279" ht="15.75" customHeight="1">
      <c r="C279" s="21"/>
    </row>
    <row r="280" ht="15.75" customHeight="1">
      <c r="C280" s="21"/>
    </row>
    <row r="281" ht="15.75" customHeight="1">
      <c r="C281" s="21"/>
    </row>
    <row r="282" ht="15.75" customHeight="1">
      <c r="C282" s="21"/>
    </row>
    <row r="283" ht="15.75" customHeight="1">
      <c r="C283" s="21"/>
    </row>
    <row r="284" ht="15.75" customHeight="1">
      <c r="C284" s="21"/>
    </row>
    <row r="285" ht="15.75" customHeight="1">
      <c r="C285" s="21"/>
    </row>
    <row r="286" ht="15.75" customHeight="1">
      <c r="C286" s="21"/>
    </row>
    <row r="287" ht="15.75" customHeight="1">
      <c r="C287" s="21"/>
    </row>
    <row r="288" ht="15.75" customHeight="1">
      <c r="C288" s="21"/>
    </row>
    <row r="289" ht="15.75" customHeight="1">
      <c r="C289" s="21"/>
    </row>
    <row r="290" ht="15.75" customHeight="1">
      <c r="C290" s="21"/>
    </row>
    <row r="291" ht="15.75" customHeight="1">
      <c r="C291" s="21"/>
    </row>
    <row r="292" ht="15.75" customHeight="1">
      <c r="C292" s="21"/>
    </row>
    <row r="293" ht="15.75" customHeight="1">
      <c r="C293" s="21"/>
    </row>
    <row r="294" ht="15.75" customHeight="1">
      <c r="C294" s="21"/>
    </row>
    <row r="295" ht="15.75" customHeight="1">
      <c r="C295" s="21"/>
    </row>
    <row r="296" ht="15.75" customHeight="1">
      <c r="C296" s="21"/>
    </row>
    <row r="297" ht="15.75" customHeight="1">
      <c r="C297" s="21"/>
    </row>
    <row r="298" ht="15.75" customHeight="1">
      <c r="C298" s="21"/>
    </row>
    <row r="299" ht="15.75" customHeight="1">
      <c r="C299" s="21"/>
    </row>
    <row r="300" ht="15.75" customHeight="1">
      <c r="C300" s="21"/>
    </row>
    <row r="301" ht="15.75" customHeight="1">
      <c r="C301" s="21"/>
    </row>
    <row r="302" ht="15.75" customHeight="1">
      <c r="C302" s="21"/>
    </row>
    <row r="303" ht="15.75" customHeight="1">
      <c r="C303" s="21"/>
    </row>
    <row r="304" ht="15.75" customHeight="1">
      <c r="C304" s="21"/>
    </row>
    <row r="305" ht="15.75" customHeight="1">
      <c r="C305" s="21"/>
    </row>
    <row r="306" ht="15.75" customHeight="1">
      <c r="C306" s="21"/>
    </row>
    <row r="307" ht="15.75" customHeight="1">
      <c r="C307" s="21"/>
    </row>
    <row r="308" ht="15.75" customHeight="1">
      <c r="C308" s="21"/>
    </row>
    <row r="309" ht="15.75" customHeight="1">
      <c r="C309" s="21"/>
    </row>
    <row r="310" ht="15.75" customHeight="1">
      <c r="C310" s="21"/>
    </row>
    <row r="311" ht="15.75" customHeight="1">
      <c r="C311" s="21"/>
    </row>
    <row r="312" ht="15.75" customHeight="1">
      <c r="C312" s="21"/>
    </row>
    <row r="313" ht="15.75" customHeight="1">
      <c r="C313" s="21"/>
    </row>
    <row r="314" ht="15.75" customHeight="1">
      <c r="C314" s="21"/>
    </row>
    <row r="315" ht="15.75" customHeight="1">
      <c r="C315" s="21"/>
    </row>
    <row r="316" ht="15.75" customHeight="1">
      <c r="C316" s="21"/>
    </row>
    <row r="317" ht="15.75" customHeight="1">
      <c r="C317" s="21"/>
    </row>
    <row r="318" ht="15.75" customHeight="1">
      <c r="C318" s="21"/>
    </row>
    <row r="319" ht="15.75" customHeight="1">
      <c r="C319" s="21"/>
    </row>
    <row r="320" ht="15.75" customHeight="1">
      <c r="C320" s="21"/>
    </row>
    <row r="321" ht="15.75" customHeight="1">
      <c r="C321" s="21"/>
    </row>
    <row r="322" ht="15.75" customHeight="1">
      <c r="C322" s="21"/>
    </row>
    <row r="323" ht="15.75" customHeight="1">
      <c r="C323" s="21"/>
    </row>
    <row r="324" ht="15.75" customHeight="1">
      <c r="C324" s="21"/>
    </row>
    <row r="325" ht="15.75" customHeight="1">
      <c r="C325" s="21"/>
    </row>
    <row r="326" ht="15.75" customHeight="1">
      <c r="C326" s="21"/>
    </row>
    <row r="327" ht="15.75" customHeight="1">
      <c r="C327" s="21"/>
    </row>
    <row r="328" ht="15.75" customHeight="1">
      <c r="C328" s="21"/>
    </row>
    <row r="329" ht="15.75" customHeight="1">
      <c r="C329" s="21"/>
    </row>
    <row r="330" ht="15.75" customHeight="1">
      <c r="C330" s="21"/>
    </row>
    <row r="331" ht="15.75" customHeight="1">
      <c r="C331" s="21"/>
    </row>
    <row r="332" ht="15.75" customHeight="1">
      <c r="C332" s="21"/>
    </row>
    <row r="333" ht="15.75" customHeight="1">
      <c r="C333" s="21"/>
    </row>
    <row r="334" ht="15.75" customHeight="1">
      <c r="C334" s="21"/>
    </row>
    <row r="335" ht="15.75" customHeight="1">
      <c r="C335" s="21"/>
    </row>
    <row r="336" ht="15.75" customHeight="1">
      <c r="C336" s="21"/>
    </row>
    <row r="337" ht="15.75" customHeight="1">
      <c r="C337" s="21"/>
    </row>
    <row r="338" ht="15.75" customHeight="1">
      <c r="C338" s="21"/>
    </row>
    <row r="339" ht="15.75" customHeight="1">
      <c r="C339" s="21"/>
    </row>
    <row r="340" ht="15.75" customHeight="1">
      <c r="C340" s="21"/>
    </row>
    <row r="341" ht="15.75" customHeight="1">
      <c r="C341" s="21"/>
    </row>
    <row r="342" ht="15.75" customHeight="1">
      <c r="C342" s="21"/>
    </row>
    <row r="343" ht="15.75" customHeight="1">
      <c r="C343" s="21"/>
    </row>
    <row r="344" ht="15.75" customHeight="1">
      <c r="C344" s="21"/>
    </row>
    <row r="345" ht="15.75" customHeight="1">
      <c r="C345" s="21"/>
    </row>
    <row r="346" ht="15.75" customHeight="1">
      <c r="C346" s="21"/>
    </row>
    <row r="347" ht="15.75" customHeight="1">
      <c r="C347" s="21"/>
    </row>
    <row r="348" ht="15.75" customHeight="1">
      <c r="C348" s="21"/>
    </row>
    <row r="349" ht="15.75" customHeight="1">
      <c r="C349" s="21"/>
    </row>
    <row r="350" ht="15.75" customHeight="1">
      <c r="C350" s="21"/>
    </row>
    <row r="351" ht="15.75" customHeight="1">
      <c r="C351" s="21"/>
    </row>
    <row r="352" ht="15.75" customHeight="1">
      <c r="C352" s="21"/>
    </row>
    <row r="353" ht="15.75" customHeight="1">
      <c r="C353" s="21"/>
    </row>
    <row r="354" ht="15.75" customHeight="1">
      <c r="C354" s="21"/>
    </row>
    <row r="355" ht="15.75" customHeight="1">
      <c r="C355" s="21"/>
    </row>
    <row r="356" ht="15.75" customHeight="1">
      <c r="C356" s="21"/>
    </row>
    <row r="357" ht="15.75" customHeight="1">
      <c r="C357" s="21"/>
    </row>
    <row r="358" ht="15.75" customHeight="1">
      <c r="C358" s="21"/>
    </row>
    <row r="359" ht="15.75" customHeight="1">
      <c r="C359" s="21"/>
    </row>
    <row r="360" ht="15.75" customHeight="1">
      <c r="C360" s="21"/>
    </row>
    <row r="361" ht="15.75" customHeight="1">
      <c r="C361" s="21"/>
    </row>
    <row r="362" ht="15.75" customHeight="1">
      <c r="C362" s="21"/>
    </row>
    <row r="363" ht="15.75" customHeight="1">
      <c r="C363" s="21"/>
    </row>
    <row r="364" ht="15.75" customHeight="1">
      <c r="C364" s="21"/>
    </row>
    <row r="365" ht="15.75" customHeight="1">
      <c r="C365" s="21"/>
    </row>
    <row r="366" ht="15.75" customHeight="1">
      <c r="C366" s="21"/>
    </row>
    <row r="367" ht="15.75" customHeight="1">
      <c r="C367" s="21"/>
    </row>
    <row r="368" ht="15.75" customHeight="1">
      <c r="C368" s="21"/>
    </row>
    <row r="369" ht="15.75" customHeight="1">
      <c r="C369" s="21"/>
    </row>
    <row r="370" ht="15.75" customHeight="1">
      <c r="C370" s="21"/>
    </row>
    <row r="371" ht="15.75" customHeight="1">
      <c r="C371" s="21"/>
    </row>
    <row r="372" ht="15.75" customHeight="1">
      <c r="C372" s="21"/>
    </row>
    <row r="373" ht="15.75" customHeight="1">
      <c r="C373" s="21"/>
    </row>
    <row r="374" ht="15.75" customHeight="1">
      <c r="C374" s="21"/>
    </row>
    <row r="375" ht="15.75" customHeight="1">
      <c r="C375" s="21"/>
    </row>
    <row r="376" ht="15.75" customHeight="1">
      <c r="C376" s="21"/>
    </row>
    <row r="377" ht="15.75" customHeight="1">
      <c r="C377" s="21"/>
    </row>
    <row r="378" ht="15.75" customHeight="1">
      <c r="C378" s="21"/>
    </row>
    <row r="379" ht="15.75" customHeight="1">
      <c r="C379" s="21"/>
    </row>
    <row r="380" ht="15.75" customHeight="1">
      <c r="C380" s="21"/>
    </row>
    <row r="381" ht="15.75" customHeight="1">
      <c r="C381" s="21"/>
    </row>
    <row r="382" ht="15.75" customHeight="1">
      <c r="C382" s="21"/>
    </row>
    <row r="383" ht="15.75" customHeight="1">
      <c r="C383" s="21"/>
    </row>
    <row r="384" ht="15.75" customHeight="1">
      <c r="C384" s="21"/>
    </row>
    <row r="385" ht="15.75" customHeight="1">
      <c r="C385" s="21"/>
    </row>
    <row r="386" ht="15.75" customHeight="1">
      <c r="C386" s="21"/>
    </row>
    <row r="387" ht="15.75" customHeight="1">
      <c r="C387" s="21"/>
    </row>
    <row r="388" ht="15.75" customHeight="1">
      <c r="C388" s="21"/>
    </row>
    <row r="389" ht="15.75" customHeight="1">
      <c r="C389" s="21"/>
    </row>
    <row r="390" ht="15.75" customHeight="1">
      <c r="C390" s="21"/>
    </row>
    <row r="391" ht="15.75" customHeight="1">
      <c r="C391" s="21"/>
    </row>
    <row r="392" ht="15.75" customHeight="1">
      <c r="C392" s="21"/>
    </row>
    <row r="393" ht="15.75" customHeight="1">
      <c r="C393" s="21"/>
    </row>
    <row r="394" ht="15.75" customHeight="1">
      <c r="C394" s="21"/>
    </row>
    <row r="395" ht="15.75" customHeight="1">
      <c r="C395" s="21"/>
    </row>
    <row r="396" ht="15.75" customHeight="1">
      <c r="C396" s="21"/>
    </row>
    <row r="397" ht="15.75" customHeight="1">
      <c r="C397" s="21"/>
    </row>
    <row r="398" ht="15.75" customHeight="1">
      <c r="C398" s="21"/>
    </row>
    <row r="399" ht="15.75" customHeight="1">
      <c r="C399" s="21"/>
    </row>
    <row r="400" ht="15.75" customHeight="1">
      <c r="C400" s="21"/>
    </row>
    <row r="401" ht="15.75" customHeight="1">
      <c r="C401" s="21"/>
    </row>
    <row r="402" ht="15.75" customHeight="1">
      <c r="C402" s="21"/>
    </row>
    <row r="403" ht="15.75" customHeight="1">
      <c r="C403" s="21"/>
    </row>
    <row r="404" ht="15.75" customHeight="1">
      <c r="C404" s="21"/>
    </row>
    <row r="405" ht="15.75" customHeight="1">
      <c r="C405" s="21"/>
    </row>
    <row r="406" ht="15.75" customHeight="1">
      <c r="C406" s="21"/>
    </row>
    <row r="407" ht="15.75" customHeight="1">
      <c r="C407" s="21"/>
    </row>
    <row r="408" ht="15.75" customHeight="1">
      <c r="C408" s="21"/>
    </row>
    <row r="409" ht="15.75" customHeight="1">
      <c r="C409" s="21"/>
    </row>
    <row r="410" ht="15.75" customHeight="1">
      <c r="C410" s="21"/>
    </row>
    <row r="411" ht="15.75" customHeight="1">
      <c r="C411" s="21"/>
    </row>
    <row r="412" ht="15.75" customHeight="1">
      <c r="C412" s="21"/>
    </row>
    <row r="413" ht="15.75" customHeight="1">
      <c r="C413" s="21"/>
    </row>
    <row r="414" ht="15.75" customHeight="1">
      <c r="C414" s="21"/>
    </row>
    <row r="415" ht="15.75" customHeight="1">
      <c r="C415" s="21"/>
    </row>
    <row r="416" ht="15.75" customHeight="1">
      <c r="C416" s="21"/>
    </row>
    <row r="417" ht="15.75" customHeight="1">
      <c r="C417" s="21"/>
    </row>
    <row r="418" ht="15.75" customHeight="1">
      <c r="C418" s="21"/>
    </row>
    <row r="419" ht="15.75" customHeight="1">
      <c r="C419" s="21"/>
    </row>
    <row r="420" ht="15.75" customHeight="1">
      <c r="C420" s="21"/>
    </row>
    <row r="421" ht="15.75" customHeight="1">
      <c r="C421" s="21"/>
    </row>
    <row r="422" ht="15.75" customHeight="1">
      <c r="C422" s="21"/>
    </row>
    <row r="423" ht="15.75" customHeight="1">
      <c r="C423" s="21"/>
    </row>
    <row r="424" ht="15.75" customHeight="1">
      <c r="C424" s="21"/>
    </row>
    <row r="425" ht="15.75" customHeight="1">
      <c r="C425" s="21"/>
    </row>
    <row r="426" ht="15.75" customHeight="1">
      <c r="C426" s="21"/>
    </row>
    <row r="427" ht="15.75" customHeight="1">
      <c r="C427" s="21"/>
    </row>
    <row r="428" ht="15.75" customHeight="1">
      <c r="C428" s="21"/>
    </row>
    <row r="429" ht="15.75" customHeight="1">
      <c r="C429" s="21"/>
    </row>
    <row r="430" ht="15.75" customHeight="1">
      <c r="C430" s="21"/>
    </row>
    <row r="431" ht="15.75" customHeight="1">
      <c r="C431" s="21"/>
    </row>
    <row r="432" ht="15.75" customHeight="1">
      <c r="C432" s="21"/>
    </row>
    <row r="433" ht="15.75" customHeight="1">
      <c r="C433" s="21"/>
    </row>
    <row r="434" ht="15.75" customHeight="1">
      <c r="C434" s="21"/>
    </row>
    <row r="435" ht="15.75" customHeight="1">
      <c r="C435" s="21"/>
    </row>
    <row r="436" ht="15.75" customHeight="1">
      <c r="C436" s="21"/>
    </row>
    <row r="437" ht="15.75" customHeight="1">
      <c r="C437" s="21"/>
    </row>
    <row r="438" ht="15.75" customHeight="1">
      <c r="C438" s="21"/>
    </row>
    <row r="439" ht="15.75" customHeight="1">
      <c r="C439" s="21"/>
    </row>
    <row r="440" ht="15.75" customHeight="1">
      <c r="C440" s="21"/>
    </row>
    <row r="441" ht="15.75" customHeight="1">
      <c r="C441" s="21"/>
    </row>
    <row r="442" ht="15.75" customHeight="1">
      <c r="C442" s="21"/>
    </row>
    <row r="443" ht="15.75" customHeight="1">
      <c r="C443" s="21"/>
    </row>
    <row r="444" ht="15.75" customHeight="1">
      <c r="C444" s="21"/>
    </row>
    <row r="445" ht="15.75" customHeight="1">
      <c r="C445" s="21"/>
    </row>
    <row r="446" ht="15.75" customHeight="1">
      <c r="C446" s="21"/>
    </row>
    <row r="447" ht="15.75" customHeight="1">
      <c r="C447" s="21"/>
    </row>
    <row r="448" ht="15.75" customHeight="1">
      <c r="C448" s="21"/>
    </row>
    <row r="449" ht="15.75" customHeight="1">
      <c r="C449" s="21"/>
    </row>
    <row r="450" ht="15.75" customHeight="1">
      <c r="C450" s="21"/>
    </row>
    <row r="451" ht="15.75" customHeight="1">
      <c r="C451" s="21"/>
    </row>
    <row r="452" ht="15.75" customHeight="1">
      <c r="C452" s="21"/>
    </row>
    <row r="453" ht="15.75" customHeight="1">
      <c r="C453" s="21"/>
    </row>
    <row r="454" ht="15.75" customHeight="1">
      <c r="C454" s="21"/>
    </row>
    <row r="455" ht="15.75" customHeight="1">
      <c r="C455" s="21"/>
    </row>
    <row r="456" ht="15.75" customHeight="1">
      <c r="C456" s="21"/>
    </row>
    <row r="457" ht="15.75" customHeight="1">
      <c r="C457" s="21"/>
    </row>
    <row r="458" ht="15.75" customHeight="1">
      <c r="C458" s="21"/>
    </row>
    <row r="459" ht="15.75" customHeight="1">
      <c r="C459" s="21"/>
    </row>
    <row r="460" ht="15.75" customHeight="1">
      <c r="C460" s="21"/>
    </row>
    <row r="461" ht="15.75" customHeight="1">
      <c r="C461" s="21"/>
    </row>
    <row r="462" ht="15.75" customHeight="1">
      <c r="C462" s="21"/>
    </row>
    <row r="463" ht="15.75" customHeight="1">
      <c r="C463" s="21"/>
    </row>
    <row r="464" ht="15.75" customHeight="1">
      <c r="C464" s="21"/>
    </row>
    <row r="465" ht="15.75" customHeight="1">
      <c r="C465" s="21"/>
    </row>
    <row r="466" ht="15.75" customHeight="1">
      <c r="C466" s="21"/>
    </row>
    <row r="467" ht="15.75" customHeight="1">
      <c r="C467" s="21"/>
    </row>
    <row r="468" ht="15.75" customHeight="1">
      <c r="C468" s="21"/>
    </row>
    <row r="469" ht="15.75" customHeight="1">
      <c r="C469" s="21"/>
    </row>
    <row r="470" ht="15.75" customHeight="1">
      <c r="C470" s="21"/>
    </row>
    <row r="471" ht="15.75" customHeight="1">
      <c r="C471" s="21"/>
    </row>
    <row r="472" ht="15.75" customHeight="1">
      <c r="C472" s="21"/>
    </row>
    <row r="473" ht="15.75" customHeight="1">
      <c r="C473" s="21"/>
    </row>
    <row r="474" ht="15.75" customHeight="1">
      <c r="C474" s="21"/>
    </row>
    <row r="475" ht="15.75" customHeight="1">
      <c r="C475" s="21"/>
    </row>
    <row r="476" ht="15.75" customHeight="1">
      <c r="C476" s="21"/>
    </row>
    <row r="477" ht="15.75" customHeight="1">
      <c r="C477" s="21"/>
    </row>
    <row r="478" ht="15.75" customHeight="1">
      <c r="C478" s="21"/>
    </row>
    <row r="479" ht="15.75" customHeight="1">
      <c r="C479" s="21"/>
    </row>
    <row r="480" ht="15.75" customHeight="1">
      <c r="C480" s="21"/>
    </row>
    <row r="481" ht="15.75" customHeight="1">
      <c r="C481" s="21"/>
    </row>
    <row r="482" ht="15.75" customHeight="1">
      <c r="C482" s="21"/>
    </row>
    <row r="483" ht="15.75" customHeight="1">
      <c r="C483" s="21"/>
    </row>
    <row r="484" ht="15.75" customHeight="1">
      <c r="C484" s="21"/>
    </row>
    <row r="485" ht="15.75" customHeight="1">
      <c r="C485" s="21"/>
    </row>
    <row r="486" ht="15.75" customHeight="1">
      <c r="C486" s="21"/>
    </row>
    <row r="487" ht="15.75" customHeight="1">
      <c r="C487" s="21"/>
    </row>
    <row r="488" ht="15.75" customHeight="1">
      <c r="C488" s="21"/>
    </row>
    <row r="489" ht="15.75" customHeight="1">
      <c r="C489" s="21"/>
    </row>
    <row r="490" ht="15.75" customHeight="1">
      <c r="C490" s="21"/>
    </row>
    <row r="491" ht="15.75" customHeight="1">
      <c r="C491" s="21"/>
    </row>
    <row r="492" ht="15.75" customHeight="1">
      <c r="C492" s="21"/>
    </row>
    <row r="493" ht="15.75" customHeight="1">
      <c r="C493" s="21"/>
    </row>
    <row r="494" ht="15.75" customHeight="1">
      <c r="C494" s="21"/>
    </row>
    <row r="495" ht="15.75" customHeight="1">
      <c r="C495" s="21"/>
    </row>
    <row r="496" ht="15.75" customHeight="1">
      <c r="C496" s="21"/>
    </row>
    <row r="497" ht="15.75" customHeight="1">
      <c r="C497" s="21"/>
    </row>
    <row r="498" ht="15.75" customHeight="1">
      <c r="C498" s="21"/>
    </row>
    <row r="499" ht="15.75" customHeight="1">
      <c r="C499" s="21"/>
    </row>
    <row r="500" ht="15.75" customHeight="1">
      <c r="C500" s="21"/>
    </row>
    <row r="501" ht="15.75" customHeight="1">
      <c r="C501" s="21"/>
    </row>
    <row r="502" ht="15.75" customHeight="1">
      <c r="C502" s="21"/>
    </row>
    <row r="503" ht="15.75" customHeight="1">
      <c r="C503" s="21"/>
    </row>
    <row r="504" ht="15.75" customHeight="1">
      <c r="C504" s="21"/>
    </row>
    <row r="505" ht="15.75" customHeight="1">
      <c r="C505" s="21"/>
    </row>
    <row r="506" ht="15.75" customHeight="1">
      <c r="C506" s="21"/>
    </row>
    <row r="507" ht="15.75" customHeight="1">
      <c r="C507" s="21"/>
    </row>
    <row r="508" ht="15.75" customHeight="1">
      <c r="C508" s="21"/>
    </row>
    <row r="509" ht="15.75" customHeight="1">
      <c r="C509" s="21"/>
    </row>
    <row r="510" ht="15.75" customHeight="1">
      <c r="C510" s="21"/>
    </row>
    <row r="511" ht="15.75" customHeight="1">
      <c r="C511" s="21"/>
    </row>
    <row r="512" ht="15.75" customHeight="1">
      <c r="C512" s="21"/>
    </row>
    <row r="513" ht="15.75" customHeight="1">
      <c r="C513" s="21"/>
    </row>
    <row r="514" ht="15.75" customHeight="1">
      <c r="C514" s="21"/>
    </row>
    <row r="515" ht="15.75" customHeight="1">
      <c r="C515" s="21"/>
    </row>
    <row r="516" ht="15.75" customHeight="1">
      <c r="C516" s="21"/>
    </row>
    <row r="517" ht="15.75" customHeight="1">
      <c r="C517" s="21"/>
    </row>
    <row r="518" ht="15.75" customHeight="1">
      <c r="C518" s="21"/>
    </row>
    <row r="519" ht="15.75" customHeight="1">
      <c r="C519" s="21"/>
    </row>
    <row r="520" ht="15.75" customHeight="1">
      <c r="C520" s="21"/>
    </row>
    <row r="521" ht="15.75" customHeight="1">
      <c r="C521" s="21"/>
    </row>
    <row r="522" ht="15.75" customHeight="1">
      <c r="C522" s="21"/>
    </row>
    <row r="523" ht="15.75" customHeight="1">
      <c r="C523" s="21"/>
    </row>
    <row r="524" ht="15.75" customHeight="1">
      <c r="C524" s="21"/>
    </row>
    <row r="525" ht="15.75" customHeight="1">
      <c r="C525" s="21"/>
    </row>
    <row r="526" ht="15.75" customHeight="1">
      <c r="C526" s="21"/>
    </row>
    <row r="527" ht="15.75" customHeight="1">
      <c r="C527" s="21"/>
    </row>
    <row r="528" ht="15.75" customHeight="1">
      <c r="C528" s="21"/>
    </row>
    <row r="529" ht="15.75" customHeight="1">
      <c r="C529" s="21"/>
    </row>
    <row r="530" ht="15.75" customHeight="1">
      <c r="C530" s="21"/>
    </row>
    <row r="531" ht="15.75" customHeight="1">
      <c r="C531" s="21"/>
    </row>
    <row r="532" ht="15.75" customHeight="1">
      <c r="C532" s="21"/>
    </row>
    <row r="533" ht="15.75" customHeight="1">
      <c r="C533" s="21"/>
    </row>
    <row r="534" ht="15.75" customHeight="1">
      <c r="C534" s="21"/>
    </row>
    <row r="535" ht="15.75" customHeight="1">
      <c r="C535" s="21"/>
    </row>
    <row r="536" ht="15.75" customHeight="1">
      <c r="C536" s="21"/>
    </row>
    <row r="537" ht="15.75" customHeight="1">
      <c r="C537" s="21"/>
    </row>
    <row r="538" ht="15.75" customHeight="1">
      <c r="C538" s="21"/>
    </row>
    <row r="539" ht="15.75" customHeight="1">
      <c r="C539" s="21"/>
    </row>
    <row r="540" ht="15.75" customHeight="1">
      <c r="C540" s="21"/>
    </row>
    <row r="541" ht="15.75" customHeight="1">
      <c r="C541" s="21"/>
    </row>
    <row r="542" ht="15.75" customHeight="1">
      <c r="C542" s="21"/>
    </row>
    <row r="543" ht="15.75" customHeight="1">
      <c r="C543" s="21"/>
    </row>
    <row r="544" ht="15.75" customHeight="1">
      <c r="C544" s="21"/>
    </row>
    <row r="545" ht="15.75" customHeight="1">
      <c r="C545" s="21"/>
    </row>
    <row r="546" ht="15.75" customHeight="1">
      <c r="C546" s="21"/>
    </row>
    <row r="547" ht="15.75" customHeight="1">
      <c r="C547" s="21"/>
    </row>
    <row r="548" ht="15.75" customHeight="1">
      <c r="C548" s="21"/>
    </row>
    <row r="549" ht="15.75" customHeight="1">
      <c r="C549" s="21"/>
    </row>
    <row r="550" ht="15.75" customHeight="1">
      <c r="C550" s="21"/>
    </row>
    <row r="551" ht="15.75" customHeight="1">
      <c r="C551" s="21"/>
    </row>
    <row r="552" ht="15.75" customHeight="1">
      <c r="C552" s="21"/>
    </row>
    <row r="553" ht="15.75" customHeight="1">
      <c r="C553" s="21"/>
    </row>
    <row r="554" ht="15.75" customHeight="1">
      <c r="C554" s="21"/>
    </row>
    <row r="555" ht="15.75" customHeight="1">
      <c r="C555" s="21"/>
    </row>
    <row r="556" ht="15.75" customHeight="1">
      <c r="C556" s="21"/>
    </row>
    <row r="557" ht="15.75" customHeight="1">
      <c r="C557" s="21"/>
    </row>
    <row r="558" ht="15.75" customHeight="1">
      <c r="C558" s="21"/>
    </row>
    <row r="559" ht="15.75" customHeight="1">
      <c r="C559" s="21"/>
    </row>
    <row r="560" ht="15.75" customHeight="1">
      <c r="C560" s="21"/>
    </row>
    <row r="561" ht="15.75" customHeight="1">
      <c r="C561" s="21"/>
    </row>
    <row r="562" ht="15.75" customHeight="1">
      <c r="C562" s="21"/>
    </row>
    <row r="563" ht="15.75" customHeight="1">
      <c r="C563" s="21"/>
    </row>
    <row r="564" ht="15.75" customHeight="1">
      <c r="C564" s="21"/>
    </row>
    <row r="565" ht="15.75" customHeight="1">
      <c r="C565" s="21"/>
    </row>
    <row r="566" ht="15.75" customHeight="1">
      <c r="C566" s="21"/>
    </row>
    <row r="567" ht="15.75" customHeight="1">
      <c r="C567" s="21"/>
    </row>
    <row r="568" ht="15.75" customHeight="1">
      <c r="C568" s="21"/>
    </row>
    <row r="569" ht="15.75" customHeight="1">
      <c r="C569" s="21"/>
    </row>
    <row r="570" ht="15.75" customHeight="1">
      <c r="C570" s="21"/>
    </row>
    <row r="571" ht="15.75" customHeight="1">
      <c r="C571" s="21"/>
    </row>
    <row r="572" ht="15.75" customHeight="1">
      <c r="C572" s="21"/>
    </row>
    <row r="573" ht="15.75" customHeight="1">
      <c r="C573" s="21"/>
    </row>
    <row r="574" ht="15.75" customHeight="1">
      <c r="C574" s="21"/>
    </row>
    <row r="575" ht="15.75" customHeight="1">
      <c r="C575" s="21"/>
    </row>
    <row r="576" ht="15.75" customHeight="1">
      <c r="C576" s="21"/>
    </row>
    <row r="577" ht="15.75" customHeight="1">
      <c r="C577" s="21"/>
    </row>
    <row r="578" ht="15.75" customHeight="1">
      <c r="C578" s="21"/>
    </row>
    <row r="579" ht="15.75" customHeight="1">
      <c r="C579" s="21"/>
    </row>
    <row r="580" ht="15.75" customHeight="1">
      <c r="C580" s="21"/>
    </row>
    <row r="581" ht="15.75" customHeight="1">
      <c r="C581" s="21"/>
    </row>
    <row r="582" ht="15.75" customHeight="1">
      <c r="C582" s="21"/>
    </row>
    <row r="583" ht="15.75" customHeight="1">
      <c r="C583" s="21"/>
    </row>
    <row r="584" ht="15.75" customHeight="1">
      <c r="C584" s="21"/>
    </row>
    <row r="585" ht="15.75" customHeight="1">
      <c r="C585" s="21"/>
    </row>
    <row r="586" ht="15.75" customHeight="1">
      <c r="C586" s="21"/>
    </row>
    <row r="587" ht="15.75" customHeight="1">
      <c r="C587" s="21"/>
    </row>
    <row r="588" ht="15.75" customHeight="1">
      <c r="C588" s="21"/>
    </row>
    <row r="589" ht="15.75" customHeight="1">
      <c r="C589" s="21"/>
    </row>
    <row r="590" ht="15.75" customHeight="1">
      <c r="C590" s="21"/>
    </row>
    <row r="591" ht="15.75" customHeight="1">
      <c r="C591" s="21"/>
    </row>
    <row r="592" ht="15.75" customHeight="1">
      <c r="C592" s="21"/>
    </row>
    <row r="593" ht="15.75" customHeight="1">
      <c r="C593" s="21"/>
    </row>
    <row r="594" ht="15.75" customHeight="1">
      <c r="C594" s="21"/>
    </row>
    <row r="595" ht="15.75" customHeight="1">
      <c r="C595" s="21"/>
    </row>
    <row r="596" ht="15.75" customHeight="1">
      <c r="C596" s="21"/>
    </row>
    <row r="597" ht="15.75" customHeight="1">
      <c r="C597" s="21"/>
    </row>
    <row r="598" ht="15.75" customHeight="1">
      <c r="C598" s="21"/>
    </row>
    <row r="599" ht="15.75" customHeight="1">
      <c r="C599" s="21"/>
    </row>
    <row r="600" ht="15.75" customHeight="1">
      <c r="C600" s="21"/>
    </row>
    <row r="601" ht="15.75" customHeight="1">
      <c r="C601" s="21"/>
    </row>
    <row r="602" ht="15.75" customHeight="1">
      <c r="C602" s="21"/>
    </row>
    <row r="603" ht="15.75" customHeight="1">
      <c r="C603" s="21"/>
    </row>
    <row r="604" ht="15.75" customHeight="1">
      <c r="C604" s="21"/>
    </row>
    <row r="605" ht="15.75" customHeight="1">
      <c r="C605" s="21"/>
    </row>
    <row r="606" ht="15.75" customHeight="1">
      <c r="C606" s="21"/>
    </row>
    <row r="607" ht="15.75" customHeight="1">
      <c r="C607" s="21"/>
    </row>
    <row r="608" ht="15.75" customHeight="1">
      <c r="C608" s="21"/>
    </row>
    <row r="609" ht="15.75" customHeight="1">
      <c r="C609" s="21"/>
    </row>
    <row r="610" ht="15.75" customHeight="1">
      <c r="C610" s="21"/>
    </row>
    <row r="611" ht="15.75" customHeight="1">
      <c r="C611" s="21"/>
    </row>
    <row r="612" ht="15.75" customHeight="1">
      <c r="C612" s="21"/>
    </row>
    <row r="613" ht="15.75" customHeight="1">
      <c r="C613" s="21"/>
    </row>
    <row r="614" ht="15.75" customHeight="1">
      <c r="C614" s="21"/>
    </row>
    <row r="615" ht="15.75" customHeight="1">
      <c r="C615" s="21"/>
    </row>
    <row r="616" ht="15.75" customHeight="1">
      <c r="C616" s="21"/>
    </row>
    <row r="617" ht="15.75" customHeight="1">
      <c r="C617" s="21"/>
    </row>
    <row r="618" ht="15.75" customHeight="1">
      <c r="C618" s="21"/>
    </row>
    <row r="619" ht="15.75" customHeight="1">
      <c r="C619" s="21"/>
    </row>
    <row r="620" ht="15.75" customHeight="1">
      <c r="C620" s="21"/>
    </row>
    <row r="621" ht="15.75" customHeight="1">
      <c r="C621" s="21"/>
    </row>
    <row r="622" ht="15.75" customHeight="1">
      <c r="C622" s="21"/>
    </row>
    <row r="623" ht="15.75" customHeight="1">
      <c r="C623" s="21"/>
    </row>
    <row r="624" ht="15.75" customHeight="1">
      <c r="C624" s="21"/>
    </row>
    <row r="625" ht="15.75" customHeight="1">
      <c r="C625" s="21"/>
    </row>
    <row r="626" ht="15.75" customHeight="1">
      <c r="C626" s="21"/>
    </row>
    <row r="627" ht="15.75" customHeight="1">
      <c r="C627" s="21"/>
    </row>
    <row r="628" ht="15.75" customHeight="1">
      <c r="C628" s="21"/>
    </row>
    <row r="629" ht="15.75" customHeight="1">
      <c r="C629" s="21"/>
    </row>
    <row r="630" ht="15.75" customHeight="1">
      <c r="C630" s="21"/>
    </row>
    <row r="631" ht="15.75" customHeight="1">
      <c r="C631" s="21"/>
    </row>
    <row r="632" ht="15.75" customHeight="1">
      <c r="C632" s="21"/>
    </row>
    <row r="633" ht="15.75" customHeight="1">
      <c r="C633" s="21"/>
    </row>
    <row r="634" ht="15.75" customHeight="1">
      <c r="C634" s="21"/>
    </row>
    <row r="635" ht="15.75" customHeight="1">
      <c r="C635" s="21"/>
    </row>
    <row r="636" ht="15.75" customHeight="1">
      <c r="C636" s="21"/>
    </row>
    <row r="637" ht="15.75" customHeight="1">
      <c r="C637" s="21"/>
    </row>
    <row r="638" ht="15.75" customHeight="1">
      <c r="C638" s="21"/>
    </row>
    <row r="639" ht="15.75" customHeight="1">
      <c r="C639" s="21"/>
    </row>
    <row r="640" ht="15.75" customHeight="1">
      <c r="C640" s="21"/>
    </row>
    <row r="641" ht="15.75" customHeight="1">
      <c r="C641" s="21"/>
    </row>
    <row r="642" ht="15.75" customHeight="1">
      <c r="C642" s="21"/>
    </row>
    <row r="643" ht="15.75" customHeight="1">
      <c r="C643" s="21"/>
    </row>
    <row r="644" ht="15.75" customHeight="1">
      <c r="C644" s="21"/>
    </row>
    <row r="645" ht="15.75" customHeight="1">
      <c r="C645" s="21"/>
    </row>
    <row r="646" ht="15.75" customHeight="1">
      <c r="C646" s="21"/>
    </row>
    <row r="647" ht="15.75" customHeight="1">
      <c r="C647" s="21"/>
    </row>
    <row r="648" ht="15.75" customHeight="1">
      <c r="C648" s="21"/>
    </row>
    <row r="649" ht="15.75" customHeight="1">
      <c r="C649" s="21"/>
    </row>
    <row r="650" ht="15.75" customHeight="1">
      <c r="C650" s="21"/>
    </row>
    <row r="651" ht="15.75" customHeight="1">
      <c r="C651" s="21"/>
    </row>
    <row r="652" ht="15.75" customHeight="1">
      <c r="C652" s="21"/>
    </row>
    <row r="653" ht="15.75" customHeight="1">
      <c r="C653" s="21"/>
    </row>
    <row r="654" ht="15.75" customHeight="1">
      <c r="C654" s="21"/>
    </row>
    <row r="655" ht="15.75" customHeight="1">
      <c r="C655" s="21"/>
    </row>
    <row r="656" ht="15.75" customHeight="1">
      <c r="C656" s="21"/>
    </row>
    <row r="657" ht="15.75" customHeight="1">
      <c r="C657" s="21"/>
    </row>
    <row r="658" ht="15.75" customHeight="1">
      <c r="C658" s="21"/>
    </row>
    <row r="659" ht="15.75" customHeight="1">
      <c r="C659" s="21"/>
    </row>
    <row r="660" ht="15.75" customHeight="1">
      <c r="C660" s="21"/>
    </row>
    <row r="661" ht="15.75" customHeight="1">
      <c r="C661" s="21"/>
    </row>
    <row r="662" ht="15.75" customHeight="1">
      <c r="C662" s="21"/>
    </row>
    <row r="663" ht="15.75" customHeight="1">
      <c r="C663" s="21"/>
    </row>
    <row r="664" ht="15.75" customHeight="1">
      <c r="C664" s="21"/>
    </row>
    <row r="665" ht="15.75" customHeight="1">
      <c r="C665" s="21"/>
    </row>
    <row r="666" ht="15.75" customHeight="1">
      <c r="C666" s="21"/>
    </row>
    <row r="667" ht="15.75" customHeight="1">
      <c r="C667" s="21"/>
    </row>
    <row r="668" ht="15.75" customHeight="1">
      <c r="C668" s="21"/>
    </row>
    <row r="669" ht="15.75" customHeight="1">
      <c r="C669" s="21"/>
    </row>
    <row r="670" ht="15.75" customHeight="1">
      <c r="C670" s="21"/>
    </row>
    <row r="671" ht="15.75" customHeight="1">
      <c r="C671" s="21"/>
    </row>
    <row r="672" ht="15.75" customHeight="1">
      <c r="C672" s="21"/>
    </row>
    <row r="673" ht="15.75" customHeight="1">
      <c r="C673" s="21"/>
    </row>
    <row r="674" ht="15.75" customHeight="1">
      <c r="C674" s="21"/>
    </row>
    <row r="675" ht="15.75" customHeight="1">
      <c r="C675" s="21"/>
    </row>
    <row r="676" ht="15.75" customHeight="1">
      <c r="C676" s="21"/>
    </row>
    <row r="677" ht="15.75" customHeight="1">
      <c r="C677" s="21"/>
    </row>
    <row r="678" ht="15.75" customHeight="1">
      <c r="C678" s="21"/>
    </row>
    <row r="679" ht="15.75" customHeight="1">
      <c r="C679" s="21"/>
    </row>
    <row r="680" ht="15.75" customHeight="1">
      <c r="C680" s="21"/>
    </row>
    <row r="681" ht="15.75" customHeight="1">
      <c r="C681" s="21"/>
    </row>
    <row r="682" ht="15.75" customHeight="1">
      <c r="C682" s="21"/>
    </row>
    <row r="683" ht="15.75" customHeight="1">
      <c r="C683" s="21"/>
    </row>
    <row r="684" ht="15.75" customHeight="1">
      <c r="C684" s="21"/>
    </row>
    <row r="685" ht="15.75" customHeight="1">
      <c r="C685" s="21"/>
    </row>
    <row r="686" ht="15.75" customHeight="1">
      <c r="C686" s="21"/>
    </row>
    <row r="687" ht="15.75" customHeight="1">
      <c r="C687" s="21"/>
    </row>
    <row r="688" ht="15.75" customHeight="1">
      <c r="C688" s="21"/>
    </row>
    <row r="689" ht="15.75" customHeight="1">
      <c r="C689" s="21"/>
    </row>
    <row r="690" ht="15.75" customHeight="1">
      <c r="C690" s="21"/>
    </row>
    <row r="691" ht="15.75" customHeight="1">
      <c r="C691" s="21"/>
    </row>
    <row r="692" ht="15.75" customHeight="1">
      <c r="C692" s="21"/>
    </row>
    <row r="693" ht="15.75" customHeight="1">
      <c r="C693" s="21"/>
    </row>
    <row r="694" ht="15.75" customHeight="1">
      <c r="C694" s="21"/>
    </row>
    <row r="695" ht="15.75" customHeight="1">
      <c r="C695" s="21"/>
    </row>
    <row r="696" ht="15.75" customHeight="1">
      <c r="C696" s="21"/>
    </row>
    <row r="697" ht="15.75" customHeight="1">
      <c r="C697" s="21"/>
    </row>
    <row r="698" ht="15.75" customHeight="1">
      <c r="C698" s="21"/>
    </row>
    <row r="699" ht="15.75" customHeight="1">
      <c r="C699" s="21"/>
    </row>
    <row r="700" ht="15.75" customHeight="1">
      <c r="C700" s="21"/>
    </row>
    <row r="701" ht="15.75" customHeight="1">
      <c r="C701" s="21"/>
    </row>
    <row r="702" ht="15.75" customHeight="1">
      <c r="C702" s="21"/>
    </row>
    <row r="703" ht="15.75" customHeight="1">
      <c r="C703" s="21"/>
    </row>
    <row r="704" ht="15.75" customHeight="1">
      <c r="C704" s="21"/>
    </row>
    <row r="705" ht="15.75" customHeight="1">
      <c r="C705" s="21"/>
    </row>
    <row r="706" ht="15.75" customHeight="1">
      <c r="C706" s="21"/>
    </row>
    <row r="707" ht="15.75" customHeight="1">
      <c r="C707" s="21"/>
    </row>
    <row r="708" ht="15.75" customHeight="1">
      <c r="C708" s="21"/>
    </row>
    <row r="709" ht="15.75" customHeight="1">
      <c r="C709" s="21"/>
    </row>
    <row r="710" ht="15.75" customHeight="1">
      <c r="C710" s="21"/>
    </row>
    <row r="711" ht="15.75" customHeight="1">
      <c r="C711" s="21"/>
    </row>
    <row r="712" ht="15.75" customHeight="1">
      <c r="C712" s="21"/>
    </row>
    <row r="713" ht="15.75" customHeight="1">
      <c r="C713" s="21"/>
    </row>
    <row r="714" ht="15.75" customHeight="1">
      <c r="C714" s="21"/>
    </row>
    <row r="715" ht="15.75" customHeight="1">
      <c r="C715" s="21"/>
    </row>
    <row r="716" ht="15.75" customHeight="1">
      <c r="C716" s="21"/>
    </row>
    <row r="717" ht="15.75" customHeight="1">
      <c r="C717" s="21"/>
    </row>
    <row r="718" ht="15.75" customHeight="1">
      <c r="C718" s="21"/>
    </row>
    <row r="719" ht="15.75" customHeight="1">
      <c r="C719" s="21"/>
    </row>
    <row r="720" ht="15.75" customHeight="1">
      <c r="C720" s="21"/>
    </row>
    <row r="721" ht="15.75" customHeight="1">
      <c r="C721" s="21"/>
    </row>
    <row r="722" ht="15.75" customHeight="1">
      <c r="C722" s="21"/>
    </row>
    <row r="723" ht="15.75" customHeight="1">
      <c r="C723" s="21"/>
    </row>
    <row r="724" ht="15.75" customHeight="1">
      <c r="C724" s="21"/>
    </row>
    <row r="725" ht="15.75" customHeight="1">
      <c r="C725" s="21"/>
    </row>
    <row r="726" ht="15.75" customHeight="1">
      <c r="C726" s="21"/>
    </row>
    <row r="727" ht="15.75" customHeight="1">
      <c r="C727" s="21"/>
    </row>
    <row r="728" ht="15.75" customHeight="1">
      <c r="C728" s="21"/>
    </row>
    <row r="729" ht="15.75" customHeight="1">
      <c r="C729" s="21"/>
    </row>
    <row r="730" ht="15.75" customHeight="1">
      <c r="C730" s="21"/>
    </row>
    <row r="731" ht="15.75" customHeight="1">
      <c r="C731" s="21"/>
    </row>
    <row r="732" ht="15.75" customHeight="1">
      <c r="C732" s="21"/>
    </row>
    <row r="733" ht="15.75" customHeight="1">
      <c r="C733" s="21"/>
    </row>
    <row r="734" ht="15.75" customHeight="1">
      <c r="C734" s="21"/>
    </row>
    <row r="735" ht="15.75" customHeight="1">
      <c r="C735" s="21"/>
    </row>
    <row r="736" ht="15.75" customHeight="1">
      <c r="C736" s="21"/>
    </row>
    <row r="737" ht="15.75" customHeight="1">
      <c r="C737" s="21"/>
    </row>
    <row r="738" ht="15.75" customHeight="1">
      <c r="C738" s="21"/>
    </row>
    <row r="739" ht="15.75" customHeight="1">
      <c r="C739" s="21"/>
    </row>
    <row r="740" ht="15.75" customHeight="1">
      <c r="C740" s="21"/>
    </row>
    <row r="741" ht="15.75" customHeight="1">
      <c r="C741" s="21"/>
    </row>
    <row r="742" ht="15.75" customHeight="1">
      <c r="C742" s="21"/>
    </row>
    <row r="743" ht="15.75" customHeight="1">
      <c r="C743" s="21"/>
    </row>
    <row r="744" ht="15.75" customHeight="1">
      <c r="C744" s="21"/>
    </row>
    <row r="745" ht="15.75" customHeight="1">
      <c r="C745" s="21"/>
    </row>
    <row r="746" ht="15.75" customHeight="1">
      <c r="C746" s="21"/>
    </row>
    <row r="747" ht="15.75" customHeight="1">
      <c r="C747" s="21"/>
    </row>
    <row r="748" ht="15.75" customHeight="1">
      <c r="C748" s="21"/>
    </row>
    <row r="749" ht="15.75" customHeight="1">
      <c r="C749" s="21"/>
    </row>
    <row r="750" ht="15.75" customHeight="1">
      <c r="C750" s="21"/>
    </row>
    <row r="751" ht="15.75" customHeight="1">
      <c r="C751" s="21"/>
    </row>
    <row r="752" ht="15.75" customHeight="1">
      <c r="C752" s="21"/>
    </row>
    <row r="753" ht="15.75" customHeight="1">
      <c r="C753" s="21"/>
    </row>
    <row r="754" ht="15.75" customHeight="1">
      <c r="C754" s="21"/>
    </row>
    <row r="755" ht="15.75" customHeight="1">
      <c r="C755" s="21"/>
    </row>
    <row r="756" ht="15.75" customHeight="1">
      <c r="C756" s="21"/>
    </row>
    <row r="757" ht="15.75" customHeight="1">
      <c r="C757" s="21"/>
    </row>
    <row r="758" ht="15.75" customHeight="1">
      <c r="C758" s="21"/>
    </row>
    <row r="759" ht="15.75" customHeight="1">
      <c r="C759" s="21"/>
    </row>
    <row r="760" ht="15.75" customHeight="1">
      <c r="C760" s="21"/>
    </row>
    <row r="761" ht="15.75" customHeight="1">
      <c r="C761" s="21"/>
    </row>
    <row r="762" ht="15.75" customHeight="1">
      <c r="C762" s="21"/>
    </row>
    <row r="763" ht="15.75" customHeight="1">
      <c r="C763" s="21"/>
    </row>
    <row r="764" ht="15.75" customHeight="1">
      <c r="C764" s="21"/>
    </row>
    <row r="765" ht="15.75" customHeight="1">
      <c r="C765" s="21"/>
    </row>
    <row r="766" ht="15.75" customHeight="1">
      <c r="C766" s="21"/>
    </row>
    <row r="767" ht="15.75" customHeight="1">
      <c r="C767" s="21"/>
    </row>
    <row r="768" ht="15.75" customHeight="1">
      <c r="C768" s="21"/>
    </row>
    <row r="769" ht="15.75" customHeight="1">
      <c r="C769" s="21"/>
    </row>
    <row r="770" ht="15.75" customHeight="1">
      <c r="C770" s="21"/>
    </row>
    <row r="771" ht="15.75" customHeight="1">
      <c r="C771" s="21"/>
    </row>
    <row r="772" ht="15.75" customHeight="1">
      <c r="C772" s="21"/>
    </row>
    <row r="773" ht="15.75" customHeight="1">
      <c r="C773" s="21"/>
    </row>
    <row r="774" ht="15.75" customHeight="1">
      <c r="C774" s="21"/>
    </row>
    <row r="775" ht="15.75" customHeight="1">
      <c r="C775" s="21"/>
    </row>
    <row r="776" ht="15.75" customHeight="1">
      <c r="C776" s="21"/>
    </row>
    <row r="777" ht="15.75" customHeight="1">
      <c r="C777" s="21"/>
    </row>
    <row r="778" ht="15.75" customHeight="1">
      <c r="C778" s="21"/>
    </row>
    <row r="779" ht="15.75" customHeight="1">
      <c r="C779" s="21"/>
    </row>
    <row r="780" ht="15.75" customHeight="1">
      <c r="C780" s="21"/>
    </row>
    <row r="781" ht="15.75" customHeight="1">
      <c r="C781" s="21"/>
    </row>
    <row r="782" ht="15.75" customHeight="1">
      <c r="C782" s="21"/>
    </row>
    <row r="783" ht="15.75" customHeight="1">
      <c r="C783" s="21"/>
    </row>
    <row r="784" ht="15.75" customHeight="1">
      <c r="C784" s="21"/>
    </row>
    <row r="785" ht="15.75" customHeight="1">
      <c r="C785" s="21"/>
    </row>
    <row r="786" ht="15.75" customHeight="1">
      <c r="C786" s="21"/>
    </row>
    <row r="787" ht="15.75" customHeight="1">
      <c r="C787" s="21"/>
    </row>
    <row r="788" ht="15.75" customHeight="1">
      <c r="C788" s="21"/>
    </row>
    <row r="789" ht="15.75" customHeight="1">
      <c r="C789" s="21"/>
    </row>
    <row r="790" ht="15.75" customHeight="1">
      <c r="C790" s="21"/>
    </row>
    <row r="791" ht="15.75" customHeight="1">
      <c r="C791" s="21"/>
    </row>
    <row r="792" ht="15.75" customHeight="1">
      <c r="C792" s="21"/>
    </row>
    <row r="793" ht="15.75" customHeight="1">
      <c r="C793" s="21"/>
    </row>
    <row r="794" ht="15.75" customHeight="1">
      <c r="C794" s="21"/>
    </row>
    <row r="795" ht="15.75" customHeight="1">
      <c r="C795" s="21"/>
    </row>
    <row r="796" ht="15.75" customHeight="1">
      <c r="C796" s="21"/>
    </row>
    <row r="797" ht="15.75" customHeight="1">
      <c r="C797" s="21"/>
    </row>
    <row r="798" ht="15.75" customHeight="1">
      <c r="C798" s="21"/>
    </row>
    <row r="799" ht="15.75" customHeight="1">
      <c r="C799" s="21"/>
    </row>
    <row r="800" ht="15.75" customHeight="1">
      <c r="C800" s="21"/>
    </row>
    <row r="801" ht="15.75" customHeight="1">
      <c r="C801" s="21"/>
    </row>
    <row r="802" ht="15.75" customHeight="1">
      <c r="C802" s="21"/>
    </row>
    <row r="803" ht="15.75" customHeight="1">
      <c r="C803" s="21"/>
    </row>
    <row r="804" ht="15.75" customHeight="1">
      <c r="C804" s="21"/>
    </row>
    <row r="805" ht="15.75" customHeight="1">
      <c r="C805" s="21"/>
    </row>
    <row r="806" ht="15.75" customHeight="1">
      <c r="C806" s="21"/>
    </row>
    <row r="807" ht="15.75" customHeight="1">
      <c r="C807" s="21"/>
    </row>
    <row r="808" ht="15.75" customHeight="1">
      <c r="C808" s="21"/>
    </row>
    <row r="809" ht="15.75" customHeight="1">
      <c r="C809" s="21"/>
    </row>
    <row r="810" ht="15.75" customHeight="1">
      <c r="C810" s="21"/>
    </row>
    <row r="811" ht="15.75" customHeight="1">
      <c r="C811" s="21"/>
    </row>
    <row r="812" ht="15.75" customHeight="1">
      <c r="C812" s="21"/>
    </row>
    <row r="813" ht="15.75" customHeight="1">
      <c r="C813" s="21"/>
    </row>
    <row r="814" ht="15.75" customHeight="1">
      <c r="C814" s="21"/>
    </row>
    <row r="815" ht="15.75" customHeight="1">
      <c r="C815" s="21"/>
    </row>
    <row r="816" ht="15.75" customHeight="1">
      <c r="C816" s="21"/>
    </row>
    <row r="817" ht="15.75" customHeight="1">
      <c r="C817" s="21"/>
    </row>
    <row r="818" ht="15.75" customHeight="1">
      <c r="C818" s="21"/>
    </row>
    <row r="819" ht="15.75" customHeight="1">
      <c r="C819" s="21"/>
    </row>
    <row r="820" ht="15.75" customHeight="1">
      <c r="C820" s="21"/>
    </row>
    <row r="821" ht="15.75" customHeight="1">
      <c r="C821" s="21"/>
    </row>
    <row r="822" ht="15.75" customHeight="1">
      <c r="C822" s="21"/>
    </row>
    <row r="823" ht="15.75" customHeight="1">
      <c r="C823" s="21"/>
    </row>
    <row r="824" ht="15.75" customHeight="1">
      <c r="C824" s="21"/>
    </row>
    <row r="825" ht="15.75" customHeight="1">
      <c r="C825" s="21"/>
    </row>
    <row r="826" ht="15.75" customHeight="1">
      <c r="C826" s="21"/>
    </row>
    <row r="827" ht="15.75" customHeight="1">
      <c r="C827" s="21"/>
    </row>
    <row r="828" ht="15.75" customHeight="1">
      <c r="C828" s="21"/>
    </row>
    <row r="829" ht="15.75" customHeight="1">
      <c r="C829" s="21"/>
    </row>
    <row r="830" ht="15.75" customHeight="1">
      <c r="C830" s="21"/>
    </row>
    <row r="831" ht="15.75" customHeight="1">
      <c r="C831" s="21"/>
    </row>
    <row r="832" ht="15.75" customHeight="1">
      <c r="C832" s="21"/>
    </row>
    <row r="833" ht="15.75" customHeight="1">
      <c r="C833" s="21"/>
    </row>
    <row r="834" ht="15.75" customHeight="1">
      <c r="C834" s="21"/>
    </row>
    <row r="835" ht="15.75" customHeight="1">
      <c r="C835" s="21"/>
    </row>
    <row r="836" ht="15.75" customHeight="1">
      <c r="C836" s="21"/>
    </row>
    <row r="837" ht="15.75" customHeight="1">
      <c r="C837" s="21"/>
    </row>
    <row r="838" ht="15.75" customHeight="1">
      <c r="C838" s="21"/>
    </row>
    <row r="839" ht="15.75" customHeight="1">
      <c r="C839" s="21"/>
    </row>
    <row r="840" ht="15.75" customHeight="1">
      <c r="C840" s="21"/>
    </row>
    <row r="841" ht="15.75" customHeight="1">
      <c r="C841" s="21"/>
    </row>
    <row r="842" ht="15.75" customHeight="1">
      <c r="C842" s="21"/>
    </row>
    <row r="843" ht="15.75" customHeight="1">
      <c r="C843" s="21"/>
    </row>
    <row r="844" ht="15.75" customHeight="1">
      <c r="C844" s="21"/>
    </row>
    <row r="845" ht="15.75" customHeight="1">
      <c r="C845" s="21"/>
    </row>
    <row r="846" ht="15.75" customHeight="1">
      <c r="C846" s="21"/>
    </row>
    <row r="847" ht="15.75" customHeight="1">
      <c r="C847" s="21"/>
    </row>
    <row r="848" ht="15.75" customHeight="1">
      <c r="C848" s="21"/>
    </row>
    <row r="849" ht="15.75" customHeight="1">
      <c r="C849" s="21"/>
    </row>
    <row r="850" ht="15.75" customHeight="1">
      <c r="C850" s="21"/>
    </row>
    <row r="851" ht="15.75" customHeight="1">
      <c r="C851" s="21"/>
    </row>
    <row r="852" ht="15.75" customHeight="1">
      <c r="C852" s="21"/>
    </row>
    <row r="853" ht="15.75" customHeight="1">
      <c r="C853" s="21"/>
    </row>
    <row r="854" ht="15.75" customHeight="1">
      <c r="C854" s="21"/>
    </row>
    <row r="855" ht="15.75" customHeight="1">
      <c r="C855" s="21"/>
    </row>
    <row r="856" ht="15.75" customHeight="1">
      <c r="C856" s="21"/>
    </row>
    <row r="857" ht="15.75" customHeight="1">
      <c r="C857" s="21"/>
    </row>
    <row r="858" ht="15.75" customHeight="1">
      <c r="C858" s="21"/>
    </row>
    <row r="859" ht="15.75" customHeight="1">
      <c r="C859" s="21"/>
    </row>
    <row r="860" ht="15.75" customHeight="1">
      <c r="C860" s="21"/>
    </row>
    <row r="861" ht="15.75" customHeight="1">
      <c r="C861" s="21"/>
    </row>
    <row r="862" ht="15.75" customHeight="1">
      <c r="C862" s="21"/>
    </row>
    <row r="863" ht="15.75" customHeight="1">
      <c r="C863" s="21"/>
    </row>
    <row r="864" ht="15.75" customHeight="1">
      <c r="C864" s="21"/>
    </row>
    <row r="865" ht="15.75" customHeight="1">
      <c r="C865" s="21"/>
    </row>
    <row r="866" ht="15.75" customHeight="1">
      <c r="C866" s="21"/>
    </row>
    <row r="867" ht="15.75" customHeight="1">
      <c r="C867" s="21"/>
    </row>
    <row r="868" ht="15.75" customHeight="1">
      <c r="C868" s="21"/>
    </row>
    <row r="869" ht="15.75" customHeight="1">
      <c r="C869" s="21"/>
    </row>
    <row r="870" ht="15.75" customHeight="1">
      <c r="C870" s="21"/>
    </row>
    <row r="871" ht="15.75" customHeight="1">
      <c r="C871" s="21"/>
    </row>
    <row r="872" ht="15.75" customHeight="1">
      <c r="C872" s="21"/>
    </row>
    <row r="873" ht="15.75" customHeight="1">
      <c r="C873" s="21"/>
    </row>
    <row r="874" ht="15.75" customHeight="1">
      <c r="C874" s="21"/>
    </row>
    <row r="875" ht="15.75" customHeight="1">
      <c r="C875" s="21"/>
    </row>
    <row r="876" ht="15.75" customHeight="1">
      <c r="C876" s="21"/>
    </row>
    <row r="877" ht="15.75" customHeight="1">
      <c r="C877" s="21"/>
    </row>
    <row r="878" ht="15.75" customHeight="1">
      <c r="C878" s="21"/>
    </row>
    <row r="879" ht="15.75" customHeight="1">
      <c r="C879" s="21"/>
    </row>
    <row r="880" ht="15.75" customHeight="1">
      <c r="C880" s="21"/>
    </row>
    <row r="881" ht="15.75" customHeight="1">
      <c r="C881" s="21"/>
    </row>
    <row r="882" ht="15.75" customHeight="1">
      <c r="C882" s="21"/>
    </row>
    <row r="883" ht="15.75" customHeight="1">
      <c r="C883" s="21"/>
    </row>
    <row r="884" ht="15.75" customHeight="1">
      <c r="C884" s="21"/>
    </row>
    <row r="885" ht="15.75" customHeight="1">
      <c r="C885" s="21"/>
    </row>
    <row r="886" ht="15.75" customHeight="1">
      <c r="C886" s="21"/>
    </row>
    <row r="887" ht="15.75" customHeight="1">
      <c r="C887" s="21"/>
    </row>
    <row r="888" ht="15.75" customHeight="1">
      <c r="C888" s="21"/>
    </row>
    <row r="889" ht="15.75" customHeight="1">
      <c r="C889" s="21"/>
    </row>
    <row r="890" ht="15.75" customHeight="1">
      <c r="C890" s="21"/>
    </row>
    <row r="891" ht="15.75" customHeight="1">
      <c r="C891" s="21"/>
    </row>
    <row r="892" ht="15.75" customHeight="1">
      <c r="C892" s="21"/>
    </row>
    <row r="893" ht="15.75" customHeight="1">
      <c r="C893" s="21"/>
    </row>
    <row r="894" ht="15.75" customHeight="1">
      <c r="C894" s="21"/>
    </row>
    <row r="895" ht="15.75" customHeight="1">
      <c r="C895" s="21"/>
    </row>
    <row r="896" ht="15.75" customHeight="1">
      <c r="C896" s="21"/>
    </row>
    <row r="897" ht="15.75" customHeight="1">
      <c r="C897" s="21"/>
    </row>
    <row r="898" ht="15.75" customHeight="1">
      <c r="C898" s="21"/>
    </row>
    <row r="899" ht="15.75" customHeight="1">
      <c r="C899" s="21"/>
    </row>
    <row r="900" ht="15.75" customHeight="1">
      <c r="C900" s="21"/>
    </row>
    <row r="901" ht="15.75" customHeight="1">
      <c r="C901" s="21"/>
    </row>
    <row r="902" ht="15.75" customHeight="1">
      <c r="C902" s="21"/>
    </row>
    <row r="903" ht="15.75" customHeight="1">
      <c r="C903" s="21"/>
    </row>
    <row r="904" ht="15.75" customHeight="1">
      <c r="C904" s="21"/>
    </row>
    <row r="905" ht="15.75" customHeight="1">
      <c r="C905" s="21"/>
    </row>
    <row r="906" ht="15.75" customHeight="1">
      <c r="C906" s="21"/>
    </row>
    <row r="907" ht="15.75" customHeight="1">
      <c r="C907" s="21"/>
    </row>
    <row r="908" ht="15.75" customHeight="1">
      <c r="C908" s="21"/>
    </row>
    <row r="909" ht="15.75" customHeight="1">
      <c r="C909" s="21"/>
    </row>
    <row r="910" ht="15.75" customHeight="1">
      <c r="C910" s="21"/>
    </row>
    <row r="911" ht="15.75" customHeight="1">
      <c r="C911" s="21"/>
    </row>
    <row r="912" ht="15.75" customHeight="1">
      <c r="C912" s="21"/>
    </row>
    <row r="913" ht="15.75" customHeight="1">
      <c r="C913" s="21"/>
    </row>
    <row r="914" ht="15.75" customHeight="1">
      <c r="C914" s="21"/>
    </row>
    <row r="915" ht="15.75" customHeight="1">
      <c r="C915" s="21"/>
    </row>
    <row r="916" ht="15.75" customHeight="1">
      <c r="C916" s="21"/>
    </row>
    <row r="917" ht="15.75" customHeight="1">
      <c r="C917" s="21"/>
    </row>
    <row r="918" ht="15.75" customHeight="1">
      <c r="C918" s="21"/>
    </row>
    <row r="919" ht="15.75" customHeight="1">
      <c r="C919" s="21"/>
    </row>
    <row r="920" ht="15.75" customHeight="1">
      <c r="C920" s="21"/>
    </row>
    <row r="921" ht="15.75" customHeight="1">
      <c r="C921" s="21"/>
    </row>
    <row r="922" ht="15.75" customHeight="1">
      <c r="C922" s="21"/>
    </row>
    <row r="923" ht="15.75" customHeight="1">
      <c r="C923" s="21"/>
    </row>
    <row r="924" ht="15.75" customHeight="1">
      <c r="C924" s="21"/>
    </row>
    <row r="925" ht="15.75" customHeight="1">
      <c r="C925" s="21"/>
    </row>
    <row r="926" ht="15.75" customHeight="1">
      <c r="C926" s="21"/>
    </row>
    <row r="927" ht="15.75" customHeight="1">
      <c r="C927" s="21"/>
    </row>
    <row r="928" ht="15.75" customHeight="1">
      <c r="C928" s="21"/>
    </row>
    <row r="929" ht="15.75" customHeight="1">
      <c r="C929" s="21"/>
    </row>
    <row r="930" ht="15.75" customHeight="1">
      <c r="C930" s="21"/>
    </row>
    <row r="931" ht="15.75" customHeight="1">
      <c r="C931" s="21"/>
    </row>
    <row r="932" ht="15.75" customHeight="1">
      <c r="C932" s="21"/>
    </row>
    <row r="933" ht="15.75" customHeight="1">
      <c r="C933" s="21"/>
    </row>
    <row r="934" ht="15.75" customHeight="1">
      <c r="C934" s="21"/>
    </row>
    <row r="935" ht="15.75" customHeight="1">
      <c r="C935" s="21"/>
    </row>
    <row r="936" ht="15.75" customHeight="1">
      <c r="C936" s="21"/>
    </row>
    <row r="937" ht="15.75" customHeight="1">
      <c r="C937" s="21"/>
    </row>
    <row r="938" ht="15.75" customHeight="1">
      <c r="C938" s="21"/>
    </row>
    <row r="939" ht="15.75" customHeight="1">
      <c r="C939" s="21"/>
    </row>
    <row r="940" ht="15.75" customHeight="1">
      <c r="C940" s="21"/>
    </row>
    <row r="941" ht="15.75" customHeight="1">
      <c r="C941" s="21"/>
    </row>
    <row r="942" ht="15.75" customHeight="1">
      <c r="C942" s="21"/>
    </row>
    <row r="943" ht="15.75" customHeight="1">
      <c r="C943" s="21"/>
    </row>
    <row r="944" ht="15.75" customHeight="1">
      <c r="C944" s="21"/>
    </row>
    <row r="945" ht="15.75" customHeight="1">
      <c r="C945" s="21"/>
    </row>
    <row r="946" ht="15.75" customHeight="1">
      <c r="C946" s="21"/>
    </row>
    <row r="947" ht="15.75" customHeight="1">
      <c r="C947" s="21"/>
    </row>
    <row r="948" ht="15.75" customHeight="1">
      <c r="C948" s="21"/>
    </row>
    <row r="949" ht="15.75" customHeight="1">
      <c r="C949" s="21"/>
    </row>
    <row r="950" ht="15.75" customHeight="1">
      <c r="C950" s="21"/>
    </row>
    <row r="951" ht="15.75" customHeight="1">
      <c r="C951" s="21"/>
    </row>
    <row r="952" ht="15.75" customHeight="1">
      <c r="C952" s="21"/>
    </row>
    <row r="953" ht="15.75" customHeight="1">
      <c r="C953" s="21"/>
    </row>
    <row r="954" ht="15.75" customHeight="1">
      <c r="C954" s="21"/>
    </row>
    <row r="955" ht="15.75" customHeight="1">
      <c r="C955" s="21"/>
    </row>
    <row r="956" ht="15.75" customHeight="1">
      <c r="C956" s="21"/>
    </row>
    <row r="957" ht="15.75" customHeight="1">
      <c r="C957" s="21"/>
    </row>
    <row r="958" ht="15.75" customHeight="1">
      <c r="C958" s="21"/>
    </row>
    <row r="959" ht="15.75" customHeight="1">
      <c r="C959" s="21"/>
    </row>
    <row r="960" ht="15.75" customHeight="1">
      <c r="C960" s="21"/>
    </row>
    <row r="961" ht="15.75" customHeight="1">
      <c r="C961" s="21"/>
    </row>
    <row r="962" ht="15.75" customHeight="1">
      <c r="C962" s="21"/>
    </row>
    <row r="963" ht="15.75" customHeight="1">
      <c r="C963" s="21"/>
    </row>
    <row r="964" ht="15.75" customHeight="1">
      <c r="C964" s="21"/>
    </row>
    <row r="965" ht="15.75" customHeight="1">
      <c r="C965" s="21"/>
    </row>
    <row r="966" ht="15.75" customHeight="1">
      <c r="C966" s="21"/>
    </row>
    <row r="967" ht="15.75" customHeight="1">
      <c r="C967" s="21"/>
    </row>
    <row r="968" ht="15.75" customHeight="1">
      <c r="C968" s="21"/>
    </row>
    <row r="969" ht="15.75" customHeight="1">
      <c r="C969" s="21"/>
    </row>
    <row r="970" ht="15.75" customHeight="1">
      <c r="C970" s="21"/>
    </row>
    <row r="971" ht="15.75" customHeight="1">
      <c r="C971" s="21"/>
    </row>
    <row r="972" ht="15.75" customHeight="1">
      <c r="C972" s="21"/>
    </row>
    <row r="973" ht="15.75" customHeight="1">
      <c r="C973" s="21"/>
    </row>
    <row r="974" ht="15.75" customHeight="1">
      <c r="C974" s="21"/>
    </row>
    <row r="975" ht="15.75" customHeight="1">
      <c r="C975" s="21"/>
    </row>
    <row r="976" ht="15.75" customHeight="1">
      <c r="C976" s="21"/>
    </row>
    <row r="977" ht="15.75" customHeight="1">
      <c r="C977" s="21"/>
    </row>
    <row r="978" ht="15.75" customHeight="1">
      <c r="C978" s="21"/>
    </row>
    <row r="979" ht="15.75" customHeight="1">
      <c r="C979" s="21"/>
    </row>
    <row r="980" ht="15.75" customHeight="1">
      <c r="C980" s="21"/>
    </row>
    <row r="981" ht="15.75" customHeight="1">
      <c r="C981" s="21"/>
    </row>
    <row r="982" ht="15.75" customHeight="1">
      <c r="C982" s="21"/>
    </row>
    <row r="983" ht="15.75" customHeight="1">
      <c r="C983" s="21"/>
    </row>
    <row r="984" ht="15.75" customHeight="1">
      <c r="C984" s="21"/>
    </row>
    <row r="985" ht="15.75" customHeight="1">
      <c r="C985" s="21"/>
    </row>
    <row r="986" ht="15.75" customHeight="1">
      <c r="C986" s="21"/>
    </row>
    <row r="987" ht="15.75" customHeight="1">
      <c r="C987" s="21"/>
    </row>
    <row r="988" ht="15.75" customHeight="1">
      <c r="C988" s="21"/>
    </row>
    <row r="989" ht="15.75" customHeight="1">
      <c r="C989" s="21"/>
    </row>
    <row r="990" ht="15.75" customHeight="1">
      <c r="C990" s="21"/>
    </row>
    <row r="991" ht="15.75" customHeight="1">
      <c r="C991" s="21"/>
    </row>
    <row r="992" ht="15.75" customHeight="1">
      <c r="C992" s="21"/>
    </row>
    <row r="993" ht="15.75" customHeight="1">
      <c r="C993" s="21"/>
    </row>
    <row r="994" ht="15.75" customHeight="1">
      <c r="C994" s="21"/>
    </row>
    <row r="995" ht="15.75" customHeight="1">
      <c r="C995" s="21"/>
    </row>
    <row r="996" ht="15.75" customHeight="1">
      <c r="C996" s="21"/>
    </row>
    <row r="997" ht="15.75" customHeight="1">
      <c r="C997" s="21"/>
    </row>
    <row r="998" ht="15.75" customHeight="1">
      <c r="C998" s="21"/>
    </row>
    <row r="999" ht="15.75" customHeight="1">
      <c r="C999" s="21"/>
    </row>
    <row r="1000" ht="15.75" customHeight="1">
      <c r="C1000" s="21"/>
    </row>
    <row r="1001" ht="15.75" customHeight="1">
      <c r="C1001" s="21"/>
    </row>
    <row r="1002" ht="15.75" customHeight="1">
      <c r="C1002" s="21"/>
    </row>
    <row r="1003" ht="15.75" customHeight="1">
      <c r="C1003" s="21"/>
    </row>
    <row r="1004" ht="15.75" customHeight="1">
      <c r="C1004" s="21"/>
    </row>
    <row r="1005" ht="15.75" customHeight="1">
      <c r="C1005" s="21"/>
    </row>
    <row r="1006" ht="15.75" customHeight="1">
      <c r="C1006" s="21"/>
    </row>
    <row r="1007" ht="15.75" customHeight="1">
      <c r="C1007" s="21"/>
    </row>
    <row r="1008" ht="15.75" customHeight="1">
      <c r="C1008" s="21"/>
    </row>
    <row r="1009" ht="15.75" customHeight="1">
      <c r="C1009" s="21"/>
    </row>
    <row r="1010" ht="15.75" customHeight="1">
      <c r="C1010" s="21"/>
    </row>
    <row r="1011" ht="15.75" customHeight="1">
      <c r="C1011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63"/>
    <col customWidth="1" min="2" max="2" width="13.38"/>
    <col customWidth="1" min="3" max="3" width="52.38"/>
    <col customWidth="1" min="4" max="5" width="13.0"/>
    <col customWidth="1" min="6" max="6" width="57.75"/>
    <col customWidth="1" min="7" max="7" width="20.25"/>
    <col customWidth="1" min="8" max="8" width="24.63"/>
    <col customWidth="1" min="11" max="11" width="5.0"/>
    <col customWidth="1" min="12" max="12" width="3.88"/>
  </cols>
  <sheetData>
    <row r="1" ht="15.75" customHeight="1">
      <c r="A1" s="22" t="s">
        <v>130</v>
      </c>
      <c r="B1" s="23" t="s">
        <v>131</v>
      </c>
      <c r="C1" s="24" t="s">
        <v>132</v>
      </c>
      <c r="D1" s="23" t="s">
        <v>133</v>
      </c>
      <c r="E1" s="23" t="s">
        <v>134</v>
      </c>
      <c r="F1" s="25" t="s">
        <v>135</v>
      </c>
      <c r="G1" s="25" t="s">
        <v>136</v>
      </c>
      <c r="H1" s="25" t="s">
        <v>137</v>
      </c>
      <c r="I1" s="26" t="s">
        <v>138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27" t="s">
        <v>139</v>
      </c>
      <c r="B2" s="28" t="s">
        <v>5</v>
      </c>
      <c r="C2" s="29" t="s">
        <v>140</v>
      </c>
      <c r="D2" s="30" t="s">
        <v>7</v>
      </c>
      <c r="E2" s="30" t="str">
        <f>IFERROR(__xludf.DUMMYFUNCTION("CONCATENATE(INDEX(SPLIT(B2, ""-""), 2), ""-"", INDEX(SPLIT(B2, ""-""), 3))"),"TP1-1")</f>
        <v>TP1-1</v>
      </c>
      <c r="F2" s="31" t="s">
        <v>141</v>
      </c>
      <c r="G2" s="31" t="s">
        <v>142</v>
      </c>
      <c r="H2" s="32">
        <v>2.0</v>
      </c>
      <c r="I2" s="33" t="s">
        <v>143</v>
      </c>
      <c r="J2" s="7"/>
      <c r="K2" s="7" t="str">
        <f>IFERROR(__xludf.DUMMYFUNCTION("(INDEX(SPLIT(B2, ""-""), 1))"),"S1")</f>
        <v>S1</v>
      </c>
      <c r="L2" s="7">
        <f>IFERROR(__xludf.DUMMYFUNCTION("SPLIT(K2,""S"")"),1.0)</f>
        <v>1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5.75" customHeight="1">
      <c r="A3" s="34"/>
      <c r="B3" s="35" t="s">
        <v>8</v>
      </c>
      <c r="C3" s="36" t="s">
        <v>144</v>
      </c>
      <c r="D3" s="37" t="s">
        <v>7</v>
      </c>
      <c r="E3" s="37" t="str">
        <f>IFERROR(__xludf.DUMMYFUNCTION("CONCATENATE(INDEX(SPLIT(B3, ""-""), 2), ""-"", INDEX(SPLIT(B3, ""-""), 3))"),"TP1-2")</f>
        <v>TP1-2</v>
      </c>
      <c r="F3" s="38" t="s">
        <v>145</v>
      </c>
      <c r="G3" s="38" t="s">
        <v>142</v>
      </c>
      <c r="H3" s="39">
        <v>1.0</v>
      </c>
      <c r="I3" s="40" t="s">
        <v>143</v>
      </c>
      <c r="J3" s="7"/>
      <c r="K3" s="7" t="str">
        <f>IFERROR(__xludf.DUMMYFUNCTION("(INDEX(SPLIT(B3, ""-""), 1))"),"S1")</f>
        <v>S1</v>
      </c>
      <c r="L3" s="7">
        <f>IFERROR(__xludf.DUMMYFUNCTION("SPLIT(K3,""S"")"),1.0)</f>
        <v>1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5.75" customHeight="1">
      <c r="A4" s="41"/>
      <c r="B4" s="28" t="s">
        <v>10</v>
      </c>
      <c r="C4" s="29" t="s">
        <v>146</v>
      </c>
      <c r="D4" s="30" t="s">
        <v>7</v>
      </c>
      <c r="E4" s="30" t="str">
        <f>IFERROR(__xludf.DUMMYFUNCTION("CONCATENATE(INDEX(SPLIT(B4, ""-""), 2), ""-"", INDEX(SPLIT(B4, ""-""), 3))"),"TP1-3")</f>
        <v>TP1-3</v>
      </c>
      <c r="F4" s="31" t="s">
        <v>147</v>
      </c>
      <c r="G4" s="31" t="s">
        <v>142</v>
      </c>
      <c r="H4" s="32">
        <v>13.0</v>
      </c>
      <c r="I4" s="33" t="s">
        <v>143</v>
      </c>
      <c r="J4" s="7"/>
      <c r="K4" s="7" t="str">
        <f>IFERROR(__xludf.DUMMYFUNCTION("(INDEX(SPLIT(B4, ""-""), 1))"),"S1")</f>
        <v>S1</v>
      </c>
      <c r="L4" s="7">
        <f>IFERROR(__xludf.DUMMYFUNCTION("SPLIT(K4,""S"")"),1.0)</f>
        <v>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5.75" customHeight="1">
      <c r="A5" s="34" t="s">
        <v>148</v>
      </c>
      <c r="B5" s="35" t="s">
        <v>14</v>
      </c>
      <c r="C5" s="36" t="s">
        <v>149</v>
      </c>
      <c r="D5" s="37" t="s">
        <v>16</v>
      </c>
      <c r="E5" s="37" t="str">
        <f>IFERROR(__xludf.DUMMYFUNCTION("CONCATENATE(INDEX(SPLIT(B5, ""-""), 2), ""-"", INDEX(SPLIT(B5, ""-""), 3))"),"TP1-1")</f>
        <v>TP1-1</v>
      </c>
      <c r="F5" s="38" t="s">
        <v>150</v>
      </c>
      <c r="G5" s="38" t="s">
        <v>142</v>
      </c>
      <c r="H5" s="39">
        <v>1.0</v>
      </c>
      <c r="I5" s="40" t="s">
        <v>143</v>
      </c>
      <c r="J5" s="7"/>
      <c r="K5" s="7" t="str">
        <f>IFERROR(__xludf.DUMMYFUNCTION("(INDEX(SPLIT(B5, ""-""), 1))"),"S2")</f>
        <v>S2</v>
      </c>
      <c r="L5" s="7">
        <f>IFERROR(__xludf.DUMMYFUNCTION("SPLIT(K5,""S"")"),2.0)</f>
        <v>2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5.75" customHeight="1">
      <c r="A6" s="41"/>
      <c r="B6" s="28" t="s">
        <v>14</v>
      </c>
      <c r="C6" s="29" t="s">
        <v>149</v>
      </c>
      <c r="D6" s="30" t="s">
        <v>16</v>
      </c>
      <c r="E6" s="30" t="str">
        <f>IFERROR(__xludf.DUMMYFUNCTION("CONCATENATE(INDEX(SPLIT(B6, ""-""), 2), ""-"", INDEX(SPLIT(B6, ""-""), 3))"),"TP1-1")</f>
        <v>TP1-1</v>
      </c>
      <c r="F6" s="31" t="s">
        <v>151</v>
      </c>
      <c r="G6" s="31" t="s">
        <v>152</v>
      </c>
      <c r="H6" s="32">
        <v>1.0</v>
      </c>
      <c r="I6" s="33" t="s">
        <v>143</v>
      </c>
      <c r="J6" s="7"/>
      <c r="K6" s="7" t="str">
        <f>IFERROR(__xludf.DUMMYFUNCTION("(INDEX(SPLIT(B6, ""-""), 1))"),"S2")</f>
        <v>S2</v>
      </c>
      <c r="L6" s="7">
        <f>IFERROR(__xludf.DUMMYFUNCTION("SPLIT(K6,""S"")"),2.0)</f>
        <v>2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42"/>
      <c r="B7" s="35" t="s">
        <v>17</v>
      </c>
      <c r="C7" s="36" t="s">
        <v>153</v>
      </c>
      <c r="D7" s="37" t="s">
        <v>7</v>
      </c>
      <c r="E7" s="37" t="str">
        <f>IFERROR(__xludf.DUMMYFUNCTION("CONCATENATE(INDEX(SPLIT(B7, ""-""), 2), ""-"", INDEX(SPLIT(B7, ""-""), 3))"),"TP1-2")</f>
        <v>TP1-2</v>
      </c>
      <c r="F7" s="38" t="s">
        <v>154</v>
      </c>
      <c r="G7" s="38" t="s">
        <v>152</v>
      </c>
      <c r="H7" s="39">
        <v>2.0</v>
      </c>
      <c r="I7" s="40" t="s">
        <v>143</v>
      </c>
      <c r="J7" s="7"/>
      <c r="K7" s="7" t="str">
        <f>IFERROR(__xludf.DUMMYFUNCTION("(INDEX(SPLIT(B7, ""-""), 1))"),"S2")</f>
        <v>S2</v>
      </c>
      <c r="L7" s="7">
        <f>IFERROR(__xludf.DUMMYFUNCTION("SPLIT(K7,""S"")"),2.0)</f>
        <v>2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5.75" customHeight="1">
      <c r="A8" s="41"/>
      <c r="B8" s="28" t="s">
        <v>19</v>
      </c>
      <c r="C8" s="29" t="s">
        <v>155</v>
      </c>
      <c r="D8" s="30" t="s">
        <v>7</v>
      </c>
      <c r="E8" s="30" t="str">
        <f>IFERROR(__xludf.DUMMYFUNCTION("CONCATENATE(INDEX(SPLIT(B8, ""-""), 2), ""-"", INDEX(SPLIT(B8, ""-""), 3))"),"TP1-3")</f>
        <v>TP1-3</v>
      </c>
      <c r="F8" s="31" t="s">
        <v>156</v>
      </c>
      <c r="G8" s="31" t="s">
        <v>152</v>
      </c>
      <c r="H8" s="32">
        <v>2.0</v>
      </c>
      <c r="I8" s="33" t="s">
        <v>143</v>
      </c>
      <c r="J8" s="7"/>
      <c r="K8" s="7" t="str">
        <f>IFERROR(__xludf.DUMMYFUNCTION("(INDEX(SPLIT(B8, ""-""), 1))"),"S2")</f>
        <v>S2</v>
      </c>
      <c r="L8" s="7">
        <f>IFERROR(__xludf.DUMMYFUNCTION("SPLIT(K8,""S"")"),2.0)</f>
        <v>2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5.75" customHeight="1">
      <c r="A9" s="42"/>
      <c r="B9" s="35" t="s">
        <v>21</v>
      </c>
      <c r="C9" s="36" t="s">
        <v>157</v>
      </c>
      <c r="D9" s="37" t="s">
        <v>23</v>
      </c>
      <c r="E9" s="37" t="str">
        <f>IFERROR(__xludf.DUMMYFUNCTION("CONCATENATE(INDEX(SPLIT(B9, ""-""), 2), ""-"", INDEX(SPLIT(B9, ""-""), 3))"),"TP2-1")</f>
        <v>TP2-1</v>
      </c>
      <c r="F9" s="38" t="s">
        <v>158</v>
      </c>
      <c r="G9" s="38" t="s">
        <v>152</v>
      </c>
      <c r="H9" s="39">
        <v>2.0</v>
      </c>
      <c r="I9" s="40" t="s">
        <v>143</v>
      </c>
      <c r="J9" s="7"/>
      <c r="K9" s="7" t="str">
        <f>IFERROR(__xludf.DUMMYFUNCTION("(INDEX(SPLIT(B9, ""-""), 1))"),"S2")</f>
        <v>S2</v>
      </c>
      <c r="L9" s="7">
        <f>IFERROR(__xludf.DUMMYFUNCTION("SPLIT(K9,""S"")"),2.0)</f>
        <v>2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5.75" customHeight="1">
      <c r="A10" s="41"/>
      <c r="B10" s="28" t="s">
        <v>24</v>
      </c>
      <c r="C10" s="29" t="s">
        <v>159</v>
      </c>
      <c r="D10" s="30" t="s">
        <v>7</v>
      </c>
      <c r="E10" s="30" t="str">
        <f>IFERROR(__xludf.DUMMYFUNCTION("CONCATENATE(INDEX(SPLIT(B10, ""-""), 2), ""-"", INDEX(SPLIT(B10, ""-""), 3))"),"TP2-2")</f>
        <v>TP2-2</v>
      </c>
      <c r="F10" s="31" t="s">
        <v>160</v>
      </c>
      <c r="G10" s="31" t="s">
        <v>152</v>
      </c>
      <c r="H10" s="32">
        <v>4.0</v>
      </c>
      <c r="I10" s="33" t="s">
        <v>143</v>
      </c>
      <c r="J10" s="7"/>
      <c r="K10" s="7" t="str">
        <f>IFERROR(__xludf.DUMMYFUNCTION("(INDEX(SPLIT(B10, ""-""), 1))"),"S2")</f>
        <v>S2</v>
      </c>
      <c r="L10" s="7">
        <f>IFERROR(__xludf.DUMMYFUNCTION("SPLIT(K10,""S"")"),2.0)</f>
        <v>2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15.75" customHeight="1">
      <c r="A11" s="42"/>
      <c r="B11" s="35" t="s">
        <v>26</v>
      </c>
      <c r="C11" s="36" t="s">
        <v>161</v>
      </c>
      <c r="D11" s="37" t="s">
        <v>7</v>
      </c>
      <c r="E11" s="37" t="str">
        <f>IFERROR(__xludf.DUMMYFUNCTION("CONCATENATE(INDEX(SPLIT(B11, ""-""), 2), ""-"", INDEX(SPLIT(B11, ""-""), 3))"),"TP2-3")</f>
        <v>TP2-3</v>
      </c>
      <c r="F11" s="38" t="s">
        <v>162</v>
      </c>
      <c r="G11" s="38" t="s">
        <v>152</v>
      </c>
      <c r="H11" s="39">
        <v>1.0</v>
      </c>
      <c r="I11" s="40" t="s">
        <v>143</v>
      </c>
      <c r="J11" s="7"/>
      <c r="K11" s="7" t="str">
        <f>IFERROR(__xludf.DUMMYFUNCTION("(INDEX(SPLIT(B11, ""-""), 1))"),"S2")</f>
        <v>S2</v>
      </c>
      <c r="L11" s="7">
        <f>IFERROR(__xludf.DUMMYFUNCTION("SPLIT(K11,""S"")"),2.0)</f>
        <v>2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15.75" customHeight="1">
      <c r="A12" s="41"/>
      <c r="B12" s="28" t="s">
        <v>28</v>
      </c>
      <c r="C12" s="29" t="s">
        <v>163</v>
      </c>
      <c r="D12" s="30" t="s">
        <v>16</v>
      </c>
      <c r="E12" s="30" t="str">
        <f>IFERROR(__xludf.DUMMYFUNCTION("CONCATENATE(INDEX(SPLIT(B12, ""-""), 2), ""-"", INDEX(SPLIT(B12, ""-""), 3))"),"TP2-4")</f>
        <v>TP2-4</v>
      </c>
      <c r="F12" s="31" t="s">
        <v>164</v>
      </c>
      <c r="G12" s="31" t="s">
        <v>152</v>
      </c>
      <c r="H12" s="32">
        <v>5.0</v>
      </c>
      <c r="I12" s="33" t="s">
        <v>143</v>
      </c>
      <c r="J12" s="7"/>
      <c r="K12" s="7" t="str">
        <f>IFERROR(__xludf.DUMMYFUNCTION("(INDEX(SPLIT(B12, ""-""), 1))"),"S2")</f>
        <v>S2</v>
      </c>
      <c r="L12" s="7">
        <f>IFERROR(__xludf.DUMMYFUNCTION("SPLIT(K12,""S"")"),2.0)</f>
        <v>2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15.75" customHeight="1">
      <c r="A13" s="42"/>
      <c r="B13" s="35" t="s">
        <v>30</v>
      </c>
      <c r="C13" s="36" t="s">
        <v>165</v>
      </c>
      <c r="D13" s="37" t="s">
        <v>16</v>
      </c>
      <c r="E13" s="37" t="str">
        <f>IFERROR(__xludf.DUMMYFUNCTION("CONCATENATE(INDEX(SPLIT(B13, ""-""), 2), ""-"", INDEX(SPLIT(B13, ""-""), 3))"),"TP2-5")</f>
        <v>TP2-5</v>
      </c>
      <c r="F13" s="38" t="s">
        <v>166</v>
      </c>
      <c r="G13" s="38" t="s">
        <v>152</v>
      </c>
      <c r="H13" s="39">
        <v>6.0</v>
      </c>
      <c r="I13" s="40" t="s">
        <v>143</v>
      </c>
      <c r="J13" s="7"/>
      <c r="K13" s="7" t="str">
        <f>IFERROR(__xludf.DUMMYFUNCTION("(INDEX(SPLIT(B13, ""-""), 1))"),"S2")</f>
        <v>S2</v>
      </c>
      <c r="L13" s="7">
        <f>IFERROR(__xludf.DUMMYFUNCTION("SPLIT(K13,""S"")"),2.0)</f>
        <v>2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15.75" customHeight="1">
      <c r="A14" s="41"/>
      <c r="B14" s="28" t="s">
        <v>32</v>
      </c>
      <c r="C14" s="29" t="s">
        <v>167</v>
      </c>
      <c r="D14" s="30" t="s">
        <v>23</v>
      </c>
      <c r="E14" s="30" t="str">
        <f>IFERROR(__xludf.DUMMYFUNCTION("CONCATENATE(INDEX(SPLIT(B14, ""-""), 2), ""-"", INDEX(SPLIT(B14, ""-""), 3))"),"TP2-6")</f>
        <v>TP2-6</v>
      </c>
      <c r="F14" s="31" t="s">
        <v>168</v>
      </c>
      <c r="G14" s="31" t="s">
        <v>152</v>
      </c>
      <c r="H14" s="32">
        <v>1.0</v>
      </c>
      <c r="I14" s="33" t="s">
        <v>143</v>
      </c>
      <c r="J14" s="7"/>
      <c r="K14" s="7" t="str">
        <f>IFERROR(__xludf.DUMMYFUNCTION("(INDEX(SPLIT(B14, ""-""), 1))"),"S2")</f>
        <v>S2</v>
      </c>
      <c r="L14" s="7">
        <f>IFERROR(__xludf.DUMMYFUNCTION("SPLIT(K14,""S"")"),2.0)</f>
        <v>2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15.75" customHeight="1">
      <c r="A15" s="34" t="s">
        <v>169</v>
      </c>
      <c r="B15" s="35" t="s">
        <v>36</v>
      </c>
      <c r="C15" s="36" t="s">
        <v>170</v>
      </c>
      <c r="D15" s="37" t="s">
        <v>16</v>
      </c>
      <c r="E15" s="37" t="str">
        <f>IFERROR(__xludf.DUMMYFUNCTION("CONCATENATE(INDEX(SPLIT(B15, ""-""), 2), ""-"", INDEX(SPLIT(B15, ""-""), 3))"),"TP1-1")</f>
        <v>TP1-1</v>
      </c>
      <c r="F15" s="38" t="s">
        <v>171</v>
      </c>
      <c r="G15" s="38" t="s">
        <v>142</v>
      </c>
      <c r="H15" s="39">
        <v>40.0</v>
      </c>
      <c r="I15" s="40" t="s">
        <v>143</v>
      </c>
      <c r="J15" s="7"/>
      <c r="K15" s="7" t="str">
        <f>IFERROR(__xludf.DUMMYFUNCTION("(INDEX(SPLIT(B15, ""-""), 1))"),"S3")</f>
        <v>S3</v>
      </c>
      <c r="L15" s="7">
        <f>IFERROR(__xludf.DUMMYFUNCTION("SPLIT(K15,""S"")"),3.0)</f>
        <v>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15.75" customHeight="1">
      <c r="A16" s="43" t="s">
        <v>172</v>
      </c>
      <c r="B16" s="30" t="s">
        <v>40</v>
      </c>
      <c r="C16" s="29" t="s">
        <v>173</v>
      </c>
      <c r="D16" s="30" t="s">
        <v>7</v>
      </c>
      <c r="E16" s="30" t="str">
        <f>IFERROR(__xludf.DUMMYFUNCTION("CONCATENATE(INDEX(SPLIT(B16, ""-""), 2), ""-"", INDEX(SPLIT(B16, ""-""), 3))"),"TP1-1")</f>
        <v>TP1-1</v>
      </c>
      <c r="F16" s="31" t="s">
        <v>174</v>
      </c>
      <c r="G16" s="31" t="s">
        <v>142</v>
      </c>
      <c r="H16" s="32">
        <v>2.0</v>
      </c>
      <c r="I16" s="33" t="s">
        <v>143</v>
      </c>
      <c r="J16" s="7"/>
      <c r="K16" s="7" t="str">
        <f>IFERROR(__xludf.DUMMYFUNCTION("(INDEX(SPLIT(B16, ""-""), 1))"),"S4")</f>
        <v>S4</v>
      </c>
      <c r="L16" s="7">
        <f>IFERROR(__xludf.DUMMYFUNCTION("SPLIT(K16,""S"")"),4.0)</f>
        <v>4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15.75" customHeight="1">
      <c r="A17" s="44"/>
      <c r="B17" s="37" t="s">
        <v>42</v>
      </c>
      <c r="C17" s="36" t="s">
        <v>175</v>
      </c>
      <c r="D17" s="37" t="s">
        <v>7</v>
      </c>
      <c r="E17" s="37" t="str">
        <f>IFERROR(__xludf.DUMMYFUNCTION("CONCATENATE(INDEX(SPLIT(B17, ""-""), 2), ""-"", INDEX(SPLIT(B17, ""-""), 3))"),"TP1-2")</f>
        <v>TP1-2</v>
      </c>
      <c r="F17" s="38" t="s">
        <v>176</v>
      </c>
      <c r="G17" s="38" t="s">
        <v>142</v>
      </c>
      <c r="H17" s="39">
        <v>9.0</v>
      </c>
      <c r="I17" s="45" t="s">
        <v>143</v>
      </c>
      <c r="J17" s="7"/>
      <c r="K17" s="7" t="str">
        <f>IFERROR(__xludf.DUMMYFUNCTION("(INDEX(SPLIT(B17, ""-""), 1))"),"S4")</f>
        <v>S4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5.75" customHeight="1">
      <c r="A18" s="43"/>
      <c r="B18" s="30" t="s">
        <v>44</v>
      </c>
      <c r="C18" s="29" t="s">
        <v>177</v>
      </c>
      <c r="D18" s="30" t="s">
        <v>16</v>
      </c>
      <c r="E18" s="30" t="str">
        <f>IFERROR(__xludf.DUMMYFUNCTION("CONCATENATE(INDEX(SPLIT(B18, ""-""), 2), ""-"", INDEX(SPLIT(B18, ""-""), 3))"),"TP1-3")</f>
        <v>TP1-3</v>
      </c>
      <c r="F18" s="31" t="s">
        <v>178</v>
      </c>
      <c r="G18" s="31" t="s">
        <v>142</v>
      </c>
      <c r="H18" s="32">
        <v>9.0</v>
      </c>
      <c r="I18" s="46" t="s">
        <v>143</v>
      </c>
      <c r="J18" s="7"/>
      <c r="K18" s="7" t="str">
        <f>IFERROR(__xludf.DUMMYFUNCTION("(INDEX(SPLIT(B18, ""-""), 1))"),"S4")</f>
        <v>S4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15.75" customHeight="1">
      <c r="A19" s="44"/>
      <c r="B19" s="37" t="s">
        <v>46</v>
      </c>
      <c r="C19" s="36" t="s">
        <v>179</v>
      </c>
      <c r="D19" s="37" t="s">
        <v>7</v>
      </c>
      <c r="E19" s="37" t="str">
        <f>IFERROR(__xludf.DUMMYFUNCTION("CONCATENATE(INDEX(SPLIT(B19, ""-""), 2), ""-"", INDEX(SPLIT(B19, ""-""), 3))"),"TP1-4")</f>
        <v>TP1-4</v>
      </c>
      <c r="F19" s="38" t="s">
        <v>180</v>
      </c>
      <c r="G19" s="38" t="s">
        <v>142</v>
      </c>
      <c r="H19" s="39">
        <v>1.0</v>
      </c>
      <c r="I19" s="45" t="s">
        <v>143</v>
      </c>
      <c r="J19" s="7"/>
      <c r="K19" s="7" t="str">
        <f>IFERROR(__xludf.DUMMYFUNCTION("(INDEX(SPLIT(B19, ""-""), 1))"),"S4")</f>
        <v>S4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15.75" customHeight="1">
      <c r="A20" s="43"/>
      <c r="B20" s="30" t="s">
        <v>48</v>
      </c>
      <c r="C20" s="29" t="s">
        <v>181</v>
      </c>
      <c r="D20" s="30" t="s">
        <v>16</v>
      </c>
      <c r="E20" s="30" t="str">
        <f>IFERROR(__xludf.DUMMYFUNCTION("CONCATENATE(INDEX(SPLIT(B20, ""-""), 2), ""-"", INDEX(SPLIT(B20, ""-""), 3))"),"TP2-1")</f>
        <v>TP2-1</v>
      </c>
      <c r="F20" s="31" t="s">
        <v>182</v>
      </c>
      <c r="G20" s="31" t="s">
        <v>142</v>
      </c>
      <c r="H20" s="32">
        <v>3.0</v>
      </c>
      <c r="I20" s="46" t="s">
        <v>143</v>
      </c>
      <c r="J20" s="7"/>
      <c r="K20" s="7" t="str">
        <f>IFERROR(__xludf.DUMMYFUNCTION("(INDEX(SPLIT(B20, ""-""), 1))"),"S4")</f>
        <v>S4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5.75" customHeight="1">
      <c r="A21" s="44"/>
      <c r="B21" s="37" t="s">
        <v>50</v>
      </c>
      <c r="C21" s="36" t="s">
        <v>183</v>
      </c>
      <c r="D21" s="37" t="s">
        <v>7</v>
      </c>
      <c r="E21" s="37" t="str">
        <f>IFERROR(__xludf.DUMMYFUNCTION("CONCATENATE(INDEX(SPLIT(B21, ""-""), 2), ""-"", INDEX(SPLIT(B21, ""-""), 3))"),"TP2-2")</f>
        <v>TP2-2</v>
      </c>
      <c r="F21" s="38" t="s">
        <v>184</v>
      </c>
      <c r="G21" s="38" t="s">
        <v>142</v>
      </c>
      <c r="H21" s="39">
        <v>3.0</v>
      </c>
      <c r="I21" s="45" t="s">
        <v>143</v>
      </c>
      <c r="J21" s="7"/>
      <c r="K21" s="7" t="str">
        <f>IFERROR(__xludf.DUMMYFUNCTION("(INDEX(SPLIT(B21, ""-""), 1))"),"S4")</f>
        <v>S4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5.75" customHeight="1">
      <c r="A22" s="43"/>
      <c r="B22" s="30" t="s">
        <v>52</v>
      </c>
      <c r="C22" s="29" t="s">
        <v>185</v>
      </c>
      <c r="D22" s="30" t="s">
        <v>23</v>
      </c>
      <c r="E22" s="30" t="str">
        <f>IFERROR(__xludf.DUMMYFUNCTION("CONCATENATE(INDEX(SPLIT(B22, ""-""), 2), ""-"", INDEX(SPLIT(B22, ""-""), 3))"),"TP2-3")</f>
        <v>TP2-3</v>
      </c>
      <c r="F22" s="31" t="s">
        <v>186</v>
      </c>
      <c r="G22" s="31" t="s">
        <v>142</v>
      </c>
      <c r="H22" s="32">
        <v>1.0</v>
      </c>
      <c r="I22" s="46" t="s">
        <v>143</v>
      </c>
      <c r="J22" s="7"/>
      <c r="K22" s="7" t="str">
        <f>IFERROR(__xludf.DUMMYFUNCTION("(INDEX(SPLIT(B22, ""-""), 1))"),"S4")</f>
        <v>S4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5.75" customHeight="1">
      <c r="A23" s="44"/>
      <c r="B23" s="37" t="s">
        <v>54</v>
      </c>
      <c r="C23" s="36" t="s">
        <v>187</v>
      </c>
      <c r="D23" s="37" t="s">
        <v>7</v>
      </c>
      <c r="E23" s="37" t="str">
        <f>IFERROR(__xludf.DUMMYFUNCTION("CONCATENATE(INDEX(SPLIT(B23, ""-""), 2), ""-"", INDEX(SPLIT(B23, ""-""), 3))"),"TP3-1")</f>
        <v>TP3-1</v>
      </c>
      <c r="F23" s="38" t="s">
        <v>188</v>
      </c>
      <c r="G23" s="38" t="s">
        <v>142</v>
      </c>
      <c r="H23" s="39">
        <v>3.0</v>
      </c>
      <c r="I23" s="45" t="s">
        <v>143</v>
      </c>
      <c r="J23" s="7"/>
      <c r="K23" s="7" t="str">
        <f>IFERROR(__xludf.DUMMYFUNCTION("(INDEX(SPLIT(B23, ""-""), 1))"),"S4")</f>
        <v>S4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5.75" customHeight="1">
      <c r="A24" s="43"/>
      <c r="B24" s="30" t="s">
        <v>56</v>
      </c>
      <c r="C24" s="29" t="s">
        <v>189</v>
      </c>
      <c r="D24" s="30" t="s">
        <v>7</v>
      </c>
      <c r="E24" s="30" t="str">
        <f>IFERROR(__xludf.DUMMYFUNCTION("CONCATENATE(INDEX(SPLIT(B24, ""-""), 2), ""-"", INDEX(SPLIT(B24, ""-""), 3))"),"TP3-2")</f>
        <v>TP3-2</v>
      </c>
      <c r="F24" s="31" t="s">
        <v>190</v>
      </c>
      <c r="G24" s="31" t="s">
        <v>142</v>
      </c>
      <c r="H24" s="32">
        <v>5.0</v>
      </c>
      <c r="I24" s="46" t="s">
        <v>143</v>
      </c>
      <c r="J24" s="7"/>
      <c r="K24" s="7" t="str">
        <f>IFERROR(__xludf.DUMMYFUNCTION("(INDEX(SPLIT(B24, ""-""), 1))"),"S4")</f>
        <v>S4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5.75" customHeight="1">
      <c r="A25" s="44"/>
      <c r="B25" s="37" t="s">
        <v>58</v>
      </c>
      <c r="C25" s="36" t="s">
        <v>191</v>
      </c>
      <c r="D25" s="37" t="s">
        <v>23</v>
      </c>
      <c r="E25" s="37" t="str">
        <f>IFERROR(__xludf.DUMMYFUNCTION("CONCATENATE(INDEX(SPLIT(B25, ""-""), 2), ""-"", INDEX(SPLIT(B25, ""-""), 3))"),"TP3-3")</f>
        <v>TP3-3</v>
      </c>
      <c r="F25" s="38" t="s">
        <v>192</v>
      </c>
      <c r="G25" s="38" t="s">
        <v>142</v>
      </c>
      <c r="H25" s="39">
        <v>4.0</v>
      </c>
      <c r="I25" s="45" t="s">
        <v>143</v>
      </c>
      <c r="J25" s="7"/>
      <c r="K25" s="7" t="str">
        <f>IFERROR(__xludf.DUMMYFUNCTION("(INDEX(SPLIT(B25, ""-""), 1))"),"S4")</f>
        <v>S4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5.75" customHeight="1">
      <c r="A26" s="43" t="s">
        <v>193</v>
      </c>
      <c r="B26" s="30" t="s">
        <v>62</v>
      </c>
      <c r="C26" s="29" t="s">
        <v>194</v>
      </c>
      <c r="D26" s="30" t="s">
        <v>16</v>
      </c>
      <c r="E26" s="30" t="s">
        <v>195</v>
      </c>
      <c r="F26" s="31" t="s">
        <v>196</v>
      </c>
      <c r="G26" s="31" t="s">
        <v>142</v>
      </c>
      <c r="H26" s="32">
        <v>2.0</v>
      </c>
      <c r="I26" s="46" t="s">
        <v>143</v>
      </c>
      <c r="J26" s="7"/>
      <c r="K26" s="7" t="str">
        <f>IFERROR(__xludf.DUMMYFUNCTION("(INDEX(SPLIT(B26, ""-""), 1))"),"S5")</f>
        <v>S5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5.75" customHeight="1">
      <c r="B27" s="37" t="s">
        <v>64</v>
      </c>
      <c r="C27" s="47" t="s">
        <v>197</v>
      </c>
      <c r="D27" s="37" t="s">
        <v>7</v>
      </c>
      <c r="E27" s="37" t="s">
        <v>198</v>
      </c>
      <c r="F27" s="48" t="s">
        <v>199</v>
      </c>
      <c r="G27" s="38" t="s">
        <v>142</v>
      </c>
      <c r="H27" s="39">
        <v>2.0</v>
      </c>
      <c r="I27" s="45" t="s">
        <v>143</v>
      </c>
      <c r="J27" s="7"/>
      <c r="K27" s="7" t="str">
        <f>IFERROR(__xludf.DUMMYFUNCTION("(INDEX(SPLIT(B27, ""-""), 1))"),"S5")</f>
        <v>S5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5.75" customHeight="1">
      <c r="B28" s="30" t="s">
        <v>66</v>
      </c>
      <c r="C28" s="49" t="s">
        <v>200</v>
      </c>
      <c r="D28" s="30" t="s">
        <v>7</v>
      </c>
      <c r="E28" s="30" t="s">
        <v>201</v>
      </c>
      <c r="F28" s="50" t="s">
        <v>202</v>
      </c>
      <c r="G28" s="31" t="s">
        <v>142</v>
      </c>
      <c r="H28" s="32">
        <v>2.0</v>
      </c>
      <c r="I28" s="46" t="s">
        <v>143</v>
      </c>
      <c r="J28" s="7"/>
      <c r="K28" s="7" t="str">
        <f>IFERROR(__xludf.DUMMYFUNCTION("(INDEX(SPLIT(B28, ""-""), 1))"),"S5")</f>
        <v>S5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5.75" customHeight="1">
      <c r="B29" s="37" t="s">
        <v>68</v>
      </c>
      <c r="C29" s="47" t="s">
        <v>203</v>
      </c>
      <c r="D29" s="37" t="s">
        <v>7</v>
      </c>
      <c r="E29" s="37" t="s">
        <v>204</v>
      </c>
      <c r="F29" s="48" t="s">
        <v>202</v>
      </c>
      <c r="G29" s="38" t="s">
        <v>142</v>
      </c>
      <c r="H29" s="39">
        <v>2.0</v>
      </c>
      <c r="I29" s="45" t="s">
        <v>143</v>
      </c>
      <c r="J29" s="7"/>
      <c r="K29" s="7" t="str">
        <f>IFERROR(__xludf.DUMMYFUNCTION("(INDEX(SPLIT(B29, ""-""), 1))"),"S5")</f>
        <v>S5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5.75" customHeight="1">
      <c r="B30" s="30" t="s">
        <v>70</v>
      </c>
      <c r="C30" s="49" t="s">
        <v>205</v>
      </c>
      <c r="D30" s="30" t="s">
        <v>7</v>
      </c>
      <c r="E30" s="30" t="s">
        <v>206</v>
      </c>
      <c r="F30" s="50" t="s">
        <v>202</v>
      </c>
      <c r="G30" s="31" t="s">
        <v>142</v>
      </c>
      <c r="H30" s="32">
        <v>2.0</v>
      </c>
      <c r="I30" s="46" t="s">
        <v>143</v>
      </c>
      <c r="J30" s="7"/>
      <c r="K30" s="7" t="str">
        <f>IFERROR(__xludf.DUMMYFUNCTION("(INDEX(SPLIT(B30, ""-""), 1))"),"S5")</f>
        <v>S5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5.75" customHeight="1">
      <c r="B31" s="37" t="s">
        <v>72</v>
      </c>
      <c r="C31" s="47" t="s">
        <v>207</v>
      </c>
      <c r="D31" s="37" t="s">
        <v>16</v>
      </c>
      <c r="E31" s="37" t="s">
        <v>208</v>
      </c>
      <c r="F31" s="48" t="s">
        <v>209</v>
      </c>
      <c r="G31" s="38" t="s">
        <v>142</v>
      </c>
      <c r="H31" s="39">
        <v>4.0</v>
      </c>
      <c r="I31" s="45" t="s">
        <v>143</v>
      </c>
      <c r="J31" s="7"/>
      <c r="K31" s="7" t="str">
        <f>IFERROR(__xludf.DUMMYFUNCTION("(INDEX(SPLIT(B31, ""-""), 1))"),"S5")</f>
        <v>S5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5.75" customHeight="1">
      <c r="B32" s="30" t="s">
        <v>74</v>
      </c>
      <c r="C32" s="49" t="s">
        <v>210</v>
      </c>
      <c r="D32" s="30" t="s">
        <v>16</v>
      </c>
      <c r="E32" s="30" t="s">
        <v>211</v>
      </c>
      <c r="F32" s="50" t="s">
        <v>212</v>
      </c>
      <c r="G32" s="31" t="s">
        <v>142</v>
      </c>
      <c r="H32" s="32">
        <v>5.0</v>
      </c>
      <c r="I32" s="46" t="s">
        <v>143</v>
      </c>
      <c r="J32" s="7"/>
      <c r="K32" s="7" t="str">
        <f>IFERROR(__xludf.DUMMYFUNCTION("(INDEX(SPLIT(B32, ""-""), 1))"),"S5")</f>
        <v>S5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5.75" customHeight="1">
      <c r="B33" s="37" t="s">
        <v>76</v>
      </c>
      <c r="C33" s="47" t="s">
        <v>213</v>
      </c>
      <c r="D33" s="37" t="s">
        <v>7</v>
      </c>
      <c r="E33" s="37" t="s">
        <v>214</v>
      </c>
      <c r="F33" s="48" t="s">
        <v>215</v>
      </c>
      <c r="G33" s="38" t="s">
        <v>142</v>
      </c>
      <c r="H33" s="39">
        <v>5.0</v>
      </c>
      <c r="I33" s="45" t="s">
        <v>143</v>
      </c>
      <c r="J33" s="7"/>
      <c r="K33" s="7" t="str">
        <f>IFERROR(__xludf.DUMMYFUNCTION("(INDEX(SPLIT(B33, ""-""), 1))"),"S5")</f>
        <v>S5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5.75" customHeight="1">
      <c r="B34" s="30" t="s">
        <v>78</v>
      </c>
      <c r="C34" s="49" t="s">
        <v>216</v>
      </c>
      <c r="D34" s="30" t="s">
        <v>7</v>
      </c>
      <c r="E34" s="30" t="s">
        <v>217</v>
      </c>
      <c r="F34" s="50" t="s">
        <v>218</v>
      </c>
      <c r="G34" s="31" t="s">
        <v>142</v>
      </c>
      <c r="H34" s="32">
        <v>5.0</v>
      </c>
      <c r="I34" s="46" t="s">
        <v>143</v>
      </c>
      <c r="J34" s="7"/>
      <c r="K34" s="7" t="str">
        <f>IFERROR(__xludf.DUMMYFUNCTION("(INDEX(SPLIT(B34, ""-""), 1))"),"S5")</f>
        <v>S5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15.75" customHeight="1">
      <c r="B35" s="37" t="s">
        <v>80</v>
      </c>
      <c r="C35" s="47" t="s">
        <v>219</v>
      </c>
      <c r="D35" s="37" t="s">
        <v>7</v>
      </c>
      <c r="E35" s="37" t="s">
        <v>220</v>
      </c>
      <c r="F35" s="48" t="s">
        <v>221</v>
      </c>
      <c r="G35" s="38" t="s">
        <v>142</v>
      </c>
      <c r="H35" s="39">
        <v>5.0</v>
      </c>
      <c r="I35" s="45" t="s">
        <v>143</v>
      </c>
      <c r="J35" s="7"/>
      <c r="K35" s="7" t="str">
        <f>IFERROR(__xludf.DUMMYFUNCTION("(INDEX(SPLIT(B35, ""-""), 1))"),"S5")</f>
        <v>S5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5.75" customHeight="1">
      <c r="B36" s="30" t="s">
        <v>82</v>
      </c>
      <c r="C36" s="49" t="s">
        <v>222</v>
      </c>
      <c r="D36" s="30" t="s">
        <v>7</v>
      </c>
      <c r="E36" s="30" t="s">
        <v>223</v>
      </c>
      <c r="F36" s="50" t="s">
        <v>224</v>
      </c>
      <c r="G36" s="31" t="s">
        <v>142</v>
      </c>
      <c r="H36" s="32">
        <v>5.0</v>
      </c>
      <c r="I36" s="46" t="s">
        <v>143</v>
      </c>
      <c r="J36" s="7"/>
      <c r="K36" s="7" t="str">
        <f>IFERROR(__xludf.DUMMYFUNCTION("(INDEX(SPLIT(B36, ""-""), 1))"),"S5")</f>
        <v>S5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5.75" customHeight="1">
      <c r="B37" s="37" t="s">
        <v>84</v>
      </c>
      <c r="C37" s="47" t="s">
        <v>225</v>
      </c>
      <c r="D37" s="37" t="s">
        <v>23</v>
      </c>
      <c r="E37" s="37" t="s">
        <v>226</v>
      </c>
      <c r="F37" s="48" t="s">
        <v>227</v>
      </c>
      <c r="G37" s="38" t="s">
        <v>142</v>
      </c>
      <c r="H37" s="39">
        <v>3.0</v>
      </c>
      <c r="I37" s="45" t="s">
        <v>143</v>
      </c>
      <c r="J37" s="7"/>
      <c r="K37" s="7" t="str">
        <f>IFERROR(__xludf.DUMMYFUNCTION("(INDEX(SPLIT(B37, ""-""), 1))"),"S5")</f>
        <v>S5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15.75" customHeight="1">
      <c r="B38" s="30" t="s">
        <v>86</v>
      </c>
      <c r="C38" s="49" t="s">
        <v>228</v>
      </c>
      <c r="D38" s="30" t="s">
        <v>23</v>
      </c>
      <c r="E38" s="30" t="s">
        <v>229</v>
      </c>
      <c r="F38" s="50" t="s">
        <v>230</v>
      </c>
      <c r="G38" s="31" t="s">
        <v>142</v>
      </c>
      <c r="H38" s="32">
        <v>4.0</v>
      </c>
      <c r="I38" s="46" t="s">
        <v>143</v>
      </c>
      <c r="J38" s="7"/>
      <c r="K38" s="7" t="str">
        <f>IFERROR(__xludf.DUMMYFUNCTION("(INDEX(SPLIT(B38, ""-""), 1))"),"S5")</f>
        <v>S5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15.75" customHeight="1">
      <c r="B39" s="37" t="s">
        <v>88</v>
      </c>
      <c r="C39" s="47" t="s">
        <v>231</v>
      </c>
      <c r="D39" s="37" t="s">
        <v>23</v>
      </c>
      <c r="E39" s="37" t="s">
        <v>232</v>
      </c>
      <c r="F39" s="48" t="s">
        <v>230</v>
      </c>
      <c r="G39" s="38" t="s">
        <v>142</v>
      </c>
      <c r="H39" s="39">
        <v>4.0</v>
      </c>
      <c r="I39" s="45" t="s">
        <v>143</v>
      </c>
      <c r="J39" s="7"/>
      <c r="K39" s="7" t="str">
        <f>IFERROR(__xludf.DUMMYFUNCTION("(INDEX(SPLIT(B39, ""-""), 1))"),"S5")</f>
        <v>S5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15.75" customHeight="1">
      <c r="B40" s="30" t="s">
        <v>90</v>
      </c>
      <c r="C40" s="49" t="s">
        <v>233</v>
      </c>
      <c r="D40" s="30" t="s">
        <v>16</v>
      </c>
      <c r="E40" s="30" t="s">
        <v>234</v>
      </c>
      <c r="F40" s="50" t="s">
        <v>235</v>
      </c>
      <c r="G40" s="31" t="s">
        <v>142</v>
      </c>
      <c r="H40" s="32">
        <v>5.0</v>
      </c>
      <c r="I40" s="46" t="s">
        <v>143</v>
      </c>
      <c r="J40" s="7"/>
      <c r="K40" s="7" t="str">
        <f>IFERROR(__xludf.DUMMYFUNCTION("(INDEX(SPLIT(B40, ""-""), 1))"),"S5")</f>
        <v>S5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5.75" customHeight="1">
      <c r="B41" s="37" t="s">
        <v>92</v>
      </c>
      <c r="C41" s="47" t="s">
        <v>236</v>
      </c>
      <c r="D41" s="37" t="s">
        <v>16</v>
      </c>
      <c r="E41" s="37" t="s">
        <v>237</v>
      </c>
      <c r="F41" s="48" t="s">
        <v>238</v>
      </c>
      <c r="G41" s="38" t="s">
        <v>142</v>
      </c>
      <c r="H41" s="39">
        <v>5.0</v>
      </c>
      <c r="I41" s="45" t="s">
        <v>143</v>
      </c>
      <c r="J41" s="7"/>
      <c r="K41" s="7" t="str">
        <f>IFERROR(__xludf.DUMMYFUNCTION("(INDEX(SPLIT(B41, ""-""), 1))"),"S5")</f>
        <v>S5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5.75" customHeight="1">
      <c r="B42" s="30" t="s">
        <v>94</v>
      </c>
      <c r="C42" s="49" t="s">
        <v>239</v>
      </c>
      <c r="D42" s="30" t="s">
        <v>16</v>
      </c>
      <c r="E42" s="30" t="s">
        <v>240</v>
      </c>
      <c r="F42" s="50" t="s">
        <v>241</v>
      </c>
      <c r="G42" s="31" t="s">
        <v>142</v>
      </c>
      <c r="H42" s="32">
        <v>5.0</v>
      </c>
      <c r="I42" s="46" t="s">
        <v>143</v>
      </c>
      <c r="J42" s="7"/>
      <c r="K42" s="7" t="str">
        <f>IFERROR(__xludf.DUMMYFUNCTION("(INDEX(SPLIT(B42, ""-""), 1))"),"S5")</f>
        <v>S5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5.75" customHeight="1">
      <c r="B43" s="37" t="s">
        <v>96</v>
      </c>
      <c r="C43" s="47" t="s">
        <v>242</v>
      </c>
      <c r="D43" s="37" t="s">
        <v>16</v>
      </c>
      <c r="E43" s="37" t="s">
        <v>243</v>
      </c>
      <c r="F43" s="48" t="s">
        <v>244</v>
      </c>
      <c r="G43" s="38" t="s">
        <v>142</v>
      </c>
      <c r="H43" s="39">
        <v>5.0</v>
      </c>
      <c r="I43" s="45" t="s">
        <v>143</v>
      </c>
      <c r="J43" s="7"/>
      <c r="K43" s="7" t="str">
        <f>IFERROR(__xludf.DUMMYFUNCTION("(INDEX(SPLIT(B43, ""-""), 1))"),"S5")</f>
        <v>S5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5.75" customHeight="1">
      <c r="B44" s="30" t="s">
        <v>98</v>
      </c>
      <c r="C44" s="49" t="s">
        <v>245</v>
      </c>
      <c r="D44" s="30" t="s">
        <v>16</v>
      </c>
      <c r="E44" s="30" t="s">
        <v>246</v>
      </c>
      <c r="F44" s="50" t="s">
        <v>247</v>
      </c>
      <c r="G44" s="31" t="s">
        <v>142</v>
      </c>
      <c r="H44" s="32">
        <v>5.0</v>
      </c>
      <c r="I44" s="46" t="s">
        <v>143</v>
      </c>
      <c r="J44" s="7"/>
      <c r="K44" s="7" t="str">
        <f>IFERROR(__xludf.DUMMYFUNCTION("(INDEX(SPLIT(B44, ""-""), 1))"),"S5")</f>
        <v>S5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5.75" customHeight="1">
      <c r="B45" s="37" t="s">
        <v>100</v>
      </c>
      <c r="C45" s="47" t="s">
        <v>248</v>
      </c>
      <c r="D45" s="37" t="s">
        <v>16</v>
      </c>
      <c r="E45" s="37" t="s">
        <v>249</v>
      </c>
      <c r="F45" s="48" t="s">
        <v>250</v>
      </c>
      <c r="G45" s="38" t="s">
        <v>142</v>
      </c>
      <c r="H45" s="39">
        <v>5.0</v>
      </c>
      <c r="I45" s="45" t="s">
        <v>143</v>
      </c>
      <c r="J45" s="7"/>
      <c r="K45" s="7" t="str">
        <f>IFERROR(__xludf.DUMMYFUNCTION("(INDEX(SPLIT(B45, ""-""), 1))"),"S5")</f>
        <v>S5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5.75" customHeight="1">
      <c r="A46" s="43" t="s">
        <v>251</v>
      </c>
      <c r="B46" s="30" t="s">
        <v>104</v>
      </c>
      <c r="C46" s="29" t="s">
        <v>252</v>
      </c>
      <c r="D46" s="30" t="s">
        <v>106</v>
      </c>
      <c r="E46" s="30" t="str">
        <f>IFERROR(__xludf.DUMMYFUNCTION("CONCATENATE(INDEX(SPLIT(B46, ""-""), 2), ""-"", INDEX(SPLIT(B46, ""-""), 3))"),"TP1-1")</f>
        <v>TP1-1</v>
      </c>
      <c r="F46" s="31" t="s">
        <v>253</v>
      </c>
      <c r="G46" s="31" t="s">
        <v>142</v>
      </c>
      <c r="H46" s="32">
        <v>75.0</v>
      </c>
      <c r="I46" s="33" t="s">
        <v>143</v>
      </c>
      <c r="J46" s="7"/>
      <c r="K46" s="7" t="str">
        <f>IFERROR(__xludf.DUMMYFUNCTION("(INDEX(SPLIT(B46, ""-""), 1))"),"S6")</f>
        <v>S6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5.75" customHeight="1">
      <c r="A47" s="44"/>
      <c r="B47" s="37" t="s">
        <v>107</v>
      </c>
      <c r="C47" s="36" t="s">
        <v>254</v>
      </c>
      <c r="D47" s="37" t="s">
        <v>7</v>
      </c>
      <c r="E47" s="37" t="str">
        <f>IFERROR(__xludf.DUMMYFUNCTION("CONCATENATE(INDEX(SPLIT(B47, ""-""), 2), ""-"", INDEX(SPLIT(B47, ""-""), 3))"),"TP1-2")</f>
        <v>TP1-2</v>
      </c>
      <c r="F47" s="38" t="s">
        <v>255</v>
      </c>
      <c r="G47" s="38" t="s">
        <v>142</v>
      </c>
      <c r="H47" s="39">
        <v>5.0</v>
      </c>
      <c r="I47" s="40" t="s">
        <v>143</v>
      </c>
      <c r="J47" s="7"/>
      <c r="K47" s="7" t="str">
        <f>IFERROR(__xludf.DUMMYFUNCTION("(INDEX(SPLIT(B47, ""-""), 1))"),"S6")</f>
        <v>S6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5.75" customHeight="1">
      <c r="A48" s="43" t="s">
        <v>256</v>
      </c>
      <c r="B48" s="30" t="s">
        <v>111</v>
      </c>
      <c r="C48" s="29" t="s">
        <v>257</v>
      </c>
      <c r="D48" s="30" t="s">
        <v>16</v>
      </c>
      <c r="E48" s="30" t="str">
        <f>IFERROR(__xludf.DUMMYFUNCTION("CONCATENATE(INDEX(SPLIT(B48, ""-""), 2), ""-"", INDEX(SPLIT(B48, ""-""), 3))"),"TP1-1")</f>
        <v>TP1-1</v>
      </c>
      <c r="F48" s="31" t="s">
        <v>258</v>
      </c>
      <c r="G48" s="31" t="s">
        <v>142</v>
      </c>
      <c r="H48" s="32">
        <v>80.0</v>
      </c>
      <c r="I48" s="33" t="s">
        <v>259</v>
      </c>
      <c r="J48" s="7"/>
      <c r="K48" s="7" t="str">
        <f>IFERROR(__xludf.DUMMYFUNCTION("(INDEX(SPLIT(B48, ""-""), 1))"),"S7")</f>
        <v>S7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5.75" customHeight="1">
      <c r="A49" s="44" t="s">
        <v>260</v>
      </c>
      <c r="B49" s="37" t="s">
        <v>115</v>
      </c>
      <c r="C49" s="36" t="s">
        <v>261</v>
      </c>
      <c r="D49" s="37" t="s">
        <v>16</v>
      </c>
      <c r="E49" s="37" t="str">
        <f>IFERROR(__xludf.DUMMYFUNCTION("CONCATENATE(INDEX(SPLIT(B49, ""-""), 2), ""-"", INDEX(SPLIT(B49, ""-""), 3))"),"TP1-1")</f>
        <v>TP1-1</v>
      </c>
      <c r="F49" s="38" t="s">
        <v>262</v>
      </c>
      <c r="G49" s="38" t="s">
        <v>142</v>
      </c>
      <c r="H49" s="39">
        <v>56.0</v>
      </c>
      <c r="I49" s="40" t="s">
        <v>259</v>
      </c>
      <c r="J49" s="7"/>
      <c r="K49" s="7" t="str">
        <f>IFERROR(__xludf.DUMMYFUNCTION("(INDEX(SPLIT(B49, ""-""), 1))"),"S8")</f>
        <v>S8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5.75" customHeight="1">
      <c r="A50" s="43" t="s">
        <v>263</v>
      </c>
      <c r="B50" s="30" t="s">
        <v>123</v>
      </c>
      <c r="C50" s="29" t="s">
        <v>264</v>
      </c>
      <c r="D50" s="30" t="s">
        <v>106</v>
      </c>
      <c r="E50" s="30" t="str">
        <f>IFERROR(__xludf.DUMMYFUNCTION("CONCATENATE(INDEX(SPLIT(B50, ""-""), 2), ""-"", INDEX(SPLIT(B50, ""-""), 3))"),"TP1-1")</f>
        <v>TP1-1</v>
      </c>
      <c r="F50" s="31" t="s">
        <v>265</v>
      </c>
      <c r="G50" s="31" t="s">
        <v>142</v>
      </c>
      <c r="H50" s="32">
        <v>24.0</v>
      </c>
      <c r="I50" s="33" t="s">
        <v>259</v>
      </c>
      <c r="J50" s="7"/>
      <c r="K50" s="7" t="str">
        <f>IFERROR(__xludf.DUMMYFUNCTION("(INDEX(SPLIT(B50, ""-""), 1))"),"S10")</f>
        <v>S10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5.75" customHeight="1">
      <c r="A51" s="51" t="s">
        <v>266</v>
      </c>
      <c r="B51" s="52" t="s">
        <v>127</v>
      </c>
      <c r="C51" s="53" t="s">
        <v>267</v>
      </c>
      <c r="D51" s="52" t="s">
        <v>129</v>
      </c>
      <c r="E51" s="52" t="str">
        <f>IFERROR(__xludf.DUMMYFUNCTION("CONCATENATE(INDEX(SPLIT(B51, ""-""), 2), ""-"", INDEX(SPLIT(B51, ""-""), 3))"),"TP1-1")</f>
        <v>TP1-1</v>
      </c>
      <c r="F51" s="54" t="s">
        <v>268</v>
      </c>
      <c r="G51" s="54" t="s">
        <v>142</v>
      </c>
      <c r="H51" s="55">
        <v>16.0</v>
      </c>
      <c r="I51" s="56" t="s">
        <v>259</v>
      </c>
      <c r="J51" s="7"/>
      <c r="K51" s="7" t="str">
        <f>IFERROR(__xludf.DUMMYFUNCTION("(INDEX(SPLIT(B51, ""-""), 1))"),"S11")</f>
        <v>S11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5.75" customHeight="1">
      <c r="A52" s="3"/>
      <c r="B52" s="3"/>
      <c r="C52" s="16"/>
      <c r="D52" s="3"/>
      <c r="E52" s="3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5.75" customHeight="1">
      <c r="A53" s="3"/>
      <c r="B53" s="3"/>
      <c r="C53" s="16"/>
      <c r="D53" s="3"/>
      <c r="E53" s="3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5.75" customHeight="1">
      <c r="A54" s="3"/>
      <c r="B54" s="3"/>
      <c r="C54" s="16"/>
      <c r="D54" s="3"/>
      <c r="E54" s="3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5.75" customHeight="1">
      <c r="A55" s="3"/>
      <c r="B55" s="3"/>
      <c r="C55" s="16"/>
      <c r="D55" s="3"/>
      <c r="E55" s="3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5.75" customHeight="1">
      <c r="A56" s="3"/>
      <c r="B56" s="3"/>
      <c r="C56" s="16"/>
      <c r="D56" s="3"/>
      <c r="E56" s="3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5.75" customHeight="1">
      <c r="A57" s="3"/>
      <c r="B57" s="3"/>
      <c r="C57" s="16"/>
      <c r="D57" s="3"/>
      <c r="E57" s="3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5.75" customHeight="1">
      <c r="A58" s="3"/>
      <c r="B58" s="3"/>
      <c r="C58" s="16"/>
      <c r="D58" s="3"/>
      <c r="E58" s="3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5.75" customHeight="1">
      <c r="A59" s="3"/>
      <c r="B59" s="3"/>
      <c r="C59" s="16"/>
      <c r="D59" s="3"/>
      <c r="E59" s="3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5.75" customHeight="1">
      <c r="A60" s="3"/>
      <c r="B60" s="3"/>
      <c r="C60" s="16"/>
      <c r="D60" s="3"/>
      <c r="E60" s="3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5.75" customHeight="1">
      <c r="A61" s="3"/>
      <c r="B61" s="3"/>
      <c r="C61" s="16"/>
      <c r="D61" s="3"/>
      <c r="E61" s="3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5.75" customHeight="1">
      <c r="A62" s="3"/>
      <c r="B62" s="3"/>
      <c r="C62" s="16"/>
      <c r="D62" s="3"/>
      <c r="E62" s="3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5.75" customHeight="1">
      <c r="A63" s="3"/>
      <c r="B63" s="3"/>
      <c r="C63" s="16"/>
      <c r="D63" s="3"/>
      <c r="E63" s="3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5.75" customHeight="1">
      <c r="A64" s="3"/>
      <c r="B64" s="3"/>
      <c r="C64" s="16"/>
      <c r="D64" s="3"/>
      <c r="E64" s="3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5.75" customHeight="1">
      <c r="A65" s="3"/>
      <c r="B65" s="3"/>
      <c r="C65" s="16"/>
      <c r="D65" s="3"/>
      <c r="E65" s="3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5.75" customHeight="1">
      <c r="A66" s="3"/>
      <c r="B66" s="3"/>
      <c r="C66" s="16"/>
      <c r="D66" s="3"/>
      <c r="E66" s="3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5.75" customHeight="1">
      <c r="A67" s="3"/>
      <c r="B67" s="3"/>
      <c r="C67" s="16"/>
      <c r="D67" s="3"/>
      <c r="E67" s="3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5.75" customHeight="1">
      <c r="A68" s="3"/>
      <c r="B68" s="3"/>
      <c r="C68" s="16"/>
      <c r="D68" s="3"/>
      <c r="E68" s="3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5.75" customHeight="1">
      <c r="A69" s="3"/>
      <c r="B69" s="3"/>
      <c r="C69" s="16"/>
      <c r="D69" s="3"/>
      <c r="E69" s="3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5.75" customHeight="1">
      <c r="A70" s="3"/>
      <c r="B70" s="3"/>
      <c r="C70" s="16"/>
      <c r="D70" s="3"/>
      <c r="E70" s="3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5.75" customHeight="1">
      <c r="A71" s="3"/>
      <c r="B71" s="3"/>
      <c r="C71" s="16"/>
      <c r="D71" s="3"/>
      <c r="E71" s="3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5.75" customHeight="1">
      <c r="A72" s="3"/>
      <c r="B72" s="3"/>
      <c r="C72" s="16"/>
      <c r="D72" s="3"/>
      <c r="E72" s="3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5.75" customHeight="1">
      <c r="A73" s="3"/>
      <c r="B73" s="3"/>
      <c r="C73" s="16"/>
      <c r="D73" s="3"/>
      <c r="E73" s="3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5.75" customHeight="1">
      <c r="A74" s="3"/>
      <c r="B74" s="3"/>
      <c r="C74" s="16"/>
      <c r="D74" s="3"/>
      <c r="E74" s="3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5.75" customHeight="1">
      <c r="A75" s="3"/>
      <c r="B75" s="3"/>
      <c r="C75" s="16"/>
      <c r="D75" s="3"/>
      <c r="E75" s="3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5.75" customHeight="1">
      <c r="A76" s="3"/>
      <c r="B76" s="3"/>
      <c r="C76" s="16"/>
      <c r="D76" s="3"/>
      <c r="E76" s="3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5.75" customHeight="1">
      <c r="A77" s="3"/>
      <c r="B77" s="3"/>
      <c r="C77" s="16"/>
      <c r="D77" s="3"/>
      <c r="E77" s="3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5.75" customHeight="1">
      <c r="A78" s="3"/>
      <c r="B78" s="3"/>
      <c r="C78" s="16"/>
      <c r="D78" s="3"/>
      <c r="E78" s="3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5.75" customHeight="1">
      <c r="A79" s="3"/>
      <c r="B79" s="3"/>
      <c r="C79" s="16"/>
      <c r="D79" s="3"/>
      <c r="E79" s="3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5.75" customHeight="1">
      <c r="A80" s="3"/>
      <c r="B80" s="3"/>
      <c r="C80" s="16"/>
      <c r="D80" s="3"/>
      <c r="E80" s="3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5.75" customHeight="1">
      <c r="A81" s="3"/>
      <c r="B81" s="3"/>
      <c r="C81" s="16"/>
      <c r="D81" s="3"/>
      <c r="E81" s="3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5.75" customHeight="1">
      <c r="A82" s="3"/>
      <c r="B82" s="3"/>
      <c r="C82" s="16"/>
      <c r="D82" s="3"/>
      <c r="E82" s="3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5.75" customHeight="1">
      <c r="A83" s="3"/>
      <c r="B83" s="3"/>
      <c r="C83" s="16"/>
      <c r="D83" s="3"/>
      <c r="E83" s="3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5.75" customHeight="1">
      <c r="A84" s="3"/>
      <c r="B84" s="3"/>
      <c r="C84" s="16"/>
      <c r="D84" s="3"/>
      <c r="E84" s="3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5.75" customHeight="1">
      <c r="A85" s="3"/>
      <c r="B85" s="3"/>
      <c r="C85" s="16"/>
      <c r="D85" s="3"/>
      <c r="E85" s="3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5.75" customHeight="1">
      <c r="A86" s="3"/>
      <c r="B86" s="3"/>
      <c r="C86" s="16"/>
      <c r="D86" s="3"/>
      <c r="E86" s="3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5.75" customHeight="1">
      <c r="A87" s="3"/>
      <c r="B87" s="3"/>
      <c r="C87" s="16"/>
      <c r="D87" s="3"/>
      <c r="E87" s="3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5.75" customHeight="1">
      <c r="A88" s="3"/>
      <c r="B88" s="3"/>
      <c r="C88" s="16"/>
      <c r="D88" s="3"/>
      <c r="E88" s="3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5.75" customHeight="1">
      <c r="A89" s="3"/>
      <c r="B89" s="3"/>
      <c r="C89" s="16"/>
      <c r="D89" s="3"/>
      <c r="E89" s="3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5.75" customHeight="1">
      <c r="A90" s="3"/>
      <c r="B90" s="3"/>
      <c r="C90" s="16"/>
      <c r="D90" s="3"/>
      <c r="E90" s="3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5.75" customHeight="1">
      <c r="A91" s="3"/>
      <c r="B91" s="3"/>
      <c r="C91" s="16"/>
      <c r="D91" s="3"/>
      <c r="E91" s="3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5.75" customHeight="1">
      <c r="A92" s="3"/>
      <c r="B92" s="3"/>
      <c r="C92" s="16"/>
      <c r="D92" s="3"/>
      <c r="E92" s="3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5.75" customHeight="1">
      <c r="A93" s="3"/>
      <c r="B93" s="3"/>
      <c r="C93" s="16"/>
      <c r="D93" s="3"/>
      <c r="E93" s="3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5.75" customHeight="1">
      <c r="A94" s="3"/>
      <c r="B94" s="3"/>
      <c r="C94" s="16"/>
      <c r="D94" s="3"/>
      <c r="E94" s="3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5.75" customHeight="1">
      <c r="A95" s="3"/>
      <c r="B95" s="3"/>
      <c r="C95" s="16"/>
      <c r="D95" s="3"/>
      <c r="E95" s="3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5.75" customHeight="1">
      <c r="A96" s="3"/>
      <c r="B96" s="3"/>
      <c r="C96" s="16"/>
      <c r="D96" s="3"/>
      <c r="E96" s="3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5.75" customHeight="1">
      <c r="A97" s="3"/>
      <c r="B97" s="3"/>
      <c r="C97" s="16"/>
      <c r="D97" s="3"/>
      <c r="E97" s="3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5.75" customHeight="1">
      <c r="A98" s="3"/>
      <c r="B98" s="3"/>
      <c r="C98" s="16"/>
      <c r="D98" s="3"/>
      <c r="E98" s="3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5.75" customHeight="1">
      <c r="A99" s="3"/>
      <c r="B99" s="3"/>
      <c r="C99" s="16"/>
      <c r="D99" s="3"/>
      <c r="E99" s="3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5.75" customHeight="1">
      <c r="A100" s="3"/>
      <c r="B100" s="3"/>
      <c r="C100" s="16"/>
      <c r="D100" s="3"/>
      <c r="E100" s="3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5.75" customHeight="1">
      <c r="A101" s="3"/>
      <c r="B101" s="3"/>
      <c r="C101" s="16"/>
      <c r="D101" s="3"/>
      <c r="E101" s="3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5.75" customHeight="1">
      <c r="A102" s="3"/>
      <c r="B102" s="3"/>
      <c r="C102" s="16"/>
      <c r="D102" s="3"/>
      <c r="E102" s="3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5.75" customHeight="1">
      <c r="A103" s="3"/>
      <c r="B103" s="3"/>
      <c r="C103" s="16"/>
      <c r="D103" s="3"/>
      <c r="E103" s="3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5.75" customHeight="1">
      <c r="A104" s="3"/>
      <c r="B104" s="3"/>
      <c r="C104" s="16"/>
      <c r="D104" s="3"/>
      <c r="E104" s="3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5.75" customHeight="1">
      <c r="A105" s="3"/>
      <c r="B105" s="3"/>
      <c r="C105" s="16"/>
      <c r="D105" s="3"/>
      <c r="E105" s="3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5.75" customHeight="1">
      <c r="A106" s="3"/>
      <c r="B106" s="3"/>
      <c r="C106" s="16"/>
      <c r="D106" s="3"/>
      <c r="E106" s="3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5.75" customHeight="1">
      <c r="A107" s="3"/>
      <c r="B107" s="3"/>
      <c r="C107" s="16"/>
      <c r="D107" s="3"/>
      <c r="E107" s="3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5.75" customHeight="1">
      <c r="A108" s="3"/>
      <c r="B108" s="3"/>
      <c r="C108" s="16"/>
      <c r="D108" s="3"/>
      <c r="E108" s="3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5.75" customHeight="1">
      <c r="A109" s="3"/>
      <c r="B109" s="3"/>
      <c r="C109" s="16"/>
      <c r="D109" s="3"/>
      <c r="E109" s="3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5.75" customHeight="1">
      <c r="A110" s="3"/>
      <c r="B110" s="3"/>
      <c r="C110" s="16"/>
      <c r="D110" s="3"/>
      <c r="E110" s="3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5.75" customHeight="1">
      <c r="A111" s="3"/>
      <c r="B111" s="3"/>
      <c r="C111" s="16"/>
      <c r="D111" s="3"/>
      <c r="E111" s="3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ht="15.75" customHeight="1">
      <c r="A112" s="3"/>
      <c r="B112" s="3"/>
      <c r="C112" s="16"/>
      <c r="D112" s="3"/>
      <c r="E112" s="3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5.75" customHeight="1">
      <c r="A113" s="3"/>
      <c r="B113" s="3"/>
      <c r="C113" s="16"/>
      <c r="D113" s="3"/>
      <c r="E113" s="3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5.75" customHeight="1">
      <c r="A114" s="3"/>
      <c r="B114" s="3"/>
      <c r="C114" s="16"/>
      <c r="D114" s="3"/>
      <c r="E114" s="3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5.75" customHeight="1">
      <c r="A115" s="3"/>
      <c r="B115" s="3"/>
      <c r="C115" s="16"/>
      <c r="D115" s="3"/>
      <c r="E115" s="3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5.75" customHeight="1">
      <c r="A116" s="3"/>
      <c r="B116" s="3"/>
      <c r="C116" s="16"/>
      <c r="D116" s="3"/>
      <c r="E116" s="3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5.75" customHeight="1">
      <c r="A117" s="3"/>
      <c r="B117" s="3"/>
      <c r="C117" s="16"/>
      <c r="D117" s="3"/>
      <c r="E117" s="3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5.75" customHeight="1">
      <c r="A118" s="3"/>
      <c r="B118" s="3"/>
      <c r="C118" s="16"/>
      <c r="D118" s="3"/>
      <c r="E118" s="3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5.75" customHeight="1">
      <c r="A119" s="3"/>
      <c r="B119" s="3"/>
      <c r="C119" s="16"/>
      <c r="D119" s="3"/>
      <c r="E119" s="3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5.75" customHeight="1">
      <c r="A120" s="3"/>
      <c r="B120" s="3"/>
      <c r="C120" s="16"/>
      <c r="D120" s="3"/>
      <c r="E120" s="3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5.75" customHeight="1">
      <c r="A121" s="3"/>
      <c r="B121" s="3"/>
      <c r="C121" s="16"/>
      <c r="D121" s="3"/>
      <c r="E121" s="3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5.75" customHeight="1">
      <c r="A122" s="3"/>
      <c r="B122" s="3"/>
      <c r="C122" s="16"/>
      <c r="D122" s="3"/>
      <c r="E122" s="3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5.75" customHeight="1">
      <c r="A123" s="3"/>
      <c r="B123" s="3"/>
      <c r="C123" s="16"/>
      <c r="D123" s="3"/>
      <c r="E123" s="3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5.75" customHeight="1">
      <c r="A124" s="3"/>
      <c r="B124" s="3"/>
      <c r="C124" s="16"/>
      <c r="D124" s="3"/>
      <c r="E124" s="3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5.75" customHeight="1">
      <c r="A125" s="3"/>
      <c r="B125" s="3"/>
      <c r="C125" s="16"/>
      <c r="D125" s="3"/>
      <c r="E125" s="3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5.75" customHeight="1">
      <c r="A126" s="3"/>
      <c r="B126" s="3"/>
      <c r="C126" s="16"/>
      <c r="D126" s="3"/>
      <c r="E126" s="3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5.75" customHeight="1">
      <c r="A127" s="3"/>
      <c r="B127" s="3"/>
      <c r="C127" s="16"/>
      <c r="D127" s="3"/>
      <c r="E127" s="3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5.75" customHeight="1">
      <c r="A128" s="3"/>
      <c r="B128" s="3"/>
      <c r="C128" s="16"/>
      <c r="D128" s="3"/>
      <c r="E128" s="3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5.75" customHeight="1">
      <c r="A129" s="3"/>
      <c r="B129" s="3"/>
      <c r="C129" s="16"/>
      <c r="D129" s="3"/>
      <c r="E129" s="3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5.75" customHeight="1">
      <c r="A130" s="3"/>
      <c r="B130" s="3"/>
      <c r="C130" s="16"/>
      <c r="D130" s="3"/>
      <c r="E130" s="3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5.75" customHeight="1">
      <c r="A131" s="3"/>
      <c r="B131" s="3"/>
      <c r="C131" s="16"/>
      <c r="D131" s="3"/>
      <c r="E131" s="3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5.75" customHeight="1">
      <c r="A132" s="3"/>
      <c r="B132" s="3"/>
      <c r="C132" s="16"/>
      <c r="D132" s="3"/>
      <c r="E132" s="3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5.75" customHeight="1">
      <c r="A133" s="3"/>
      <c r="B133" s="3"/>
      <c r="C133" s="16"/>
      <c r="D133" s="3"/>
      <c r="E133" s="3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5.75" customHeight="1">
      <c r="A134" s="3"/>
      <c r="B134" s="3"/>
      <c r="C134" s="16"/>
      <c r="D134" s="3"/>
      <c r="E134" s="3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5.75" customHeight="1">
      <c r="A135" s="3"/>
      <c r="B135" s="3"/>
      <c r="C135" s="16"/>
      <c r="D135" s="3"/>
      <c r="E135" s="3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5.75" customHeight="1">
      <c r="A136" s="3"/>
      <c r="B136" s="3"/>
      <c r="C136" s="16"/>
      <c r="D136" s="3"/>
      <c r="E136" s="3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5.75" customHeight="1">
      <c r="A137" s="3"/>
      <c r="B137" s="3"/>
      <c r="C137" s="16"/>
      <c r="D137" s="3"/>
      <c r="E137" s="3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5.75" customHeight="1">
      <c r="A138" s="3"/>
      <c r="B138" s="3"/>
      <c r="C138" s="16"/>
      <c r="D138" s="3"/>
      <c r="E138" s="3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5.75" customHeight="1">
      <c r="A139" s="3"/>
      <c r="B139" s="3"/>
      <c r="C139" s="16"/>
      <c r="D139" s="3"/>
      <c r="E139" s="3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5.75" customHeight="1">
      <c r="A140" s="3"/>
      <c r="B140" s="3"/>
      <c r="C140" s="16"/>
      <c r="D140" s="3"/>
      <c r="E140" s="3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5.75" customHeight="1">
      <c r="A141" s="3"/>
      <c r="B141" s="3"/>
      <c r="C141" s="16"/>
      <c r="D141" s="3"/>
      <c r="E141" s="3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5.75" customHeight="1">
      <c r="A142" s="3"/>
      <c r="B142" s="3"/>
      <c r="C142" s="16"/>
      <c r="D142" s="3"/>
      <c r="E142" s="3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5.75" customHeight="1">
      <c r="A143" s="3"/>
      <c r="B143" s="3"/>
      <c r="C143" s="16"/>
      <c r="D143" s="3"/>
      <c r="E143" s="3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5.75" customHeight="1">
      <c r="A144" s="3"/>
      <c r="B144" s="3"/>
      <c r="C144" s="16"/>
      <c r="D144" s="3"/>
      <c r="E144" s="3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5.75" customHeight="1">
      <c r="A145" s="3"/>
      <c r="B145" s="3"/>
      <c r="C145" s="16"/>
      <c r="D145" s="3"/>
      <c r="E145" s="3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5.75" customHeight="1">
      <c r="A146" s="3"/>
      <c r="B146" s="3"/>
      <c r="C146" s="16"/>
      <c r="D146" s="3"/>
      <c r="E146" s="3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5.75" customHeight="1">
      <c r="A147" s="3"/>
      <c r="B147" s="3"/>
      <c r="C147" s="16"/>
      <c r="D147" s="3"/>
      <c r="E147" s="3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5.75" customHeight="1">
      <c r="A148" s="3"/>
      <c r="B148" s="3"/>
      <c r="C148" s="16"/>
      <c r="D148" s="3"/>
      <c r="E148" s="3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5.75" customHeight="1">
      <c r="A149" s="3"/>
      <c r="B149" s="3"/>
      <c r="C149" s="16"/>
      <c r="D149" s="3"/>
      <c r="E149" s="3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5.75" customHeight="1">
      <c r="A150" s="3"/>
      <c r="B150" s="3"/>
      <c r="C150" s="16"/>
      <c r="D150" s="3"/>
      <c r="E150" s="3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5.75" customHeight="1">
      <c r="A151" s="3"/>
      <c r="B151" s="3"/>
      <c r="C151" s="16"/>
      <c r="D151" s="3"/>
      <c r="E151" s="3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5.75" customHeight="1">
      <c r="A152" s="3"/>
      <c r="B152" s="3"/>
      <c r="C152" s="16"/>
      <c r="D152" s="3"/>
      <c r="E152" s="3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5.75" customHeight="1">
      <c r="A153" s="3"/>
      <c r="B153" s="3"/>
      <c r="C153" s="16"/>
      <c r="D153" s="3"/>
      <c r="E153" s="3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5.75" customHeight="1">
      <c r="A154" s="3"/>
      <c r="B154" s="3"/>
      <c r="C154" s="16"/>
      <c r="D154" s="3"/>
      <c r="E154" s="3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5.75" customHeight="1">
      <c r="A155" s="3"/>
      <c r="B155" s="3"/>
      <c r="C155" s="16"/>
      <c r="D155" s="3"/>
      <c r="E155" s="3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5.75" customHeight="1">
      <c r="A156" s="3"/>
      <c r="B156" s="3"/>
      <c r="C156" s="16"/>
      <c r="D156" s="3"/>
      <c r="E156" s="3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5.75" customHeight="1">
      <c r="A157" s="3"/>
      <c r="B157" s="3"/>
      <c r="C157" s="16"/>
      <c r="D157" s="3"/>
      <c r="E157" s="3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5.75" customHeight="1">
      <c r="A158" s="3"/>
      <c r="B158" s="3"/>
      <c r="C158" s="16"/>
      <c r="D158" s="3"/>
      <c r="E158" s="3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5.75" customHeight="1">
      <c r="A159" s="3"/>
      <c r="B159" s="3"/>
      <c r="C159" s="16"/>
      <c r="D159" s="3"/>
      <c r="E159" s="3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5.75" customHeight="1">
      <c r="A160" s="3"/>
      <c r="B160" s="3"/>
      <c r="C160" s="16"/>
      <c r="D160" s="3"/>
      <c r="E160" s="3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5.75" customHeight="1">
      <c r="A161" s="3"/>
      <c r="B161" s="3"/>
      <c r="C161" s="16"/>
      <c r="D161" s="3"/>
      <c r="E161" s="3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5.75" customHeight="1">
      <c r="A162" s="3"/>
      <c r="B162" s="3"/>
      <c r="C162" s="16"/>
      <c r="D162" s="3"/>
      <c r="E162" s="3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5.75" customHeight="1">
      <c r="A163" s="3"/>
      <c r="B163" s="3"/>
      <c r="C163" s="16"/>
      <c r="D163" s="3"/>
      <c r="E163" s="3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5.75" customHeight="1">
      <c r="A164" s="3"/>
      <c r="B164" s="3"/>
      <c r="C164" s="16"/>
      <c r="D164" s="3"/>
      <c r="E164" s="3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5.75" customHeight="1">
      <c r="A165" s="3"/>
      <c r="B165" s="3"/>
      <c r="C165" s="16"/>
      <c r="D165" s="3"/>
      <c r="E165" s="3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5.75" customHeight="1">
      <c r="A166" s="3"/>
      <c r="B166" s="3"/>
      <c r="C166" s="16"/>
      <c r="D166" s="3"/>
      <c r="E166" s="3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5.75" customHeight="1">
      <c r="A167" s="3"/>
      <c r="B167" s="3"/>
      <c r="C167" s="16"/>
      <c r="D167" s="3"/>
      <c r="E167" s="3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5.75" customHeight="1">
      <c r="A168" s="3"/>
      <c r="B168" s="3"/>
      <c r="C168" s="16"/>
      <c r="D168" s="3"/>
      <c r="E168" s="3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5.75" customHeight="1">
      <c r="A169" s="3"/>
      <c r="B169" s="3"/>
      <c r="C169" s="16"/>
      <c r="D169" s="3"/>
      <c r="E169" s="3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5.75" customHeight="1">
      <c r="A170" s="3"/>
      <c r="B170" s="3"/>
      <c r="C170" s="16"/>
      <c r="D170" s="3"/>
      <c r="E170" s="3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5.75" customHeight="1">
      <c r="A171" s="3"/>
      <c r="B171" s="3"/>
      <c r="C171" s="16"/>
      <c r="D171" s="3"/>
      <c r="E171" s="3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5.75" customHeight="1">
      <c r="A172" s="3"/>
      <c r="B172" s="3"/>
      <c r="C172" s="16"/>
      <c r="D172" s="3"/>
      <c r="E172" s="3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5.75" customHeight="1">
      <c r="A173" s="3"/>
      <c r="B173" s="3"/>
      <c r="C173" s="16"/>
      <c r="D173" s="3"/>
      <c r="E173" s="3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5.75" customHeight="1">
      <c r="A174" s="3"/>
      <c r="B174" s="3"/>
      <c r="C174" s="16"/>
      <c r="D174" s="3"/>
      <c r="E174" s="3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5.75" customHeight="1">
      <c r="A175" s="3"/>
      <c r="B175" s="3"/>
      <c r="C175" s="16"/>
      <c r="D175" s="3"/>
      <c r="E175" s="3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5.75" customHeight="1">
      <c r="A176" s="3"/>
      <c r="B176" s="3"/>
      <c r="C176" s="16"/>
      <c r="D176" s="3"/>
      <c r="E176" s="3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5.75" customHeight="1">
      <c r="A177" s="3"/>
      <c r="B177" s="3"/>
      <c r="C177" s="16"/>
      <c r="D177" s="3"/>
      <c r="E177" s="3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5.75" customHeight="1">
      <c r="A178" s="3"/>
      <c r="B178" s="3"/>
      <c r="C178" s="16"/>
      <c r="D178" s="3"/>
      <c r="E178" s="3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5.75" customHeight="1">
      <c r="A179" s="3"/>
      <c r="B179" s="3"/>
      <c r="C179" s="16"/>
      <c r="D179" s="3"/>
      <c r="E179" s="3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5.75" customHeight="1">
      <c r="A180" s="3"/>
      <c r="B180" s="3"/>
      <c r="C180" s="16"/>
      <c r="D180" s="3"/>
      <c r="E180" s="3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5.75" customHeight="1">
      <c r="A181" s="3"/>
      <c r="B181" s="3"/>
      <c r="C181" s="16"/>
      <c r="D181" s="3"/>
      <c r="E181" s="3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5.75" customHeight="1">
      <c r="A182" s="3"/>
      <c r="B182" s="3"/>
      <c r="C182" s="16"/>
      <c r="D182" s="3"/>
      <c r="E182" s="3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5.75" customHeight="1">
      <c r="A183" s="3"/>
      <c r="B183" s="3"/>
      <c r="C183" s="16"/>
      <c r="D183" s="3"/>
      <c r="E183" s="3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5.75" customHeight="1">
      <c r="A184" s="3"/>
      <c r="B184" s="3"/>
      <c r="C184" s="16"/>
      <c r="D184" s="3"/>
      <c r="E184" s="3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5.75" customHeight="1">
      <c r="A185" s="3"/>
      <c r="B185" s="3"/>
      <c r="C185" s="16"/>
      <c r="D185" s="3"/>
      <c r="E185" s="3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5.75" customHeight="1">
      <c r="A186" s="3"/>
      <c r="B186" s="3"/>
      <c r="C186" s="16"/>
      <c r="D186" s="3"/>
      <c r="E186" s="3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5.75" customHeight="1">
      <c r="A187" s="3"/>
      <c r="B187" s="3"/>
      <c r="C187" s="16"/>
      <c r="D187" s="3"/>
      <c r="E187" s="3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5.75" customHeight="1">
      <c r="A188" s="3"/>
      <c r="B188" s="3"/>
      <c r="C188" s="16"/>
      <c r="D188" s="3"/>
      <c r="E188" s="3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5.75" customHeight="1">
      <c r="A189" s="3"/>
      <c r="B189" s="3"/>
      <c r="C189" s="16"/>
      <c r="D189" s="3"/>
      <c r="E189" s="3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5.75" customHeight="1">
      <c r="A190" s="3"/>
      <c r="B190" s="3"/>
      <c r="C190" s="16"/>
      <c r="D190" s="3"/>
      <c r="E190" s="3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5.75" customHeight="1">
      <c r="A191" s="3"/>
      <c r="B191" s="3"/>
      <c r="C191" s="16"/>
      <c r="D191" s="3"/>
      <c r="E191" s="3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5.75" customHeight="1">
      <c r="A192" s="3"/>
      <c r="B192" s="3"/>
      <c r="C192" s="16"/>
      <c r="D192" s="3"/>
      <c r="E192" s="3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5.75" customHeight="1">
      <c r="A193" s="3"/>
      <c r="B193" s="3"/>
      <c r="C193" s="16"/>
      <c r="D193" s="3"/>
      <c r="E193" s="3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5.75" customHeight="1">
      <c r="A194" s="3"/>
      <c r="B194" s="3"/>
      <c r="C194" s="16"/>
      <c r="D194" s="3"/>
      <c r="E194" s="3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5.75" customHeight="1">
      <c r="A195" s="3"/>
      <c r="B195" s="3"/>
      <c r="C195" s="16"/>
      <c r="D195" s="3"/>
      <c r="E195" s="3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5.75" customHeight="1">
      <c r="A196" s="3"/>
      <c r="B196" s="3"/>
      <c r="C196" s="16"/>
      <c r="D196" s="3"/>
      <c r="E196" s="3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5.75" customHeight="1">
      <c r="A197" s="3"/>
      <c r="B197" s="3"/>
      <c r="C197" s="16"/>
      <c r="D197" s="3"/>
      <c r="E197" s="3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5.75" customHeight="1">
      <c r="A198" s="3"/>
      <c r="B198" s="3"/>
      <c r="C198" s="16"/>
      <c r="D198" s="3"/>
      <c r="E198" s="3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5.75" customHeight="1">
      <c r="A199" s="3"/>
      <c r="B199" s="3"/>
      <c r="C199" s="16"/>
      <c r="D199" s="3"/>
      <c r="E199" s="3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5.75" customHeight="1">
      <c r="A200" s="3"/>
      <c r="B200" s="3"/>
      <c r="C200" s="16"/>
      <c r="D200" s="3"/>
      <c r="E200" s="3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5.75" customHeight="1">
      <c r="A201" s="3"/>
      <c r="B201" s="3"/>
      <c r="C201" s="16"/>
      <c r="D201" s="3"/>
      <c r="E201" s="3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5.75" customHeight="1">
      <c r="A202" s="3"/>
      <c r="B202" s="3"/>
      <c r="C202" s="16"/>
      <c r="D202" s="3"/>
      <c r="E202" s="3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5.75" customHeight="1">
      <c r="A203" s="3"/>
      <c r="B203" s="3"/>
      <c r="C203" s="16"/>
      <c r="D203" s="3"/>
      <c r="E203" s="3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5.75" customHeight="1">
      <c r="A204" s="3"/>
      <c r="B204" s="3"/>
      <c r="C204" s="16"/>
      <c r="D204" s="3"/>
      <c r="E204" s="3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5.75" customHeight="1">
      <c r="A205" s="3"/>
      <c r="B205" s="3"/>
      <c r="C205" s="16"/>
      <c r="D205" s="3"/>
      <c r="E205" s="3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5.75" customHeight="1">
      <c r="A206" s="3"/>
      <c r="B206" s="3"/>
      <c r="C206" s="16"/>
      <c r="D206" s="3"/>
      <c r="E206" s="3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5.75" customHeight="1">
      <c r="A207" s="3"/>
      <c r="B207" s="3"/>
      <c r="C207" s="16"/>
      <c r="D207" s="3"/>
      <c r="E207" s="3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5.75" customHeight="1">
      <c r="A208" s="3"/>
      <c r="B208" s="3"/>
      <c r="C208" s="16"/>
      <c r="D208" s="3"/>
      <c r="E208" s="3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5.75" customHeight="1">
      <c r="A209" s="3"/>
      <c r="B209" s="3"/>
      <c r="C209" s="16"/>
      <c r="D209" s="3"/>
      <c r="E209" s="3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5.75" customHeight="1">
      <c r="A210" s="3"/>
      <c r="B210" s="3"/>
      <c r="C210" s="16"/>
      <c r="D210" s="3"/>
      <c r="E210" s="3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5.75" customHeight="1">
      <c r="A211" s="3"/>
      <c r="B211" s="3"/>
      <c r="C211" s="16"/>
      <c r="D211" s="3"/>
      <c r="E211" s="3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5.75" customHeight="1">
      <c r="A212" s="3"/>
      <c r="B212" s="3"/>
      <c r="C212" s="16"/>
      <c r="D212" s="3"/>
      <c r="E212" s="3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5.75" customHeight="1">
      <c r="A213" s="3"/>
      <c r="B213" s="3"/>
      <c r="C213" s="16"/>
      <c r="D213" s="3"/>
      <c r="E213" s="3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5.75" customHeight="1">
      <c r="A214" s="3"/>
      <c r="B214" s="3"/>
      <c r="C214" s="16"/>
      <c r="D214" s="3"/>
      <c r="E214" s="3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5.75" customHeight="1">
      <c r="A215" s="3"/>
      <c r="B215" s="3"/>
      <c r="C215" s="16"/>
      <c r="D215" s="3"/>
      <c r="E215" s="3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5.75" customHeight="1">
      <c r="A216" s="3"/>
      <c r="B216" s="3"/>
      <c r="C216" s="16"/>
      <c r="D216" s="3"/>
      <c r="E216" s="3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5.75" customHeight="1">
      <c r="A217" s="3"/>
      <c r="B217" s="3"/>
      <c r="C217" s="16"/>
      <c r="D217" s="3"/>
      <c r="E217" s="3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5.75" customHeight="1">
      <c r="A218" s="3"/>
      <c r="B218" s="3"/>
      <c r="C218" s="16"/>
      <c r="D218" s="3"/>
      <c r="E218" s="3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ht="15.75" customHeight="1">
      <c r="A219" s="3"/>
      <c r="B219" s="3"/>
      <c r="C219" s="16"/>
      <c r="D219" s="3"/>
      <c r="E219" s="3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ht="15.75" customHeight="1">
      <c r="A220" s="3"/>
      <c r="B220" s="3"/>
      <c r="C220" s="16"/>
      <c r="D220" s="3"/>
      <c r="E220" s="3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ht="15.75" customHeight="1">
      <c r="A221" s="3"/>
      <c r="B221" s="3"/>
      <c r="C221" s="16"/>
      <c r="D221" s="3"/>
      <c r="E221" s="3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ht="15.75" customHeight="1">
      <c r="A222" s="3"/>
      <c r="B222" s="3"/>
      <c r="C222" s="16"/>
      <c r="D222" s="3"/>
      <c r="E222" s="3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ht="15.75" customHeight="1">
      <c r="A223" s="3"/>
      <c r="B223" s="3"/>
      <c r="C223" s="16"/>
      <c r="D223" s="3"/>
      <c r="E223" s="3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ht="15.75" customHeight="1">
      <c r="A224" s="3"/>
      <c r="B224" s="3"/>
      <c r="C224" s="16"/>
      <c r="D224" s="3"/>
      <c r="E224" s="3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ht="15.75" customHeight="1">
      <c r="A225" s="3"/>
      <c r="B225" s="3"/>
      <c r="C225" s="16"/>
      <c r="D225" s="3"/>
      <c r="E225" s="3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ht="15.75" customHeight="1">
      <c r="A226" s="3"/>
      <c r="B226" s="3"/>
      <c r="C226" s="16"/>
      <c r="D226" s="3"/>
      <c r="E226" s="3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ht="15.75" customHeight="1">
      <c r="A227" s="3"/>
      <c r="B227" s="3"/>
      <c r="C227" s="16"/>
      <c r="D227" s="3"/>
      <c r="E227" s="3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ht="15.75" customHeight="1">
      <c r="A228" s="3"/>
      <c r="B228" s="3"/>
      <c r="C228" s="16"/>
      <c r="D228" s="3"/>
      <c r="E228" s="3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ht="15.75" customHeight="1">
      <c r="A229" s="3"/>
      <c r="B229" s="3"/>
      <c r="C229" s="16"/>
      <c r="D229" s="3"/>
      <c r="E229" s="3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ht="15.75" customHeight="1">
      <c r="A230" s="3"/>
      <c r="B230" s="3"/>
      <c r="C230" s="16"/>
      <c r="D230" s="3"/>
      <c r="E230" s="3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ht="15.75" customHeight="1">
      <c r="A231" s="3"/>
      <c r="B231" s="3"/>
      <c r="C231" s="16"/>
      <c r="D231" s="3"/>
      <c r="E231" s="3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ht="15.75" customHeight="1">
      <c r="A232" s="3"/>
      <c r="B232" s="3"/>
      <c r="C232" s="16"/>
      <c r="D232" s="3"/>
      <c r="E232" s="3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ht="15.75" customHeight="1">
      <c r="A233" s="3"/>
      <c r="B233" s="3"/>
      <c r="C233" s="16"/>
      <c r="D233" s="3"/>
      <c r="E233" s="3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ht="15.75" customHeight="1">
      <c r="A234" s="3"/>
      <c r="B234" s="3"/>
      <c r="C234" s="16"/>
      <c r="D234" s="3"/>
      <c r="E234" s="3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ht="15.75" customHeight="1">
      <c r="A235" s="3"/>
      <c r="B235" s="3"/>
      <c r="C235" s="16"/>
      <c r="D235" s="3"/>
      <c r="E235" s="3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ht="15.75" customHeight="1">
      <c r="A236" s="3"/>
      <c r="B236" s="3"/>
      <c r="C236" s="16"/>
      <c r="D236" s="3"/>
      <c r="E236" s="3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ht="15.75" customHeight="1">
      <c r="A237" s="3"/>
      <c r="B237" s="3"/>
      <c r="C237" s="16"/>
      <c r="D237" s="3"/>
      <c r="E237" s="3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ht="15.75" customHeight="1">
      <c r="A238" s="3"/>
      <c r="B238" s="3"/>
      <c r="C238" s="16"/>
      <c r="D238" s="3"/>
      <c r="E238" s="3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ht="15.75" customHeight="1">
      <c r="A239" s="3"/>
      <c r="B239" s="3"/>
      <c r="C239" s="16"/>
      <c r="D239" s="3"/>
      <c r="E239" s="3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ht="15.75" customHeight="1">
      <c r="A240" s="3"/>
      <c r="B240" s="3"/>
      <c r="C240" s="16"/>
      <c r="D240" s="3"/>
      <c r="E240" s="3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ht="15.75" customHeight="1">
      <c r="A241" s="3"/>
      <c r="B241" s="3"/>
      <c r="C241" s="16"/>
      <c r="D241" s="3"/>
      <c r="E241" s="3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ht="15.75" customHeight="1">
      <c r="A242" s="3"/>
      <c r="B242" s="3"/>
      <c r="C242" s="16"/>
      <c r="D242" s="3"/>
      <c r="E242" s="3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ht="15.75" customHeight="1">
      <c r="A243" s="3"/>
      <c r="B243" s="3"/>
      <c r="C243" s="16"/>
      <c r="D243" s="3"/>
      <c r="E243" s="3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ht="15.75" customHeight="1">
      <c r="A244" s="3"/>
      <c r="B244" s="3"/>
      <c r="C244" s="16"/>
      <c r="D244" s="3"/>
      <c r="E244" s="3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ht="15.75" customHeight="1">
      <c r="A245" s="3"/>
      <c r="B245" s="3"/>
      <c r="C245" s="16"/>
      <c r="D245" s="3"/>
      <c r="E245" s="3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ht="15.75" customHeight="1">
      <c r="A246" s="3"/>
      <c r="B246" s="3"/>
      <c r="C246" s="16"/>
      <c r="D246" s="3"/>
      <c r="E246" s="3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ht="15.75" customHeight="1">
      <c r="A247" s="3"/>
      <c r="B247" s="3"/>
      <c r="C247" s="16"/>
      <c r="D247" s="3"/>
      <c r="E247" s="3"/>
      <c r="F247" s="7"/>
      <c r="G247" s="7"/>
      <c r="H247" s="7"/>
      <c r="I247" s="7"/>
    </row>
    <row r="248" ht="15.75" customHeight="1">
      <c r="A248" s="21"/>
      <c r="B248" s="21"/>
      <c r="C248" s="57"/>
    </row>
    <row r="249" ht="15.75" customHeight="1">
      <c r="A249" s="21"/>
      <c r="B249" s="21"/>
      <c r="C249" s="57"/>
    </row>
    <row r="250" ht="15.75" customHeight="1">
      <c r="A250" s="21"/>
      <c r="B250" s="21"/>
      <c r="C250" s="57"/>
    </row>
    <row r="251" ht="15.75" customHeight="1">
      <c r="A251" s="21"/>
      <c r="B251" s="21"/>
      <c r="C251" s="57"/>
    </row>
    <row r="252" ht="15.75" customHeight="1">
      <c r="A252" s="21"/>
      <c r="B252" s="21"/>
      <c r="C252" s="57"/>
    </row>
    <row r="253" ht="15.75" customHeight="1">
      <c r="A253" s="21"/>
      <c r="B253" s="21"/>
      <c r="C253" s="57"/>
    </row>
    <row r="254" ht="15.75" customHeight="1">
      <c r="A254" s="21"/>
      <c r="B254" s="21"/>
      <c r="C254" s="57"/>
    </row>
    <row r="255" ht="15.75" customHeight="1">
      <c r="A255" s="21"/>
      <c r="B255" s="21"/>
      <c r="C255" s="57"/>
    </row>
    <row r="256" ht="15.75" customHeight="1">
      <c r="A256" s="21"/>
      <c r="B256" s="21"/>
      <c r="C256" s="57"/>
    </row>
    <row r="257" ht="15.75" customHeight="1">
      <c r="A257" s="21"/>
      <c r="B257" s="21"/>
      <c r="C257" s="57"/>
    </row>
    <row r="258" ht="15.75" customHeight="1">
      <c r="A258" s="21"/>
      <c r="B258" s="21"/>
      <c r="C258" s="57"/>
    </row>
    <row r="259" ht="15.75" customHeight="1">
      <c r="A259" s="21"/>
      <c r="B259" s="21"/>
      <c r="C259" s="57"/>
    </row>
    <row r="260" ht="15.75" customHeight="1">
      <c r="A260" s="21"/>
      <c r="B260" s="21"/>
      <c r="C260" s="57"/>
    </row>
    <row r="261" ht="15.75" customHeight="1">
      <c r="A261" s="21"/>
      <c r="B261" s="21"/>
      <c r="C261" s="57"/>
    </row>
    <row r="262" ht="15.75" customHeight="1">
      <c r="A262" s="21"/>
      <c r="B262" s="21"/>
      <c r="C262" s="57"/>
    </row>
    <row r="263" ht="15.75" customHeight="1">
      <c r="A263" s="21"/>
      <c r="B263" s="21"/>
      <c r="C263" s="57"/>
    </row>
    <row r="264" ht="15.75" customHeight="1">
      <c r="A264" s="21"/>
      <c r="B264" s="21"/>
      <c r="C264" s="57"/>
    </row>
    <row r="265" ht="15.75" customHeight="1">
      <c r="A265" s="21"/>
      <c r="B265" s="21"/>
      <c r="C265" s="57"/>
    </row>
    <row r="266" ht="15.75" customHeight="1">
      <c r="A266" s="21"/>
      <c r="B266" s="21"/>
      <c r="C266" s="57"/>
    </row>
    <row r="267" ht="15.75" customHeight="1">
      <c r="A267" s="21"/>
      <c r="B267" s="21"/>
      <c r="C267" s="57"/>
    </row>
    <row r="268" ht="15.75" customHeight="1">
      <c r="A268" s="21"/>
      <c r="B268" s="21"/>
      <c r="C268" s="57"/>
    </row>
    <row r="269" ht="15.75" customHeight="1">
      <c r="A269" s="21"/>
      <c r="B269" s="21"/>
      <c r="C269" s="57"/>
    </row>
    <row r="270" ht="15.75" customHeight="1">
      <c r="A270" s="21"/>
      <c r="B270" s="21"/>
      <c r="C270" s="57"/>
    </row>
    <row r="271" ht="15.75" customHeight="1">
      <c r="A271" s="21"/>
      <c r="B271" s="21"/>
      <c r="C271" s="57"/>
    </row>
    <row r="272" ht="15.75" customHeight="1">
      <c r="A272" s="21"/>
      <c r="B272" s="21"/>
      <c r="C272" s="57"/>
    </row>
    <row r="273" ht="15.75" customHeight="1">
      <c r="A273" s="21"/>
      <c r="B273" s="21"/>
      <c r="C273" s="57"/>
    </row>
    <row r="274" ht="15.75" customHeight="1">
      <c r="A274" s="21"/>
      <c r="B274" s="21"/>
      <c r="C274" s="57"/>
    </row>
    <row r="275" ht="15.75" customHeight="1">
      <c r="A275" s="21"/>
      <c r="B275" s="21"/>
      <c r="C275" s="57"/>
    </row>
    <row r="276" ht="15.75" customHeight="1">
      <c r="A276" s="21"/>
      <c r="B276" s="21"/>
      <c r="C276" s="57"/>
    </row>
    <row r="277" ht="15.75" customHeight="1">
      <c r="A277" s="21"/>
      <c r="B277" s="21"/>
      <c r="C277" s="57"/>
    </row>
    <row r="278" ht="15.75" customHeight="1">
      <c r="A278" s="21"/>
      <c r="B278" s="21"/>
      <c r="C278" s="57"/>
    </row>
    <row r="279" ht="15.75" customHeight="1">
      <c r="A279" s="21"/>
      <c r="B279" s="21"/>
      <c r="C279" s="57"/>
    </row>
    <row r="280" ht="15.75" customHeight="1">
      <c r="A280" s="21"/>
      <c r="B280" s="21"/>
      <c r="C280" s="57"/>
    </row>
    <row r="281" ht="15.75" customHeight="1">
      <c r="A281" s="21"/>
      <c r="B281" s="21"/>
      <c r="C281" s="57"/>
    </row>
    <row r="282" ht="15.75" customHeight="1">
      <c r="A282" s="21"/>
      <c r="B282" s="21"/>
      <c r="C282" s="57"/>
    </row>
    <row r="283" ht="15.75" customHeight="1">
      <c r="A283" s="21"/>
      <c r="B283" s="21"/>
      <c r="C283" s="57"/>
    </row>
    <row r="284" ht="15.75" customHeight="1">
      <c r="A284" s="21"/>
      <c r="B284" s="21"/>
      <c r="C284" s="57"/>
    </row>
    <row r="285" ht="15.75" customHeight="1">
      <c r="A285" s="21"/>
      <c r="B285" s="21"/>
      <c r="C285" s="57"/>
    </row>
    <row r="286" ht="15.75" customHeight="1">
      <c r="A286" s="21"/>
      <c r="B286" s="21"/>
      <c r="C286" s="57"/>
    </row>
    <row r="287" ht="15.75" customHeight="1">
      <c r="A287" s="21"/>
      <c r="B287" s="21"/>
      <c r="C287" s="57"/>
    </row>
    <row r="288" ht="15.75" customHeight="1">
      <c r="A288" s="21"/>
      <c r="B288" s="21"/>
      <c r="C288" s="57"/>
    </row>
    <row r="289" ht="15.75" customHeight="1">
      <c r="A289" s="21"/>
      <c r="B289" s="21"/>
      <c r="C289" s="57"/>
    </row>
    <row r="290" ht="15.75" customHeight="1">
      <c r="A290" s="21"/>
      <c r="B290" s="21"/>
      <c r="C290" s="57"/>
    </row>
    <row r="291" ht="15.75" customHeight="1">
      <c r="A291" s="21"/>
      <c r="B291" s="21"/>
      <c r="C291" s="57"/>
    </row>
    <row r="292" ht="15.75" customHeight="1">
      <c r="A292" s="21"/>
      <c r="B292" s="21"/>
      <c r="C292" s="57"/>
    </row>
    <row r="293" ht="15.75" customHeight="1">
      <c r="A293" s="21"/>
      <c r="B293" s="21"/>
      <c r="C293" s="57"/>
    </row>
    <row r="294" ht="15.75" customHeight="1">
      <c r="A294" s="21"/>
      <c r="B294" s="21"/>
      <c r="C294" s="57"/>
    </row>
    <row r="295" ht="15.75" customHeight="1">
      <c r="A295" s="21"/>
      <c r="B295" s="21"/>
      <c r="C295" s="57"/>
    </row>
    <row r="296" ht="15.75" customHeight="1">
      <c r="A296" s="21"/>
      <c r="B296" s="21"/>
      <c r="C296" s="57"/>
    </row>
    <row r="297" ht="15.75" customHeight="1">
      <c r="A297" s="21"/>
      <c r="B297" s="21"/>
      <c r="C297" s="57"/>
    </row>
    <row r="298" ht="15.75" customHeight="1">
      <c r="A298" s="21"/>
      <c r="B298" s="21"/>
      <c r="C298" s="57"/>
    </row>
    <row r="299" ht="15.75" customHeight="1">
      <c r="A299" s="21"/>
      <c r="B299" s="21"/>
      <c r="C299" s="57"/>
    </row>
    <row r="300" ht="15.75" customHeight="1">
      <c r="A300" s="21"/>
      <c r="B300" s="21"/>
      <c r="C300" s="57"/>
    </row>
    <row r="301" ht="15.75" customHeight="1">
      <c r="A301" s="21"/>
      <c r="B301" s="21"/>
      <c r="C301" s="57"/>
    </row>
    <row r="302" ht="15.75" customHeight="1">
      <c r="A302" s="21"/>
      <c r="B302" s="21"/>
      <c r="C302" s="57"/>
    </row>
    <row r="303" ht="15.75" customHeight="1">
      <c r="A303" s="21"/>
      <c r="B303" s="21"/>
      <c r="C303" s="57"/>
    </row>
    <row r="304" ht="15.75" customHeight="1">
      <c r="A304" s="21"/>
      <c r="B304" s="21"/>
      <c r="C304" s="57"/>
    </row>
    <row r="305" ht="15.75" customHeight="1">
      <c r="A305" s="21"/>
      <c r="B305" s="21"/>
      <c r="C305" s="57"/>
    </row>
    <row r="306" ht="15.75" customHeight="1">
      <c r="A306" s="21"/>
      <c r="B306" s="21"/>
      <c r="C306" s="57"/>
    </row>
    <row r="307" ht="15.75" customHeight="1">
      <c r="A307" s="21"/>
      <c r="B307" s="21"/>
      <c r="C307" s="57"/>
    </row>
    <row r="308" ht="15.75" customHeight="1">
      <c r="A308" s="21"/>
      <c r="B308" s="21"/>
      <c r="C308" s="57"/>
    </row>
    <row r="309" ht="15.75" customHeight="1">
      <c r="A309" s="21"/>
      <c r="B309" s="21"/>
      <c r="C309" s="57"/>
    </row>
    <row r="310" ht="15.75" customHeight="1">
      <c r="A310" s="21"/>
      <c r="B310" s="21"/>
      <c r="C310" s="57"/>
    </row>
    <row r="311" ht="15.75" customHeight="1">
      <c r="A311" s="21"/>
      <c r="B311" s="21"/>
      <c r="C311" s="57"/>
    </row>
    <row r="312" ht="15.75" customHeight="1">
      <c r="A312" s="21"/>
      <c r="B312" s="21"/>
      <c r="C312" s="57"/>
    </row>
    <row r="313" ht="15.75" customHeight="1">
      <c r="A313" s="21"/>
      <c r="B313" s="21"/>
      <c r="C313" s="57"/>
    </row>
    <row r="314" ht="15.75" customHeight="1">
      <c r="A314" s="21"/>
      <c r="B314" s="21"/>
      <c r="C314" s="57"/>
    </row>
    <row r="315" ht="15.75" customHeight="1">
      <c r="A315" s="21"/>
      <c r="B315" s="21"/>
      <c r="C315" s="57"/>
    </row>
    <row r="316" ht="15.75" customHeight="1">
      <c r="A316" s="21"/>
      <c r="B316" s="21"/>
      <c r="C316" s="57"/>
    </row>
    <row r="317" ht="15.75" customHeight="1">
      <c r="A317" s="21"/>
      <c r="B317" s="21"/>
      <c r="C317" s="57"/>
    </row>
    <row r="318" ht="15.75" customHeight="1">
      <c r="A318" s="21"/>
      <c r="B318" s="21"/>
      <c r="C318" s="57"/>
    </row>
    <row r="319" ht="15.75" customHeight="1">
      <c r="A319" s="21"/>
      <c r="B319" s="21"/>
      <c r="C319" s="57"/>
    </row>
    <row r="320" ht="15.75" customHeight="1">
      <c r="A320" s="21"/>
      <c r="B320" s="21"/>
      <c r="C320" s="57"/>
    </row>
    <row r="321" ht="15.75" customHeight="1">
      <c r="A321" s="21"/>
      <c r="B321" s="21"/>
      <c r="C321" s="57"/>
    </row>
    <row r="322" ht="15.75" customHeight="1">
      <c r="A322" s="21"/>
      <c r="B322" s="21"/>
      <c r="C322" s="57"/>
    </row>
    <row r="323" ht="15.75" customHeight="1">
      <c r="A323" s="21"/>
      <c r="B323" s="21"/>
      <c r="C323" s="57"/>
    </row>
    <row r="324" ht="15.75" customHeight="1">
      <c r="A324" s="21"/>
      <c r="B324" s="21"/>
      <c r="C324" s="57"/>
    </row>
    <row r="325" ht="15.75" customHeight="1">
      <c r="A325" s="21"/>
      <c r="B325" s="21"/>
      <c r="C325" s="57"/>
    </row>
    <row r="326" ht="15.75" customHeight="1">
      <c r="A326" s="21"/>
      <c r="B326" s="21"/>
      <c r="C326" s="57"/>
    </row>
    <row r="327" ht="15.75" customHeight="1">
      <c r="A327" s="21"/>
      <c r="B327" s="21"/>
      <c r="C327" s="57"/>
    </row>
    <row r="328" ht="15.75" customHeight="1">
      <c r="A328" s="21"/>
      <c r="B328" s="21"/>
      <c r="C328" s="57"/>
    </row>
    <row r="329" ht="15.75" customHeight="1">
      <c r="A329" s="21"/>
      <c r="B329" s="21"/>
      <c r="C329" s="57"/>
    </row>
    <row r="330" ht="15.75" customHeight="1">
      <c r="A330" s="21"/>
      <c r="B330" s="21"/>
      <c r="C330" s="57"/>
    </row>
    <row r="331" ht="15.75" customHeight="1">
      <c r="A331" s="21"/>
      <c r="B331" s="21"/>
      <c r="C331" s="57"/>
    </row>
    <row r="332" ht="15.75" customHeight="1">
      <c r="A332" s="21"/>
      <c r="B332" s="21"/>
      <c r="C332" s="57"/>
    </row>
    <row r="333" ht="15.75" customHeight="1">
      <c r="A333" s="21"/>
      <c r="B333" s="21"/>
      <c r="C333" s="57"/>
    </row>
    <row r="334" ht="15.75" customHeight="1">
      <c r="A334" s="21"/>
      <c r="B334" s="21"/>
      <c r="C334" s="57"/>
    </row>
    <row r="335" ht="15.75" customHeight="1">
      <c r="A335" s="21"/>
      <c r="B335" s="21"/>
      <c r="C335" s="57"/>
    </row>
    <row r="336" ht="15.75" customHeight="1">
      <c r="A336" s="21"/>
      <c r="B336" s="21"/>
      <c r="C336" s="57"/>
    </row>
    <row r="337" ht="15.75" customHeight="1">
      <c r="A337" s="21"/>
      <c r="B337" s="21"/>
      <c r="C337" s="57"/>
    </row>
    <row r="338" ht="15.75" customHeight="1">
      <c r="A338" s="21"/>
      <c r="B338" s="21"/>
      <c r="C338" s="57"/>
    </row>
    <row r="339" ht="15.75" customHeight="1">
      <c r="A339" s="21"/>
      <c r="B339" s="21"/>
      <c r="C339" s="57"/>
    </row>
    <row r="340" ht="15.75" customHeight="1">
      <c r="A340" s="21"/>
      <c r="B340" s="21"/>
      <c r="C340" s="57"/>
    </row>
    <row r="341" ht="15.75" customHeight="1">
      <c r="A341" s="21"/>
      <c r="B341" s="21"/>
      <c r="C341" s="57"/>
    </row>
    <row r="342" ht="15.75" customHeight="1">
      <c r="A342" s="21"/>
      <c r="B342" s="21"/>
      <c r="C342" s="57"/>
    </row>
    <row r="343" ht="15.75" customHeight="1">
      <c r="A343" s="21"/>
      <c r="B343" s="21"/>
      <c r="C343" s="57"/>
    </row>
    <row r="344" ht="15.75" customHeight="1">
      <c r="A344" s="21"/>
      <c r="B344" s="21"/>
      <c r="C344" s="57"/>
    </row>
    <row r="345" ht="15.75" customHeight="1">
      <c r="A345" s="21"/>
      <c r="B345" s="21"/>
      <c r="C345" s="57"/>
    </row>
    <row r="346" ht="15.75" customHeight="1">
      <c r="A346" s="21"/>
      <c r="B346" s="21"/>
      <c r="C346" s="57"/>
    </row>
    <row r="347" ht="15.75" customHeight="1">
      <c r="A347" s="21"/>
      <c r="B347" s="21"/>
      <c r="C347" s="57"/>
    </row>
    <row r="348" ht="15.75" customHeight="1">
      <c r="A348" s="21"/>
      <c r="B348" s="21"/>
      <c r="C348" s="57"/>
    </row>
    <row r="349" ht="15.75" customHeight="1">
      <c r="A349" s="21"/>
      <c r="B349" s="21"/>
      <c r="C349" s="57"/>
    </row>
    <row r="350" ht="15.75" customHeight="1">
      <c r="A350" s="21"/>
      <c r="B350" s="21"/>
      <c r="C350" s="57"/>
    </row>
    <row r="351" ht="15.75" customHeight="1">
      <c r="A351" s="21"/>
      <c r="B351" s="21"/>
      <c r="C351" s="57"/>
    </row>
    <row r="352" ht="15.75" customHeight="1">
      <c r="A352" s="21"/>
      <c r="B352" s="21"/>
      <c r="C352" s="57"/>
    </row>
    <row r="353" ht="15.75" customHeight="1">
      <c r="A353" s="21"/>
      <c r="B353" s="21"/>
      <c r="C353" s="57"/>
    </row>
    <row r="354" ht="15.75" customHeight="1">
      <c r="A354" s="21"/>
      <c r="B354" s="21"/>
      <c r="C354" s="57"/>
    </row>
    <row r="355" ht="15.75" customHeight="1">
      <c r="A355" s="21"/>
      <c r="B355" s="21"/>
      <c r="C355" s="57"/>
    </row>
    <row r="356" ht="15.75" customHeight="1">
      <c r="A356" s="21"/>
      <c r="B356" s="21"/>
      <c r="C356" s="57"/>
    </row>
    <row r="357" ht="15.75" customHeight="1">
      <c r="A357" s="21"/>
      <c r="B357" s="21"/>
      <c r="C357" s="57"/>
    </row>
    <row r="358" ht="15.75" customHeight="1">
      <c r="A358" s="21"/>
      <c r="B358" s="21"/>
      <c r="C358" s="57"/>
    </row>
    <row r="359" ht="15.75" customHeight="1">
      <c r="A359" s="21"/>
      <c r="B359" s="21"/>
      <c r="C359" s="57"/>
    </row>
    <row r="360" ht="15.75" customHeight="1">
      <c r="A360" s="21"/>
      <c r="B360" s="21"/>
      <c r="C360" s="57"/>
    </row>
    <row r="361" ht="15.75" customHeight="1">
      <c r="A361" s="21"/>
      <c r="B361" s="21"/>
      <c r="C361" s="57"/>
    </row>
    <row r="362" ht="15.75" customHeight="1">
      <c r="A362" s="21"/>
      <c r="B362" s="21"/>
      <c r="C362" s="57"/>
    </row>
    <row r="363" ht="15.75" customHeight="1">
      <c r="A363" s="21"/>
      <c r="B363" s="21"/>
      <c r="C363" s="57"/>
    </row>
    <row r="364" ht="15.75" customHeight="1">
      <c r="A364" s="21"/>
      <c r="B364" s="21"/>
      <c r="C364" s="57"/>
    </row>
    <row r="365" ht="15.75" customHeight="1">
      <c r="A365" s="21"/>
      <c r="B365" s="21"/>
      <c r="C365" s="57"/>
    </row>
    <row r="366" ht="15.75" customHeight="1">
      <c r="A366" s="21"/>
      <c r="B366" s="21"/>
      <c r="C366" s="57"/>
    </row>
    <row r="367" ht="15.75" customHeight="1">
      <c r="A367" s="21"/>
      <c r="B367" s="21"/>
      <c r="C367" s="57"/>
    </row>
    <row r="368" ht="15.75" customHeight="1">
      <c r="A368" s="21"/>
      <c r="B368" s="21"/>
      <c r="C368" s="57"/>
    </row>
    <row r="369" ht="15.75" customHeight="1">
      <c r="A369" s="21"/>
      <c r="B369" s="21"/>
      <c r="C369" s="57"/>
    </row>
    <row r="370" ht="15.75" customHeight="1">
      <c r="A370" s="21"/>
      <c r="B370" s="21"/>
      <c r="C370" s="57"/>
    </row>
    <row r="371" ht="15.75" customHeight="1">
      <c r="A371" s="21"/>
      <c r="B371" s="21"/>
      <c r="C371" s="57"/>
    </row>
    <row r="372" ht="15.75" customHeight="1">
      <c r="A372" s="21"/>
      <c r="B372" s="21"/>
      <c r="C372" s="57"/>
    </row>
    <row r="373" ht="15.75" customHeight="1">
      <c r="A373" s="21"/>
      <c r="B373" s="21"/>
      <c r="C373" s="57"/>
    </row>
    <row r="374" ht="15.75" customHeight="1">
      <c r="A374" s="21"/>
      <c r="B374" s="21"/>
      <c r="C374" s="57"/>
    </row>
    <row r="375" ht="15.75" customHeight="1">
      <c r="A375" s="21"/>
      <c r="B375" s="21"/>
      <c r="C375" s="57"/>
    </row>
    <row r="376" ht="15.75" customHeight="1">
      <c r="A376" s="21"/>
      <c r="B376" s="21"/>
      <c r="C376" s="57"/>
    </row>
    <row r="377" ht="15.75" customHeight="1">
      <c r="A377" s="21"/>
      <c r="B377" s="21"/>
      <c r="C377" s="57"/>
    </row>
    <row r="378" ht="15.75" customHeight="1">
      <c r="A378" s="21"/>
      <c r="B378" s="21"/>
      <c r="C378" s="57"/>
    </row>
    <row r="379" ht="15.75" customHeight="1">
      <c r="A379" s="21"/>
      <c r="B379" s="21"/>
      <c r="C379" s="57"/>
    </row>
    <row r="380" ht="15.75" customHeight="1">
      <c r="A380" s="21"/>
      <c r="B380" s="21"/>
      <c r="C380" s="57"/>
    </row>
    <row r="381" ht="15.75" customHeight="1">
      <c r="A381" s="21"/>
      <c r="B381" s="21"/>
      <c r="C381" s="57"/>
    </row>
    <row r="382" ht="15.75" customHeight="1">
      <c r="A382" s="21"/>
      <c r="B382" s="21"/>
      <c r="C382" s="57"/>
    </row>
    <row r="383" ht="15.75" customHeight="1">
      <c r="A383" s="21"/>
      <c r="B383" s="21"/>
      <c r="C383" s="57"/>
    </row>
    <row r="384" ht="15.75" customHeight="1">
      <c r="A384" s="21"/>
      <c r="B384" s="21"/>
      <c r="C384" s="57"/>
    </row>
    <row r="385" ht="15.75" customHeight="1">
      <c r="A385" s="21"/>
      <c r="B385" s="21"/>
      <c r="C385" s="57"/>
    </row>
    <row r="386" ht="15.75" customHeight="1">
      <c r="A386" s="21"/>
      <c r="B386" s="21"/>
      <c r="C386" s="57"/>
    </row>
    <row r="387" ht="15.75" customHeight="1">
      <c r="A387" s="21"/>
      <c r="B387" s="21"/>
      <c r="C387" s="57"/>
    </row>
    <row r="388" ht="15.75" customHeight="1">
      <c r="A388" s="21"/>
      <c r="B388" s="21"/>
      <c r="C388" s="57"/>
    </row>
    <row r="389" ht="15.75" customHeight="1">
      <c r="A389" s="21"/>
      <c r="B389" s="21"/>
      <c r="C389" s="57"/>
    </row>
    <row r="390" ht="15.75" customHeight="1">
      <c r="A390" s="21"/>
      <c r="B390" s="21"/>
      <c r="C390" s="57"/>
    </row>
    <row r="391" ht="15.75" customHeight="1">
      <c r="A391" s="21"/>
      <c r="B391" s="21"/>
      <c r="C391" s="57"/>
    </row>
    <row r="392" ht="15.75" customHeight="1">
      <c r="A392" s="21"/>
      <c r="B392" s="21"/>
      <c r="C392" s="57"/>
    </row>
    <row r="393" ht="15.75" customHeight="1">
      <c r="A393" s="21"/>
      <c r="B393" s="21"/>
      <c r="C393" s="57"/>
    </row>
    <row r="394" ht="15.75" customHeight="1">
      <c r="A394" s="21"/>
      <c r="B394" s="21"/>
      <c r="C394" s="57"/>
    </row>
    <row r="395" ht="15.75" customHeight="1">
      <c r="A395" s="21"/>
      <c r="B395" s="21"/>
      <c r="C395" s="57"/>
    </row>
    <row r="396" ht="15.75" customHeight="1">
      <c r="A396" s="21"/>
      <c r="B396" s="21"/>
      <c r="C396" s="57"/>
    </row>
    <row r="397" ht="15.75" customHeight="1">
      <c r="A397" s="21"/>
      <c r="B397" s="21"/>
      <c r="C397" s="57"/>
    </row>
    <row r="398" ht="15.75" customHeight="1">
      <c r="A398" s="21"/>
      <c r="B398" s="21"/>
      <c r="C398" s="57"/>
    </row>
    <row r="399" ht="15.75" customHeight="1">
      <c r="A399" s="21"/>
      <c r="B399" s="21"/>
      <c r="C399" s="57"/>
    </row>
    <row r="400" ht="15.75" customHeight="1">
      <c r="A400" s="21"/>
      <c r="B400" s="21"/>
      <c r="C400" s="57"/>
    </row>
    <row r="401" ht="15.75" customHeight="1">
      <c r="A401" s="21"/>
      <c r="B401" s="21"/>
      <c r="C401" s="57"/>
    </row>
    <row r="402" ht="15.75" customHeight="1">
      <c r="A402" s="21"/>
      <c r="B402" s="21"/>
      <c r="C402" s="57"/>
    </row>
    <row r="403" ht="15.75" customHeight="1">
      <c r="A403" s="21"/>
      <c r="B403" s="21"/>
      <c r="C403" s="57"/>
    </row>
    <row r="404" ht="15.75" customHeight="1">
      <c r="A404" s="21"/>
      <c r="B404" s="21"/>
      <c r="C404" s="57"/>
    </row>
    <row r="405" ht="15.75" customHeight="1">
      <c r="A405" s="21"/>
      <c r="B405" s="21"/>
      <c r="C405" s="57"/>
    </row>
    <row r="406" ht="15.75" customHeight="1">
      <c r="A406" s="21"/>
      <c r="B406" s="21"/>
      <c r="C406" s="57"/>
    </row>
    <row r="407" ht="15.75" customHeight="1">
      <c r="A407" s="21"/>
      <c r="B407" s="21"/>
      <c r="C407" s="57"/>
    </row>
    <row r="408" ht="15.75" customHeight="1">
      <c r="A408" s="21"/>
      <c r="B408" s="21"/>
      <c r="C408" s="57"/>
    </row>
    <row r="409" ht="15.75" customHeight="1">
      <c r="A409" s="21"/>
      <c r="B409" s="21"/>
      <c r="C409" s="57"/>
    </row>
    <row r="410" ht="15.75" customHeight="1">
      <c r="A410" s="21"/>
      <c r="B410" s="21"/>
      <c r="C410" s="57"/>
    </row>
    <row r="411" ht="15.75" customHeight="1">
      <c r="A411" s="21"/>
      <c r="B411" s="21"/>
      <c r="C411" s="57"/>
    </row>
    <row r="412" ht="15.75" customHeight="1">
      <c r="A412" s="21"/>
      <c r="B412" s="21"/>
      <c r="C412" s="57"/>
    </row>
    <row r="413" ht="15.75" customHeight="1">
      <c r="A413" s="21"/>
      <c r="B413" s="21"/>
      <c r="C413" s="57"/>
    </row>
    <row r="414" ht="15.75" customHeight="1">
      <c r="A414" s="21"/>
      <c r="B414" s="21"/>
      <c r="C414" s="57"/>
    </row>
    <row r="415" ht="15.75" customHeight="1">
      <c r="A415" s="21"/>
      <c r="B415" s="21"/>
      <c r="C415" s="57"/>
    </row>
    <row r="416" ht="15.75" customHeight="1">
      <c r="A416" s="21"/>
      <c r="B416" s="21"/>
      <c r="C416" s="57"/>
    </row>
    <row r="417" ht="15.75" customHeight="1">
      <c r="A417" s="21"/>
      <c r="B417" s="21"/>
      <c r="C417" s="57"/>
    </row>
    <row r="418" ht="15.75" customHeight="1">
      <c r="A418" s="21"/>
      <c r="B418" s="21"/>
      <c r="C418" s="57"/>
    </row>
    <row r="419" ht="15.75" customHeight="1">
      <c r="A419" s="21"/>
      <c r="B419" s="21"/>
      <c r="C419" s="57"/>
    </row>
    <row r="420" ht="15.75" customHeight="1">
      <c r="A420" s="21"/>
      <c r="B420" s="21"/>
      <c r="C420" s="57"/>
    </row>
    <row r="421" ht="15.75" customHeight="1">
      <c r="A421" s="21"/>
      <c r="B421" s="21"/>
      <c r="C421" s="57"/>
    </row>
    <row r="422" ht="15.75" customHeight="1">
      <c r="A422" s="21"/>
      <c r="B422" s="21"/>
      <c r="C422" s="57"/>
    </row>
    <row r="423" ht="15.75" customHeight="1">
      <c r="A423" s="21"/>
      <c r="B423" s="21"/>
      <c r="C423" s="57"/>
    </row>
    <row r="424" ht="15.75" customHeight="1">
      <c r="A424" s="21"/>
      <c r="B424" s="21"/>
      <c r="C424" s="57"/>
    </row>
    <row r="425" ht="15.75" customHeight="1">
      <c r="A425" s="21"/>
      <c r="B425" s="21"/>
      <c r="C425" s="57"/>
    </row>
    <row r="426" ht="15.75" customHeight="1">
      <c r="A426" s="21"/>
      <c r="B426" s="21"/>
      <c r="C426" s="57"/>
    </row>
    <row r="427" ht="15.75" customHeight="1">
      <c r="A427" s="21"/>
      <c r="B427" s="21"/>
      <c r="C427" s="57"/>
    </row>
    <row r="428" ht="15.75" customHeight="1">
      <c r="A428" s="21"/>
      <c r="B428" s="21"/>
      <c r="C428" s="57"/>
    </row>
    <row r="429" ht="15.75" customHeight="1">
      <c r="A429" s="21"/>
      <c r="B429" s="21"/>
      <c r="C429" s="57"/>
    </row>
    <row r="430" ht="15.75" customHeight="1">
      <c r="A430" s="21"/>
      <c r="B430" s="21"/>
      <c r="C430" s="57"/>
    </row>
    <row r="431" ht="15.75" customHeight="1">
      <c r="A431" s="21"/>
      <c r="B431" s="21"/>
      <c r="C431" s="57"/>
    </row>
    <row r="432" ht="15.75" customHeight="1">
      <c r="A432" s="21"/>
      <c r="B432" s="21"/>
      <c r="C432" s="57"/>
    </row>
    <row r="433" ht="15.75" customHeight="1">
      <c r="A433" s="21"/>
      <c r="B433" s="21"/>
      <c r="C433" s="57"/>
    </row>
    <row r="434" ht="15.75" customHeight="1">
      <c r="A434" s="21"/>
      <c r="B434" s="21"/>
      <c r="C434" s="57"/>
    </row>
    <row r="435" ht="15.75" customHeight="1">
      <c r="A435" s="21"/>
      <c r="B435" s="21"/>
      <c r="C435" s="57"/>
    </row>
    <row r="436" ht="15.75" customHeight="1">
      <c r="A436" s="21"/>
      <c r="B436" s="21"/>
      <c r="C436" s="57"/>
    </row>
    <row r="437" ht="15.75" customHeight="1">
      <c r="A437" s="21"/>
      <c r="B437" s="21"/>
      <c r="C437" s="57"/>
    </row>
    <row r="438" ht="15.75" customHeight="1">
      <c r="A438" s="21"/>
      <c r="B438" s="21"/>
      <c r="C438" s="57"/>
    </row>
    <row r="439" ht="15.75" customHeight="1">
      <c r="A439" s="21"/>
      <c r="B439" s="21"/>
      <c r="C439" s="57"/>
    </row>
    <row r="440" ht="15.75" customHeight="1">
      <c r="A440" s="21"/>
      <c r="B440" s="21"/>
      <c r="C440" s="57"/>
    </row>
    <row r="441" ht="15.75" customHeight="1">
      <c r="A441" s="21"/>
      <c r="B441" s="21"/>
      <c r="C441" s="57"/>
    </row>
    <row r="442" ht="15.75" customHeight="1">
      <c r="A442" s="21"/>
      <c r="B442" s="21"/>
      <c r="C442" s="57"/>
    </row>
    <row r="443" ht="15.75" customHeight="1">
      <c r="A443" s="21"/>
      <c r="B443" s="21"/>
      <c r="C443" s="57"/>
    </row>
    <row r="444" ht="15.75" customHeight="1">
      <c r="A444" s="21"/>
      <c r="B444" s="21"/>
      <c r="C444" s="57"/>
    </row>
    <row r="445" ht="15.75" customHeight="1">
      <c r="A445" s="21"/>
      <c r="B445" s="21"/>
      <c r="C445" s="57"/>
    </row>
    <row r="446" ht="15.75" customHeight="1">
      <c r="A446" s="21"/>
      <c r="B446" s="21"/>
      <c r="C446" s="57"/>
    </row>
    <row r="447" ht="15.75" customHeight="1">
      <c r="A447" s="21"/>
      <c r="B447" s="21"/>
      <c r="C447" s="57"/>
    </row>
    <row r="448" ht="15.75" customHeight="1">
      <c r="A448" s="21"/>
      <c r="B448" s="21"/>
      <c r="C448" s="57"/>
    </row>
    <row r="449" ht="15.75" customHeight="1">
      <c r="A449" s="21"/>
      <c r="B449" s="21"/>
      <c r="C449" s="57"/>
    </row>
    <row r="450" ht="15.75" customHeight="1">
      <c r="A450" s="21"/>
      <c r="B450" s="21"/>
      <c r="C450" s="57"/>
    </row>
    <row r="451" ht="15.75" customHeight="1">
      <c r="A451" s="21"/>
      <c r="B451" s="21"/>
      <c r="C451" s="57"/>
    </row>
    <row r="452" ht="15.75" customHeight="1">
      <c r="A452" s="21"/>
      <c r="B452" s="21"/>
      <c r="C452" s="57"/>
    </row>
    <row r="453" ht="15.75" customHeight="1">
      <c r="A453" s="21"/>
      <c r="B453" s="21"/>
      <c r="C453" s="57"/>
    </row>
    <row r="454" ht="15.75" customHeight="1">
      <c r="A454" s="21"/>
      <c r="B454" s="21"/>
      <c r="C454" s="57"/>
    </row>
    <row r="455" ht="15.75" customHeight="1">
      <c r="A455" s="21"/>
      <c r="B455" s="21"/>
      <c r="C455" s="57"/>
    </row>
    <row r="456" ht="15.75" customHeight="1">
      <c r="A456" s="21"/>
      <c r="B456" s="21"/>
      <c r="C456" s="57"/>
    </row>
    <row r="457" ht="15.75" customHeight="1">
      <c r="A457" s="21"/>
      <c r="B457" s="21"/>
      <c r="C457" s="57"/>
    </row>
    <row r="458" ht="15.75" customHeight="1">
      <c r="A458" s="21"/>
      <c r="B458" s="21"/>
      <c r="C458" s="57"/>
    </row>
    <row r="459" ht="15.75" customHeight="1">
      <c r="A459" s="21"/>
      <c r="B459" s="21"/>
      <c r="C459" s="57"/>
    </row>
    <row r="460" ht="15.75" customHeight="1">
      <c r="A460" s="21"/>
      <c r="B460" s="21"/>
      <c r="C460" s="57"/>
    </row>
    <row r="461" ht="15.75" customHeight="1">
      <c r="A461" s="21"/>
      <c r="B461" s="21"/>
      <c r="C461" s="57"/>
    </row>
    <row r="462" ht="15.75" customHeight="1">
      <c r="A462" s="21"/>
      <c r="B462" s="21"/>
      <c r="C462" s="57"/>
    </row>
    <row r="463" ht="15.75" customHeight="1">
      <c r="A463" s="21"/>
      <c r="B463" s="21"/>
      <c r="C463" s="57"/>
    </row>
    <row r="464" ht="15.75" customHeight="1">
      <c r="A464" s="21"/>
      <c r="B464" s="21"/>
      <c r="C464" s="57"/>
    </row>
    <row r="465" ht="15.75" customHeight="1">
      <c r="A465" s="21"/>
      <c r="B465" s="21"/>
      <c r="C465" s="57"/>
    </row>
    <row r="466" ht="15.75" customHeight="1">
      <c r="A466" s="21"/>
      <c r="B466" s="21"/>
      <c r="C466" s="57"/>
    </row>
    <row r="467" ht="15.75" customHeight="1">
      <c r="A467" s="21"/>
      <c r="B467" s="21"/>
      <c r="C467" s="57"/>
    </row>
    <row r="468" ht="15.75" customHeight="1">
      <c r="A468" s="21"/>
      <c r="B468" s="21"/>
      <c r="C468" s="57"/>
    </row>
    <row r="469" ht="15.75" customHeight="1">
      <c r="A469" s="21"/>
      <c r="B469" s="21"/>
      <c r="C469" s="57"/>
    </row>
    <row r="470" ht="15.75" customHeight="1">
      <c r="A470" s="21"/>
      <c r="B470" s="21"/>
      <c r="C470" s="57"/>
    </row>
    <row r="471" ht="15.75" customHeight="1">
      <c r="A471" s="21"/>
      <c r="B471" s="21"/>
      <c r="C471" s="57"/>
    </row>
    <row r="472" ht="15.75" customHeight="1">
      <c r="A472" s="21"/>
      <c r="B472" s="21"/>
      <c r="C472" s="57"/>
    </row>
    <row r="473" ht="15.75" customHeight="1">
      <c r="A473" s="21"/>
      <c r="B473" s="21"/>
      <c r="C473" s="57"/>
    </row>
    <row r="474" ht="15.75" customHeight="1">
      <c r="A474" s="21"/>
      <c r="B474" s="21"/>
      <c r="C474" s="57"/>
    </row>
    <row r="475" ht="15.75" customHeight="1">
      <c r="A475" s="21"/>
      <c r="B475" s="21"/>
      <c r="C475" s="57"/>
    </row>
    <row r="476" ht="15.75" customHeight="1">
      <c r="A476" s="21"/>
      <c r="B476" s="21"/>
      <c r="C476" s="57"/>
    </row>
    <row r="477" ht="15.75" customHeight="1">
      <c r="A477" s="21"/>
      <c r="B477" s="21"/>
      <c r="C477" s="57"/>
    </row>
    <row r="478" ht="15.75" customHeight="1">
      <c r="A478" s="21"/>
      <c r="B478" s="21"/>
      <c r="C478" s="57"/>
    </row>
    <row r="479" ht="15.75" customHeight="1">
      <c r="A479" s="21"/>
      <c r="B479" s="21"/>
      <c r="C479" s="57"/>
    </row>
    <row r="480" ht="15.75" customHeight="1">
      <c r="A480" s="21"/>
      <c r="B480" s="21"/>
      <c r="C480" s="57"/>
    </row>
    <row r="481" ht="15.75" customHeight="1">
      <c r="A481" s="21"/>
      <c r="B481" s="21"/>
      <c r="C481" s="57"/>
    </row>
    <row r="482" ht="15.75" customHeight="1">
      <c r="A482" s="21"/>
      <c r="B482" s="21"/>
      <c r="C482" s="57"/>
    </row>
    <row r="483" ht="15.75" customHeight="1">
      <c r="A483" s="21"/>
      <c r="B483" s="21"/>
      <c r="C483" s="57"/>
    </row>
    <row r="484" ht="15.75" customHeight="1">
      <c r="A484" s="21"/>
      <c r="B484" s="21"/>
      <c r="C484" s="57"/>
    </row>
    <row r="485" ht="15.75" customHeight="1">
      <c r="A485" s="21"/>
      <c r="B485" s="21"/>
      <c r="C485" s="57"/>
    </row>
    <row r="486" ht="15.75" customHeight="1">
      <c r="A486" s="21"/>
      <c r="B486" s="21"/>
      <c r="C486" s="57"/>
    </row>
    <row r="487" ht="15.75" customHeight="1">
      <c r="A487" s="21"/>
      <c r="B487" s="21"/>
      <c r="C487" s="57"/>
    </row>
    <row r="488" ht="15.75" customHeight="1">
      <c r="A488" s="21"/>
      <c r="B488" s="21"/>
      <c r="C488" s="57"/>
    </row>
    <row r="489" ht="15.75" customHeight="1">
      <c r="A489" s="21"/>
      <c r="B489" s="21"/>
      <c r="C489" s="57"/>
    </row>
    <row r="490" ht="15.75" customHeight="1">
      <c r="A490" s="21"/>
      <c r="B490" s="21"/>
      <c r="C490" s="57"/>
    </row>
    <row r="491" ht="15.75" customHeight="1">
      <c r="A491" s="21"/>
      <c r="B491" s="21"/>
      <c r="C491" s="57"/>
    </row>
    <row r="492" ht="15.75" customHeight="1">
      <c r="A492" s="21"/>
      <c r="B492" s="21"/>
      <c r="C492" s="57"/>
    </row>
    <row r="493" ht="15.75" customHeight="1">
      <c r="A493" s="21"/>
      <c r="B493" s="21"/>
      <c r="C493" s="57"/>
    </row>
    <row r="494" ht="15.75" customHeight="1">
      <c r="A494" s="21"/>
      <c r="B494" s="21"/>
      <c r="C494" s="57"/>
    </row>
    <row r="495" ht="15.75" customHeight="1">
      <c r="A495" s="21"/>
      <c r="B495" s="21"/>
      <c r="C495" s="57"/>
    </row>
    <row r="496" ht="15.75" customHeight="1">
      <c r="A496" s="21"/>
      <c r="B496" s="21"/>
      <c r="C496" s="57"/>
    </row>
    <row r="497" ht="15.75" customHeight="1">
      <c r="A497" s="21"/>
      <c r="B497" s="21"/>
      <c r="C497" s="57"/>
    </row>
    <row r="498" ht="15.75" customHeight="1">
      <c r="A498" s="21"/>
      <c r="B498" s="21"/>
      <c r="C498" s="57"/>
    </row>
    <row r="499" ht="15.75" customHeight="1">
      <c r="A499" s="21"/>
      <c r="B499" s="21"/>
      <c r="C499" s="57"/>
    </row>
    <row r="500" ht="15.75" customHeight="1">
      <c r="A500" s="21"/>
      <c r="B500" s="21"/>
      <c r="C500" s="57"/>
    </row>
    <row r="501" ht="15.75" customHeight="1">
      <c r="A501" s="21"/>
      <c r="B501" s="21"/>
      <c r="C501" s="57"/>
    </row>
    <row r="502" ht="15.75" customHeight="1">
      <c r="A502" s="21"/>
      <c r="B502" s="21"/>
      <c r="C502" s="57"/>
    </row>
    <row r="503" ht="15.75" customHeight="1">
      <c r="A503" s="21"/>
      <c r="B503" s="21"/>
      <c r="C503" s="57"/>
    </row>
    <row r="504" ht="15.75" customHeight="1">
      <c r="A504" s="21"/>
      <c r="B504" s="21"/>
      <c r="C504" s="57"/>
    </row>
    <row r="505" ht="15.75" customHeight="1">
      <c r="A505" s="21"/>
      <c r="B505" s="21"/>
      <c r="C505" s="57"/>
    </row>
    <row r="506" ht="15.75" customHeight="1">
      <c r="A506" s="21"/>
      <c r="B506" s="21"/>
      <c r="C506" s="57"/>
    </row>
    <row r="507" ht="15.75" customHeight="1">
      <c r="A507" s="21"/>
      <c r="B507" s="21"/>
      <c r="C507" s="57"/>
    </row>
    <row r="508" ht="15.75" customHeight="1">
      <c r="A508" s="21"/>
      <c r="B508" s="21"/>
      <c r="C508" s="57"/>
    </row>
    <row r="509" ht="15.75" customHeight="1">
      <c r="A509" s="21"/>
      <c r="B509" s="21"/>
      <c r="C509" s="57"/>
    </row>
    <row r="510" ht="15.75" customHeight="1">
      <c r="A510" s="21"/>
      <c r="B510" s="21"/>
      <c r="C510" s="57"/>
    </row>
    <row r="511" ht="15.75" customHeight="1">
      <c r="A511" s="21"/>
      <c r="B511" s="21"/>
      <c r="C511" s="57"/>
    </row>
    <row r="512" ht="15.75" customHeight="1">
      <c r="A512" s="21"/>
      <c r="B512" s="21"/>
      <c r="C512" s="57"/>
    </row>
    <row r="513" ht="15.75" customHeight="1">
      <c r="A513" s="21"/>
      <c r="B513" s="21"/>
      <c r="C513" s="57"/>
    </row>
    <row r="514" ht="15.75" customHeight="1">
      <c r="A514" s="21"/>
      <c r="B514" s="21"/>
      <c r="C514" s="57"/>
    </row>
    <row r="515" ht="15.75" customHeight="1">
      <c r="A515" s="21"/>
      <c r="B515" s="21"/>
      <c r="C515" s="57"/>
    </row>
    <row r="516" ht="15.75" customHeight="1">
      <c r="A516" s="21"/>
      <c r="B516" s="21"/>
      <c r="C516" s="57"/>
    </row>
    <row r="517" ht="15.75" customHeight="1">
      <c r="A517" s="21"/>
      <c r="B517" s="21"/>
      <c r="C517" s="57"/>
    </row>
    <row r="518" ht="15.75" customHeight="1">
      <c r="A518" s="21"/>
      <c r="B518" s="21"/>
      <c r="C518" s="57"/>
    </row>
    <row r="519" ht="15.75" customHeight="1">
      <c r="A519" s="21"/>
      <c r="B519" s="21"/>
      <c r="C519" s="57"/>
    </row>
    <row r="520" ht="15.75" customHeight="1">
      <c r="A520" s="21"/>
      <c r="B520" s="21"/>
      <c r="C520" s="57"/>
    </row>
    <row r="521" ht="15.75" customHeight="1">
      <c r="A521" s="21"/>
      <c r="B521" s="21"/>
      <c r="C521" s="57"/>
    </row>
    <row r="522" ht="15.75" customHeight="1">
      <c r="A522" s="21"/>
      <c r="B522" s="21"/>
      <c r="C522" s="57"/>
    </row>
    <row r="523" ht="15.75" customHeight="1">
      <c r="A523" s="21"/>
      <c r="B523" s="21"/>
      <c r="C523" s="57"/>
    </row>
    <row r="524" ht="15.75" customHeight="1">
      <c r="A524" s="21"/>
      <c r="B524" s="21"/>
      <c r="C524" s="57"/>
    </row>
    <row r="525" ht="15.75" customHeight="1">
      <c r="A525" s="21"/>
      <c r="B525" s="21"/>
      <c r="C525" s="57"/>
    </row>
    <row r="526" ht="15.75" customHeight="1">
      <c r="A526" s="21"/>
      <c r="B526" s="21"/>
      <c r="C526" s="57"/>
    </row>
    <row r="527" ht="15.75" customHeight="1">
      <c r="A527" s="21"/>
      <c r="B527" s="21"/>
      <c r="C527" s="57"/>
    </row>
    <row r="528" ht="15.75" customHeight="1">
      <c r="A528" s="21"/>
      <c r="B528" s="21"/>
      <c r="C528" s="57"/>
    </row>
    <row r="529" ht="15.75" customHeight="1">
      <c r="A529" s="21"/>
      <c r="B529" s="21"/>
      <c r="C529" s="57"/>
    </row>
    <row r="530" ht="15.75" customHeight="1">
      <c r="A530" s="21"/>
      <c r="B530" s="21"/>
      <c r="C530" s="57"/>
    </row>
    <row r="531" ht="15.75" customHeight="1">
      <c r="A531" s="21"/>
      <c r="B531" s="21"/>
      <c r="C531" s="57"/>
    </row>
    <row r="532" ht="15.75" customHeight="1">
      <c r="A532" s="21"/>
      <c r="B532" s="21"/>
      <c r="C532" s="57"/>
    </row>
    <row r="533" ht="15.75" customHeight="1">
      <c r="A533" s="21"/>
      <c r="B533" s="21"/>
      <c r="C533" s="57"/>
    </row>
    <row r="534" ht="15.75" customHeight="1">
      <c r="A534" s="21"/>
      <c r="B534" s="21"/>
      <c r="C534" s="57"/>
    </row>
    <row r="535" ht="15.75" customHeight="1">
      <c r="A535" s="21"/>
      <c r="B535" s="21"/>
      <c r="C535" s="57"/>
    </row>
    <row r="536" ht="15.75" customHeight="1">
      <c r="A536" s="21"/>
      <c r="B536" s="21"/>
      <c r="C536" s="57"/>
    </row>
    <row r="537" ht="15.75" customHeight="1">
      <c r="A537" s="21"/>
      <c r="B537" s="21"/>
      <c r="C537" s="57"/>
    </row>
    <row r="538" ht="15.75" customHeight="1">
      <c r="A538" s="21"/>
      <c r="B538" s="21"/>
      <c r="C538" s="57"/>
    </row>
    <row r="539" ht="15.75" customHeight="1">
      <c r="A539" s="21"/>
      <c r="B539" s="21"/>
      <c r="C539" s="57"/>
    </row>
    <row r="540" ht="15.75" customHeight="1">
      <c r="A540" s="21"/>
      <c r="B540" s="21"/>
      <c r="C540" s="57"/>
    </row>
    <row r="541" ht="15.75" customHeight="1">
      <c r="A541" s="21"/>
      <c r="B541" s="21"/>
      <c r="C541" s="57"/>
    </row>
    <row r="542" ht="15.75" customHeight="1">
      <c r="A542" s="21"/>
      <c r="B542" s="21"/>
      <c r="C542" s="57"/>
    </row>
    <row r="543" ht="15.75" customHeight="1">
      <c r="A543" s="21"/>
      <c r="B543" s="21"/>
      <c r="C543" s="57"/>
    </row>
    <row r="544" ht="15.75" customHeight="1">
      <c r="A544" s="21"/>
      <c r="B544" s="21"/>
      <c r="C544" s="57"/>
    </row>
    <row r="545" ht="15.75" customHeight="1">
      <c r="A545" s="21"/>
      <c r="B545" s="21"/>
      <c r="C545" s="57"/>
    </row>
    <row r="546" ht="15.75" customHeight="1">
      <c r="A546" s="21"/>
      <c r="B546" s="21"/>
      <c r="C546" s="57"/>
    </row>
    <row r="547" ht="15.75" customHeight="1">
      <c r="A547" s="21"/>
      <c r="B547" s="21"/>
      <c r="C547" s="57"/>
    </row>
    <row r="548" ht="15.75" customHeight="1">
      <c r="A548" s="21"/>
      <c r="B548" s="21"/>
      <c r="C548" s="57"/>
    </row>
    <row r="549" ht="15.75" customHeight="1">
      <c r="A549" s="21"/>
      <c r="B549" s="21"/>
      <c r="C549" s="57"/>
    </row>
    <row r="550" ht="15.75" customHeight="1">
      <c r="A550" s="21"/>
      <c r="B550" s="21"/>
      <c r="C550" s="57"/>
    </row>
    <row r="551" ht="15.75" customHeight="1">
      <c r="A551" s="21"/>
      <c r="B551" s="21"/>
      <c r="C551" s="57"/>
    </row>
    <row r="552" ht="15.75" customHeight="1">
      <c r="A552" s="21"/>
      <c r="B552" s="21"/>
      <c r="C552" s="57"/>
    </row>
    <row r="553" ht="15.75" customHeight="1">
      <c r="A553" s="21"/>
      <c r="B553" s="21"/>
      <c r="C553" s="57"/>
    </row>
    <row r="554" ht="15.75" customHeight="1">
      <c r="A554" s="21"/>
      <c r="B554" s="21"/>
      <c r="C554" s="57"/>
    </row>
    <row r="555" ht="15.75" customHeight="1">
      <c r="A555" s="21"/>
      <c r="B555" s="21"/>
      <c r="C555" s="57"/>
    </row>
    <row r="556" ht="15.75" customHeight="1">
      <c r="A556" s="21"/>
      <c r="B556" s="21"/>
      <c r="C556" s="57"/>
    </row>
    <row r="557" ht="15.75" customHeight="1">
      <c r="A557" s="21"/>
      <c r="B557" s="21"/>
      <c r="C557" s="57"/>
    </row>
    <row r="558" ht="15.75" customHeight="1">
      <c r="A558" s="21"/>
      <c r="B558" s="21"/>
      <c r="C558" s="57"/>
    </row>
    <row r="559" ht="15.75" customHeight="1">
      <c r="A559" s="21"/>
      <c r="B559" s="21"/>
      <c r="C559" s="57"/>
    </row>
    <row r="560" ht="15.75" customHeight="1">
      <c r="A560" s="21"/>
      <c r="B560" s="21"/>
      <c r="C560" s="57"/>
    </row>
    <row r="561" ht="15.75" customHeight="1">
      <c r="A561" s="21"/>
      <c r="B561" s="21"/>
      <c r="C561" s="57"/>
    </row>
    <row r="562" ht="15.75" customHeight="1">
      <c r="A562" s="21"/>
      <c r="B562" s="21"/>
      <c r="C562" s="57"/>
    </row>
    <row r="563" ht="15.75" customHeight="1">
      <c r="A563" s="21"/>
      <c r="B563" s="21"/>
      <c r="C563" s="57"/>
    </row>
    <row r="564" ht="15.75" customHeight="1">
      <c r="A564" s="21"/>
      <c r="B564" s="21"/>
      <c r="C564" s="57"/>
    </row>
    <row r="565" ht="15.75" customHeight="1">
      <c r="A565" s="21"/>
      <c r="B565" s="21"/>
      <c r="C565" s="57"/>
    </row>
    <row r="566" ht="15.75" customHeight="1">
      <c r="A566" s="21"/>
      <c r="B566" s="21"/>
      <c r="C566" s="57"/>
    </row>
    <row r="567" ht="15.75" customHeight="1">
      <c r="A567" s="21"/>
      <c r="B567" s="21"/>
      <c r="C567" s="57"/>
    </row>
    <row r="568" ht="15.75" customHeight="1">
      <c r="A568" s="21"/>
      <c r="B568" s="21"/>
      <c r="C568" s="57"/>
    </row>
    <row r="569" ht="15.75" customHeight="1">
      <c r="A569" s="21"/>
      <c r="B569" s="21"/>
      <c r="C569" s="57"/>
    </row>
    <row r="570" ht="15.75" customHeight="1">
      <c r="A570" s="21"/>
      <c r="B570" s="21"/>
      <c r="C570" s="57"/>
    </row>
    <row r="571" ht="15.75" customHeight="1">
      <c r="A571" s="21"/>
      <c r="B571" s="21"/>
      <c r="C571" s="57"/>
    </row>
    <row r="572" ht="15.75" customHeight="1">
      <c r="A572" s="21"/>
      <c r="B572" s="21"/>
      <c r="C572" s="57"/>
    </row>
    <row r="573" ht="15.75" customHeight="1">
      <c r="A573" s="21"/>
      <c r="B573" s="21"/>
      <c r="C573" s="57"/>
    </row>
    <row r="574" ht="15.75" customHeight="1">
      <c r="A574" s="21"/>
      <c r="B574" s="21"/>
      <c r="C574" s="57"/>
    </row>
    <row r="575" ht="15.75" customHeight="1">
      <c r="A575" s="21"/>
      <c r="B575" s="21"/>
      <c r="C575" s="57"/>
    </row>
    <row r="576" ht="15.75" customHeight="1">
      <c r="A576" s="21"/>
      <c r="B576" s="21"/>
      <c r="C576" s="57"/>
    </row>
    <row r="577" ht="15.75" customHeight="1">
      <c r="A577" s="21"/>
      <c r="B577" s="21"/>
      <c r="C577" s="57"/>
    </row>
    <row r="578" ht="15.75" customHeight="1">
      <c r="A578" s="21"/>
      <c r="B578" s="21"/>
      <c r="C578" s="57"/>
    </row>
    <row r="579" ht="15.75" customHeight="1">
      <c r="A579" s="21"/>
      <c r="B579" s="21"/>
      <c r="C579" s="57"/>
    </row>
    <row r="580" ht="15.75" customHeight="1">
      <c r="A580" s="21"/>
      <c r="B580" s="21"/>
      <c r="C580" s="57"/>
    </row>
    <row r="581" ht="15.75" customHeight="1">
      <c r="A581" s="21"/>
      <c r="B581" s="21"/>
      <c r="C581" s="57"/>
    </row>
    <row r="582" ht="15.75" customHeight="1">
      <c r="A582" s="21"/>
      <c r="B582" s="21"/>
      <c r="C582" s="57"/>
    </row>
    <row r="583" ht="15.75" customHeight="1">
      <c r="A583" s="21"/>
      <c r="B583" s="21"/>
      <c r="C583" s="57"/>
    </row>
    <row r="584" ht="15.75" customHeight="1">
      <c r="A584" s="21"/>
      <c r="B584" s="21"/>
      <c r="C584" s="57"/>
    </row>
    <row r="585" ht="15.75" customHeight="1">
      <c r="A585" s="21"/>
      <c r="B585" s="21"/>
      <c r="C585" s="57"/>
    </row>
    <row r="586" ht="15.75" customHeight="1">
      <c r="A586" s="21"/>
      <c r="B586" s="21"/>
      <c r="C586" s="57"/>
    </row>
    <row r="587" ht="15.75" customHeight="1">
      <c r="A587" s="21"/>
      <c r="B587" s="21"/>
      <c r="C587" s="57"/>
    </row>
    <row r="588" ht="15.75" customHeight="1">
      <c r="A588" s="21"/>
      <c r="B588" s="21"/>
      <c r="C588" s="57"/>
    </row>
    <row r="589" ht="15.75" customHeight="1">
      <c r="A589" s="21"/>
      <c r="B589" s="21"/>
      <c r="C589" s="57"/>
    </row>
    <row r="590" ht="15.75" customHeight="1">
      <c r="A590" s="21"/>
      <c r="B590" s="21"/>
      <c r="C590" s="57"/>
    </row>
    <row r="591" ht="15.75" customHeight="1">
      <c r="A591" s="21"/>
      <c r="B591" s="21"/>
      <c r="C591" s="57"/>
    </row>
    <row r="592" ht="15.75" customHeight="1">
      <c r="A592" s="21"/>
      <c r="B592" s="21"/>
      <c r="C592" s="57"/>
    </row>
    <row r="593" ht="15.75" customHeight="1">
      <c r="A593" s="21"/>
      <c r="B593" s="21"/>
      <c r="C593" s="57"/>
    </row>
    <row r="594" ht="15.75" customHeight="1">
      <c r="A594" s="21"/>
      <c r="B594" s="21"/>
      <c r="C594" s="57"/>
    </row>
    <row r="595" ht="15.75" customHeight="1">
      <c r="A595" s="21"/>
      <c r="B595" s="21"/>
      <c r="C595" s="57"/>
    </row>
    <row r="596" ht="15.75" customHeight="1">
      <c r="A596" s="21"/>
      <c r="B596" s="21"/>
      <c r="C596" s="57"/>
    </row>
    <row r="597" ht="15.75" customHeight="1">
      <c r="A597" s="21"/>
      <c r="B597" s="21"/>
      <c r="C597" s="57"/>
    </row>
    <row r="598" ht="15.75" customHeight="1">
      <c r="A598" s="21"/>
      <c r="B598" s="21"/>
      <c r="C598" s="57"/>
    </row>
    <row r="599" ht="15.75" customHeight="1">
      <c r="A599" s="21"/>
      <c r="B599" s="21"/>
      <c r="C599" s="57"/>
    </row>
    <row r="600" ht="15.75" customHeight="1">
      <c r="A600" s="21"/>
      <c r="B600" s="21"/>
      <c r="C600" s="57"/>
    </row>
    <row r="601" ht="15.75" customHeight="1">
      <c r="A601" s="21"/>
      <c r="B601" s="21"/>
      <c r="C601" s="57"/>
    </row>
    <row r="602" ht="15.75" customHeight="1">
      <c r="A602" s="21"/>
      <c r="B602" s="21"/>
      <c r="C602" s="57"/>
    </row>
    <row r="603" ht="15.75" customHeight="1">
      <c r="A603" s="21"/>
      <c r="B603" s="21"/>
      <c r="C603" s="57"/>
    </row>
    <row r="604" ht="15.75" customHeight="1">
      <c r="A604" s="21"/>
      <c r="B604" s="21"/>
      <c r="C604" s="57"/>
    </row>
    <row r="605" ht="15.75" customHeight="1">
      <c r="A605" s="21"/>
      <c r="B605" s="21"/>
      <c r="C605" s="57"/>
    </row>
    <row r="606" ht="15.75" customHeight="1">
      <c r="A606" s="21"/>
      <c r="B606" s="21"/>
      <c r="C606" s="57"/>
    </row>
    <row r="607" ht="15.75" customHeight="1">
      <c r="A607" s="21"/>
      <c r="B607" s="21"/>
      <c r="C607" s="57"/>
    </row>
    <row r="608" ht="15.75" customHeight="1">
      <c r="A608" s="21"/>
      <c r="B608" s="21"/>
      <c r="C608" s="57"/>
    </row>
    <row r="609" ht="15.75" customHeight="1">
      <c r="A609" s="21"/>
      <c r="B609" s="21"/>
      <c r="C609" s="57"/>
    </row>
    <row r="610" ht="15.75" customHeight="1">
      <c r="A610" s="21"/>
      <c r="B610" s="21"/>
      <c r="C610" s="57"/>
    </row>
    <row r="611" ht="15.75" customHeight="1">
      <c r="A611" s="21"/>
      <c r="B611" s="21"/>
      <c r="C611" s="57"/>
    </row>
    <row r="612" ht="15.75" customHeight="1">
      <c r="A612" s="21"/>
      <c r="B612" s="21"/>
      <c r="C612" s="57"/>
    </row>
    <row r="613" ht="15.75" customHeight="1">
      <c r="A613" s="21"/>
      <c r="B613" s="21"/>
      <c r="C613" s="57"/>
    </row>
    <row r="614" ht="15.75" customHeight="1">
      <c r="A614" s="21"/>
      <c r="B614" s="21"/>
      <c r="C614" s="57"/>
    </row>
    <row r="615" ht="15.75" customHeight="1">
      <c r="A615" s="21"/>
      <c r="B615" s="21"/>
      <c r="C615" s="57"/>
    </row>
    <row r="616" ht="15.75" customHeight="1">
      <c r="A616" s="21"/>
      <c r="B616" s="21"/>
      <c r="C616" s="57"/>
    </row>
    <row r="617" ht="15.75" customHeight="1">
      <c r="A617" s="21"/>
      <c r="B617" s="21"/>
      <c r="C617" s="57"/>
    </row>
    <row r="618" ht="15.75" customHeight="1">
      <c r="A618" s="21"/>
      <c r="B618" s="21"/>
      <c r="C618" s="57"/>
    </row>
    <row r="619" ht="15.75" customHeight="1">
      <c r="A619" s="21"/>
      <c r="B619" s="21"/>
      <c r="C619" s="57"/>
    </row>
    <row r="620" ht="15.75" customHeight="1">
      <c r="A620" s="21"/>
      <c r="B620" s="21"/>
      <c r="C620" s="57"/>
    </row>
    <row r="621" ht="15.75" customHeight="1">
      <c r="A621" s="21"/>
      <c r="B621" s="21"/>
      <c r="C621" s="57"/>
    </row>
    <row r="622" ht="15.75" customHeight="1">
      <c r="A622" s="21"/>
      <c r="B622" s="21"/>
      <c r="C622" s="57"/>
    </row>
    <row r="623" ht="15.75" customHeight="1">
      <c r="A623" s="21"/>
      <c r="B623" s="21"/>
      <c r="C623" s="57"/>
    </row>
    <row r="624" ht="15.75" customHeight="1">
      <c r="A624" s="21"/>
      <c r="B624" s="21"/>
      <c r="C624" s="57"/>
    </row>
    <row r="625" ht="15.75" customHeight="1">
      <c r="A625" s="21"/>
      <c r="B625" s="21"/>
      <c r="C625" s="57"/>
    </row>
    <row r="626" ht="15.75" customHeight="1">
      <c r="A626" s="21"/>
      <c r="B626" s="21"/>
      <c r="C626" s="57"/>
    </row>
    <row r="627" ht="15.75" customHeight="1">
      <c r="A627" s="21"/>
      <c r="B627" s="21"/>
      <c r="C627" s="57"/>
    </row>
    <row r="628" ht="15.75" customHeight="1">
      <c r="A628" s="21"/>
      <c r="B628" s="21"/>
      <c r="C628" s="57"/>
    </row>
    <row r="629" ht="15.75" customHeight="1">
      <c r="A629" s="21"/>
      <c r="B629" s="21"/>
      <c r="C629" s="57"/>
    </row>
    <row r="630" ht="15.75" customHeight="1">
      <c r="A630" s="21"/>
      <c r="B630" s="21"/>
      <c r="C630" s="57"/>
    </row>
    <row r="631" ht="15.75" customHeight="1">
      <c r="A631" s="21"/>
      <c r="B631" s="21"/>
      <c r="C631" s="57"/>
    </row>
    <row r="632" ht="15.75" customHeight="1">
      <c r="A632" s="21"/>
      <c r="B632" s="21"/>
      <c r="C632" s="57"/>
    </row>
    <row r="633" ht="15.75" customHeight="1">
      <c r="A633" s="21"/>
      <c r="B633" s="21"/>
      <c r="C633" s="57"/>
    </row>
    <row r="634" ht="15.75" customHeight="1">
      <c r="A634" s="21"/>
      <c r="B634" s="21"/>
      <c r="C634" s="57"/>
    </row>
    <row r="635" ht="15.75" customHeight="1">
      <c r="A635" s="21"/>
      <c r="B635" s="21"/>
      <c r="C635" s="57"/>
    </row>
    <row r="636" ht="15.75" customHeight="1">
      <c r="A636" s="21"/>
      <c r="B636" s="21"/>
      <c r="C636" s="57"/>
    </row>
    <row r="637" ht="15.75" customHeight="1">
      <c r="A637" s="21"/>
      <c r="B637" s="21"/>
      <c r="C637" s="57"/>
    </row>
    <row r="638" ht="15.75" customHeight="1">
      <c r="A638" s="21"/>
      <c r="B638" s="21"/>
      <c r="C638" s="57"/>
    </row>
    <row r="639" ht="15.75" customHeight="1">
      <c r="A639" s="21"/>
      <c r="B639" s="21"/>
      <c r="C639" s="57"/>
    </row>
    <row r="640" ht="15.75" customHeight="1">
      <c r="A640" s="21"/>
      <c r="B640" s="21"/>
      <c r="C640" s="57"/>
    </row>
    <row r="641" ht="15.75" customHeight="1">
      <c r="A641" s="21"/>
      <c r="B641" s="21"/>
      <c r="C641" s="57"/>
    </row>
    <row r="642" ht="15.75" customHeight="1">
      <c r="A642" s="21"/>
      <c r="B642" s="21"/>
      <c r="C642" s="57"/>
    </row>
    <row r="643" ht="15.75" customHeight="1">
      <c r="A643" s="21"/>
      <c r="B643" s="21"/>
      <c r="C643" s="57"/>
    </row>
    <row r="644" ht="15.75" customHeight="1">
      <c r="A644" s="21"/>
      <c r="B644" s="21"/>
      <c r="C644" s="57"/>
    </row>
    <row r="645" ht="15.75" customHeight="1">
      <c r="A645" s="21"/>
      <c r="B645" s="21"/>
      <c r="C645" s="57"/>
    </row>
    <row r="646" ht="15.75" customHeight="1">
      <c r="A646" s="21"/>
      <c r="B646" s="21"/>
      <c r="C646" s="57"/>
    </row>
    <row r="647" ht="15.75" customHeight="1">
      <c r="A647" s="21"/>
      <c r="B647" s="21"/>
      <c r="C647" s="57"/>
    </row>
    <row r="648" ht="15.75" customHeight="1">
      <c r="A648" s="21"/>
      <c r="B648" s="21"/>
      <c r="C648" s="57"/>
    </row>
    <row r="649" ht="15.75" customHeight="1">
      <c r="A649" s="21"/>
      <c r="B649" s="21"/>
      <c r="C649" s="57"/>
    </row>
    <row r="650" ht="15.75" customHeight="1">
      <c r="A650" s="21"/>
      <c r="B650" s="21"/>
      <c r="C650" s="57"/>
    </row>
    <row r="651" ht="15.75" customHeight="1">
      <c r="A651" s="21"/>
      <c r="B651" s="21"/>
      <c r="C651" s="57"/>
    </row>
    <row r="652" ht="15.75" customHeight="1">
      <c r="A652" s="21"/>
      <c r="B652" s="21"/>
      <c r="C652" s="57"/>
    </row>
    <row r="653" ht="15.75" customHeight="1">
      <c r="A653" s="21"/>
      <c r="B653" s="21"/>
      <c r="C653" s="57"/>
    </row>
    <row r="654" ht="15.75" customHeight="1">
      <c r="A654" s="21"/>
      <c r="B654" s="21"/>
      <c r="C654" s="57"/>
    </row>
    <row r="655" ht="15.75" customHeight="1">
      <c r="A655" s="21"/>
      <c r="B655" s="21"/>
      <c r="C655" s="57"/>
    </row>
    <row r="656" ht="15.75" customHeight="1">
      <c r="A656" s="21"/>
      <c r="B656" s="21"/>
      <c r="C656" s="57"/>
    </row>
    <row r="657" ht="15.75" customHeight="1">
      <c r="A657" s="21"/>
      <c r="B657" s="21"/>
      <c r="C657" s="57"/>
    </row>
    <row r="658" ht="15.75" customHeight="1">
      <c r="A658" s="21"/>
      <c r="B658" s="21"/>
      <c r="C658" s="57"/>
    </row>
    <row r="659" ht="15.75" customHeight="1">
      <c r="A659" s="21"/>
      <c r="B659" s="21"/>
      <c r="C659" s="57"/>
    </row>
    <row r="660" ht="15.75" customHeight="1">
      <c r="A660" s="21"/>
      <c r="B660" s="21"/>
      <c r="C660" s="57"/>
    </row>
    <row r="661" ht="15.75" customHeight="1">
      <c r="A661" s="21"/>
      <c r="B661" s="21"/>
      <c r="C661" s="57"/>
    </row>
    <row r="662" ht="15.75" customHeight="1">
      <c r="A662" s="21"/>
      <c r="B662" s="21"/>
      <c r="C662" s="57"/>
    </row>
    <row r="663" ht="15.75" customHeight="1">
      <c r="A663" s="21"/>
      <c r="B663" s="21"/>
      <c r="C663" s="57"/>
    </row>
    <row r="664" ht="15.75" customHeight="1">
      <c r="A664" s="21"/>
      <c r="B664" s="21"/>
      <c r="C664" s="57"/>
    </row>
    <row r="665" ht="15.75" customHeight="1">
      <c r="A665" s="21"/>
      <c r="B665" s="21"/>
      <c r="C665" s="57"/>
    </row>
    <row r="666" ht="15.75" customHeight="1">
      <c r="A666" s="21"/>
      <c r="B666" s="21"/>
      <c r="C666" s="57"/>
    </row>
    <row r="667" ht="15.75" customHeight="1">
      <c r="A667" s="21"/>
      <c r="B667" s="21"/>
      <c r="C667" s="57"/>
    </row>
    <row r="668" ht="15.75" customHeight="1">
      <c r="A668" s="21"/>
      <c r="B668" s="21"/>
      <c r="C668" s="57"/>
    </row>
    <row r="669" ht="15.75" customHeight="1">
      <c r="A669" s="21"/>
      <c r="B669" s="21"/>
      <c r="C669" s="57"/>
    </row>
    <row r="670" ht="15.75" customHeight="1">
      <c r="A670" s="21"/>
      <c r="B670" s="21"/>
      <c r="C670" s="57"/>
    </row>
    <row r="671" ht="15.75" customHeight="1">
      <c r="A671" s="21"/>
      <c r="B671" s="21"/>
      <c r="C671" s="57"/>
    </row>
    <row r="672" ht="15.75" customHeight="1">
      <c r="A672" s="21"/>
      <c r="B672" s="21"/>
      <c r="C672" s="57"/>
    </row>
    <row r="673" ht="15.75" customHeight="1">
      <c r="A673" s="21"/>
      <c r="B673" s="21"/>
      <c r="C673" s="57"/>
    </row>
    <row r="674" ht="15.75" customHeight="1">
      <c r="A674" s="21"/>
      <c r="B674" s="21"/>
      <c r="C674" s="57"/>
    </row>
    <row r="675" ht="15.75" customHeight="1">
      <c r="A675" s="21"/>
      <c r="B675" s="21"/>
      <c r="C675" s="57"/>
    </row>
    <row r="676" ht="15.75" customHeight="1">
      <c r="A676" s="21"/>
      <c r="B676" s="21"/>
      <c r="C676" s="57"/>
    </row>
    <row r="677" ht="15.75" customHeight="1">
      <c r="A677" s="21"/>
      <c r="B677" s="21"/>
      <c r="C677" s="57"/>
    </row>
    <row r="678" ht="15.75" customHeight="1">
      <c r="A678" s="21"/>
      <c r="B678" s="21"/>
      <c r="C678" s="57"/>
    </row>
    <row r="679" ht="15.75" customHeight="1">
      <c r="A679" s="21"/>
      <c r="B679" s="21"/>
      <c r="C679" s="57"/>
    </row>
    <row r="680" ht="15.75" customHeight="1">
      <c r="A680" s="21"/>
      <c r="B680" s="21"/>
      <c r="C680" s="57"/>
    </row>
    <row r="681" ht="15.75" customHeight="1">
      <c r="A681" s="21"/>
      <c r="B681" s="21"/>
      <c r="C681" s="57"/>
    </row>
    <row r="682" ht="15.75" customHeight="1">
      <c r="A682" s="21"/>
      <c r="B682" s="21"/>
      <c r="C682" s="57"/>
    </row>
    <row r="683" ht="15.75" customHeight="1">
      <c r="A683" s="21"/>
      <c r="B683" s="21"/>
      <c r="C683" s="57"/>
    </row>
    <row r="684" ht="15.75" customHeight="1">
      <c r="A684" s="21"/>
      <c r="B684" s="21"/>
      <c r="C684" s="57"/>
    </row>
    <row r="685" ht="15.75" customHeight="1">
      <c r="A685" s="21"/>
      <c r="B685" s="21"/>
      <c r="C685" s="57"/>
    </row>
    <row r="686" ht="15.75" customHeight="1">
      <c r="A686" s="21"/>
      <c r="B686" s="21"/>
      <c r="C686" s="57"/>
    </row>
    <row r="687" ht="15.75" customHeight="1">
      <c r="A687" s="21"/>
      <c r="B687" s="21"/>
      <c r="C687" s="57"/>
    </row>
    <row r="688" ht="15.75" customHeight="1">
      <c r="A688" s="21"/>
      <c r="B688" s="21"/>
      <c r="C688" s="57"/>
    </row>
    <row r="689" ht="15.75" customHeight="1">
      <c r="A689" s="21"/>
      <c r="B689" s="21"/>
      <c r="C689" s="57"/>
    </row>
    <row r="690" ht="15.75" customHeight="1">
      <c r="A690" s="21"/>
      <c r="B690" s="21"/>
      <c r="C690" s="57"/>
    </row>
    <row r="691" ht="15.75" customHeight="1">
      <c r="A691" s="21"/>
      <c r="B691" s="21"/>
      <c r="C691" s="57"/>
    </row>
    <row r="692" ht="15.75" customHeight="1">
      <c r="A692" s="21"/>
      <c r="B692" s="21"/>
      <c r="C692" s="57"/>
    </row>
    <row r="693" ht="15.75" customHeight="1">
      <c r="A693" s="21"/>
      <c r="B693" s="21"/>
      <c r="C693" s="57"/>
    </row>
    <row r="694" ht="15.75" customHeight="1">
      <c r="A694" s="21"/>
      <c r="B694" s="21"/>
      <c r="C694" s="57"/>
    </row>
    <row r="695" ht="15.75" customHeight="1">
      <c r="A695" s="21"/>
      <c r="B695" s="21"/>
      <c r="C695" s="57"/>
    </row>
    <row r="696" ht="15.75" customHeight="1">
      <c r="A696" s="21"/>
      <c r="B696" s="21"/>
      <c r="C696" s="57"/>
    </row>
    <row r="697" ht="15.75" customHeight="1">
      <c r="A697" s="21"/>
      <c r="B697" s="21"/>
      <c r="C697" s="57"/>
    </row>
    <row r="698" ht="15.75" customHeight="1">
      <c r="A698" s="21"/>
      <c r="B698" s="21"/>
      <c r="C698" s="57"/>
    </row>
    <row r="699" ht="15.75" customHeight="1">
      <c r="A699" s="21"/>
      <c r="B699" s="21"/>
      <c r="C699" s="57"/>
    </row>
    <row r="700" ht="15.75" customHeight="1">
      <c r="A700" s="21"/>
      <c r="B700" s="21"/>
      <c r="C700" s="57"/>
    </row>
    <row r="701" ht="15.75" customHeight="1">
      <c r="A701" s="21"/>
      <c r="B701" s="21"/>
      <c r="C701" s="57"/>
    </row>
    <row r="702" ht="15.75" customHeight="1">
      <c r="A702" s="21"/>
      <c r="B702" s="21"/>
      <c r="C702" s="57"/>
    </row>
    <row r="703" ht="15.75" customHeight="1">
      <c r="A703" s="21"/>
      <c r="B703" s="21"/>
      <c r="C703" s="57"/>
    </row>
    <row r="704" ht="15.75" customHeight="1">
      <c r="A704" s="21"/>
      <c r="B704" s="21"/>
      <c r="C704" s="57"/>
    </row>
    <row r="705" ht="15.75" customHeight="1">
      <c r="A705" s="21"/>
      <c r="B705" s="21"/>
      <c r="C705" s="57"/>
    </row>
    <row r="706" ht="15.75" customHeight="1">
      <c r="A706" s="21"/>
      <c r="B706" s="21"/>
      <c r="C706" s="57"/>
    </row>
    <row r="707" ht="15.75" customHeight="1">
      <c r="A707" s="21"/>
      <c r="B707" s="21"/>
      <c r="C707" s="57"/>
    </row>
    <row r="708" ht="15.75" customHeight="1">
      <c r="A708" s="21"/>
      <c r="B708" s="21"/>
      <c r="C708" s="57"/>
    </row>
    <row r="709" ht="15.75" customHeight="1">
      <c r="A709" s="21"/>
      <c r="B709" s="21"/>
      <c r="C709" s="57"/>
    </row>
    <row r="710" ht="15.75" customHeight="1">
      <c r="A710" s="21"/>
      <c r="B710" s="21"/>
      <c r="C710" s="57"/>
    </row>
    <row r="711" ht="15.75" customHeight="1">
      <c r="A711" s="21"/>
      <c r="B711" s="21"/>
      <c r="C711" s="57"/>
    </row>
    <row r="712" ht="15.75" customHeight="1">
      <c r="A712" s="21"/>
      <c r="B712" s="21"/>
      <c r="C712" s="57"/>
    </row>
    <row r="713" ht="15.75" customHeight="1">
      <c r="A713" s="21"/>
      <c r="B713" s="21"/>
      <c r="C713" s="57"/>
    </row>
    <row r="714" ht="15.75" customHeight="1">
      <c r="A714" s="21"/>
      <c r="B714" s="21"/>
      <c r="C714" s="57"/>
    </row>
    <row r="715" ht="15.75" customHeight="1">
      <c r="A715" s="21"/>
      <c r="B715" s="21"/>
      <c r="C715" s="57"/>
    </row>
    <row r="716" ht="15.75" customHeight="1">
      <c r="A716" s="21"/>
      <c r="B716" s="21"/>
      <c r="C716" s="57"/>
    </row>
    <row r="717" ht="15.75" customHeight="1">
      <c r="A717" s="21"/>
      <c r="B717" s="21"/>
      <c r="C717" s="57"/>
    </row>
    <row r="718" ht="15.75" customHeight="1">
      <c r="A718" s="21"/>
      <c r="B718" s="21"/>
      <c r="C718" s="57"/>
    </row>
    <row r="719" ht="15.75" customHeight="1">
      <c r="A719" s="21"/>
      <c r="B719" s="21"/>
      <c r="C719" s="57"/>
    </row>
    <row r="720" ht="15.75" customHeight="1">
      <c r="A720" s="21"/>
      <c r="B720" s="21"/>
      <c r="C720" s="57"/>
    </row>
    <row r="721" ht="15.75" customHeight="1">
      <c r="A721" s="21"/>
      <c r="B721" s="21"/>
      <c r="C721" s="57"/>
    </row>
    <row r="722" ht="15.75" customHeight="1">
      <c r="A722" s="21"/>
      <c r="B722" s="21"/>
      <c r="C722" s="57"/>
    </row>
    <row r="723" ht="15.75" customHeight="1">
      <c r="A723" s="21"/>
      <c r="B723" s="21"/>
      <c r="C723" s="57"/>
    </row>
    <row r="724" ht="15.75" customHeight="1">
      <c r="A724" s="21"/>
      <c r="B724" s="21"/>
      <c r="C724" s="57"/>
    </row>
    <row r="725" ht="15.75" customHeight="1">
      <c r="A725" s="21"/>
      <c r="B725" s="21"/>
      <c r="C725" s="57"/>
    </row>
    <row r="726" ht="15.75" customHeight="1">
      <c r="A726" s="21"/>
      <c r="B726" s="21"/>
      <c r="C726" s="57"/>
    </row>
    <row r="727" ht="15.75" customHeight="1">
      <c r="A727" s="21"/>
      <c r="B727" s="21"/>
      <c r="C727" s="57"/>
    </row>
    <row r="728" ht="15.75" customHeight="1">
      <c r="A728" s="21"/>
      <c r="B728" s="21"/>
      <c r="C728" s="57"/>
    </row>
    <row r="729" ht="15.75" customHeight="1">
      <c r="A729" s="21"/>
      <c r="B729" s="21"/>
      <c r="C729" s="57"/>
    </row>
    <row r="730" ht="15.75" customHeight="1">
      <c r="A730" s="21"/>
      <c r="B730" s="21"/>
      <c r="C730" s="57"/>
    </row>
    <row r="731" ht="15.75" customHeight="1">
      <c r="A731" s="21"/>
      <c r="B731" s="21"/>
      <c r="C731" s="57"/>
    </row>
    <row r="732" ht="15.75" customHeight="1">
      <c r="A732" s="21"/>
      <c r="B732" s="21"/>
      <c r="C732" s="57"/>
    </row>
    <row r="733" ht="15.75" customHeight="1">
      <c r="A733" s="21"/>
      <c r="B733" s="21"/>
      <c r="C733" s="57"/>
    </row>
    <row r="734" ht="15.75" customHeight="1">
      <c r="A734" s="21"/>
      <c r="B734" s="21"/>
      <c r="C734" s="57"/>
    </row>
    <row r="735" ht="15.75" customHeight="1">
      <c r="A735" s="21"/>
      <c r="B735" s="21"/>
      <c r="C735" s="57"/>
    </row>
    <row r="736" ht="15.75" customHeight="1">
      <c r="A736" s="21"/>
      <c r="B736" s="21"/>
      <c r="C736" s="57"/>
    </row>
    <row r="737" ht="15.75" customHeight="1">
      <c r="A737" s="21"/>
      <c r="B737" s="21"/>
      <c r="C737" s="57"/>
    </row>
    <row r="738" ht="15.75" customHeight="1">
      <c r="A738" s="21"/>
      <c r="B738" s="21"/>
      <c r="C738" s="57"/>
    </row>
    <row r="739" ht="15.75" customHeight="1">
      <c r="A739" s="21"/>
      <c r="B739" s="21"/>
      <c r="C739" s="57"/>
    </row>
    <row r="740" ht="15.75" customHeight="1">
      <c r="A740" s="21"/>
      <c r="B740" s="21"/>
      <c r="C740" s="57"/>
    </row>
    <row r="741" ht="15.75" customHeight="1">
      <c r="A741" s="21"/>
      <c r="B741" s="21"/>
      <c r="C741" s="57"/>
    </row>
    <row r="742" ht="15.75" customHeight="1">
      <c r="A742" s="21"/>
      <c r="B742" s="21"/>
      <c r="C742" s="57"/>
    </row>
    <row r="743" ht="15.75" customHeight="1">
      <c r="A743" s="21"/>
      <c r="B743" s="21"/>
      <c r="C743" s="57"/>
    </row>
    <row r="744" ht="15.75" customHeight="1">
      <c r="A744" s="21"/>
      <c r="B744" s="21"/>
      <c r="C744" s="57"/>
    </row>
    <row r="745" ht="15.75" customHeight="1">
      <c r="A745" s="21"/>
      <c r="B745" s="21"/>
      <c r="C745" s="57"/>
    </row>
    <row r="746" ht="15.75" customHeight="1">
      <c r="A746" s="21"/>
      <c r="B746" s="21"/>
      <c r="C746" s="57"/>
    </row>
    <row r="747" ht="15.75" customHeight="1">
      <c r="A747" s="21"/>
      <c r="B747" s="21"/>
      <c r="C747" s="57"/>
    </row>
    <row r="748" ht="15.75" customHeight="1">
      <c r="A748" s="21"/>
      <c r="B748" s="21"/>
      <c r="C748" s="57"/>
    </row>
    <row r="749" ht="15.75" customHeight="1">
      <c r="A749" s="21"/>
      <c r="B749" s="21"/>
      <c r="C749" s="57"/>
    </row>
    <row r="750" ht="15.75" customHeight="1">
      <c r="A750" s="21"/>
      <c r="B750" s="21"/>
      <c r="C750" s="57"/>
    </row>
    <row r="751" ht="15.75" customHeight="1">
      <c r="A751" s="21"/>
      <c r="B751" s="21"/>
      <c r="C751" s="57"/>
    </row>
    <row r="752" ht="15.75" customHeight="1">
      <c r="A752" s="21"/>
      <c r="B752" s="21"/>
      <c r="C752" s="57"/>
    </row>
    <row r="753" ht="15.75" customHeight="1">
      <c r="A753" s="21"/>
      <c r="B753" s="21"/>
      <c r="C753" s="57"/>
    </row>
    <row r="754" ht="15.75" customHeight="1">
      <c r="A754" s="21"/>
      <c r="B754" s="21"/>
      <c r="C754" s="57"/>
    </row>
    <row r="755" ht="15.75" customHeight="1">
      <c r="A755" s="21"/>
      <c r="B755" s="21"/>
      <c r="C755" s="57"/>
    </row>
    <row r="756" ht="15.75" customHeight="1">
      <c r="A756" s="21"/>
      <c r="B756" s="21"/>
      <c r="C756" s="57"/>
    </row>
    <row r="757" ht="15.75" customHeight="1">
      <c r="A757" s="21"/>
      <c r="B757" s="21"/>
      <c r="C757" s="57"/>
    </row>
    <row r="758" ht="15.75" customHeight="1">
      <c r="A758" s="21"/>
      <c r="B758" s="21"/>
      <c r="C758" s="57"/>
    </row>
    <row r="759" ht="15.75" customHeight="1">
      <c r="A759" s="21"/>
      <c r="B759" s="21"/>
      <c r="C759" s="57"/>
    </row>
    <row r="760" ht="15.75" customHeight="1">
      <c r="A760" s="21"/>
      <c r="B760" s="21"/>
      <c r="C760" s="57"/>
    </row>
    <row r="761" ht="15.75" customHeight="1">
      <c r="A761" s="21"/>
      <c r="B761" s="21"/>
      <c r="C761" s="57"/>
    </row>
    <row r="762" ht="15.75" customHeight="1">
      <c r="A762" s="21"/>
      <c r="B762" s="21"/>
      <c r="C762" s="57"/>
    </row>
    <row r="763" ht="15.75" customHeight="1">
      <c r="A763" s="21"/>
      <c r="B763" s="21"/>
      <c r="C763" s="57"/>
    </row>
    <row r="764" ht="15.75" customHeight="1">
      <c r="A764" s="21"/>
      <c r="B764" s="21"/>
      <c r="C764" s="57"/>
    </row>
    <row r="765" ht="15.75" customHeight="1">
      <c r="A765" s="21"/>
      <c r="B765" s="21"/>
      <c r="C765" s="57"/>
    </row>
    <row r="766" ht="15.75" customHeight="1">
      <c r="A766" s="21"/>
      <c r="B766" s="21"/>
      <c r="C766" s="57"/>
    </row>
    <row r="767" ht="15.75" customHeight="1">
      <c r="A767" s="21"/>
      <c r="B767" s="21"/>
      <c r="C767" s="57"/>
    </row>
    <row r="768" ht="15.75" customHeight="1">
      <c r="A768" s="21"/>
      <c r="B768" s="21"/>
      <c r="C768" s="57"/>
    </row>
    <row r="769" ht="15.75" customHeight="1">
      <c r="A769" s="21"/>
      <c r="B769" s="21"/>
      <c r="C769" s="57"/>
    </row>
    <row r="770" ht="15.75" customHeight="1">
      <c r="A770" s="21"/>
      <c r="B770" s="21"/>
      <c r="C770" s="57"/>
    </row>
    <row r="771" ht="15.75" customHeight="1">
      <c r="A771" s="21"/>
      <c r="B771" s="21"/>
      <c r="C771" s="57"/>
    </row>
    <row r="772" ht="15.75" customHeight="1">
      <c r="A772" s="21"/>
      <c r="B772" s="21"/>
      <c r="C772" s="57"/>
    </row>
    <row r="773" ht="15.75" customHeight="1">
      <c r="A773" s="21"/>
      <c r="B773" s="21"/>
      <c r="C773" s="57"/>
    </row>
    <row r="774" ht="15.75" customHeight="1">
      <c r="A774" s="21"/>
      <c r="B774" s="21"/>
      <c r="C774" s="57"/>
    </row>
    <row r="775" ht="15.75" customHeight="1">
      <c r="A775" s="21"/>
      <c r="B775" s="21"/>
      <c r="C775" s="57"/>
    </row>
    <row r="776" ht="15.75" customHeight="1">
      <c r="A776" s="21"/>
      <c r="B776" s="21"/>
      <c r="C776" s="57"/>
    </row>
    <row r="777" ht="15.75" customHeight="1">
      <c r="A777" s="21"/>
      <c r="B777" s="21"/>
      <c r="C777" s="57"/>
    </row>
    <row r="778" ht="15.75" customHeight="1">
      <c r="A778" s="21"/>
      <c r="B778" s="21"/>
      <c r="C778" s="57"/>
    </row>
    <row r="779" ht="15.75" customHeight="1">
      <c r="A779" s="21"/>
      <c r="B779" s="21"/>
      <c r="C779" s="57"/>
    </row>
    <row r="780" ht="15.75" customHeight="1">
      <c r="A780" s="21"/>
      <c r="B780" s="21"/>
      <c r="C780" s="57"/>
    </row>
    <row r="781" ht="15.75" customHeight="1">
      <c r="A781" s="21"/>
      <c r="B781" s="21"/>
      <c r="C781" s="57"/>
    </row>
    <row r="782" ht="15.75" customHeight="1">
      <c r="A782" s="21"/>
      <c r="B782" s="21"/>
      <c r="C782" s="57"/>
    </row>
    <row r="783" ht="15.75" customHeight="1">
      <c r="A783" s="21"/>
      <c r="B783" s="21"/>
      <c r="C783" s="57"/>
    </row>
    <row r="784" ht="15.75" customHeight="1">
      <c r="A784" s="21"/>
      <c r="B784" s="21"/>
      <c r="C784" s="57"/>
    </row>
    <row r="785" ht="15.75" customHeight="1">
      <c r="A785" s="21"/>
      <c r="B785" s="21"/>
      <c r="C785" s="57"/>
    </row>
    <row r="786" ht="15.75" customHeight="1">
      <c r="A786" s="21"/>
      <c r="B786" s="21"/>
      <c r="C786" s="57"/>
    </row>
    <row r="787" ht="15.75" customHeight="1">
      <c r="A787" s="21"/>
      <c r="B787" s="21"/>
      <c r="C787" s="57"/>
    </row>
    <row r="788" ht="15.75" customHeight="1">
      <c r="A788" s="21"/>
      <c r="B788" s="21"/>
      <c r="C788" s="57"/>
    </row>
    <row r="789" ht="15.75" customHeight="1">
      <c r="A789" s="21"/>
      <c r="B789" s="21"/>
      <c r="C789" s="57"/>
    </row>
    <row r="790" ht="15.75" customHeight="1">
      <c r="A790" s="21"/>
      <c r="B790" s="21"/>
      <c r="C790" s="57"/>
    </row>
    <row r="791" ht="15.75" customHeight="1">
      <c r="A791" s="21"/>
      <c r="B791" s="21"/>
      <c r="C791" s="57"/>
    </row>
    <row r="792" ht="15.75" customHeight="1">
      <c r="A792" s="21"/>
      <c r="B792" s="21"/>
      <c r="C792" s="57"/>
    </row>
    <row r="793" ht="15.75" customHeight="1">
      <c r="A793" s="21"/>
      <c r="B793" s="21"/>
      <c r="C793" s="57"/>
    </row>
    <row r="794" ht="15.75" customHeight="1">
      <c r="A794" s="21"/>
      <c r="B794" s="21"/>
      <c r="C794" s="57"/>
    </row>
    <row r="795" ht="15.75" customHeight="1">
      <c r="A795" s="21"/>
      <c r="B795" s="21"/>
      <c r="C795" s="57"/>
    </row>
    <row r="796" ht="15.75" customHeight="1">
      <c r="A796" s="21"/>
      <c r="B796" s="21"/>
      <c r="C796" s="57"/>
    </row>
    <row r="797" ht="15.75" customHeight="1">
      <c r="A797" s="21"/>
      <c r="B797" s="21"/>
      <c r="C797" s="57"/>
    </row>
    <row r="798" ht="15.75" customHeight="1">
      <c r="A798" s="21"/>
      <c r="B798" s="21"/>
      <c r="C798" s="57"/>
    </row>
    <row r="799" ht="15.75" customHeight="1">
      <c r="A799" s="21"/>
      <c r="B799" s="21"/>
      <c r="C799" s="57"/>
    </row>
    <row r="800" ht="15.75" customHeight="1">
      <c r="A800" s="21"/>
      <c r="B800" s="21"/>
      <c r="C800" s="57"/>
    </row>
    <row r="801" ht="15.75" customHeight="1">
      <c r="A801" s="21"/>
      <c r="B801" s="21"/>
      <c r="C801" s="57"/>
    </row>
    <row r="802" ht="15.75" customHeight="1">
      <c r="A802" s="21"/>
      <c r="B802" s="21"/>
      <c r="C802" s="57"/>
    </row>
    <row r="803" ht="15.75" customHeight="1">
      <c r="A803" s="21"/>
      <c r="B803" s="21"/>
      <c r="C803" s="57"/>
    </row>
    <row r="804" ht="15.75" customHeight="1">
      <c r="A804" s="21"/>
      <c r="B804" s="21"/>
      <c r="C804" s="57"/>
    </row>
    <row r="805" ht="15.75" customHeight="1">
      <c r="A805" s="21"/>
      <c r="B805" s="21"/>
      <c r="C805" s="57"/>
    </row>
    <row r="806" ht="15.75" customHeight="1">
      <c r="A806" s="21"/>
      <c r="B806" s="21"/>
      <c r="C806" s="57"/>
    </row>
    <row r="807" ht="15.75" customHeight="1">
      <c r="A807" s="21"/>
      <c r="B807" s="21"/>
      <c r="C807" s="57"/>
    </row>
    <row r="808" ht="15.75" customHeight="1">
      <c r="A808" s="21"/>
      <c r="B808" s="21"/>
      <c r="C808" s="57"/>
    </row>
    <row r="809" ht="15.75" customHeight="1">
      <c r="A809" s="21"/>
      <c r="B809" s="21"/>
      <c r="C809" s="57"/>
    </row>
    <row r="810" ht="15.75" customHeight="1">
      <c r="A810" s="21"/>
      <c r="B810" s="21"/>
      <c r="C810" s="57"/>
    </row>
    <row r="811" ht="15.75" customHeight="1">
      <c r="A811" s="21"/>
      <c r="B811" s="21"/>
      <c r="C811" s="57"/>
    </row>
    <row r="812" ht="15.75" customHeight="1">
      <c r="A812" s="21"/>
      <c r="B812" s="21"/>
      <c r="C812" s="57"/>
    </row>
    <row r="813" ht="15.75" customHeight="1">
      <c r="A813" s="21"/>
      <c r="B813" s="21"/>
      <c r="C813" s="57"/>
    </row>
    <row r="814" ht="15.75" customHeight="1">
      <c r="A814" s="21"/>
      <c r="B814" s="21"/>
      <c r="C814" s="57"/>
    </row>
    <row r="815" ht="15.75" customHeight="1">
      <c r="A815" s="21"/>
      <c r="B815" s="21"/>
      <c r="C815" s="57"/>
    </row>
    <row r="816" ht="15.75" customHeight="1">
      <c r="A816" s="21"/>
      <c r="B816" s="21"/>
      <c r="C816" s="57"/>
    </row>
    <row r="817" ht="15.75" customHeight="1">
      <c r="A817" s="21"/>
      <c r="B817" s="21"/>
      <c r="C817" s="57"/>
    </row>
    <row r="818" ht="15.75" customHeight="1">
      <c r="A818" s="21"/>
      <c r="B818" s="21"/>
      <c r="C818" s="57"/>
    </row>
    <row r="819" ht="15.75" customHeight="1">
      <c r="A819" s="21"/>
      <c r="B819" s="21"/>
      <c r="C819" s="57"/>
    </row>
    <row r="820" ht="15.75" customHeight="1">
      <c r="A820" s="21"/>
      <c r="B820" s="21"/>
      <c r="C820" s="57"/>
    </row>
    <row r="821" ht="15.75" customHeight="1">
      <c r="A821" s="21"/>
      <c r="B821" s="21"/>
      <c r="C821" s="57"/>
    </row>
    <row r="822" ht="15.75" customHeight="1">
      <c r="A822" s="21"/>
      <c r="B822" s="21"/>
      <c r="C822" s="57"/>
    </row>
    <row r="823" ht="15.75" customHeight="1">
      <c r="A823" s="21"/>
      <c r="B823" s="21"/>
      <c r="C823" s="57"/>
    </row>
    <row r="824" ht="15.75" customHeight="1">
      <c r="A824" s="21"/>
      <c r="B824" s="21"/>
      <c r="C824" s="57"/>
    </row>
    <row r="825" ht="15.75" customHeight="1">
      <c r="A825" s="21"/>
      <c r="B825" s="21"/>
      <c r="C825" s="57"/>
    </row>
    <row r="826" ht="15.75" customHeight="1">
      <c r="A826" s="21"/>
      <c r="B826" s="21"/>
      <c r="C826" s="57"/>
    </row>
    <row r="827" ht="15.75" customHeight="1">
      <c r="A827" s="21"/>
      <c r="B827" s="21"/>
      <c r="C827" s="57"/>
    </row>
    <row r="828" ht="15.75" customHeight="1">
      <c r="A828" s="21"/>
      <c r="B828" s="21"/>
      <c r="C828" s="57"/>
    </row>
    <row r="829" ht="15.75" customHeight="1">
      <c r="A829" s="21"/>
      <c r="B829" s="21"/>
      <c r="C829" s="57"/>
    </row>
    <row r="830" ht="15.75" customHeight="1">
      <c r="A830" s="21"/>
      <c r="B830" s="21"/>
      <c r="C830" s="57"/>
    </row>
    <row r="831" ht="15.75" customHeight="1">
      <c r="A831" s="21"/>
      <c r="B831" s="21"/>
      <c r="C831" s="57"/>
    </row>
    <row r="832" ht="15.75" customHeight="1">
      <c r="A832" s="21"/>
      <c r="B832" s="21"/>
      <c r="C832" s="57"/>
    </row>
    <row r="833" ht="15.75" customHeight="1">
      <c r="A833" s="21"/>
      <c r="B833" s="21"/>
      <c r="C833" s="57"/>
    </row>
    <row r="834" ht="15.75" customHeight="1">
      <c r="A834" s="21"/>
      <c r="B834" s="21"/>
      <c r="C834" s="57"/>
    </row>
    <row r="835" ht="15.75" customHeight="1">
      <c r="A835" s="21"/>
      <c r="B835" s="21"/>
      <c r="C835" s="57"/>
    </row>
    <row r="836" ht="15.75" customHeight="1">
      <c r="A836" s="21"/>
      <c r="B836" s="21"/>
      <c r="C836" s="57"/>
    </row>
    <row r="837" ht="15.75" customHeight="1">
      <c r="A837" s="21"/>
      <c r="B837" s="21"/>
      <c r="C837" s="57"/>
    </row>
    <row r="838" ht="15.75" customHeight="1">
      <c r="A838" s="21"/>
      <c r="B838" s="21"/>
      <c r="C838" s="57"/>
    </row>
    <row r="839" ht="15.75" customHeight="1">
      <c r="A839" s="21"/>
      <c r="B839" s="21"/>
      <c r="C839" s="57"/>
    </row>
    <row r="840" ht="15.75" customHeight="1">
      <c r="A840" s="21"/>
      <c r="B840" s="21"/>
      <c r="C840" s="57"/>
    </row>
    <row r="841" ht="15.75" customHeight="1">
      <c r="A841" s="21"/>
      <c r="B841" s="21"/>
      <c r="C841" s="57"/>
    </row>
    <row r="842" ht="15.75" customHeight="1">
      <c r="A842" s="21"/>
      <c r="B842" s="21"/>
      <c r="C842" s="57"/>
    </row>
    <row r="843" ht="15.75" customHeight="1">
      <c r="A843" s="21"/>
      <c r="B843" s="21"/>
      <c r="C843" s="57"/>
    </row>
    <row r="844" ht="15.75" customHeight="1">
      <c r="A844" s="21"/>
      <c r="B844" s="21"/>
      <c r="C844" s="57"/>
    </row>
    <row r="845" ht="15.75" customHeight="1">
      <c r="A845" s="21"/>
      <c r="B845" s="21"/>
      <c r="C845" s="57"/>
    </row>
    <row r="846" ht="15.75" customHeight="1">
      <c r="A846" s="21"/>
      <c r="B846" s="21"/>
      <c r="C846" s="57"/>
    </row>
    <row r="847" ht="15.75" customHeight="1">
      <c r="A847" s="21"/>
      <c r="B847" s="21"/>
      <c r="C847" s="57"/>
    </row>
    <row r="848" ht="15.75" customHeight="1">
      <c r="A848" s="21"/>
      <c r="B848" s="21"/>
      <c r="C848" s="57"/>
    </row>
    <row r="849" ht="15.75" customHeight="1">
      <c r="A849" s="21"/>
      <c r="B849" s="21"/>
      <c r="C849" s="57"/>
    </row>
    <row r="850" ht="15.75" customHeight="1">
      <c r="A850" s="21"/>
      <c r="B850" s="21"/>
      <c r="C850" s="57"/>
    </row>
    <row r="851" ht="15.75" customHeight="1">
      <c r="A851" s="21"/>
      <c r="B851" s="21"/>
      <c r="C851" s="57"/>
    </row>
    <row r="852" ht="15.75" customHeight="1">
      <c r="A852" s="21"/>
      <c r="B852" s="21"/>
      <c r="C852" s="57"/>
    </row>
    <row r="853" ht="15.75" customHeight="1">
      <c r="A853" s="21"/>
      <c r="B853" s="21"/>
      <c r="C853" s="57"/>
    </row>
    <row r="854" ht="15.75" customHeight="1">
      <c r="A854" s="21"/>
      <c r="B854" s="21"/>
      <c r="C854" s="57"/>
    </row>
    <row r="855" ht="15.75" customHeight="1">
      <c r="A855" s="21"/>
      <c r="B855" s="21"/>
      <c r="C855" s="57"/>
    </row>
    <row r="856" ht="15.75" customHeight="1">
      <c r="A856" s="21"/>
      <c r="B856" s="21"/>
      <c r="C856" s="57"/>
    </row>
    <row r="857" ht="15.75" customHeight="1">
      <c r="A857" s="21"/>
      <c r="B857" s="21"/>
      <c r="C857" s="57"/>
    </row>
    <row r="858" ht="15.75" customHeight="1">
      <c r="A858" s="21"/>
      <c r="B858" s="21"/>
      <c r="C858" s="57"/>
    </row>
    <row r="859" ht="15.75" customHeight="1">
      <c r="A859" s="21"/>
      <c r="B859" s="21"/>
      <c r="C859" s="57"/>
    </row>
    <row r="860" ht="15.75" customHeight="1">
      <c r="A860" s="21"/>
      <c r="B860" s="21"/>
      <c r="C860" s="57"/>
    </row>
    <row r="861" ht="15.75" customHeight="1">
      <c r="A861" s="21"/>
      <c r="B861" s="21"/>
      <c r="C861" s="57"/>
    </row>
    <row r="862" ht="15.75" customHeight="1">
      <c r="A862" s="21"/>
      <c r="B862" s="21"/>
      <c r="C862" s="57"/>
    </row>
    <row r="863" ht="15.75" customHeight="1">
      <c r="A863" s="21"/>
      <c r="B863" s="21"/>
      <c r="C863" s="57"/>
    </row>
    <row r="864" ht="15.75" customHeight="1">
      <c r="A864" s="21"/>
      <c r="B864" s="21"/>
      <c r="C864" s="57"/>
    </row>
    <row r="865" ht="15.75" customHeight="1">
      <c r="A865" s="21"/>
      <c r="B865" s="21"/>
      <c r="C865" s="57"/>
    </row>
    <row r="866" ht="15.75" customHeight="1">
      <c r="A866" s="21"/>
      <c r="B866" s="21"/>
      <c r="C866" s="57"/>
    </row>
    <row r="867" ht="15.75" customHeight="1">
      <c r="A867" s="21"/>
      <c r="B867" s="21"/>
      <c r="C867" s="57"/>
    </row>
    <row r="868" ht="15.75" customHeight="1">
      <c r="A868" s="21"/>
      <c r="B868" s="21"/>
      <c r="C868" s="57"/>
    </row>
    <row r="869" ht="15.75" customHeight="1">
      <c r="A869" s="21"/>
      <c r="B869" s="21"/>
      <c r="C869" s="57"/>
    </row>
    <row r="870" ht="15.75" customHeight="1">
      <c r="A870" s="21"/>
      <c r="B870" s="21"/>
      <c r="C870" s="57"/>
    </row>
    <row r="871" ht="15.75" customHeight="1">
      <c r="A871" s="21"/>
      <c r="B871" s="21"/>
      <c r="C871" s="57"/>
    </row>
    <row r="872" ht="15.75" customHeight="1">
      <c r="A872" s="21"/>
      <c r="B872" s="21"/>
      <c r="C872" s="57"/>
    </row>
    <row r="873" ht="15.75" customHeight="1">
      <c r="A873" s="21"/>
      <c r="B873" s="21"/>
      <c r="C873" s="57"/>
    </row>
    <row r="874" ht="15.75" customHeight="1">
      <c r="A874" s="21"/>
      <c r="B874" s="21"/>
      <c r="C874" s="57"/>
    </row>
    <row r="875" ht="15.75" customHeight="1">
      <c r="A875" s="21"/>
      <c r="B875" s="21"/>
      <c r="C875" s="57"/>
    </row>
    <row r="876" ht="15.75" customHeight="1">
      <c r="A876" s="21"/>
      <c r="B876" s="21"/>
      <c r="C876" s="57"/>
    </row>
    <row r="877" ht="15.75" customHeight="1">
      <c r="A877" s="21"/>
      <c r="B877" s="21"/>
      <c r="C877" s="57"/>
    </row>
    <row r="878" ht="15.75" customHeight="1">
      <c r="A878" s="21"/>
      <c r="B878" s="21"/>
      <c r="C878" s="57"/>
    </row>
    <row r="879" ht="15.75" customHeight="1">
      <c r="A879" s="21"/>
      <c r="B879" s="21"/>
      <c r="C879" s="57"/>
    </row>
    <row r="880" ht="15.75" customHeight="1">
      <c r="A880" s="21"/>
      <c r="B880" s="21"/>
      <c r="C880" s="57"/>
    </row>
    <row r="881" ht="15.75" customHeight="1">
      <c r="A881" s="21"/>
      <c r="B881" s="21"/>
      <c r="C881" s="57"/>
    </row>
    <row r="882" ht="15.75" customHeight="1">
      <c r="A882" s="21"/>
      <c r="B882" s="21"/>
      <c r="C882" s="57"/>
    </row>
    <row r="883" ht="15.75" customHeight="1">
      <c r="A883" s="21"/>
      <c r="B883" s="21"/>
      <c r="C883" s="57"/>
    </row>
    <row r="884" ht="15.75" customHeight="1">
      <c r="A884" s="21"/>
      <c r="B884" s="21"/>
      <c r="C884" s="57"/>
    </row>
    <row r="885" ht="15.75" customHeight="1">
      <c r="A885" s="21"/>
      <c r="B885" s="21"/>
      <c r="C885" s="57"/>
    </row>
    <row r="886" ht="15.75" customHeight="1">
      <c r="A886" s="21"/>
      <c r="B886" s="21"/>
      <c r="C886" s="57"/>
    </row>
    <row r="887" ht="15.75" customHeight="1">
      <c r="A887" s="21"/>
      <c r="B887" s="21"/>
      <c r="C887" s="57"/>
    </row>
    <row r="888" ht="15.75" customHeight="1">
      <c r="A888" s="21"/>
      <c r="B888" s="21"/>
      <c r="C888" s="57"/>
    </row>
    <row r="889" ht="15.75" customHeight="1">
      <c r="A889" s="21"/>
      <c r="B889" s="21"/>
      <c r="C889" s="57"/>
    </row>
    <row r="890" ht="15.75" customHeight="1">
      <c r="A890" s="21"/>
      <c r="B890" s="21"/>
      <c r="C890" s="57"/>
    </row>
    <row r="891" ht="15.75" customHeight="1">
      <c r="A891" s="21"/>
      <c r="B891" s="21"/>
      <c r="C891" s="57"/>
    </row>
    <row r="892" ht="15.75" customHeight="1">
      <c r="A892" s="21"/>
      <c r="B892" s="21"/>
      <c r="C892" s="57"/>
    </row>
    <row r="893" ht="15.75" customHeight="1">
      <c r="A893" s="21"/>
      <c r="B893" s="21"/>
      <c r="C893" s="57"/>
    </row>
    <row r="894" ht="15.75" customHeight="1">
      <c r="A894" s="21"/>
      <c r="B894" s="21"/>
      <c r="C894" s="57"/>
    </row>
    <row r="895" ht="15.75" customHeight="1">
      <c r="A895" s="21"/>
      <c r="B895" s="21"/>
      <c r="C895" s="57"/>
    </row>
    <row r="896" ht="15.75" customHeight="1">
      <c r="A896" s="21"/>
      <c r="B896" s="21"/>
      <c r="C896" s="57"/>
    </row>
    <row r="897" ht="15.75" customHeight="1">
      <c r="A897" s="21"/>
      <c r="B897" s="21"/>
      <c r="C897" s="57"/>
    </row>
    <row r="898" ht="15.75" customHeight="1">
      <c r="A898" s="21"/>
      <c r="B898" s="21"/>
      <c r="C898" s="57"/>
    </row>
    <row r="899" ht="15.75" customHeight="1">
      <c r="A899" s="21"/>
      <c r="B899" s="21"/>
      <c r="C899" s="57"/>
    </row>
    <row r="900" ht="15.75" customHeight="1">
      <c r="A900" s="21"/>
      <c r="B900" s="21"/>
      <c r="C900" s="57"/>
    </row>
    <row r="901" ht="15.75" customHeight="1">
      <c r="A901" s="21"/>
      <c r="B901" s="21"/>
      <c r="C901" s="57"/>
    </row>
    <row r="902" ht="15.75" customHeight="1">
      <c r="A902" s="21"/>
      <c r="B902" s="21"/>
      <c r="C902" s="57"/>
    </row>
    <row r="903" ht="15.75" customHeight="1">
      <c r="A903" s="21"/>
      <c r="B903" s="21"/>
      <c r="C903" s="57"/>
    </row>
    <row r="904" ht="15.75" customHeight="1">
      <c r="A904" s="21"/>
      <c r="B904" s="21"/>
      <c r="C904" s="57"/>
    </row>
    <row r="905" ht="15.75" customHeight="1">
      <c r="A905" s="21"/>
      <c r="B905" s="21"/>
      <c r="C905" s="57"/>
    </row>
    <row r="906" ht="15.75" customHeight="1">
      <c r="A906" s="21"/>
      <c r="B906" s="21"/>
      <c r="C906" s="57"/>
    </row>
    <row r="907" ht="15.75" customHeight="1">
      <c r="A907" s="21"/>
      <c r="B907" s="21"/>
      <c r="C907" s="57"/>
    </row>
    <row r="908" ht="15.75" customHeight="1">
      <c r="A908" s="21"/>
      <c r="B908" s="21"/>
      <c r="C908" s="57"/>
    </row>
    <row r="909" ht="15.75" customHeight="1">
      <c r="A909" s="21"/>
      <c r="B909" s="21"/>
      <c r="C909" s="57"/>
    </row>
    <row r="910" ht="15.75" customHeight="1">
      <c r="A910" s="21"/>
      <c r="B910" s="21"/>
      <c r="C910" s="57"/>
    </row>
    <row r="911" ht="15.75" customHeight="1">
      <c r="A911" s="21"/>
      <c r="B911" s="21"/>
      <c r="C911" s="57"/>
    </row>
    <row r="912" ht="15.75" customHeight="1">
      <c r="A912" s="21"/>
      <c r="B912" s="21"/>
      <c r="C912" s="57"/>
    </row>
    <row r="913" ht="15.75" customHeight="1">
      <c r="A913" s="21"/>
      <c r="B913" s="21"/>
      <c r="C913" s="57"/>
    </row>
    <row r="914" ht="15.75" customHeight="1">
      <c r="A914" s="21"/>
      <c r="B914" s="21"/>
      <c r="C914" s="57"/>
    </row>
    <row r="915" ht="15.75" customHeight="1">
      <c r="A915" s="21"/>
      <c r="B915" s="21"/>
      <c r="C915" s="57"/>
    </row>
    <row r="916" ht="15.75" customHeight="1">
      <c r="A916" s="21"/>
      <c r="B916" s="21"/>
      <c r="C916" s="57"/>
    </row>
    <row r="917" ht="15.75" customHeight="1">
      <c r="A917" s="21"/>
      <c r="B917" s="21"/>
      <c r="C917" s="57"/>
    </row>
    <row r="918" ht="15.75" customHeight="1">
      <c r="A918" s="21"/>
      <c r="B918" s="21"/>
      <c r="C918" s="57"/>
    </row>
    <row r="919" ht="15.75" customHeight="1">
      <c r="A919" s="21"/>
      <c r="B919" s="21"/>
      <c r="C919" s="57"/>
    </row>
    <row r="920" ht="15.75" customHeight="1">
      <c r="A920" s="21"/>
      <c r="B920" s="21"/>
      <c r="C920" s="57"/>
    </row>
    <row r="921" ht="15.75" customHeight="1">
      <c r="A921" s="21"/>
      <c r="B921" s="21"/>
      <c r="C921" s="57"/>
    </row>
    <row r="922" ht="15.75" customHeight="1">
      <c r="A922" s="21"/>
      <c r="B922" s="21"/>
      <c r="C922" s="57"/>
    </row>
    <row r="923" ht="15.75" customHeight="1">
      <c r="A923" s="21"/>
      <c r="B923" s="21"/>
      <c r="C923" s="57"/>
    </row>
    <row r="924" ht="15.75" customHeight="1">
      <c r="A924" s="21"/>
      <c r="B924" s="21"/>
      <c r="C924" s="57"/>
    </row>
    <row r="925" ht="15.75" customHeight="1">
      <c r="A925" s="21"/>
      <c r="B925" s="21"/>
      <c r="C925" s="57"/>
    </row>
    <row r="926" ht="15.75" customHeight="1">
      <c r="A926" s="21"/>
      <c r="B926" s="21"/>
      <c r="C926" s="57"/>
    </row>
    <row r="927" ht="15.75" customHeight="1">
      <c r="A927" s="21"/>
      <c r="B927" s="21"/>
      <c r="C927" s="57"/>
    </row>
    <row r="928" ht="15.75" customHeight="1">
      <c r="A928" s="21"/>
      <c r="B928" s="21"/>
      <c r="C928" s="57"/>
    </row>
    <row r="929" ht="15.75" customHeight="1">
      <c r="A929" s="21"/>
      <c r="B929" s="21"/>
      <c r="C929" s="57"/>
    </row>
    <row r="930" ht="15.75" customHeight="1">
      <c r="A930" s="21"/>
      <c r="B930" s="21"/>
      <c r="C930" s="57"/>
    </row>
    <row r="931" ht="15.75" customHeight="1">
      <c r="A931" s="21"/>
      <c r="B931" s="21"/>
      <c r="C931" s="57"/>
    </row>
    <row r="932" ht="15.75" customHeight="1">
      <c r="A932" s="21"/>
      <c r="B932" s="21"/>
      <c r="C932" s="57"/>
    </row>
    <row r="933" ht="15.75" customHeight="1">
      <c r="A933" s="21"/>
      <c r="B933" s="21"/>
      <c r="C933" s="57"/>
    </row>
    <row r="934" ht="15.75" customHeight="1">
      <c r="A934" s="21"/>
      <c r="B934" s="21"/>
      <c r="C934" s="57"/>
    </row>
    <row r="935" ht="15.75" customHeight="1">
      <c r="A935" s="21"/>
      <c r="B935" s="21"/>
      <c r="C935" s="57"/>
    </row>
    <row r="936" ht="15.75" customHeight="1">
      <c r="A936" s="21"/>
      <c r="B936" s="21"/>
      <c r="C936" s="57"/>
    </row>
    <row r="937" ht="15.75" customHeight="1">
      <c r="A937" s="21"/>
      <c r="B937" s="21"/>
      <c r="C937" s="57"/>
    </row>
    <row r="938" ht="15.75" customHeight="1">
      <c r="A938" s="21"/>
      <c r="B938" s="21"/>
      <c r="C938" s="57"/>
    </row>
    <row r="939" ht="15.75" customHeight="1">
      <c r="A939" s="21"/>
      <c r="B939" s="21"/>
      <c r="C939" s="57"/>
    </row>
    <row r="940" ht="15.75" customHeight="1">
      <c r="A940" s="21"/>
      <c r="B940" s="21"/>
      <c r="C940" s="57"/>
    </row>
    <row r="941" ht="15.75" customHeight="1">
      <c r="A941" s="21"/>
      <c r="B941" s="21"/>
      <c r="C941" s="57"/>
    </row>
    <row r="942" ht="15.75" customHeight="1">
      <c r="A942" s="21"/>
      <c r="B942" s="21"/>
      <c r="C942" s="57"/>
    </row>
    <row r="943" ht="15.75" customHeight="1">
      <c r="A943" s="21"/>
      <c r="B943" s="21"/>
      <c r="C943" s="57"/>
    </row>
    <row r="944" ht="15.75" customHeight="1">
      <c r="A944" s="21"/>
      <c r="B944" s="21"/>
      <c r="C944" s="57"/>
    </row>
    <row r="945" ht="15.75" customHeight="1">
      <c r="A945" s="21"/>
      <c r="B945" s="21"/>
      <c r="C945" s="57"/>
    </row>
    <row r="946" ht="15.75" customHeight="1">
      <c r="A946" s="21"/>
      <c r="B946" s="21"/>
      <c r="C946" s="57"/>
    </row>
    <row r="947" ht="15.75" customHeight="1">
      <c r="A947" s="21"/>
      <c r="B947" s="21"/>
      <c r="C947" s="57"/>
    </row>
    <row r="948" ht="15.75" customHeight="1">
      <c r="A948" s="21"/>
      <c r="B948" s="21"/>
      <c r="C948" s="57"/>
    </row>
    <row r="949" ht="15.75" customHeight="1">
      <c r="A949" s="21"/>
      <c r="B949" s="21"/>
      <c r="C949" s="57"/>
    </row>
    <row r="950" ht="15.75" customHeight="1">
      <c r="A950" s="21"/>
      <c r="B950" s="21"/>
      <c r="C950" s="57"/>
    </row>
    <row r="951" ht="15.75" customHeight="1">
      <c r="A951" s="21"/>
      <c r="B951" s="21"/>
      <c r="C951" s="57"/>
    </row>
    <row r="952" ht="15.75" customHeight="1">
      <c r="A952" s="21"/>
      <c r="B952" s="21"/>
      <c r="C952" s="57"/>
    </row>
    <row r="953" ht="15.75" customHeight="1">
      <c r="A953" s="21"/>
      <c r="B953" s="21"/>
      <c r="C953" s="57"/>
    </row>
    <row r="954" ht="15.75" customHeight="1">
      <c r="A954" s="21"/>
      <c r="B954" s="21"/>
      <c r="C954" s="57"/>
    </row>
    <row r="955" ht="15.75" customHeight="1">
      <c r="A955" s="21"/>
      <c r="B955" s="21"/>
      <c r="C955" s="57"/>
    </row>
    <row r="956" ht="15.75" customHeight="1">
      <c r="A956" s="21"/>
      <c r="B956" s="21"/>
      <c r="C956" s="57"/>
    </row>
    <row r="957" ht="15.75" customHeight="1">
      <c r="A957" s="21"/>
      <c r="B957" s="21"/>
      <c r="C957" s="57"/>
    </row>
    <row r="958" ht="15.75" customHeight="1">
      <c r="A958" s="21"/>
      <c r="B958" s="21"/>
      <c r="C958" s="57"/>
    </row>
    <row r="959" ht="15.75" customHeight="1">
      <c r="A959" s="21"/>
      <c r="B959" s="21"/>
      <c r="C959" s="57"/>
    </row>
    <row r="960" ht="15.75" customHeight="1">
      <c r="A960" s="21"/>
      <c r="B960" s="21"/>
      <c r="C960" s="57"/>
    </row>
    <row r="961" ht="15.75" customHeight="1">
      <c r="A961" s="21"/>
      <c r="B961" s="21"/>
      <c r="C961" s="57"/>
    </row>
    <row r="962" ht="15.75" customHeight="1">
      <c r="A962" s="21"/>
      <c r="B962" s="21"/>
      <c r="C962" s="57"/>
    </row>
    <row r="963" ht="15.75" customHeight="1">
      <c r="A963" s="21"/>
      <c r="B963" s="21"/>
      <c r="C963" s="57"/>
    </row>
    <row r="964" ht="15.75" customHeight="1">
      <c r="A964" s="21"/>
      <c r="B964" s="21"/>
      <c r="C964" s="57"/>
    </row>
    <row r="965" ht="15.75" customHeight="1">
      <c r="A965" s="21"/>
      <c r="B965" s="21"/>
      <c r="C965" s="57"/>
    </row>
    <row r="966" ht="15.75" customHeight="1">
      <c r="A966" s="21"/>
      <c r="B966" s="21"/>
      <c r="C966" s="57"/>
    </row>
    <row r="967" ht="15.75" customHeight="1">
      <c r="A967" s="21"/>
      <c r="B967" s="21"/>
      <c r="C967" s="57"/>
    </row>
    <row r="968" ht="15.75" customHeight="1">
      <c r="A968" s="21"/>
      <c r="B968" s="21"/>
      <c r="C968" s="57"/>
    </row>
    <row r="969" ht="15.75" customHeight="1">
      <c r="A969" s="21"/>
      <c r="B969" s="21"/>
      <c r="C969" s="57"/>
    </row>
    <row r="970" ht="15.75" customHeight="1">
      <c r="A970" s="21"/>
      <c r="B970" s="21"/>
      <c r="C970" s="57"/>
    </row>
    <row r="971" ht="15.75" customHeight="1">
      <c r="A971" s="21"/>
      <c r="B971" s="21"/>
      <c r="C971" s="57"/>
    </row>
    <row r="972" ht="15.75" customHeight="1">
      <c r="A972" s="21"/>
      <c r="B972" s="21"/>
      <c r="C972" s="57"/>
    </row>
    <row r="973" ht="15.75" customHeight="1">
      <c r="A973" s="21"/>
      <c r="B973" s="21"/>
      <c r="C973" s="57"/>
    </row>
    <row r="974" ht="15.75" customHeight="1">
      <c r="A974" s="21"/>
      <c r="B974" s="21"/>
      <c r="C974" s="57"/>
    </row>
    <row r="975" ht="15.75" customHeight="1">
      <c r="A975" s="21"/>
      <c r="B975" s="21"/>
      <c r="C975" s="57"/>
    </row>
    <row r="976" ht="15.75" customHeight="1">
      <c r="A976" s="21"/>
      <c r="B976" s="21"/>
      <c r="C976" s="57"/>
    </row>
    <row r="977" ht="15.75" customHeight="1">
      <c r="A977" s="21"/>
      <c r="B977" s="21"/>
      <c r="C977" s="57"/>
    </row>
    <row r="978" ht="15.75" customHeight="1">
      <c r="A978" s="21"/>
      <c r="B978" s="21"/>
      <c r="C978" s="57"/>
    </row>
    <row r="979" ht="15.75" customHeight="1">
      <c r="A979" s="21"/>
      <c r="B979" s="21"/>
      <c r="C979" s="57"/>
    </row>
    <row r="980" ht="15.75" customHeight="1">
      <c r="A980" s="21"/>
      <c r="B980" s="21"/>
      <c r="C980" s="57"/>
    </row>
    <row r="981" ht="15.75" customHeight="1">
      <c r="A981" s="21"/>
      <c r="B981" s="21"/>
      <c r="C981" s="57"/>
    </row>
    <row r="982" ht="15.75" customHeight="1">
      <c r="A982" s="21"/>
      <c r="B982" s="21"/>
      <c r="C982" s="57"/>
    </row>
    <row r="983" ht="15.75" customHeight="1">
      <c r="A983" s="21"/>
      <c r="B983" s="21"/>
      <c r="C983" s="57"/>
    </row>
    <row r="984" ht="15.75" customHeight="1">
      <c r="A984" s="21"/>
      <c r="B984" s="21"/>
      <c r="C984" s="57"/>
    </row>
    <row r="985" ht="15.75" customHeight="1">
      <c r="A985" s="21"/>
      <c r="B985" s="21"/>
      <c r="C985" s="57"/>
    </row>
    <row r="986" ht="15.75" customHeight="1">
      <c r="A986" s="21"/>
      <c r="B986" s="21"/>
      <c r="C986" s="57"/>
    </row>
    <row r="987" ht="15.75" customHeight="1">
      <c r="A987" s="21"/>
      <c r="B987" s="21"/>
      <c r="C987" s="57"/>
    </row>
    <row r="988" ht="15.75" customHeight="1">
      <c r="A988" s="21"/>
      <c r="B988" s="21"/>
      <c r="C988" s="57"/>
    </row>
    <row r="989" ht="15.75" customHeight="1">
      <c r="A989" s="21"/>
      <c r="B989" s="21"/>
      <c r="C989" s="57"/>
    </row>
    <row r="990" ht="15.75" customHeight="1">
      <c r="A990" s="21"/>
      <c r="B990" s="21"/>
      <c r="C990" s="57"/>
    </row>
    <row r="991" ht="15.75" customHeight="1">
      <c r="A991" s="21"/>
      <c r="B991" s="21"/>
      <c r="C991" s="57"/>
    </row>
    <row r="992" ht="15.75" customHeight="1">
      <c r="A992" s="21"/>
      <c r="B992" s="21"/>
      <c r="C992" s="57"/>
    </row>
    <row r="993" ht="15.75" customHeight="1">
      <c r="A993" s="21"/>
      <c r="B993" s="21"/>
      <c r="C993" s="57"/>
    </row>
    <row r="994" ht="15.75" customHeight="1">
      <c r="A994" s="21"/>
      <c r="B994" s="21"/>
      <c r="C994" s="57"/>
    </row>
    <row r="995" ht="15.75" customHeight="1">
      <c r="A995" s="21"/>
      <c r="B995" s="21"/>
      <c r="C995" s="57"/>
    </row>
    <row r="996" ht="15.75" customHeight="1">
      <c r="A996" s="21"/>
      <c r="B996" s="21"/>
      <c r="C996" s="57"/>
    </row>
    <row r="997" ht="15.75" customHeight="1">
      <c r="A997" s="21"/>
      <c r="B997" s="21"/>
      <c r="C997" s="57"/>
    </row>
    <row r="998" ht="15.75" customHeight="1">
      <c r="A998" s="21"/>
      <c r="B998" s="21"/>
      <c r="C998" s="57"/>
    </row>
    <row r="999" ht="15.75" customHeight="1">
      <c r="A999" s="21"/>
      <c r="B999" s="21"/>
      <c r="C999" s="57"/>
    </row>
    <row r="1000" ht="15.75" customHeight="1">
      <c r="A1000" s="21"/>
      <c r="B1000" s="21"/>
      <c r="C1000" s="57"/>
    </row>
    <row r="1001" ht="15.75" customHeight="1">
      <c r="A1001" s="21"/>
      <c r="B1001" s="21"/>
      <c r="C1001" s="57"/>
    </row>
    <row r="1002" ht="15.75" customHeight="1">
      <c r="A1002" s="21"/>
      <c r="B1002" s="21"/>
      <c r="C1002" s="57"/>
    </row>
    <row r="1003" ht="15.75" customHeight="1">
      <c r="A1003" s="21"/>
      <c r="B1003" s="21"/>
      <c r="C1003" s="57"/>
    </row>
    <row r="1004" ht="15.75" customHeight="1">
      <c r="A1004" s="21"/>
      <c r="B1004" s="21"/>
      <c r="C1004" s="57"/>
    </row>
    <row r="1005" ht="15.75" customHeight="1">
      <c r="A1005" s="21"/>
      <c r="B1005" s="21"/>
      <c r="C1005" s="57"/>
    </row>
    <row r="1006" ht="15.75" customHeight="1">
      <c r="A1006" s="21"/>
      <c r="B1006" s="21"/>
      <c r="C1006" s="57"/>
    </row>
    <row r="1007" ht="15.75" customHeight="1">
      <c r="A1007" s="21"/>
      <c r="B1007" s="21"/>
      <c r="C1007" s="57"/>
    </row>
    <row r="1008" ht="15.75" customHeight="1">
      <c r="A1008" s="21"/>
      <c r="B1008" s="21"/>
      <c r="C1008" s="57"/>
    </row>
    <row r="1009" ht="15.75" customHeight="1">
      <c r="A1009" s="21"/>
      <c r="B1009" s="21"/>
      <c r="C1009" s="57"/>
    </row>
    <row r="1010" ht="15.75" customHeight="1">
      <c r="A1010" s="21"/>
      <c r="B1010" s="21"/>
      <c r="C1010" s="57"/>
    </row>
    <row r="1011" ht="15.75" customHeight="1">
      <c r="A1011" s="21"/>
      <c r="B1011" s="21"/>
      <c r="C1011" s="57"/>
    </row>
    <row r="1012" ht="15.75" customHeight="1">
      <c r="A1012" s="21"/>
      <c r="B1012" s="21"/>
      <c r="C1012" s="57"/>
    </row>
    <row r="1013" ht="15.75" customHeight="1">
      <c r="A1013" s="21"/>
      <c r="B1013" s="21"/>
      <c r="C1013" s="57"/>
    </row>
    <row r="1014" ht="15.75" customHeight="1">
      <c r="A1014" s="21"/>
      <c r="B1014" s="21"/>
      <c r="C1014" s="57"/>
    </row>
    <row r="1015" ht="15.75" customHeight="1">
      <c r="A1015" s="21"/>
      <c r="B1015" s="21"/>
      <c r="C1015" s="57"/>
    </row>
    <row r="1016" ht="15.75" customHeight="1">
      <c r="A1016" s="21"/>
      <c r="B1016" s="21"/>
      <c r="C1016" s="57"/>
    </row>
    <row r="1017" ht="15.75" customHeight="1">
      <c r="A1017" s="21"/>
      <c r="B1017" s="21"/>
      <c r="C1017" s="57"/>
    </row>
    <row r="1018" ht="15.75" customHeight="1">
      <c r="A1018" s="21"/>
      <c r="B1018" s="21"/>
      <c r="C1018" s="57"/>
    </row>
    <row r="1019" ht="15.75" customHeight="1">
      <c r="A1019" s="21"/>
      <c r="B1019" s="21"/>
      <c r="C1019" s="57"/>
    </row>
    <row r="1020" ht="15.75" customHeight="1">
      <c r="A1020" s="21"/>
      <c r="B1020" s="21"/>
      <c r="C1020" s="57"/>
    </row>
    <row r="1021" ht="15.75" customHeight="1">
      <c r="A1021" s="21"/>
      <c r="B1021" s="21"/>
      <c r="C1021" s="57"/>
    </row>
    <row r="1022" ht="15.75" customHeight="1">
      <c r="A1022" s="21"/>
      <c r="B1022" s="21"/>
      <c r="C1022" s="57"/>
    </row>
    <row r="1023" ht="15.75" customHeight="1">
      <c r="A1023" s="21"/>
      <c r="B1023" s="21"/>
      <c r="C1023" s="57"/>
    </row>
    <row r="1024" ht="15.75" customHeight="1">
      <c r="A1024" s="21"/>
      <c r="B1024" s="21"/>
      <c r="C1024" s="57"/>
    </row>
    <row r="1025" ht="15.75" customHeight="1">
      <c r="A1025" s="21"/>
      <c r="B1025" s="21"/>
      <c r="C1025" s="57"/>
    </row>
    <row r="1026" ht="15.75" customHeight="1">
      <c r="A1026" s="21"/>
      <c r="B1026" s="21"/>
      <c r="C1026" s="57"/>
    </row>
    <row r="1027" ht="15.75" customHeight="1">
      <c r="A1027" s="21"/>
      <c r="B1027" s="21"/>
      <c r="C1027" s="57"/>
    </row>
  </sheetData>
  <dataValidations>
    <dataValidation type="custom" allowBlank="1" showDropDown="1" sqref="H2:H51">
      <formula1>AND(ISNUMBER(H2),(NOT(OR(NOT(ISERROR(DATEVALUE(H2))), AND(ISNUMBER(H2), LEFT(CELL("format", H2))="D")))))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3" width="12.13"/>
    <col customWidth="1" min="4" max="14" width="13.38"/>
    <col customWidth="1" min="15" max="15" width="0.38"/>
    <col customWidth="1" min="16" max="25" width="13.38"/>
  </cols>
  <sheetData>
    <row r="1" ht="3.75" customHeight="1">
      <c r="A1" s="58"/>
      <c r="B1" s="59"/>
      <c r="C1" s="59"/>
      <c r="D1" s="60">
        <v>1.0</v>
      </c>
      <c r="E1" s="60">
        <v>2.0</v>
      </c>
      <c r="F1" s="60">
        <v>3.0</v>
      </c>
      <c r="G1" s="60">
        <v>4.0</v>
      </c>
      <c r="H1" s="60">
        <v>5.0</v>
      </c>
      <c r="I1" s="60">
        <v>6.0</v>
      </c>
      <c r="J1" s="60">
        <v>7.0</v>
      </c>
      <c r="K1" s="60">
        <v>8.0</v>
      </c>
      <c r="L1" s="60">
        <v>10.0</v>
      </c>
      <c r="M1" s="60">
        <v>11.0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75" customHeight="1">
      <c r="A2" s="58" t="s">
        <v>269</v>
      </c>
      <c r="B2" s="61" t="s">
        <v>270</v>
      </c>
      <c r="C2" s="59" t="s">
        <v>2</v>
      </c>
      <c r="D2" s="59" t="s">
        <v>271</v>
      </c>
      <c r="E2" s="59" t="s">
        <v>272</v>
      </c>
      <c r="F2" s="59" t="s">
        <v>273</v>
      </c>
      <c r="G2" s="59" t="s">
        <v>274</v>
      </c>
      <c r="H2" s="59" t="s">
        <v>275</v>
      </c>
      <c r="I2" s="59" t="s">
        <v>276</v>
      </c>
      <c r="J2" s="59" t="s">
        <v>277</v>
      </c>
      <c r="K2" s="59" t="s">
        <v>278</v>
      </c>
      <c r="L2" s="59" t="s">
        <v>279</v>
      </c>
      <c r="M2" s="59" t="s">
        <v>280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75" customHeight="1">
      <c r="A3" s="62" t="str">
        <f>'3.Sprint Backlog'!B2</f>
        <v>S1-TP1-1</v>
      </c>
      <c r="B3" s="63" t="str">
        <f t="shared" ref="B3:B52" si="1">IF(C3&lt;2,"BAJA",IF(C3&lt;3,"MEDIA","ALTA"))</f>
        <v>MEDIA</v>
      </c>
      <c r="C3" s="64">
        <f>IFERROR(__xludf.DUMMYFUNCTION("VALUE(CONCATENATE(INDEX(SPLIT('3.Sprint Backlog'!$D2, "" ""), 1),))"),2.0)</f>
        <v>2</v>
      </c>
      <c r="D3" s="65">
        <f>IFERROR(__xludf.DUMMYFUNCTION("VALUE(CONCATENATE(INDEX(SPLIT('3.Sprint Backlog'!$D2, "" ""), 1),))"),2.0)</f>
        <v>2</v>
      </c>
      <c r="E3" s="64">
        <f>IFERROR(__xludf.DUMMYFUNCTION("VALUE(CONCATENATE(INDEX(SPLIT('3.Sprint Backlog'!$D2, "" ""), 1),))"),2.0)</f>
        <v>2</v>
      </c>
      <c r="F3" s="64">
        <f>IFERROR(__xludf.DUMMYFUNCTION("VALUE(CONCATENATE(INDEX(SPLIT('3.Sprint Backlog'!$D2, "" ""), 1),))"),2.0)</f>
        <v>2</v>
      </c>
      <c r="G3" s="64">
        <f>IFERROR(__xludf.DUMMYFUNCTION("VALUE(CONCATENATE(INDEX(SPLIT('3.Sprint Backlog'!$D2, "" ""), 1),))"),2.0)</f>
        <v>2</v>
      </c>
      <c r="H3" s="64">
        <f>IFERROR(__xludf.DUMMYFUNCTION("VALUE(CONCATENATE(INDEX(SPLIT('3.Sprint Backlog'!$D2, "" ""), 1),))"),2.0)</f>
        <v>2</v>
      </c>
      <c r="I3" s="64">
        <f>IFERROR(__xludf.DUMMYFUNCTION("VALUE(CONCATENATE(INDEX(SPLIT('3.Sprint Backlog'!$D2, "" ""), 1),))"),2.0)</f>
        <v>2</v>
      </c>
      <c r="J3" s="64">
        <f>IFERROR(__xludf.DUMMYFUNCTION("VALUE(CONCATENATE(INDEX(SPLIT('3.Sprint Backlog'!$D2, "" ""), 1),))"),2.0)</f>
        <v>2</v>
      </c>
      <c r="K3" s="64">
        <f>IFERROR(__xludf.DUMMYFUNCTION("VALUE(CONCATENATE(INDEX(SPLIT('3.Sprint Backlog'!$D2, "" ""), 1),))"),2.0)</f>
        <v>2</v>
      </c>
      <c r="L3" s="64">
        <f>IFERROR(__xludf.DUMMYFUNCTION("VALUE(CONCATENATE(INDEX(SPLIT('3.Sprint Backlog'!$D2, "" ""), 1),))"),2.0)</f>
        <v>2</v>
      </c>
      <c r="M3" s="64">
        <f>IFERROR(__xludf.DUMMYFUNCTION("VALUE(CONCATENATE(INDEX(SPLIT('3.Sprint Backlog'!$D2, "" ""), 1),))"),2.0)</f>
        <v>2</v>
      </c>
      <c r="N3" s="7"/>
      <c r="O3" s="15">
        <f>IFERROR(__xludf.DUMMYFUNCTION("VALUE(SPLIT(INDEX(SPLIT('3.Sprint Backlog'!B2, ""-""), 1),""S""))"),1.0)</f>
        <v>1</v>
      </c>
      <c r="P3" s="7"/>
      <c r="Q3" s="7"/>
      <c r="R3" s="7"/>
      <c r="S3" s="7"/>
      <c r="T3" s="7"/>
      <c r="U3" s="7"/>
      <c r="V3" s="7"/>
      <c r="W3" s="7"/>
      <c r="X3" s="7"/>
      <c r="Y3" s="7"/>
    </row>
    <row r="4" ht="15.75" customHeight="1">
      <c r="A4" s="62" t="str">
        <f>'3.Sprint Backlog'!B3</f>
        <v>S1-TP1-2</v>
      </c>
      <c r="B4" s="63" t="str">
        <f t="shared" si="1"/>
        <v>MEDIA</v>
      </c>
      <c r="C4" s="64">
        <f>IFERROR(__xludf.DUMMYFUNCTION("VALUE(CONCATENATE(INDEX(SPLIT('3.Sprint Backlog'!$D3, "" ""), 1),))"),2.0)</f>
        <v>2</v>
      </c>
      <c r="D4" s="65">
        <f>IFERROR(__xludf.DUMMYFUNCTION("VALUE(CONCATENATE(INDEX(SPLIT('3.Sprint Backlog'!$D3, "" ""), 1),))"),2.0)</f>
        <v>2</v>
      </c>
      <c r="E4" s="64">
        <f>IFERROR(__xludf.DUMMYFUNCTION("VALUE(CONCATENATE(INDEX(SPLIT('3.Sprint Backlog'!$D3, "" ""), 1),))"),2.0)</f>
        <v>2</v>
      </c>
      <c r="F4" s="64">
        <f>IFERROR(__xludf.DUMMYFUNCTION("VALUE(CONCATENATE(INDEX(SPLIT('3.Sprint Backlog'!$D3, "" ""), 1),))"),2.0)</f>
        <v>2</v>
      </c>
      <c r="G4" s="64">
        <f>IFERROR(__xludf.DUMMYFUNCTION("VALUE(CONCATENATE(INDEX(SPLIT('3.Sprint Backlog'!$D3, "" ""), 1),))"),2.0)</f>
        <v>2</v>
      </c>
      <c r="H4" s="64">
        <f>IFERROR(__xludf.DUMMYFUNCTION("VALUE(CONCATENATE(INDEX(SPLIT('3.Sprint Backlog'!$D3, "" ""), 1),))"),2.0)</f>
        <v>2</v>
      </c>
      <c r="I4" s="64">
        <f>IFERROR(__xludf.DUMMYFUNCTION("VALUE(CONCATENATE(INDEX(SPLIT('3.Sprint Backlog'!$D3, "" ""), 1),))"),2.0)</f>
        <v>2</v>
      </c>
      <c r="J4" s="64">
        <f>IFERROR(__xludf.DUMMYFUNCTION("VALUE(CONCATENATE(INDEX(SPLIT('3.Sprint Backlog'!$D3, "" ""), 1),))"),2.0)</f>
        <v>2</v>
      </c>
      <c r="K4" s="64">
        <f>IFERROR(__xludf.DUMMYFUNCTION("VALUE(CONCATENATE(INDEX(SPLIT('3.Sprint Backlog'!$D3, "" ""), 1),))"),2.0)</f>
        <v>2</v>
      </c>
      <c r="L4" s="64">
        <f>IFERROR(__xludf.DUMMYFUNCTION("VALUE(CONCATENATE(INDEX(SPLIT('3.Sprint Backlog'!$D3, "" ""), 1),))"),2.0)</f>
        <v>2</v>
      </c>
      <c r="M4" s="64">
        <f>IFERROR(__xludf.DUMMYFUNCTION("VALUE(CONCATENATE(INDEX(SPLIT('3.Sprint Backlog'!$D3, "" ""), 1),))"),2.0)</f>
        <v>2</v>
      </c>
      <c r="N4" s="7"/>
      <c r="O4" s="15">
        <f>IFERROR(__xludf.DUMMYFUNCTION("VALUE(SPLIT(INDEX(SPLIT('3.Sprint Backlog'!B3, ""-""), 1),""S""))"),1.0)</f>
        <v>1</v>
      </c>
      <c r="P4" s="7"/>
      <c r="Q4" s="7"/>
      <c r="R4" s="7"/>
      <c r="S4" s="7"/>
      <c r="T4" s="7"/>
      <c r="U4" s="7"/>
      <c r="V4" s="7"/>
      <c r="W4" s="7"/>
      <c r="X4" s="7"/>
      <c r="Y4" s="7"/>
    </row>
    <row r="5" ht="15.75" customHeight="1">
      <c r="A5" s="62" t="str">
        <f>'3.Sprint Backlog'!B4</f>
        <v>S1-TP1-3</v>
      </c>
      <c r="B5" s="63" t="str">
        <f t="shared" si="1"/>
        <v>MEDIA</v>
      </c>
      <c r="C5" s="64">
        <f>IFERROR(__xludf.DUMMYFUNCTION("VALUE(CONCATENATE(INDEX(SPLIT('3.Sprint Backlog'!$D4, "" ""), 1),))"),2.0)</f>
        <v>2</v>
      </c>
      <c r="D5" s="65">
        <f>IFERROR(__xludf.DUMMYFUNCTION("VALUE(CONCATENATE(INDEX(SPLIT('3.Sprint Backlog'!$D4, "" ""), 1),))"),2.0)</f>
        <v>2</v>
      </c>
      <c r="E5" s="64">
        <f>IFERROR(__xludf.DUMMYFUNCTION("VALUE(CONCATENATE(INDEX(SPLIT('3.Sprint Backlog'!$D4, "" ""), 1),))"),2.0)</f>
        <v>2</v>
      </c>
      <c r="F5" s="64">
        <f>IFERROR(__xludf.DUMMYFUNCTION("VALUE(CONCATENATE(INDEX(SPLIT('3.Sprint Backlog'!$D4, "" ""), 1),))"),2.0)</f>
        <v>2</v>
      </c>
      <c r="G5" s="64">
        <f>IFERROR(__xludf.DUMMYFUNCTION("VALUE(CONCATENATE(INDEX(SPLIT('3.Sprint Backlog'!$D4, "" ""), 1),))"),2.0)</f>
        <v>2</v>
      </c>
      <c r="H5" s="64">
        <f>IFERROR(__xludf.DUMMYFUNCTION("VALUE(CONCATENATE(INDEX(SPLIT('3.Sprint Backlog'!$D4, "" ""), 1),))"),2.0)</f>
        <v>2</v>
      </c>
      <c r="I5" s="64">
        <f>IFERROR(__xludf.DUMMYFUNCTION("VALUE(CONCATENATE(INDEX(SPLIT('3.Sprint Backlog'!$D4, "" ""), 1),))"),2.0)</f>
        <v>2</v>
      </c>
      <c r="J5" s="64">
        <f>IFERROR(__xludf.DUMMYFUNCTION("VALUE(CONCATENATE(INDEX(SPLIT('3.Sprint Backlog'!$D4, "" ""), 1),))"),2.0)</f>
        <v>2</v>
      </c>
      <c r="K5" s="64">
        <f>IFERROR(__xludf.DUMMYFUNCTION("VALUE(CONCATENATE(INDEX(SPLIT('3.Sprint Backlog'!$D4, "" ""), 1),))"),2.0)</f>
        <v>2</v>
      </c>
      <c r="L5" s="64">
        <f>IFERROR(__xludf.DUMMYFUNCTION("VALUE(CONCATENATE(INDEX(SPLIT('3.Sprint Backlog'!$D4, "" ""), 1),))"),2.0)</f>
        <v>2</v>
      </c>
      <c r="M5" s="64">
        <f>IFERROR(__xludf.DUMMYFUNCTION("VALUE(CONCATENATE(INDEX(SPLIT('3.Sprint Backlog'!$D4, "" ""), 1),))"),2.0)</f>
        <v>2</v>
      </c>
      <c r="N5" s="7"/>
      <c r="O5" s="15">
        <f>IFERROR(__xludf.DUMMYFUNCTION("VALUE(SPLIT(INDEX(SPLIT('3.Sprint Backlog'!B4, ""-""), 1),""S""))"),1.0)</f>
        <v>1</v>
      </c>
      <c r="P5" s="7"/>
      <c r="Q5" s="7"/>
      <c r="R5" s="7"/>
      <c r="S5" s="7"/>
      <c r="T5" s="7"/>
      <c r="U5" s="7"/>
      <c r="V5" s="7"/>
      <c r="W5" s="7"/>
      <c r="X5" s="7"/>
      <c r="Y5" s="7"/>
    </row>
    <row r="6" ht="15.75" customHeight="1">
      <c r="A6" s="62" t="str">
        <f>'3.Sprint Backlog'!B5</f>
        <v>S2-TP1-1</v>
      </c>
      <c r="B6" s="63" t="str">
        <f t="shared" si="1"/>
        <v>ALTA</v>
      </c>
      <c r="C6" s="64">
        <f>IFERROR(__xludf.DUMMYFUNCTION("VALUE(CONCATENATE(INDEX(SPLIT('3.Sprint Backlog'!$D5, "" ""), 1),))"),3.0)</f>
        <v>3</v>
      </c>
      <c r="D6" s="64">
        <f>IFERROR(__xludf.DUMMYFUNCTION("VALUE(CONCATENATE(INDEX(SPLIT('3.Sprint Backlog'!$D5, "" ""), 1),))"),3.0)</f>
        <v>3</v>
      </c>
      <c r="E6" s="65">
        <f>IFERROR(__xludf.DUMMYFUNCTION("VALUE(CONCATENATE(INDEX(SPLIT('3.Sprint Backlog'!$D5, "" ""), 1),))"),3.0)</f>
        <v>3</v>
      </c>
      <c r="F6" s="64">
        <f>IFERROR(__xludf.DUMMYFUNCTION("VALUE(CONCATENATE(INDEX(SPLIT('3.Sprint Backlog'!$D5, "" ""), 1),))"),3.0)</f>
        <v>3</v>
      </c>
      <c r="G6" s="64">
        <f>IFERROR(__xludf.DUMMYFUNCTION("VALUE(CONCATENATE(INDEX(SPLIT('3.Sprint Backlog'!$D5, "" ""), 1),))"),3.0)</f>
        <v>3</v>
      </c>
      <c r="H6" s="64">
        <f>IFERROR(__xludf.DUMMYFUNCTION("VALUE(CONCATENATE(INDEX(SPLIT('3.Sprint Backlog'!$D5, "" ""), 1),))"),3.0)</f>
        <v>3</v>
      </c>
      <c r="I6" s="64">
        <f>IFERROR(__xludf.DUMMYFUNCTION("VALUE(CONCATENATE(INDEX(SPLIT('3.Sprint Backlog'!$D5, "" ""), 1),))"),3.0)</f>
        <v>3</v>
      </c>
      <c r="J6" s="64">
        <f>IFERROR(__xludf.DUMMYFUNCTION("VALUE(CONCATENATE(INDEX(SPLIT('3.Sprint Backlog'!$D5, "" ""), 1),))"),3.0)</f>
        <v>3</v>
      </c>
      <c r="K6" s="64">
        <f>IFERROR(__xludf.DUMMYFUNCTION("VALUE(CONCATENATE(INDEX(SPLIT('3.Sprint Backlog'!$D5, "" ""), 1),))"),3.0)</f>
        <v>3</v>
      </c>
      <c r="L6" s="64">
        <f>IFERROR(__xludf.DUMMYFUNCTION("VALUE(CONCATENATE(INDEX(SPLIT('3.Sprint Backlog'!$D5, "" ""), 1),))"),3.0)</f>
        <v>3</v>
      </c>
      <c r="M6" s="64">
        <f>IFERROR(__xludf.DUMMYFUNCTION("VALUE(CONCATENATE(INDEX(SPLIT('3.Sprint Backlog'!$D5, "" ""), 1),))"),3.0)</f>
        <v>3</v>
      </c>
      <c r="N6" s="7"/>
      <c r="O6" s="15">
        <f>IFERROR(__xludf.DUMMYFUNCTION("VALUE(SPLIT(INDEX(SPLIT('3.Sprint Backlog'!B5, ""-""), 1),""S""))"),2.0)</f>
        <v>2</v>
      </c>
      <c r="P6" s="7"/>
      <c r="Q6" s="7"/>
      <c r="R6" s="7"/>
      <c r="S6" s="7"/>
      <c r="T6" s="7"/>
      <c r="U6" s="7"/>
      <c r="V6" s="7"/>
      <c r="W6" s="7"/>
      <c r="X6" s="7"/>
      <c r="Y6" s="7"/>
    </row>
    <row r="7" ht="15.75" customHeight="1">
      <c r="A7" s="62" t="str">
        <f>'3.Sprint Backlog'!B6</f>
        <v>S2-TP1-1</v>
      </c>
      <c r="B7" s="63" t="str">
        <f t="shared" si="1"/>
        <v>ALTA</v>
      </c>
      <c r="C7" s="64">
        <f>IFERROR(__xludf.DUMMYFUNCTION("VALUE(CONCATENATE(INDEX(SPLIT('3.Sprint Backlog'!$D6, "" ""), 1),))"),3.0)</f>
        <v>3</v>
      </c>
      <c r="D7" s="64">
        <f>IFERROR(__xludf.DUMMYFUNCTION("VALUE(CONCATENATE(INDEX(SPLIT('3.Sprint Backlog'!$D6, "" ""), 1),))"),3.0)</f>
        <v>3</v>
      </c>
      <c r="E7" s="65">
        <f>IFERROR(__xludf.DUMMYFUNCTION("VALUE(CONCATENATE(INDEX(SPLIT('3.Sprint Backlog'!$D6, "" ""), 1),))"),3.0)</f>
        <v>3</v>
      </c>
      <c r="F7" s="64">
        <f>IFERROR(__xludf.DUMMYFUNCTION("VALUE(CONCATENATE(INDEX(SPLIT('3.Sprint Backlog'!$D6, "" ""), 1),))"),3.0)</f>
        <v>3</v>
      </c>
      <c r="G7" s="64">
        <f>IFERROR(__xludf.DUMMYFUNCTION("VALUE(CONCATENATE(INDEX(SPLIT('3.Sprint Backlog'!$D6, "" ""), 1),))"),3.0)</f>
        <v>3</v>
      </c>
      <c r="H7" s="64">
        <f>IFERROR(__xludf.DUMMYFUNCTION("VALUE(CONCATENATE(INDEX(SPLIT('3.Sprint Backlog'!$D6, "" ""), 1),))"),3.0)</f>
        <v>3</v>
      </c>
      <c r="I7" s="64">
        <f>IFERROR(__xludf.DUMMYFUNCTION("VALUE(CONCATENATE(INDEX(SPLIT('3.Sprint Backlog'!$D6, "" ""), 1),))"),3.0)</f>
        <v>3</v>
      </c>
      <c r="J7" s="64">
        <f>IFERROR(__xludf.DUMMYFUNCTION("VALUE(CONCATENATE(INDEX(SPLIT('3.Sprint Backlog'!$D6, "" ""), 1),))"),3.0)</f>
        <v>3</v>
      </c>
      <c r="K7" s="64">
        <f>IFERROR(__xludf.DUMMYFUNCTION("VALUE(CONCATENATE(INDEX(SPLIT('3.Sprint Backlog'!$D6, "" ""), 1),))"),3.0)</f>
        <v>3</v>
      </c>
      <c r="L7" s="64">
        <f>IFERROR(__xludf.DUMMYFUNCTION("VALUE(CONCATENATE(INDEX(SPLIT('3.Sprint Backlog'!$D6, "" ""), 1),))"),3.0)</f>
        <v>3</v>
      </c>
      <c r="M7" s="64">
        <f>IFERROR(__xludf.DUMMYFUNCTION("VALUE(CONCATENATE(INDEX(SPLIT('3.Sprint Backlog'!$D6, "" ""), 1),))"),3.0)</f>
        <v>3</v>
      </c>
      <c r="N7" s="7"/>
      <c r="O7" s="15">
        <f>IFERROR(__xludf.DUMMYFUNCTION("VALUE(SPLIT(INDEX(SPLIT('3.Sprint Backlog'!B6, ""-""), 1),""S""))"),2.0)</f>
        <v>2</v>
      </c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62" t="str">
        <f>'3.Sprint Backlog'!B7</f>
        <v>S2-TP1-2</v>
      </c>
      <c r="B8" s="63" t="str">
        <f t="shared" si="1"/>
        <v>MEDIA</v>
      </c>
      <c r="C8" s="64">
        <f>IFERROR(__xludf.DUMMYFUNCTION("VALUE(CONCATENATE(INDEX(SPLIT('3.Sprint Backlog'!$D7, "" ""), 1),))"),2.0)</f>
        <v>2</v>
      </c>
      <c r="D8" s="64">
        <f>IFERROR(__xludf.DUMMYFUNCTION("VALUE(CONCATENATE(INDEX(SPLIT('3.Sprint Backlog'!$D7, "" ""), 1),))"),2.0)</f>
        <v>2</v>
      </c>
      <c r="E8" s="65">
        <f>IFERROR(__xludf.DUMMYFUNCTION("VALUE(CONCATENATE(INDEX(SPLIT('3.Sprint Backlog'!$D7, "" ""), 1),))"),2.0)</f>
        <v>2</v>
      </c>
      <c r="F8" s="64">
        <f>IFERROR(__xludf.DUMMYFUNCTION("VALUE(CONCATENATE(INDEX(SPLIT('3.Sprint Backlog'!$D7, "" ""), 1),))"),2.0)</f>
        <v>2</v>
      </c>
      <c r="G8" s="64">
        <f>IFERROR(__xludf.DUMMYFUNCTION("VALUE(CONCATENATE(INDEX(SPLIT('3.Sprint Backlog'!$D7, "" ""), 1),))"),2.0)</f>
        <v>2</v>
      </c>
      <c r="H8" s="64">
        <f>IFERROR(__xludf.DUMMYFUNCTION("VALUE(CONCATENATE(INDEX(SPLIT('3.Sprint Backlog'!$D7, "" ""), 1),))"),2.0)</f>
        <v>2</v>
      </c>
      <c r="I8" s="64">
        <f>IFERROR(__xludf.DUMMYFUNCTION("VALUE(CONCATENATE(INDEX(SPLIT('3.Sprint Backlog'!$D7, "" ""), 1),))"),2.0)</f>
        <v>2</v>
      </c>
      <c r="J8" s="64">
        <f>IFERROR(__xludf.DUMMYFUNCTION("VALUE(CONCATENATE(INDEX(SPLIT('3.Sprint Backlog'!$D7, "" ""), 1),))"),2.0)</f>
        <v>2</v>
      </c>
      <c r="K8" s="64">
        <f>IFERROR(__xludf.DUMMYFUNCTION("VALUE(CONCATENATE(INDEX(SPLIT('3.Sprint Backlog'!$D7, "" ""), 1),))"),2.0)</f>
        <v>2</v>
      </c>
      <c r="L8" s="64">
        <f>IFERROR(__xludf.DUMMYFUNCTION("VALUE(CONCATENATE(INDEX(SPLIT('3.Sprint Backlog'!$D7, "" ""), 1),))"),2.0)</f>
        <v>2</v>
      </c>
      <c r="M8" s="64">
        <f>IFERROR(__xludf.DUMMYFUNCTION("VALUE(CONCATENATE(INDEX(SPLIT('3.Sprint Backlog'!$D7, "" ""), 1),))"),2.0)</f>
        <v>2</v>
      </c>
      <c r="N8" s="7"/>
      <c r="O8" s="15">
        <f>IFERROR(__xludf.DUMMYFUNCTION("VALUE(SPLIT(INDEX(SPLIT('3.Sprint Backlog'!B7, ""-""), 1),""S""))"),2.0)</f>
        <v>2</v>
      </c>
      <c r="P8" s="7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s="62" t="str">
        <f>'3.Sprint Backlog'!B8</f>
        <v>S2-TP1-3</v>
      </c>
      <c r="B9" s="63" t="str">
        <f t="shared" si="1"/>
        <v>MEDIA</v>
      </c>
      <c r="C9" s="64">
        <f>IFERROR(__xludf.DUMMYFUNCTION("VALUE(CONCATENATE(INDEX(SPLIT('3.Sprint Backlog'!$D8, "" ""), 1),))"),2.0)</f>
        <v>2</v>
      </c>
      <c r="D9" s="64">
        <f>IFERROR(__xludf.DUMMYFUNCTION("VALUE(CONCATENATE(INDEX(SPLIT('3.Sprint Backlog'!$D8, "" ""), 1),))"),2.0)</f>
        <v>2</v>
      </c>
      <c r="E9" s="65">
        <f>IFERROR(__xludf.DUMMYFUNCTION("VALUE(CONCATENATE(INDEX(SPLIT('3.Sprint Backlog'!$D8, "" ""), 1),))"),2.0)</f>
        <v>2</v>
      </c>
      <c r="F9" s="64">
        <f>IFERROR(__xludf.DUMMYFUNCTION("VALUE(CONCATENATE(INDEX(SPLIT('3.Sprint Backlog'!$D8, "" ""), 1),))"),2.0)</f>
        <v>2</v>
      </c>
      <c r="G9" s="64">
        <f>IFERROR(__xludf.DUMMYFUNCTION("VALUE(CONCATENATE(INDEX(SPLIT('3.Sprint Backlog'!$D8, "" ""), 1),))"),2.0)</f>
        <v>2</v>
      </c>
      <c r="H9" s="64">
        <f>IFERROR(__xludf.DUMMYFUNCTION("VALUE(CONCATENATE(INDEX(SPLIT('3.Sprint Backlog'!$D8, "" ""), 1),))"),2.0)</f>
        <v>2</v>
      </c>
      <c r="I9" s="64">
        <f>IFERROR(__xludf.DUMMYFUNCTION("VALUE(CONCATENATE(INDEX(SPLIT('3.Sprint Backlog'!$D8, "" ""), 1),))"),2.0)</f>
        <v>2</v>
      </c>
      <c r="J9" s="64">
        <f>IFERROR(__xludf.DUMMYFUNCTION("VALUE(CONCATENATE(INDEX(SPLIT('3.Sprint Backlog'!$D8, "" ""), 1),))"),2.0)</f>
        <v>2</v>
      </c>
      <c r="K9" s="64">
        <f>IFERROR(__xludf.DUMMYFUNCTION("VALUE(CONCATENATE(INDEX(SPLIT('3.Sprint Backlog'!$D8, "" ""), 1),))"),2.0)</f>
        <v>2</v>
      </c>
      <c r="L9" s="64">
        <f>IFERROR(__xludf.DUMMYFUNCTION("VALUE(CONCATENATE(INDEX(SPLIT('3.Sprint Backlog'!$D8, "" ""), 1),))"),2.0)</f>
        <v>2</v>
      </c>
      <c r="M9" s="64">
        <f>IFERROR(__xludf.DUMMYFUNCTION("VALUE(CONCATENATE(INDEX(SPLIT('3.Sprint Backlog'!$D8, "" ""), 1),))"),2.0)</f>
        <v>2</v>
      </c>
      <c r="N9" s="7"/>
      <c r="O9" s="15">
        <f>IFERROR(__xludf.DUMMYFUNCTION("VALUE(SPLIT(INDEX(SPLIT('3.Sprint Backlog'!B8, ""-""), 1),""S""))"),2.0)</f>
        <v>2</v>
      </c>
      <c r="P9" s="7"/>
      <c r="Q9" s="7"/>
      <c r="R9" s="7"/>
      <c r="S9" s="7"/>
      <c r="T9" s="7"/>
      <c r="U9" s="7"/>
      <c r="V9" s="7"/>
      <c r="W9" s="7"/>
      <c r="X9" s="7"/>
      <c r="Y9" s="7"/>
    </row>
    <row r="10" ht="15.75" customHeight="1">
      <c r="A10" s="62" t="str">
        <f>'3.Sprint Backlog'!B9</f>
        <v>S2-TP2-1</v>
      </c>
      <c r="B10" s="63" t="str">
        <f t="shared" si="1"/>
        <v>BAJA</v>
      </c>
      <c r="C10" s="64">
        <f>IFERROR(__xludf.DUMMYFUNCTION("VALUE(CONCATENATE(INDEX(SPLIT('3.Sprint Backlog'!$D9, "" ""), 1),))"),1.0)</f>
        <v>1</v>
      </c>
      <c r="D10" s="64">
        <f>IFERROR(__xludf.DUMMYFUNCTION("VALUE(CONCATENATE(INDEX(SPLIT('3.Sprint Backlog'!$D9, "" ""), 1),))"),1.0)</f>
        <v>1</v>
      </c>
      <c r="E10" s="65">
        <f>IFERROR(__xludf.DUMMYFUNCTION("VALUE(CONCATENATE(INDEX(SPLIT('3.Sprint Backlog'!$D9, "" ""), 1),))"),1.0)</f>
        <v>1</v>
      </c>
      <c r="F10" s="64">
        <f>IFERROR(__xludf.DUMMYFUNCTION("VALUE(CONCATENATE(INDEX(SPLIT('3.Sprint Backlog'!$D9, "" ""), 1),))"),1.0)</f>
        <v>1</v>
      </c>
      <c r="G10" s="64">
        <f>IFERROR(__xludf.DUMMYFUNCTION("VALUE(CONCATENATE(INDEX(SPLIT('3.Sprint Backlog'!$D9, "" ""), 1),))"),1.0)</f>
        <v>1</v>
      </c>
      <c r="H10" s="64">
        <f>IFERROR(__xludf.DUMMYFUNCTION("VALUE(CONCATENATE(INDEX(SPLIT('3.Sprint Backlog'!$D9, "" ""), 1),))"),1.0)</f>
        <v>1</v>
      </c>
      <c r="I10" s="64">
        <f>IFERROR(__xludf.DUMMYFUNCTION("VALUE(CONCATENATE(INDEX(SPLIT('3.Sprint Backlog'!$D9, "" ""), 1),))"),1.0)</f>
        <v>1</v>
      </c>
      <c r="J10" s="64">
        <f>IFERROR(__xludf.DUMMYFUNCTION("VALUE(CONCATENATE(INDEX(SPLIT('3.Sprint Backlog'!$D9, "" ""), 1),))"),1.0)</f>
        <v>1</v>
      </c>
      <c r="K10" s="64">
        <f>IFERROR(__xludf.DUMMYFUNCTION("VALUE(CONCATENATE(INDEX(SPLIT('3.Sprint Backlog'!$D9, "" ""), 1),))"),1.0)</f>
        <v>1</v>
      </c>
      <c r="L10" s="64">
        <f>IFERROR(__xludf.DUMMYFUNCTION("VALUE(CONCATENATE(INDEX(SPLIT('3.Sprint Backlog'!$D9, "" ""), 1),))"),1.0)</f>
        <v>1</v>
      </c>
      <c r="M10" s="64">
        <f>IFERROR(__xludf.DUMMYFUNCTION("VALUE(CONCATENATE(INDEX(SPLIT('3.Sprint Backlog'!$D9, "" ""), 1),))"),1.0)</f>
        <v>1</v>
      </c>
      <c r="N10" s="7"/>
      <c r="O10" s="15">
        <f>IFERROR(__xludf.DUMMYFUNCTION("VALUE(SPLIT(INDEX(SPLIT('3.Sprint Backlog'!B9, ""-""), 1),""S""))"),2.0)</f>
        <v>2</v>
      </c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62" t="str">
        <f>'3.Sprint Backlog'!B10</f>
        <v>S2-TP2-2</v>
      </c>
      <c r="B11" s="63" t="str">
        <f t="shared" si="1"/>
        <v>MEDIA</v>
      </c>
      <c r="C11" s="64">
        <f>IFERROR(__xludf.DUMMYFUNCTION("VALUE(CONCATENATE(INDEX(SPLIT('3.Sprint Backlog'!$D10, "" ""), 1),))"),2.0)</f>
        <v>2</v>
      </c>
      <c r="D11" s="64">
        <f>IFERROR(__xludf.DUMMYFUNCTION("VALUE(CONCATENATE(INDEX(SPLIT('3.Sprint Backlog'!$D10, "" ""), 1),))"),2.0)</f>
        <v>2</v>
      </c>
      <c r="E11" s="65">
        <f>IFERROR(__xludf.DUMMYFUNCTION("VALUE(CONCATENATE(INDEX(SPLIT('3.Sprint Backlog'!$D10, "" ""), 1),))"),2.0)</f>
        <v>2</v>
      </c>
      <c r="F11" s="64">
        <f>IFERROR(__xludf.DUMMYFUNCTION("VALUE(CONCATENATE(INDEX(SPLIT('3.Sprint Backlog'!$D10, "" ""), 1),))"),2.0)</f>
        <v>2</v>
      </c>
      <c r="G11" s="64">
        <f>IFERROR(__xludf.DUMMYFUNCTION("VALUE(CONCATENATE(INDEX(SPLIT('3.Sprint Backlog'!$D10, "" ""), 1),))"),2.0)</f>
        <v>2</v>
      </c>
      <c r="H11" s="64">
        <f>IFERROR(__xludf.DUMMYFUNCTION("VALUE(CONCATENATE(INDEX(SPLIT('3.Sprint Backlog'!$D10, "" ""), 1),))"),2.0)</f>
        <v>2</v>
      </c>
      <c r="I11" s="64">
        <f>IFERROR(__xludf.DUMMYFUNCTION("VALUE(CONCATENATE(INDEX(SPLIT('3.Sprint Backlog'!$D10, "" ""), 1),))"),2.0)</f>
        <v>2</v>
      </c>
      <c r="J11" s="64">
        <f>IFERROR(__xludf.DUMMYFUNCTION("VALUE(CONCATENATE(INDEX(SPLIT('3.Sprint Backlog'!$D10, "" ""), 1),))"),2.0)</f>
        <v>2</v>
      </c>
      <c r="K11" s="64">
        <f>IFERROR(__xludf.DUMMYFUNCTION("VALUE(CONCATENATE(INDEX(SPLIT('3.Sprint Backlog'!$D10, "" ""), 1),))"),2.0)</f>
        <v>2</v>
      </c>
      <c r="L11" s="64">
        <f>IFERROR(__xludf.DUMMYFUNCTION("VALUE(CONCATENATE(INDEX(SPLIT('3.Sprint Backlog'!$D10, "" ""), 1),))"),2.0)</f>
        <v>2</v>
      </c>
      <c r="M11" s="64">
        <f>IFERROR(__xludf.DUMMYFUNCTION("VALUE(CONCATENATE(INDEX(SPLIT('3.Sprint Backlog'!$D10, "" ""), 1),))"),2.0)</f>
        <v>2</v>
      </c>
      <c r="N11" s="7"/>
      <c r="O11" s="15">
        <f>IFERROR(__xludf.DUMMYFUNCTION("VALUE(SPLIT(INDEX(SPLIT('3.Sprint Backlog'!B10, ""-""), 1),""S""))"),2.0)</f>
        <v>2</v>
      </c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5.75" customHeight="1">
      <c r="A12" s="62" t="str">
        <f>'3.Sprint Backlog'!B11</f>
        <v>S2-TP2-3</v>
      </c>
      <c r="B12" s="63" t="str">
        <f t="shared" si="1"/>
        <v>MEDIA</v>
      </c>
      <c r="C12" s="64">
        <f>IFERROR(__xludf.DUMMYFUNCTION("VALUE(CONCATENATE(INDEX(SPLIT('3.Sprint Backlog'!$D11, "" ""), 1),))"),2.0)</f>
        <v>2</v>
      </c>
      <c r="D12" s="64">
        <f>IFERROR(__xludf.DUMMYFUNCTION("VALUE(CONCATENATE(INDEX(SPLIT('3.Sprint Backlog'!$D11, "" ""), 1),))"),2.0)</f>
        <v>2</v>
      </c>
      <c r="E12" s="65">
        <f>IFERROR(__xludf.DUMMYFUNCTION("VALUE(CONCATENATE(INDEX(SPLIT('3.Sprint Backlog'!$D11, "" ""), 1),))"),2.0)</f>
        <v>2</v>
      </c>
      <c r="F12" s="64">
        <f>IFERROR(__xludf.DUMMYFUNCTION("VALUE(CONCATENATE(INDEX(SPLIT('3.Sprint Backlog'!$D11, "" ""), 1),))"),2.0)</f>
        <v>2</v>
      </c>
      <c r="G12" s="64">
        <f>IFERROR(__xludf.DUMMYFUNCTION("VALUE(CONCATENATE(INDEX(SPLIT('3.Sprint Backlog'!$D11, "" ""), 1),))"),2.0)</f>
        <v>2</v>
      </c>
      <c r="H12" s="64">
        <f>IFERROR(__xludf.DUMMYFUNCTION("VALUE(CONCATENATE(INDEX(SPLIT('3.Sprint Backlog'!$D11, "" ""), 1),))"),2.0)</f>
        <v>2</v>
      </c>
      <c r="I12" s="64">
        <f>IFERROR(__xludf.DUMMYFUNCTION("VALUE(CONCATENATE(INDEX(SPLIT('3.Sprint Backlog'!$D11, "" ""), 1),))"),2.0)</f>
        <v>2</v>
      </c>
      <c r="J12" s="64">
        <f>IFERROR(__xludf.DUMMYFUNCTION("VALUE(CONCATENATE(INDEX(SPLIT('3.Sprint Backlog'!$D11, "" ""), 1),))"),2.0)</f>
        <v>2</v>
      </c>
      <c r="K12" s="64">
        <f>IFERROR(__xludf.DUMMYFUNCTION("VALUE(CONCATENATE(INDEX(SPLIT('3.Sprint Backlog'!$D11, "" ""), 1),))"),2.0)</f>
        <v>2</v>
      </c>
      <c r="L12" s="64">
        <f>IFERROR(__xludf.DUMMYFUNCTION("VALUE(CONCATENATE(INDEX(SPLIT('3.Sprint Backlog'!$D11, "" ""), 1),))"),2.0)</f>
        <v>2</v>
      </c>
      <c r="M12" s="64">
        <f>IFERROR(__xludf.DUMMYFUNCTION("VALUE(CONCATENATE(INDEX(SPLIT('3.Sprint Backlog'!$D11, "" ""), 1),))"),2.0)</f>
        <v>2</v>
      </c>
      <c r="N12" s="7"/>
      <c r="O12" s="15">
        <f>IFERROR(__xludf.DUMMYFUNCTION("VALUE(SPLIT(INDEX(SPLIT('3.Sprint Backlog'!B11, ""-""), 1),""S""))"),2.0)</f>
        <v>2</v>
      </c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5.75" customHeight="1">
      <c r="A13" s="62" t="str">
        <f>'3.Sprint Backlog'!B12</f>
        <v>S2-TP2-4</v>
      </c>
      <c r="B13" s="63" t="str">
        <f t="shared" si="1"/>
        <v>ALTA</v>
      </c>
      <c r="C13" s="64">
        <f>IFERROR(__xludf.DUMMYFUNCTION("VALUE(CONCATENATE(INDEX(SPLIT('3.Sprint Backlog'!$D12, "" ""), 1),))"),3.0)</f>
        <v>3</v>
      </c>
      <c r="D13" s="64">
        <f>IFERROR(__xludf.DUMMYFUNCTION("VALUE(CONCATENATE(INDEX(SPLIT('3.Sprint Backlog'!$D12, "" ""), 1),))"),3.0)</f>
        <v>3</v>
      </c>
      <c r="E13" s="65">
        <f>IFERROR(__xludf.DUMMYFUNCTION("VALUE(CONCATENATE(INDEX(SPLIT('3.Sprint Backlog'!$D12, "" ""), 1),))"),3.0)</f>
        <v>3</v>
      </c>
      <c r="F13" s="64">
        <f>IFERROR(__xludf.DUMMYFUNCTION("VALUE(CONCATENATE(INDEX(SPLIT('3.Sprint Backlog'!$D12, "" ""), 1),))"),3.0)</f>
        <v>3</v>
      </c>
      <c r="G13" s="64">
        <f>IFERROR(__xludf.DUMMYFUNCTION("VALUE(CONCATENATE(INDEX(SPLIT('3.Sprint Backlog'!$D12, "" ""), 1),))"),3.0)</f>
        <v>3</v>
      </c>
      <c r="H13" s="64">
        <f>IFERROR(__xludf.DUMMYFUNCTION("VALUE(CONCATENATE(INDEX(SPLIT('3.Sprint Backlog'!$D12, "" ""), 1),))"),3.0)</f>
        <v>3</v>
      </c>
      <c r="I13" s="64">
        <f>IFERROR(__xludf.DUMMYFUNCTION("VALUE(CONCATENATE(INDEX(SPLIT('3.Sprint Backlog'!$D12, "" ""), 1),))"),3.0)</f>
        <v>3</v>
      </c>
      <c r="J13" s="64">
        <f>IFERROR(__xludf.DUMMYFUNCTION("VALUE(CONCATENATE(INDEX(SPLIT('3.Sprint Backlog'!$D12, "" ""), 1),))"),3.0)</f>
        <v>3</v>
      </c>
      <c r="K13" s="64">
        <f>IFERROR(__xludf.DUMMYFUNCTION("VALUE(CONCATENATE(INDEX(SPLIT('3.Sprint Backlog'!$D12, "" ""), 1),))"),3.0)</f>
        <v>3</v>
      </c>
      <c r="L13" s="64">
        <f>IFERROR(__xludf.DUMMYFUNCTION("VALUE(CONCATENATE(INDEX(SPLIT('3.Sprint Backlog'!$D12, "" ""), 1),))"),3.0)</f>
        <v>3</v>
      </c>
      <c r="M13" s="64">
        <f>IFERROR(__xludf.DUMMYFUNCTION("VALUE(CONCATENATE(INDEX(SPLIT('3.Sprint Backlog'!$D12, "" ""), 1),))"),3.0)</f>
        <v>3</v>
      </c>
      <c r="N13" s="7"/>
      <c r="O13" s="15">
        <f>IFERROR(__xludf.DUMMYFUNCTION("VALUE(SPLIT(INDEX(SPLIT('3.Sprint Backlog'!B12, ""-""), 1),""S""))"),2.0)</f>
        <v>2</v>
      </c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5.75" customHeight="1">
      <c r="A14" s="62" t="str">
        <f>'3.Sprint Backlog'!B13</f>
        <v>S2-TP2-5</v>
      </c>
      <c r="B14" s="63" t="str">
        <f t="shared" si="1"/>
        <v>ALTA</v>
      </c>
      <c r="C14" s="64">
        <f>IFERROR(__xludf.DUMMYFUNCTION("VALUE(CONCATENATE(INDEX(SPLIT('3.Sprint Backlog'!$D13, "" ""), 1),))"),3.0)</f>
        <v>3</v>
      </c>
      <c r="D14" s="64">
        <f>IFERROR(__xludf.DUMMYFUNCTION("VALUE(CONCATENATE(INDEX(SPLIT('3.Sprint Backlog'!$D13, "" ""), 1),))"),3.0)</f>
        <v>3</v>
      </c>
      <c r="E14" s="65">
        <f>IFERROR(__xludf.DUMMYFUNCTION("VALUE(CONCATENATE(INDEX(SPLIT('3.Sprint Backlog'!$D13, "" ""), 1),))"),3.0)</f>
        <v>3</v>
      </c>
      <c r="F14" s="64">
        <f>IFERROR(__xludf.DUMMYFUNCTION("VALUE(CONCATENATE(INDEX(SPLIT('3.Sprint Backlog'!$D13, "" ""), 1),))"),3.0)</f>
        <v>3</v>
      </c>
      <c r="G14" s="64">
        <f>IFERROR(__xludf.DUMMYFUNCTION("VALUE(CONCATENATE(INDEX(SPLIT('3.Sprint Backlog'!$D13, "" ""), 1),))"),3.0)</f>
        <v>3</v>
      </c>
      <c r="H14" s="64">
        <f>IFERROR(__xludf.DUMMYFUNCTION("VALUE(CONCATENATE(INDEX(SPLIT('3.Sprint Backlog'!$D13, "" ""), 1),))"),3.0)</f>
        <v>3</v>
      </c>
      <c r="I14" s="64">
        <f>IFERROR(__xludf.DUMMYFUNCTION("VALUE(CONCATENATE(INDEX(SPLIT('3.Sprint Backlog'!$D13, "" ""), 1),))"),3.0)</f>
        <v>3</v>
      </c>
      <c r="J14" s="64">
        <f>IFERROR(__xludf.DUMMYFUNCTION("VALUE(CONCATENATE(INDEX(SPLIT('3.Sprint Backlog'!$D13, "" ""), 1),))"),3.0)</f>
        <v>3</v>
      </c>
      <c r="K14" s="64">
        <f>IFERROR(__xludf.DUMMYFUNCTION("VALUE(CONCATENATE(INDEX(SPLIT('3.Sprint Backlog'!$D13, "" ""), 1),))"),3.0)</f>
        <v>3</v>
      </c>
      <c r="L14" s="64">
        <f>IFERROR(__xludf.DUMMYFUNCTION("VALUE(CONCATENATE(INDEX(SPLIT('3.Sprint Backlog'!$D13, "" ""), 1),))"),3.0)</f>
        <v>3</v>
      </c>
      <c r="M14" s="64">
        <f>IFERROR(__xludf.DUMMYFUNCTION("VALUE(CONCATENATE(INDEX(SPLIT('3.Sprint Backlog'!$D13, "" ""), 1),))"),3.0)</f>
        <v>3</v>
      </c>
      <c r="N14" s="7"/>
      <c r="O14" s="15">
        <f>IFERROR(__xludf.DUMMYFUNCTION("VALUE(SPLIT(INDEX(SPLIT('3.Sprint Backlog'!B13, ""-""), 1),""S""))"),2.0)</f>
        <v>2</v>
      </c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5.75" customHeight="1">
      <c r="A15" s="62" t="str">
        <f>'3.Sprint Backlog'!B14</f>
        <v>S2-TP2-6</v>
      </c>
      <c r="B15" s="63" t="str">
        <f t="shared" si="1"/>
        <v>BAJA</v>
      </c>
      <c r="C15" s="64">
        <f>IFERROR(__xludf.DUMMYFUNCTION("VALUE(CONCATENATE(INDEX(SPLIT('3.Sprint Backlog'!$D14, "" ""), 1),))"),1.0)</f>
        <v>1</v>
      </c>
      <c r="D15" s="64">
        <f>IFERROR(__xludf.DUMMYFUNCTION("VALUE(CONCATENATE(INDEX(SPLIT('3.Sprint Backlog'!$D14, "" ""), 1),))"),1.0)</f>
        <v>1</v>
      </c>
      <c r="E15" s="65">
        <f>IFERROR(__xludf.DUMMYFUNCTION("VALUE(CONCATENATE(INDEX(SPLIT('3.Sprint Backlog'!$D14, "" ""), 1),))"),1.0)</f>
        <v>1</v>
      </c>
      <c r="F15" s="64">
        <f>IFERROR(__xludf.DUMMYFUNCTION("VALUE(CONCATENATE(INDEX(SPLIT('3.Sprint Backlog'!$D14, "" ""), 1),))"),1.0)</f>
        <v>1</v>
      </c>
      <c r="G15" s="64">
        <f>IFERROR(__xludf.DUMMYFUNCTION("VALUE(CONCATENATE(INDEX(SPLIT('3.Sprint Backlog'!$D14, "" ""), 1),))"),1.0)</f>
        <v>1</v>
      </c>
      <c r="H15" s="64">
        <f>IFERROR(__xludf.DUMMYFUNCTION("VALUE(CONCATENATE(INDEX(SPLIT('3.Sprint Backlog'!$D14, "" ""), 1),))"),1.0)</f>
        <v>1</v>
      </c>
      <c r="I15" s="64">
        <f>IFERROR(__xludf.DUMMYFUNCTION("VALUE(CONCATENATE(INDEX(SPLIT('3.Sprint Backlog'!$D14, "" ""), 1),))"),1.0)</f>
        <v>1</v>
      </c>
      <c r="J15" s="64">
        <f>IFERROR(__xludf.DUMMYFUNCTION("VALUE(CONCATENATE(INDEX(SPLIT('3.Sprint Backlog'!$D14, "" ""), 1),))"),1.0)</f>
        <v>1</v>
      </c>
      <c r="K15" s="64">
        <f>IFERROR(__xludf.DUMMYFUNCTION("VALUE(CONCATENATE(INDEX(SPLIT('3.Sprint Backlog'!$D14, "" ""), 1),))"),1.0)</f>
        <v>1</v>
      </c>
      <c r="L15" s="64">
        <f>IFERROR(__xludf.DUMMYFUNCTION("VALUE(CONCATENATE(INDEX(SPLIT('3.Sprint Backlog'!$D14, "" ""), 1),))"),1.0)</f>
        <v>1</v>
      </c>
      <c r="M15" s="64">
        <f>IFERROR(__xludf.DUMMYFUNCTION("VALUE(CONCATENATE(INDEX(SPLIT('3.Sprint Backlog'!$D14, "" ""), 1),))"),1.0)</f>
        <v>1</v>
      </c>
      <c r="N15" s="7"/>
      <c r="O15" s="15">
        <f>IFERROR(__xludf.DUMMYFUNCTION("VALUE(SPLIT(INDEX(SPLIT('3.Sprint Backlog'!B14, ""-""), 1),""S""))"),2.0)</f>
        <v>2</v>
      </c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75" customHeight="1">
      <c r="A16" s="62" t="str">
        <f>'3.Sprint Backlog'!B15</f>
        <v>S3-TP1-1</v>
      </c>
      <c r="B16" s="63" t="str">
        <f t="shared" si="1"/>
        <v>ALTA</v>
      </c>
      <c r="C16" s="64">
        <f>IFERROR(__xludf.DUMMYFUNCTION("VALUE(CONCATENATE(INDEX(SPLIT('3.Sprint Backlog'!$D15, "" ""), 1),))"),3.0)</f>
        <v>3</v>
      </c>
      <c r="D16" s="64">
        <f>IFERROR(__xludf.DUMMYFUNCTION("VALUE(CONCATENATE(INDEX(SPLIT('3.Sprint Backlog'!$D15, "" ""), 1),))"),3.0)</f>
        <v>3</v>
      </c>
      <c r="E16" s="64">
        <f>IFERROR(__xludf.DUMMYFUNCTION("VALUE(CONCATENATE(INDEX(SPLIT('3.Sprint Backlog'!$D15, "" ""), 1),))"),3.0)</f>
        <v>3</v>
      </c>
      <c r="F16" s="65">
        <f>IFERROR(__xludf.DUMMYFUNCTION("VALUE(CONCATENATE(INDEX(SPLIT('3.Sprint Backlog'!$D15, "" ""), 1),))"),3.0)</f>
        <v>3</v>
      </c>
      <c r="G16" s="64">
        <f>IFERROR(__xludf.DUMMYFUNCTION("VALUE(CONCATENATE(INDEX(SPLIT('3.Sprint Backlog'!$D15, "" ""), 1),))"),3.0)</f>
        <v>3</v>
      </c>
      <c r="H16" s="64">
        <f>IFERROR(__xludf.DUMMYFUNCTION("VALUE(CONCATENATE(INDEX(SPLIT('3.Sprint Backlog'!$D15, "" ""), 1),))"),3.0)</f>
        <v>3</v>
      </c>
      <c r="I16" s="64">
        <f>IFERROR(__xludf.DUMMYFUNCTION("VALUE(CONCATENATE(INDEX(SPLIT('3.Sprint Backlog'!$D15, "" ""), 1),))"),3.0)</f>
        <v>3</v>
      </c>
      <c r="J16" s="64">
        <f>IFERROR(__xludf.DUMMYFUNCTION("VALUE(CONCATENATE(INDEX(SPLIT('3.Sprint Backlog'!$D15, "" ""), 1),))"),3.0)</f>
        <v>3</v>
      </c>
      <c r="K16" s="64">
        <f>IFERROR(__xludf.DUMMYFUNCTION("VALUE(CONCATENATE(INDEX(SPLIT('3.Sprint Backlog'!$D15, "" ""), 1),))"),3.0)</f>
        <v>3</v>
      </c>
      <c r="L16" s="64">
        <f>IFERROR(__xludf.DUMMYFUNCTION("VALUE(CONCATENATE(INDEX(SPLIT('3.Sprint Backlog'!$D15, "" ""), 1),))"),3.0)</f>
        <v>3</v>
      </c>
      <c r="M16" s="64">
        <f>IFERROR(__xludf.DUMMYFUNCTION("VALUE(CONCATENATE(INDEX(SPLIT('3.Sprint Backlog'!$D15, "" ""), 1),))"),3.0)</f>
        <v>3</v>
      </c>
      <c r="N16" s="7"/>
      <c r="O16" s="15">
        <f>IFERROR(__xludf.DUMMYFUNCTION("VALUE(SPLIT(INDEX(SPLIT('3.Sprint Backlog'!B15, ""-""), 1),""S""))"),3.0)</f>
        <v>3</v>
      </c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5.75" customHeight="1">
      <c r="A17" s="62" t="str">
        <f>'3.Sprint Backlog'!B16</f>
        <v>S4-TP1-1</v>
      </c>
      <c r="B17" s="63" t="str">
        <f t="shared" si="1"/>
        <v>MEDIA</v>
      </c>
      <c r="C17" s="64">
        <f>IFERROR(__xludf.DUMMYFUNCTION("VALUE(CONCATENATE(INDEX(SPLIT('3.Sprint Backlog'!$D16, "" ""), 1),))"),2.0)</f>
        <v>2</v>
      </c>
      <c r="D17" s="64">
        <f>IFERROR(__xludf.DUMMYFUNCTION("VALUE(CONCATENATE(INDEX(SPLIT('3.Sprint Backlog'!$D16, "" ""), 1),))"),2.0)</f>
        <v>2</v>
      </c>
      <c r="E17" s="64">
        <f>IFERROR(__xludf.DUMMYFUNCTION("VALUE(CONCATENATE(INDEX(SPLIT('3.Sprint Backlog'!$D16, "" ""), 1),))"),2.0)</f>
        <v>2</v>
      </c>
      <c r="F17" s="64">
        <f>IFERROR(__xludf.DUMMYFUNCTION("VALUE(CONCATENATE(INDEX(SPLIT('3.Sprint Backlog'!$D16, "" ""), 1),))"),2.0)</f>
        <v>2</v>
      </c>
      <c r="G17" s="65">
        <f>IFERROR(__xludf.DUMMYFUNCTION("VALUE(CONCATENATE(INDEX(SPLIT('3.Sprint Backlog'!$D16, "" ""), 1),))"),2.0)</f>
        <v>2</v>
      </c>
      <c r="H17" s="64">
        <f>IFERROR(__xludf.DUMMYFUNCTION("VALUE(CONCATENATE(INDEX(SPLIT('3.Sprint Backlog'!$D16, "" ""), 1),))"),2.0)</f>
        <v>2</v>
      </c>
      <c r="I17" s="64">
        <f>IFERROR(__xludf.DUMMYFUNCTION("VALUE(CONCATENATE(INDEX(SPLIT('3.Sprint Backlog'!$D16, "" ""), 1),))"),2.0)</f>
        <v>2</v>
      </c>
      <c r="J17" s="64">
        <f>IFERROR(__xludf.DUMMYFUNCTION("VALUE(CONCATENATE(INDEX(SPLIT('3.Sprint Backlog'!$D16, "" ""), 1),))"),2.0)</f>
        <v>2</v>
      </c>
      <c r="K17" s="64">
        <f>IFERROR(__xludf.DUMMYFUNCTION("VALUE(CONCATENATE(INDEX(SPLIT('3.Sprint Backlog'!$D16, "" ""), 1),))"),2.0)</f>
        <v>2</v>
      </c>
      <c r="L17" s="64">
        <f>IFERROR(__xludf.DUMMYFUNCTION("VALUE(CONCATENATE(INDEX(SPLIT('3.Sprint Backlog'!$D16, "" ""), 1),))"),2.0)</f>
        <v>2</v>
      </c>
      <c r="M17" s="64">
        <f>IFERROR(__xludf.DUMMYFUNCTION("VALUE(CONCATENATE(INDEX(SPLIT('3.Sprint Backlog'!$D16, "" ""), 1),))"),2.0)</f>
        <v>2</v>
      </c>
      <c r="N17" s="7"/>
      <c r="O17" s="15">
        <f>IFERROR(__xludf.DUMMYFUNCTION("VALUE(SPLIT(INDEX(SPLIT('3.Sprint Backlog'!B16, ""-""), 1),""S""))"),4.0)</f>
        <v>4</v>
      </c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5.75" customHeight="1">
      <c r="A18" s="62" t="str">
        <f>'3.Sprint Backlog'!B17</f>
        <v>S4-TP1-2</v>
      </c>
      <c r="B18" s="63" t="str">
        <f t="shared" si="1"/>
        <v>MEDIA</v>
      </c>
      <c r="C18" s="64">
        <f>IFERROR(__xludf.DUMMYFUNCTION("VALUE(CONCATENATE(INDEX(SPLIT('3.Sprint Backlog'!$D17, "" ""), 1),))"),2.0)</f>
        <v>2</v>
      </c>
      <c r="D18" s="64">
        <f>IFERROR(__xludf.DUMMYFUNCTION("VALUE(CONCATENATE(INDEX(SPLIT('3.Sprint Backlog'!$D17, "" ""), 1),))"),2.0)</f>
        <v>2</v>
      </c>
      <c r="E18" s="64">
        <f>IFERROR(__xludf.DUMMYFUNCTION("VALUE(CONCATENATE(INDEX(SPLIT('3.Sprint Backlog'!$D17, "" ""), 1),))"),2.0)</f>
        <v>2</v>
      </c>
      <c r="F18" s="64">
        <f>IFERROR(__xludf.DUMMYFUNCTION("VALUE(CONCATENATE(INDEX(SPLIT('3.Sprint Backlog'!$D17, "" ""), 1),))"),2.0)</f>
        <v>2</v>
      </c>
      <c r="G18" s="65">
        <f>IFERROR(__xludf.DUMMYFUNCTION("VALUE(CONCATENATE(INDEX(SPLIT('3.Sprint Backlog'!$D17, "" ""), 1),))"),2.0)</f>
        <v>2</v>
      </c>
      <c r="H18" s="64">
        <f>IFERROR(__xludf.DUMMYFUNCTION("VALUE(CONCATENATE(INDEX(SPLIT('3.Sprint Backlog'!$D17, "" ""), 1),))"),2.0)</f>
        <v>2</v>
      </c>
      <c r="I18" s="64">
        <f>IFERROR(__xludf.DUMMYFUNCTION("VALUE(CONCATENATE(INDEX(SPLIT('3.Sprint Backlog'!$D17, "" ""), 1),))"),2.0)</f>
        <v>2</v>
      </c>
      <c r="J18" s="64">
        <f>IFERROR(__xludf.DUMMYFUNCTION("VALUE(CONCATENATE(INDEX(SPLIT('3.Sprint Backlog'!$D17, "" ""), 1),))"),2.0)</f>
        <v>2</v>
      </c>
      <c r="K18" s="64">
        <f>IFERROR(__xludf.DUMMYFUNCTION("VALUE(CONCATENATE(INDEX(SPLIT('3.Sprint Backlog'!$D17, "" ""), 1),))"),2.0)</f>
        <v>2</v>
      </c>
      <c r="L18" s="64">
        <f>IFERROR(__xludf.DUMMYFUNCTION("VALUE(CONCATENATE(INDEX(SPLIT('3.Sprint Backlog'!$D17, "" ""), 1),))"),2.0)</f>
        <v>2</v>
      </c>
      <c r="M18" s="64">
        <f>IFERROR(__xludf.DUMMYFUNCTION("VALUE(CONCATENATE(INDEX(SPLIT('3.Sprint Backlog'!$D17, "" ""), 1),))"),2.0)</f>
        <v>2</v>
      </c>
      <c r="N18" s="7"/>
      <c r="O18" s="15">
        <f>IFERROR(__xludf.DUMMYFUNCTION("VALUE(SPLIT(INDEX(SPLIT('3.Sprint Backlog'!B17, ""-""), 1),""S""))"),4.0)</f>
        <v>4</v>
      </c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5.75" customHeight="1">
      <c r="A19" s="62" t="str">
        <f>'3.Sprint Backlog'!B18</f>
        <v>S4-TP1-3</v>
      </c>
      <c r="B19" s="63" t="str">
        <f t="shared" si="1"/>
        <v>ALTA</v>
      </c>
      <c r="C19" s="64">
        <f>IFERROR(__xludf.DUMMYFUNCTION("VALUE(CONCATENATE(INDEX(SPLIT('3.Sprint Backlog'!$D18, "" ""), 1),))"),3.0)</f>
        <v>3</v>
      </c>
      <c r="D19" s="64">
        <f>IFERROR(__xludf.DUMMYFUNCTION("VALUE(CONCATENATE(INDEX(SPLIT('3.Sprint Backlog'!$D18, "" ""), 1),))"),3.0)</f>
        <v>3</v>
      </c>
      <c r="E19" s="64">
        <f>IFERROR(__xludf.DUMMYFUNCTION("VALUE(CONCATENATE(INDEX(SPLIT('3.Sprint Backlog'!$D18, "" ""), 1),))"),3.0)</f>
        <v>3</v>
      </c>
      <c r="F19" s="64">
        <f>IFERROR(__xludf.DUMMYFUNCTION("VALUE(CONCATENATE(INDEX(SPLIT('3.Sprint Backlog'!$D18, "" ""), 1),))"),3.0)</f>
        <v>3</v>
      </c>
      <c r="G19" s="65">
        <f>IFERROR(__xludf.DUMMYFUNCTION("VALUE(CONCATENATE(INDEX(SPLIT('3.Sprint Backlog'!$D18, "" ""), 1),))"),3.0)</f>
        <v>3</v>
      </c>
      <c r="H19" s="64">
        <f>IFERROR(__xludf.DUMMYFUNCTION("VALUE(CONCATENATE(INDEX(SPLIT('3.Sprint Backlog'!$D18, "" ""), 1),))"),3.0)</f>
        <v>3</v>
      </c>
      <c r="I19" s="64">
        <f>IFERROR(__xludf.DUMMYFUNCTION("VALUE(CONCATENATE(INDEX(SPLIT('3.Sprint Backlog'!$D18, "" ""), 1),))"),3.0)</f>
        <v>3</v>
      </c>
      <c r="J19" s="64">
        <f>IFERROR(__xludf.DUMMYFUNCTION("VALUE(CONCATENATE(INDEX(SPLIT('3.Sprint Backlog'!$D18, "" ""), 1),))"),3.0)</f>
        <v>3</v>
      </c>
      <c r="K19" s="64">
        <f>IFERROR(__xludf.DUMMYFUNCTION("VALUE(CONCATENATE(INDEX(SPLIT('3.Sprint Backlog'!$D18, "" ""), 1),))"),3.0)</f>
        <v>3</v>
      </c>
      <c r="L19" s="64">
        <f>IFERROR(__xludf.DUMMYFUNCTION("VALUE(CONCATENATE(INDEX(SPLIT('3.Sprint Backlog'!$D18, "" ""), 1),))"),3.0)</f>
        <v>3</v>
      </c>
      <c r="M19" s="64">
        <f>IFERROR(__xludf.DUMMYFUNCTION("VALUE(CONCATENATE(INDEX(SPLIT('3.Sprint Backlog'!$D18, "" ""), 1),))"),3.0)</f>
        <v>3</v>
      </c>
      <c r="N19" s="7"/>
      <c r="O19" s="15">
        <f>IFERROR(__xludf.DUMMYFUNCTION("VALUE(SPLIT(INDEX(SPLIT('3.Sprint Backlog'!B18, ""-""), 1),""S""))"),4.0)</f>
        <v>4</v>
      </c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A20" s="62" t="str">
        <f>'3.Sprint Backlog'!B19</f>
        <v>S4-TP1-4</v>
      </c>
      <c r="B20" s="63" t="str">
        <f t="shared" si="1"/>
        <v>MEDIA</v>
      </c>
      <c r="C20" s="64">
        <f>IFERROR(__xludf.DUMMYFUNCTION("VALUE(CONCATENATE(INDEX(SPLIT('3.Sprint Backlog'!$D19, "" ""), 1),))"),2.0)</f>
        <v>2</v>
      </c>
      <c r="D20" s="64">
        <f>IFERROR(__xludf.DUMMYFUNCTION("VALUE(CONCATENATE(INDEX(SPLIT('3.Sprint Backlog'!$D19, "" ""), 1),))"),2.0)</f>
        <v>2</v>
      </c>
      <c r="E20" s="64">
        <f>IFERROR(__xludf.DUMMYFUNCTION("VALUE(CONCATENATE(INDEX(SPLIT('3.Sprint Backlog'!$D19, "" ""), 1),))"),2.0)</f>
        <v>2</v>
      </c>
      <c r="F20" s="64">
        <f>IFERROR(__xludf.DUMMYFUNCTION("VALUE(CONCATENATE(INDEX(SPLIT('3.Sprint Backlog'!$D19, "" ""), 1),))"),2.0)</f>
        <v>2</v>
      </c>
      <c r="G20" s="65">
        <f>IFERROR(__xludf.DUMMYFUNCTION("VALUE(CONCATENATE(INDEX(SPLIT('3.Sprint Backlog'!$D19, "" ""), 1),))"),2.0)</f>
        <v>2</v>
      </c>
      <c r="H20" s="64">
        <f>IFERROR(__xludf.DUMMYFUNCTION("VALUE(CONCATENATE(INDEX(SPLIT('3.Sprint Backlog'!$D19, "" ""), 1),))"),2.0)</f>
        <v>2</v>
      </c>
      <c r="I20" s="64">
        <f>IFERROR(__xludf.DUMMYFUNCTION("VALUE(CONCATENATE(INDEX(SPLIT('3.Sprint Backlog'!$D19, "" ""), 1),))"),2.0)</f>
        <v>2</v>
      </c>
      <c r="J20" s="64">
        <f>IFERROR(__xludf.DUMMYFUNCTION("VALUE(CONCATENATE(INDEX(SPLIT('3.Sprint Backlog'!$D19, "" ""), 1),))"),2.0)</f>
        <v>2</v>
      </c>
      <c r="K20" s="64">
        <f>IFERROR(__xludf.DUMMYFUNCTION("VALUE(CONCATENATE(INDEX(SPLIT('3.Sprint Backlog'!$D19, "" ""), 1),))"),2.0)</f>
        <v>2</v>
      </c>
      <c r="L20" s="64">
        <f>IFERROR(__xludf.DUMMYFUNCTION("VALUE(CONCATENATE(INDEX(SPLIT('3.Sprint Backlog'!$D19, "" ""), 1),))"),2.0)</f>
        <v>2</v>
      </c>
      <c r="M20" s="64">
        <f>IFERROR(__xludf.DUMMYFUNCTION("VALUE(CONCATENATE(INDEX(SPLIT('3.Sprint Backlog'!$D19, "" ""), 1),))"),2.0)</f>
        <v>2</v>
      </c>
      <c r="N20" s="7"/>
      <c r="O20" s="15">
        <f>IFERROR(__xludf.DUMMYFUNCTION("VALUE(SPLIT(INDEX(SPLIT('3.Sprint Backlog'!B19, ""-""), 1),""S""))"),4.0)</f>
        <v>4</v>
      </c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62" t="str">
        <f>'3.Sprint Backlog'!B20</f>
        <v>S4-TP2-1</v>
      </c>
      <c r="B21" s="63" t="str">
        <f t="shared" si="1"/>
        <v>ALTA</v>
      </c>
      <c r="C21" s="64">
        <f>IFERROR(__xludf.DUMMYFUNCTION("VALUE(CONCATENATE(INDEX(SPLIT('3.Sprint Backlog'!$D20, "" ""), 1),))"),3.0)</f>
        <v>3</v>
      </c>
      <c r="D21" s="64">
        <f>IFERROR(__xludf.DUMMYFUNCTION("VALUE(CONCATENATE(INDEX(SPLIT('3.Sprint Backlog'!$D20, "" ""), 1),))"),3.0)</f>
        <v>3</v>
      </c>
      <c r="E21" s="64">
        <f>IFERROR(__xludf.DUMMYFUNCTION("VALUE(CONCATENATE(INDEX(SPLIT('3.Sprint Backlog'!$D20, "" ""), 1),))"),3.0)</f>
        <v>3</v>
      </c>
      <c r="F21" s="64">
        <f>IFERROR(__xludf.DUMMYFUNCTION("VALUE(CONCATENATE(INDEX(SPLIT('3.Sprint Backlog'!$D20, "" ""), 1),))"),3.0)</f>
        <v>3</v>
      </c>
      <c r="G21" s="65">
        <f>IFERROR(__xludf.DUMMYFUNCTION("VALUE(CONCATENATE(INDEX(SPLIT('3.Sprint Backlog'!$D20, "" ""), 1),))"),3.0)</f>
        <v>3</v>
      </c>
      <c r="H21" s="64">
        <f>IFERROR(__xludf.DUMMYFUNCTION("VALUE(CONCATENATE(INDEX(SPLIT('3.Sprint Backlog'!$D20, "" ""), 1),))"),3.0)</f>
        <v>3</v>
      </c>
      <c r="I21" s="64">
        <f>IFERROR(__xludf.DUMMYFUNCTION("VALUE(CONCATENATE(INDEX(SPLIT('3.Sprint Backlog'!$D20, "" ""), 1),))"),3.0)</f>
        <v>3</v>
      </c>
      <c r="J21" s="64">
        <f>IFERROR(__xludf.DUMMYFUNCTION("VALUE(CONCATENATE(INDEX(SPLIT('3.Sprint Backlog'!$D20, "" ""), 1),))"),3.0)</f>
        <v>3</v>
      </c>
      <c r="K21" s="64">
        <f>IFERROR(__xludf.DUMMYFUNCTION("VALUE(CONCATENATE(INDEX(SPLIT('3.Sprint Backlog'!$D20, "" ""), 1),))"),3.0)</f>
        <v>3</v>
      </c>
      <c r="L21" s="64">
        <f>IFERROR(__xludf.DUMMYFUNCTION("VALUE(CONCATENATE(INDEX(SPLIT('3.Sprint Backlog'!$D20, "" ""), 1),))"),3.0)</f>
        <v>3</v>
      </c>
      <c r="M21" s="64">
        <f>IFERROR(__xludf.DUMMYFUNCTION("VALUE(CONCATENATE(INDEX(SPLIT('3.Sprint Backlog'!$D20, "" ""), 1),))"),3.0)</f>
        <v>3</v>
      </c>
      <c r="N21" s="7"/>
      <c r="O21" s="15">
        <f>IFERROR(__xludf.DUMMYFUNCTION("VALUE(SPLIT(INDEX(SPLIT('3.Sprint Backlog'!B20, ""-""), 1),""S""))"),4.0)</f>
        <v>4</v>
      </c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62" t="str">
        <f>'3.Sprint Backlog'!B21</f>
        <v>S4-TP2-2</v>
      </c>
      <c r="B22" s="63" t="str">
        <f t="shared" si="1"/>
        <v>MEDIA</v>
      </c>
      <c r="C22" s="64">
        <f>IFERROR(__xludf.DUMMYFUNCTION("VALUE(CONCATENATE(INDEX(SPLIT('3.Sprint Backlog'!$D21, "" ""), 1),))"),2.0)</f>
        <v>2</v>
      </c>
      <c r="D22" s="64">
        <f>IFERROR(__xludf.DUMMYFUNCTION("VALUE(CONCATENATE(INDEX(SPLIT('3.Sprint Backlog'!$D21, "" ""), 1),))"),2.0)</f>
        <v>2</v>
      </c>
      <c r="E22" s="64">
        <f>IFERROR(__xludf.DUMMYFUNCTION("VALUE(CONCATENATE(INDEX(SPLIT('3.Sprint Backlog'!$D21, "" ""), 1),))"),2.0)</f>
        <v>2</v>
      </c>
      <c r="F22" s="64">
        <f>IFERROR(__xludf.DUMMYFUNCTION("VALUE(CONCATENATE(INDEX(SPLIT('3.Sprint Backlog'!$D21, "" ""), 1),))"),2.0)</f>
        <v>2</v>
      </c>
      <c r="G22" s="65">
        <f>IFERROR(__xludf.DUMMYFUNCTION("VALUE(CONCATENATE(INDEX(SPLIT('3.Sprint Backlog'!$D21, "" ""), 1),))"),2.0)</f>
        <v>2</v>
      </c>
      <c r="H22" s="64">
        <f>IFERROR(__xludf.DUMMYFUNCTION("VALUE(CONCATENATE(INDEX(SPLIT('3.Sprint Backlog'!$D21, "" ""), 1),))"),2.0)</f>
        <v>2</v>
      </c>
      <c r="I22" s="64">
        <f>IFERROR(__xludf.DUMMYFUNCTION("VALUE(CONCATENATE(INDEX(SPLIT('3.Sprint Backlog'!$D21, "" ""), 1),))"),2.0)</f>
        <v>2</v>
      </c>
      <c r="J22" s="64">
        <f>IFERROR(__xludf.DUMMYFUNCTION("VALUE(CONCATENATE(INDEX(SPLIT('3.Sprint Backlog'!$D21, "" ""), 1),))"),2.0)</f>
        <v>2</v>
      </c>
      <c r="K22" s="64">
        <f>IFERROR(__xludf.DUMMYFUNCTION("VALUE(CONCATENATE(INDEX(SPLIT('3.Sprint Backlog'!$D21, "" ""), 1),))"),2.0)</f>
        <v>2</v>
      </c>
      <c r="L22" s="64">
        <f>IFERROR(__xludf.DUMMYFUNCTION("VALUE(CONCATENATE(INDEX(SPLIT('3.Sprint Backlog'!$D21, "" ""), 1),))"),2.0)</f>
        <v>2</v>
      </c>
      <c r="M22" s="64">
        <f>IFERROR(__xludf.DUMMYFUNCTION("VALUE(CONCATENATE(INDEX(SPLIT('3.Sprint Backlog'!$D21, "" ""), 1),))"),2.0)</f>
        <v>2</v>
      </c>
      <c r="N22" s="7"/>
      <c r="O22" s="15">
        <f>IFERROR(__xludf.DUMMYFUNCTION("VALUE(SPLIT(INDEX(SPLIT('3.Sprint Backlog'!B21, ""-""), 1),""S""))"),4.0)</f>
        <v>4</v>
      </c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62" t="str">
        <f>'3.Sprint Backlog'!B22</f>
        <v>S4-TP2-3</v>
      </c>
      <c r="B23" s="63" t="str">
        <f t="shared" si="1"/>
        <v>BAJA</v>
      </c>
      <c r="C23" s="64">
        <f>IFERROR(__xludf.DUMMYFUNCTION("VALUE(CONCATENATE(INDEX(SPLIT('3.Sprint Backlog'!$D22, "" ""), 1),))"),1.0)</f>
        <v>1</v>
      </c>
      <c r="D23" s="64">
        <f>IFERROR(__xludf.DUMMYFUNCTION("VALUE(CONCATENATE(INDEX(SPLIT('3.Sprint Backlog'!$D22, "" ""), 1),))"),1.0)</f>
        <v>1</v>
      </c>
      <c r="E23" s="64">
        <f>IFERROR(__xludf.DUMMYFUNCTION("VALUE(CONCATENATE(INDEX(SPLIT('3.Sprint Backlog'!$D22, "" ""), 1),))"),1.0)</f>
        <v>1</v>
      </c>
      <c r="F23" s="64">
        <f>IFERROR(__xludf.DUMMYFUNCTION("VALUE(CONCATENATE(INDEX(SPLIT('3.Sprint Backlog'!$D22, "" ""), 1),))"),1.0)</f>
        <v>1</v>
      </c>
      <c r="G23" s="65">
        <f>IFERROR(__xludf.DUMMYFUNCTION("VALUE(CONCATENATE(INDEX(SPLIT('3.Sprint Backlog'!$D22, "" ""), 1),))"),1.0)</f>
        <v>1</v>
      </c>
      <c r="H23" s="64">
        <f>IFERROR(__xludf.DUMMYFUNCTION("VALUE(CONCATENATE(INDEX(SPLIT('3.Sprint Backlog'!$D22, "" ""), 1),))"),1.0)</f>
        <v>1</v>
      </c>
      <c r="I23" s="64">
        <f>IFERROR(__xludf.DUMMYFUNCTION("VALUE(CONCATENATE(INDEX(SPLIT('3.Sprint Backlog'!$D22, "" ""), 1),))"),1.0)</f>
        <v>1</v>
      </c>
      <c r="J23" s="64">
        <f>IFERROR(__xludf.DUMMYFUNCTION("VALUE(CONCATENATE(INDEX(SPLIT('3.Sprint Backlog'!$D22, "" ""), 1),))"),1.0)</f>
        <v>1</v>
      </c>
      <c r="K23" s="64">
        <f>IFERROR(__xludf.DUMMYFUNCTION("VALUE(CONCATENATE(INDEX(SPLIT('3.Sprint Backlog'!$D22, "" ""), 1),))"),1.0)</f>
        <v>1</v>
      </c>
      <c r="L23" s="64">
        <f>IFERROR(__xludf.DUMMYFUNCTION("VALUE(CONCATENATE(INDEX(SPLIT('3.Sprint Backlog'!$D22, "" ""), 1),))"),1.0)</f>
        <v>1</v>
      </c>
      <c r="M23" s="64">
        <f>IFERROR(__xludf.DUMMYFUNCTION("VALUE(CONCATENATE(INDEX(SPLIT('3.Sprint Backlog'!$D22, "" ""), 1),))"),1.0)</f>
        <v>1</v>
      </c>
      <c r="N23" s="7"/>
      <c r="O23" s="15">
        <f>IFERROR(__xludf.DUMMYFUNCTION("VALUE(SPLIT(INDEX(SPLIT('3.Sprint Backlog'!B22, ""-""), 1),""S""))"),4.0)</f>
        <v>4</v>
      </c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62" t="str">
        <f>'3.Sprint Backlog'!B23</f>
        <v>S4-TP3-1</v>
      </c>
      <c r="B24" s="63" t="str">
        <f t="shared" si="1"/>
        <v>MEDIA</v>
      </c>
      <c r="C24" s="64">
        <f>IFERROR(__xludf.DUMMYFUNCTION("VALUE(CONCATENATE(INDEX(SPLIT('3.Sprint Backlog'!$D23, "" ""), 1),))"),2.0)</f>
        <v>2</v>
      </c>
      <c r="D24" s="64">
        <f>IFERROR(__xludf.DUMMYFUNCTION("VALUE(CONCATENATE(INDEX(SPLIT('3.Sprint Backlog'!$D23, "" ""), 1),))"),2.0)</f>
        <v>2</v>
      </c>
      <c r="E24" s="64">
        <f>IFERROR(__xludf.DUMMYFUNCTION("VALUE(CONCATENATE(INDEX(SPLIT('3.Sprint Backlog'!$D23, "" ""), 1),))"),2.0)</f>
        <v>2</v>
      </c>
      <c r="F24" s="64">
        <f>IFERROR(__xludf.DUMMYFUNCTION("VALUE(CONCATENATE(INDEX(SPLIT('3.Sprint Backlog'!$D23, "" ""), 1),))"),2.0)</f>
        <v>2</v>
      </c>
      <c r="G24" s="65">
        <f>IFERROR(__xludf.DUMMYFUNCTION("VALUE(CONCATENATE(INDEX(SPLIT('3.Sprint Backlog'!$D23, "" ""), 1),))"),2.0)</f>
        <v>2</v>
      </c>
      <c r="H24" s="64">
        <f>IFERROR(__xludf.DUMMYFUNCTION("VALUE(CONCATENATE(INDEX(SPLIT('3.Sprint Backlog'!$D23, "" ""), 1),))"),2.0)</f>
        <v>2</v>
      </c>
      <c r="I24" s="64">
        <f>IFERROR(__xludf.DUMMYFUNCTION("VALUE(CONCATENATE(INDEX(SPLIT('3.Sprint Backlog'!$D23, "" ""), 1),))"),2.0)</f>
        <v>2</v>
      </c>
      <c r="J24" s="64">
        <f>IFERROR(__xludf.DUMMYFUNCTION("VALUE(CONCATENATE(INDEX(SPLIT('3.Sprint Backlog'!$D23, "" ""), 1),))"),2.0)</f>
        <v>2</v>
      </c>
      <c r="K24" s="64">
        <f>IFERROR(__xludf.DUMMYFUNCTION("VALUE(CONCATENATE(INDEX(SPLIT('3.Sprint Backlog'!$D23, "" ""), 1),))"),2.0)</f>
        <v>2</v>
      </c>
      <c r="L24" s="64">
        <f>IFERROR(__xludf.DUMMYFUNCTION("VALUE(CONCATENATE(INDEX(SPLIT('3.Sprint Backlog'!$D23, "" ""), 1),))"),2.0)</f>
        <v>2</v>
      </c>
      <c r="M24" s="64">
        <f>IFERROR(__xludf.DUMMYFUNCTION("VALUE(CONCATENATE(INDEX(SPLIT('3.Sprint Backlog'!$D23, "" ""), 1),))"),2.0)</f>
        <v>2</v>
      </c>
      <c r="N24" s="7"/>
      <c r="O24" s="15">
        <f>IFERROR(__xludf.DUMMYFUNCTION("VALUE(SPLIT(INDEX(SPLIT('3.Sprint Backlog'!B23, ""-""), 1),""S""))"),4.0)</f>
        <v>4</v>
      </c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62" t="str">
        <f>'3.Sprint Backlog'!B24</f>
        <v>S4-TP3-2</v>
      </c>
      <c r="B25" s="63" t="str">
        <f t="shared" si="1"/>
        <v>MEDIA</v>
      </c>
      <c r="C25" s="64">
        <f>IFERROR(__xludf.DUMMYFUNCTION("VALUE(CONCATENATE(INDEX(SPLIT('3.Sprint Backlog'!$D24, "" ""), 1),))"),2.0)</f>
        <v>2</v>
      </c>
      <c r="D25" s="64">
        <f>IFERROR(__xludf.DUMMYFUNCTION("VALUE(CONCATENATE(INDEX(SPLIT('3.Sprint Backlog'!$D24, "" ""), 1),))"),2.0)</f>
        <v>2</v>
      </c>
      <c r="E25" s="64">
        <f>IFERROR(__xludf.DUMMYFUNCTION("VALUE(CONCATENATE(INDEX(SPLIT('3.Sprint Backlog'!$D24, "" ""), 1),))"),2.0)</f>
        <v>2</v>
      </c>
      <c r="F25" s="64">
        <f>IFERROR(__xludf.DUMMYFUNCTION("VALUE(CONCATENATE(INDEX(SPLIT('3.Sprint Backlog'!$D24, "" ""), 1),))"),2.0)</f>
        <v>2</v>
      </c>
      <c r="G25" s="65">
        <f>IFERROR(__xludf.DUMMYFUNCTION("VALUE(CONCATENATE(INDEX(SPLIT('3.Sprint Backlog'!$D24, "" ""), 1),))"),2.0)</f>
        <v>2</v>
      </c>
      <c r="H25" s="64">
        <f>IFERROR(__xludf.DUMMYFUNCTION("VALUE(CONCATENATE(INDEX(SPLIT('3.Sprint Backlog'!$D24, "" ""), 1),))"),2.0)</f>
        <v>2</v>
      </c>
      <c r="I25" s="64">
        <f>IFERROR(__xludf.DUMMYFUNCTION("VALUE(CONCATENATE(INDEX(SPLIT('3.Sprint Backlog'!$D24, "" ""), 1),))"),2.0)</f>
        <v>2</v>
      </c>
      <c r="J25" s="64">
        <f>IFERROR(__xludf.DUMMYFUNCTION("VALUE(CONCATENATE(INDEX(SPLIT('3.Sprint Backlog'!$D24, "" ""), 1),))"),2.0)</f>
        <v>2</v>
      </c>
      <c r="K25" s="64">
        <f>IFERROR(__xludf.DUMMYFUNCTION("VALUE(CONCATENATE(INDEX(SPLIT('3.Sprint Backlog'!$D24, "" ""), 1),))"),2.0)</f>
        <v>2</v>
      </c>
      <c r="L25" s="64">
        <f>IFERROR(__xludf.DUMMYFUNCTION("VALUE(CONCATENATE(INDEX(SPLIT('3.Sprint Backlog'!$D24, "" ""), 1),))"),2.0)</f>
        <v>2</v>
      </c>
      <c r="M25" s="64">
        <f>IFERROR(__xludf.DUMMYFUNCTION("VALUE(CONCATENATE(INDEX(SPLIT('3.Sprint Backlog'!$D24, "" ""), 1),))"),2.0)</f>
        <v>2</v>
      </c>
      <c r="N25" s="7"/>
      <c r="O25" s="15">
        <f>IFERROR(__xludf.DUMMYFUNCTION("VALUE(SPLIT(INDEX(SPLIT('3.Sprint Backlog'!B24, ""-""), 1),""S""))"),4.0)</f>
        <v>4</v>
      </c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62" t="str">
        <f>'3.Sprint Backlog'!B25</f>
        <v>S4-TP3-3</v>
      </c>
      <c r="B26" s="63" t="str">
        <f t="shared" si="1"/>
        <v>BAJA</v>
      </c>
      <c r="C26" s="64">
        <f>IFERROR(__xludf.DUMMYFUNCTION("VALUE(CONCATENATE(INDEX(SPLIT('3.Sprint Backlog'!$D25, "" ""), 1),))"),1.0)</f>
        <v>1</v>
      </c>
      <c r="D26" s="64">
        <f>IFERROR(__xludf.DUMMYFUNCTION("VALUE(CONCATENATE(INDEX(SPLIT('3.Sprint Backlog'!$D25, "" ""), 1),))"),1.0)</f>
        <v>1</v>
      </c>
      <c r="E26" s="64">
        <f>IFERROR(__xludf.DUMMYFUNCTION("VALUE(CONCATENATE(INDEX(SPLIT('3.Sprint Backlog'!$D25, "" ""), 1),))"),1.0)</f>
        <v>1</v>
      </c>
      <c r="F26" s="64">
        <f>IFERROR(__xludf.DUMMYFUNCTION("VALUE(CONCATENATE(INDEX(SPLIT('3.Sprint Backlog'!$D25, "" ""), 1),))"),1.0)</f>
        <v>1</v>
      </c>
      <c r="G26" s="65">
        <f>IFERROR(__xludf.DUMMYFUNCTION("VALUE(CONCATENATE(INDEX(SPLIT('3.Sprint Backlog'!$D25, "" ""), 1),))"),1.0)</f>
        <v>1</v>
      </c>
      <c r="H26" s="64">
        <f>IFERROR(__xludf.DUMMYFUNCTION("VALUE(CONCATENATE(INDEX(SPLIT('3.Sprint Backlog'!$D25, "" ""), 1),))"),1.0)</f>
        <v>1</v>
      </c>
      <c r="I26" s="64">
        <f>IFERROR(__xludf.DUMMYFUNCTION("VALUE(CONCATENATE(INDEX(SPLIT('3.Sprint Backlog'!$D25, "" ""), 1),))"),1.0)</f>
        <v>1</v>
      </c>
      <c r="J26" s="64">
        <f>IFERROR(__xludf.DUMMYFUNCTION("VALUE(CONCATENATE(INDEX(SPLIT('3.Sprint Backlog'!$D25, "" ""), 1),))"),1.0)</f>
        <v>1</v>
      </c>
      <c r="K26" s="64">
        <f>IFERROR(__xludf.DUMMYFUNCTION("VALUE(CONCATENATE(INDEX(SPLIT('3.Sprint Backlog'!$D25, "" ""), 1),))"),1.0)</f>
        <v>1</v>
      </c>
      <c r="L26" s="64">
        <f>IFERROR(__xludf.DUMMYFUNCTION("VALUE(CONCATENATE(INDEX(SPLIT('3.Sprint Backlog'!$D25, "" ""), 1),))"),1.0)</f>
        <v>1</v>
      </c>
      <c r="M26" s="64">
        <f>IFERROR(__xludf.DUMMYFUNCTION("VALUE(CONCATENATE(INDEX(SPLIT('3.Sprint Backlog'!$D25, "" ""), 1),))"),1.0)</f>
        <v>1</v>
      </c>
      <c r="N26" s="7"/>
      <c r="O26" s="15">
        <f>IFERROR(__xludf.DUMMYFUNCTION("VALUE(SPLIT(INDEX(SPLIT('3.Sprint Backlog'!B25, ""-""), 1),""S""))"),4.0)</f>
        <v>4</v>
      </c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62" t="str">
        <f>'3.Sprint Backlog'!B26</f>
        <v>S5-TP1-1</v>
      </c>
      <c r="B27" s="63" t="str">
        <f t="shared" si="1"/>
        <v>ALTA</v>
      </c>
      <c r="C27" s="64">
        <f>IFERROR(__xludf.DUMMYFUNCTION("VALUE(CONCATENATE(INDEX(SPLIT('3.Sprint Backlog'!$D26, "" ""), 1),))"),3.0)</f>
        <v>3</v>
      </c>
      <c r="D27" s="64">
        <f>IFERROR(__xludf.DUMMYFUNCTION("VALUE(CONCATENATE(INDEX(SPLIT('3.Sprint Backlog'!$D26, "" ""), 1),))"),3.0)</f>
        <v>3</v>
      </c>
      <c r="E27" s="64">
        <f>IFERROR(__xludf.DUMMYFUNCTION("VALUE(CONCATENATE(INDEX(SPLIT('3.Sprint Backlog'!$D26, "" ""), 1),))"),3.0)</f>
        <v>3</v>
      </c>
      <c r="F27" s="64">
        <f>IFERROR(__xludf.DUMMYFUNCTION("VALUE(CONCATENATE(INDEX(SPLIT('3.Sprint Backlog'!$D26, "" ""), 1),))"),3.0)</f>
        <v>3</v>
      </c>
      <c r="G27" s="64">
        <f>IFERROR(__xludf.DUMMYFUNCTION("VALUE(CONCATENATE(INDEX(SPLIT('3.Sprint Backlog'!$D26, "" ""), 1),))"),3.0)</f>
        <v>3</v>
      </c>
      <c r="H27" s="65">
        <f>IFERROR(__xludf.DUMMYFUNCTION("VALUE(CONCATENATE(INDEX(SPLIT('3.Sprint Backlog'!$D26, "" ""), 1),))"),3.0)</f>
        <v>3</v>
      </c>
      <c r="I27" s="64">
        <f>IFERROR(__xludf.DUMMYFUNCTION("VALUE(CONCATENATE(INDEX(SPLIT('3.Sprint Backlog'!$D26, "" ""), 1),))"),3.0)</f>
        <v>3</v>
      </c>
      <c r="J27" s="64">
        <f>IFERROR(__xludf.DUMMYFUNCTION("VALUE(CONCATENATE(INDEX(SPLIT('3.Sprint Backlog'!$D26, "" ""), 1),))"),3.0)</f>
        <v>3</v>
      </c>
      <c r="K27" s="64">
        <f>IFERROR(__xludf.DUMMYFUNCTION("VALUE(CONCATENATE(INDEX(SPLIT('3.Sprint Backlog'!$D26, "" ""), 1),))"),3.0)</f>
        <v>3</v>
      </c>
      <c r="L27" s="64">
        <f>IFERROR(__xludf.DUMMYFUNCTION("VALUE(CONCATENATE(INDEX(SPLIT('3.Sprint Backlog'!$D26, "" ""), 1),))"),3.0)</f>
        <v>3</v>
      </c>
      <c r="M27" s="64">
        <f>IFERROR(__xludf.DUMMYFUNCTION("VALUE(CONCATENATE(INDEX(SPLIT('3.Sprint Backlog'!$D26, "" ""), 1),))"),3.0)</f>
        <v>3</v>
      </c>
      <c r="N27" s="7"/>
      <c r="O27" s="15">
        <f>IFERROR(__xludf.DUMMYFUNCTION("VALUE(SPLIT(INDEX(SPLIT('3.Sprint Backlog'!B26, ""-""), 1),""S""))"),5.0)</f>
        <v>5</v>
      </c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62" t="str">
        <f>'3.Sprint Backlog'!B27</f>
        <v>S5-TP1-2</v>
      </c>
      <c r="B28" s="63" t="str">
        <f t="shared" si="1"/>
        <v>MEDIA</v>
      </c>
      <c r="C28" s="64">
        <f>IFERROR(__xludf.DUMMYFUNCTION("VALUE(CONCATENATE(INDEX(SPLIT('3.Sprint Backlog'!$D27, "" ""), 1),))"),2.0)</f>
        <v>2</v>
      </c>
      <c r="D28" s="64">
        <f>IFERROR(__xludf.DUMMYFUNCTION("VALUE(CONCATENATE(INDEX(SPLIT('3.Sprint Backlog'!$D27, "" ""), 1),))"),2.0)</f>
        <v>2</v>
      </c>
      <c r="E28" s="64">
        <f>IFERROR(__xludf.DUMMYFUNCTION("VALUE(CONCATENATE(INDEX(SPLIT('3.Sprint Backlog'!$D27, "" ""), 1),))"),2.0)</f>
        <v>2</v>
      </c>
      <c r="F28" s="64">
        <f>IFERROR(__xludf.DUMMYFUNCTION("VALUE(CONCATENATE(INDEX(SPLIT('3.Sprint Backlog'!$D27, "" ""), 1),))"),2.0)</f>
        <v>2</v>
      </c>
      <c r="G28" s="64">
        <f>IFERROR(__xludf.DUMMYFUNCTION("VALUE(CONCATENATE(INDEX(SPLIT('3.Sprint Backlog'!$D27, "" ""), 1),))"),2.0)</f>
        <v>2</v>
      </c>
      <c r="H28" s="65">
        <f>IFERROR(__xludf.DUMMYFUNCTION("VALUE(CONCATENATE(INDEX(SPLIT('3.Sprint Backlog'!$D27, "" ""), 1),))"),2.0)</f>
        <v>2</v>
      </c>
      <c r="I28" s="64">
        <f>IFERROR(__xludf.DUMMYFUNCTION("VALUE(CONCATENATE(INDEX(SPLIT('3.Sprint Backlog'!$D27, "" ""), 1),))"),2.0)</f>
        <v>2</v>
      </c>
      <c r="J28" s="64">
        <f>IFERROR(__xludf.DUMMYFUNCTION("VALUE(CONCATENATE(INDEX(SPLIT('3.Sprint Backlog'!$D27, "" ""), 1),))"),2.0)</f>
        <v>2</v>
      </c>
      <c r="K28" s="64">
        <f>IFERROR(__xludf.DUMMYFUNCTION("VALUE(CONCATENATE(INDEX(SPLIT('3.Sprint Backlog'!$D27, "" ""), 1),))"),2.0)</f>
        <v>2</v>
      </c>
      <c r="L28" s="64">
        <f>IFERROR(__xludf.DUMMYFUNCTION("VALUE(CONCATENATE(INDEX(SPLIT('3.Sprint Backlog'!$D27, "" ""), 1),))"),2.0)</f>
        <v>2</v>
      </c>
      <c r="M28" s="64">
        <f>IFERROR(__xludf.DUMMYFUNCTION("VALUE(CONCATENATE(INDEX(SPLIT('3.Sprint Backlog'!$D27, "" ""), 1),))"),2.0)</f>
        <v>2</v>
      </c>
      <c r="N28" s="7"/>
      <c r="O28" s="15">
        <f>IFERROR(__xludf.DUMMYFUNCTION("VALUE(SPLIT(INDEX(SPLIT('3.Sprint Backlog'!B27, ""-""), 1),""S""))"),5.0)</f>
        <v>5</v>
      </c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62" t="str">
        <f>'3.Sprint Backlog'!B28</f>
        <v>S5-TP1-3</v>
      </c>
      <c r="B29" s="63" t="str">
        <f t="shared" si="1"/>
        <v>MEDIA</v>
      </c>
      <c r="C29" s="64">
        <f>IFERROR(__xludf.DUMMYFUNCTION("VALUE(CONCATENATE(INDEX(SPLIT('3.Sprint Backlog'!$D28, "" ""), 1),))"),2.0)</f>
        <v>2</v>
      </c>
      <c r="D29" s="64">
        <f>IFERROR(__xludf.DUMMYFUNCTION("VALUE(CONCATENATE(INDEX(SPLIT('3.Sprint Backlog'!$D28, "" ""), 1),))"),2.0)</f>
        <v>2</v>
      </c>
      <c r="E29" s="64">
        <f>IFERROR(__xludf.DUMMYFUNCTION("VALUE(CONCATENATE(INDEX(SPLIT('3.Sprint Backlog'!$D28, "" ""), 1),))"),2.0)</f>
        <v>2</v>
      </c>
      <c r="F29" s="64">
        <f>IFERROR(__xludf.DUMMYFUNCTION("VALUE(CONCATENATE(INDEX(SPLIT('3.Sprint Backlog'!$D28, "" ""), 1),))"),2.0)</f>
        <v>2</v>
      </c>
      <c r="G29" s="64">
        <f>IFERROR(__xludf.DUMMYFUNCTION("VALUE(CONCATENATE(INDEX(SPLIT('3.Sprint Backlog'!$D28, "" ""), 1),))"),2.0)</f>
        <v>2</v>
      </c>
      <c r="H29" s="65">
        <f>IFERROR(__xludf.DUMMYFUNCTION("VALUE(CONCATENATE(INDEX(SPLIT('3.Sprint Backlog'!$D28, "" ""), 1),))"),2.0)</f>
        <v>2</v>
      </c>
      <c r="I29" s="64">
        <f>IFERROR(__xludf.DUMMYFUNCTION("VALUE(CONCATENATE(INDEX(SPLIT('3.Sprint Backlog'!$D28, "" ""), 1),))"),2.0)</f>
        <v>2</v>
      </c>
      <c r="J29" s="64">
        <f>IFERROR(__xludf.DUMMYFUNCTION("VALUE(CONCATENATE(INDEX(SPLIT('3.Sprint Backlog'!$D28, "" ""), 1),))"),2.0)</f>
        <v>2</v>
      </c>
      <c r="K29" s="64">
        <f>IFERROR(__xludf.DUMMYFUNCTION("VALUE(CONCATENATE(INDEX(SPLIT('3.Sprint Backlog'!$D28, "" ""), 1),))"),2.0)</f>
        <v>2</v>
      </c>
      <c r="L29" s="64">
        <f>IFERROR(__xludf.DUMMYFUNCTION("VALUE(CONCATENATE(INDEX(SPLIT('3.Sprint Backlog'!$D28, "" ""), 1),))"),2.0)</f>
        <v>2</v>
      </c>
      <c r="M29" s="64">
        <f>IFERROR(__xludf.DUMMYFUNCTION("VALUE(CONCATENATE(INDEX(SPLIT('3.Sprint Backlog'!$D28, "" ""), 1),))"),2.0)</f>
        <v>2</v>
      </c>
      <c r="N29" s="7"/>
      <c r="O29" s="15">
        <f>IFERROR(__xludf.DUMMYFUNCTION("VALUE(SPLIT(INDEX(SPLIT('3.Sprint Backlog'!B28, ""-""), 1),""S""))"),5.0)</f>
        <v>5</v>
      </c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62" t="str">
        <f>'3.Sprint Backlog'!B29</f>
        <v>S5-TP1-4</v>
      </c>
      <c r="B30" s="63" t="str">
        <f t="shared" si="1"/>
        <v>MEDIA</v>
      </c>
      <c r="C30" s="64">
        <f>IFERROR(__xludf.DUMMYFUNCTION("VALUE(CONCATENATE(INDEX(SPLIT('3.Sprint Backlog'!$D29, "" ""), 1),))"),2.0)</f>
        <v>2</v>
      </c>
      <c r="D30" s="64">
        <f>IFERROR(__xludf.DUMMYFUNCTION("VALUE(CONCATENATE(INDEX(SPLIT('3.Sprint Backlog'!$D29, "" ""), 1),))"),2.0)</f>
        <v>2</v>
      </c>
      <c r="E30" s="64">
        <f>IFERROR(__xludf.DUMMYFUNCTION("VALUE(CONCATENATE(INDEX(SPLIT('3.Sprint Backlog'!$D29, "" ""), 1),))"),2.0)</f>
        <v>2</v>
      </c>
      <c r="F30" s="64">
        <f>IFERROR(__xludf.DUMMYFUNCTION("VALUE(CONCATENATE(INDEX(SPLIT('3.Sprint Backlog'!$D29, "" ""), 1),))"),2.0)</f>
        <v>2</v>
      </c>
      <c r="G30" s="64">
        <f>IFERROR(__xludf.DUMMYFUNCTION("VALUE(CONCATENATE(INDEX(SPLIT('3.Sprint Backlog'!$D29, "" ""), 1),))"),2.0)</f>
        <v>2</v>
      </c>
      <c r="H30" s="65">
        <f>IFERROR(__xludf.DUMMYFUNCTION("VALUE(CONCATENATE(INDEX(SPLIT('3.Sprint Backlog'!$D29, "" ""), 1),))"),2.0)</f>
        <v>2</v>
      </c>
      <c r="I30" s="64">
        <f>IFERROR(__xludf.DUMMYFUNCTION("VALUE(CONCATENATE(INDEX(SPLIT('3.Sprint Backlog'!$D29, "" ""), 1),))"),2.0)</f>
        <v>2</v>
      </c>
      <c r="J30" s="64">
        <f>IFERROR(__xludf.DUMMYFUNCTION("VALUE(CONCATENATE(INDEX(SPLIT('3.Sprint Backlog'!$D29, "" ""), 1),))"),2.0)</f>
        <v>2</v>
      </c>
      <c r="K30" s="64">
        <f>IFERROR(__xludf.DUMMYFUNCTION("VALUE(CONCATENATE(INDEX(SPLIT('3.Sprint Backlog'!$D29, "" ""), 1),))"),2.0)</f>
        <v>2</v>
      </c>
      <c r="L30" s="64">
        <f>IFERROR(__xludf.DUMMYFUNCTION("VALUE(CONCATENATE(INDEX(SPLIT('3.Sprint Backlog'!$D29, "" ""), 1),))"),2.0)</f>
        <v>2</v>
      </c>
      <c r="M30" s="64">
        <f>IFERROR(__xludf.DUMMYFUNCTION("VALUE(CONCATENATE(INDEX(SPLIT('3.Sprint Backlog'!$D29, "" ""), 1),))"),2.0)</f>
        <v>2</v>
      </c>
      <c r="N30" s="7"/>
      <c r="O30" s="15">
        <f>IFERROR(__xludf.DUMMYFUNCTION("VALUE(SPLIT(INDEX(SPLIT('3.Sprint Backlog'!B29, ""-""), 1),""S""))"),5.0)</f>
        <v>5</v>
      </c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62" t="str">
        <f>'3.Sprint Backlog'!B30</f>
        <v>S5-TP1-5</v>
      </c>
      <c r="B31" s="63" t="str">
        <f t="shared" si="1"/>
        <v>MEDIA</v>
      </c>
      <c r="C31" s="64">
        <f>IFERROR(__xludf.DUMMYFUNCTION("VALUE(CONCATENATE(INDEX(SPLIT('3.Sprint Backlog'!$D30, "" ""), 1),))"),2.0)</f>
        <v>2</v>
      </c>
      <c r="D31" s="64">
        <f>IFERROR(__xludf.DUMMYFUNCTION("VALUE(CONCATENATE(INDEX(SPLIT('3.Sprint Backlog'!$D30, "" ""), 1),))"),2.0)</f>
        <v>2</v>
      </c>
      <c r="E31" s="64">
        <f>IFERROR(__xludf.DUMMYFUNCTION("VALUE(CONCATENATE(INDEX(SPLIT('3.Sprint Backlog'!$D30, "" ""), 1),))"),2.0)</f>
        <v>2</v>
      </c>
      <c r="F31" s="64">
        <f>IFERROR(__xludf.DUMMYFUNCTION("VALUE(CONCATENATE(INDEX(SPLIT('3.Sprint Backlog'!$D30, "" ""), 1),))"),2.0)</f>
        <v>2</v>
      </c>
      <c r="G31" s="64">
        <f>IFERROR(__xludf.DUMMYFUNCTION("VALUE(CONCATENATE(INDEX(SPLIT('3.Sprint Backlog'!$D30, "" ""), 1),))"),2.0)</f>
        <v>2</v>
      </c>
      <c r="H31" s="65">
        <f>IFERROR(__xludf.DUMMYFUNCTION("VALUE(CONCATENATE(INDEX(SPLIT('3.Sprint Backlog'!$D30, "" ""), 1),))"),2.0)</f>
        <v>2</v>
      </c>
      <c r="I31" s="64">
        <f>IFERROR(__xludf.DUMMYFUNCTION("VALUE(CONCATENATE(INDEX(SPLIT('3.Sprint Backlog'!$D30, "" ""), 1),))"),2.0)</f>
        <v>2</v>
      </c>
      <c r="J31" s="64">
        <f>IFERROR(__xludf.DUMMYFUNCTION("VALUE(CONCATENATE(INDEX(SPLIT('3.Sprint Backlog'!$D30, "" ""), 1),))"),2.0)</f>
        <v>2</v>
      </c>
      <c r="K31" s="64">
        <f>IFERROR(__xludf.DUMMYFUNCTION("VALUE(CONCATENATE(INDEX(SPLIT('3.Sprint Backlog'!$D30, "" ""), 1),))"),2.0)</f>
        <v>2</v>
      </c>
      <c r="L31" s="64">
        <f>IFERROR(__xludf.DUMMYFUNCTION("VALUE(CONCATENATE(INDEX(SPLIT('3.Sprint Backlog'!$D30, "" ""), 1),))"),2.0)</f>
        <v>2</v>
      </c>
      <c r="M31" s="64">
        <f>IFERROR(__xludf.DUMMYFUNCTION("VALUE(CONCATENATE(INDEX(SPLIT('3.Sprint Backlog'!$D30, "" ""), 1),))"),2.0)</f>
        <v>2</v>
      </c>
      <c r="N31" s="7"/>
      <c r="O31" s="15">
        <f>IFERROR(__xludf.DUMMYFUNCTION("VALUE(SPLIT(INDEX(SPLIT('3.Sprint Backlog'!B30, ""-""), 1),""S""))"),5.0)</f>
        <v>5</v>
      </c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62" t="str">
        <f>'3.Sprint Backlog'!B31</f>
        <v>S5-TP2-1</v>
      </c>
      <c r="B32" s="63" t="str">
        <f t="shared" si="1"/>
        <v>ALTA</v>
      </c>
      <c r="C32" s="64">
        <f>IFERROR(__xludf.DUMMYFUNCTION("VALUE(CONCATENATE(INDEX(SPLIT('3.Sprint Backlog'!$D31, "" ""), 1),))"),3.0)</f>
        <v>3</v>
      </c>
      <c r="D32" s="64">
        <f>IFERROR(__xludf.DUMMYFUNCTION("VALUE(CONCATENATE(INDEX(SPLIT('3.Sprint Backlog'!$D31, "" ""), 1),))"),3.0)</f>
        <v>3</v>
      </c>
      <c r="E32" s="64">
        <f>IFERROR(__xludf.DUMMYFUNCTION("VALUE(CONCATENATE(INDEX(SPLIT('3.Sprint Backlog'!$D31, "" ""), 1),))"),3.0)</f>
        <v>3</v>
      </c>
      <c r="F32" s="64">
        <f>IFERROR(__xludf.DUMMYFUNCTION("VALUE(CONCATENATE(INDEX(SPLIT('3.Sprint Backlog'!$D31, "" ""), 1),))"),3.0)</f>
        <v>3</v>
      </c>
      <c r="G32" s="64">
        <f>IFERROR(__xludf.DUMMYFUNCTION("VALUE(CONCATENATE(INDEX(SPLIT('3.Sprint Backlog'!$D31, "" ""), 1),))"),3.0)</f>
        <v>3</v>
      </c>
      <c r="H32" s="65">
        <f>IFERROR(__xludf.DUMMYFUNCTION("VALUE(CONCATENATE(INDEX(SPLIT('3.Sprint Backlog'!$D31, "" ""), 1),))"),3.0)</f>
        <v>3</v>
      </c>
      <c r="I32" s="64">
        <f>IFERROR(__xludf.DUMMYFUNCTION("VALUE(CONCATENATE(INDEX(SPLIT('3.Sprint Backlog'!$D31, "" ""), 1),))"),3.0)</f>
        <v>3</v>
      </c>
      <c r="J32" s="64">
        <f>IFERROR(__xludf.DUMMYFUNCTION("VALUE(CONCATENATE(INDEX(SPLIT('3.Sprint Backlog'!$D31, "" ""), 1),))"),3.0)</f>
        <v>3</v>
      </c>
      <c r="K32" s="64">
        <f>IFERROR(__xludf.DUMMYFUNCTION("VALUE(CONCATENATE(INDEX(SPLIT('3.Sprint Backlog'!$D31, "" ""), 1),))"),3.0)</f>
        <v>3</v>
      </c>
      <c r="L32" s="64">
        <f>IFERROR(__xludf.DUMMYFUNCTION("VALUE(CONCATENATE(INDEX(SPLIT('3.Sprint Backlog'!$D31, "" ""), 1),))"),3.0)</f>
        <v>3</v>
      </c>
      <c r="M32" s="64">
        <f>IFERROR(__xludf.DUMMYFUNCTION("VALUE(CONCATENATE(INDEX(SPLIT('3.Sprint Backlog'!$D31, "" ""), 1),))"),3.0)</f>
        <v>3</v>
      </c>
      <c r="N32" s="7"/>
      <c r="O32" s="15">
        <f>IFERROR(__xludf.DUMMYFUNCTION("VALUE(SPLIT(INDEX(SPLIT('3.Sprint Backlog'!B31, ""-""), 1),""S""))"),5.0)</f>
        <v>5</v>
      </c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62" t="str">
        <f>'3.Sprint Backlog'!B32</f>
        <v>S5-TP2-2</v>
      </c>
      <c r="B33" s="63" t="str">
        <f t="shared" si="1"/>
        <v>ALTA</v>
      </c>
      <c r="C33" s="64">
        <f>IFERROR(__xludf.DUMMYFUNCTION("VALUE(CONCATENATE(INDEX(SPLIT('3.Sprint Backlog'!$D32, "" ""), 1),))"),3.0)</f>
        <v>3</v>
      </c>
      <c r="D33" s="64">
        <f>IFERROR(__xludf.DUMMYFUNCTION("VALUE(CONCATENATE(INDEX(SPLIT('3.Sprint Backlog'!$D32, "" ""), 1),))"),3.0)</f>
        <v>3</v>
      </c>
      <c r="E33" s="64">
        <f>IFERROR(__xludf.DUMMYFUNCTION("VALUE(CONCATENATE(INDEX(SPLIT('3.Sprint Backlog'!$D32, "" ""), 1),))"),3.0)</f>
        <v>3</v>
      </c>
      <c r="F33" s="64">
        <f>IFERROR(__xludf.DUMMYFUNCTION("VALUE(CONCATENATE(INDEX(SPLIT('3.Sprint Backlog'!$D32, "" ""), 1),))"),3.0)</f>
        <v>3</v>
      </c>
      <c r="G33" s="64">
        <f>IFERROR(__xludf.DUMMYFUNCTION("VALUE(CONCATENATE(INDEX(SPLIT('3.Sprint Backlog'!$D32, "" ""), 1),))"),3.0)</f>
        <v>3</v>
      </c>
      <c r="H33" s="65">
        <f>IFERROR(__xludf.DUMMYFUNCTION("VALUE(CONCATENATE(INDEX(SPLIT('3.Sprint Backlog'!$D32, "" ""), 1),))"),3.0)</f>
        <v>3</v>
      </c>
      <c r="I33" s="64">
        <f>IFERROR(__xludf.DUMMYFUNCTION("VALUE(CONCATENATE(INDEX(SPLIT('3.Sprint Backlog'!$D32, "" ""), 1),))"),3.0)</f>
        <v>3</v>
      </c>
      <c r="J33" s="64">
        <f>IFERROR(__xludf.DUMMYFUNCTION("VALUE(CONCATENATE(INDEX(SPLIT('3.Sprint Backlog'!$D32, "" ""), 1),))"),3.0)</f>
        <v>3</v>
      </c>
      <c r="K33" s="64">
        <f>IFERROR(__xludf.DUMMYFUNCTION("VALUE(CONCATENATE(INDEX(SPLIT('3.Sprint Backlog'!$D32, "" ""), 1),))"),3.0)</f>
        <v>3</v>
      </c>
      <c r="L33" s="64">
        <f>IFERROR(__xludf.DUMMYFUNCTION("VALUE(CONCATENATE(INDEX(SPLIT('3.Sprint Backlog'!$D32, "" ""), 1),))"),3.0)</f>
        <v>3</v>
      </c>
      <c r="M33" s="64">
        <f>IFERROR(__xludf.DUMMYFUNCTION("VALUE(CONCATENATE(INDEX(SPLIT('3.Sprint Backlog'!$D32, "" ""), 1),))"),3.0)</f>
        <v>3</v>
      </c>
      <c r="N33" s="7"/>
      <c r="O33" s="15">
        <f>IFERROR(__xludf.DUMMYFUNCTION("VALUE(SPLIT(INDEX(SPLIT('3.Sprint Backlog'!B32, ""-""), 1),""S""))"),5.0)</f>
        <v>5</v>
      </c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62" t="str">
        <f>'3.Sprint Backlog'!B33</f>
        <v>S5-TP3-1</v>
      </c>
      <c r="B34" s="63" t="str">
        <f t="shared" si="1"/>
        <v>MEDIA</v>
      </c>
      <c r="C34" s="64">
        <f>IFERROR(__xludf.DUMMYFUNCTION("VALUE(CONCATENATE(INDEX(SPLIT('3.Sprint Backlog'!$D33, "" ""), 1),))"),2.0)</f>
        <v>2</v>
      </c>
      <c r="D34" s="64">
        <f>IFERROR(__xludf.DUMMYFUNCTION("VALUE(CONCATENATE(INDEX(SPLIT('3.Sprint Backlog'!$D33, "" ""), 1),))"),2.0)</f>
        <v>2</v>
      </c>
      <c r="E34" s="64">
        <f>IFERROR(__xludf.DUMMYFUNCTION("VALUE(CONCATENATE(INDEX(SPLIT('3.Sprint Backlog'!$D33, "" ""), 1),))"),2.0)</f>
        <v>2</v>
      </c>
      <c r="F34" s="64">
        <f>IFERROR(__xludf.DUMMYFUNCTION("VALUE(CONCATENATE(INDEX(SPLIT('3.Sprint Backlog'!$D33, "" ""), 1),))"),2.0)</f>
        <v>2</v>
      </c>
      <c r="G34" s="64">
        <f>IFERROR(__xludf.DUMMYFUNCTION("VALUE(CONCATENATE(INDEX(SPLIT('3.Sprint Backlog'!$D33, "" ""), 1),))"),2.0)</f>
        <v>2</v>
      </c>
      <c r="H34" s="65">
        <f>IFERROR(__xludf.DUMMYFUNCTION("VALUE(CONCATENATE(INDEX(SPLIT('3.Sprint Backlog'!$D33, "" ""), 1),))"),2.0)</f>
        <v>2</v>
      </c>
      <c r="I34" s="64">
        <f>IFERROR(__xludf.DUMMYFUNCTION("VALUE(CONCATENATE(INDEX(SPLIT('3.Sprint Backlog'!$D33, "" ""), 1),))"),2.0)</f>
        <v>2</v>
      </c>
      <c r="J34" s="64">
        <f>IFERROR(__xludf.DUMMYFUNCTION("VALUE(CONCATENATE(INDEX(SPLIT('3.Sprint Backlog'!$D33, "" ""), 1),))"),2.0)</f>
        <v>2</v>
      </c>
      <c r="K34" s="64">
        <f>IFERROR(__xludf.DUMMYFUNCTION("VALUE(CONCATENATE(INDEX(SPLIT('3.Sprint Backlog'!$D33, "" ""), 1),))"),2.0)</f>
        <v>2</v>
      </c>
      <c r="L34" s="64">
        <f>IFERROR(__xludf.DUMMYFUNCTION("VALUE(CONCATENATE(INDEX(SPLIT('3.Sprint Backlog'!$D33, "" ""), 1),))"),2.0)</f>
        <v>2</v>
      </c>
      <c r="M34" s="64">
        <f>IFERROR(__xludf.DUMMYFUNCTION("VALUE(CONCATENATE(INDEX(SPLIT('3.Sprint Backlog'!$D33, "" ""), 1),))"),2.0)</f>
        <v>2</v>
      </c>
      <c r="N34" s="7"/>
      <c r="O34" s="15">
        <f>IFERROR(__xludf.DUMMYFUNCTION("VALUE(SPLIT(INDEX(SPLIT('3.Sprint Backlog'!B33, ""-""), 1),""S""))"),5.0)</f>
        <v>5</v>
      </c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62" t="str">
        <f>'3.Sprint Backlog'!B34</f>
        <v>S5-TP3-2</v>
      </c>
      <c r="B35" s="63" t="str">
        <f t="shared" si="1"/>
        <v>MEDIA</v>
      </c>
      <c r="C35" s="64">
        <f>IFERROR(__xludf.DUMMYFUNCTION("VALUE(CONCATENATE(INDEX(SPLIT('3.Sprint Backlog'!$D34, "" ""), 1),))"),2.0)</f>
        <v>2</v>
      </c>
      <c r="D35" s="64">
        <f>IFERROR(__xludf.DUMMYFUNCTION("VALUE(CONCATENATE(INDEX(SPLIT('3.Sprint Backlog'!$D34, "" ""), 1),))"),2.0)</f>
        <v>2</v>
      </c>
      <c r="E35" s="64">
        <f>IFERROR(__xludf.DUMMYFUNCTION("VALUE(CONCATENATE(INDEX(SPLIT('3.Sprint Backlog'!$D34, "" ""), 1),))"),2.0)</f>
        <v>2</v>
      </c>
      <c r="F35" s="64">
        <f>IFERROR(__xludf.DUMMYFUNCTION("VALUE(CONCATENATE(INDEX(SPLIT('3.Sprint Backlog'!$D34, "" ""), 1),))"),2.0)</f>
        <v>2</v>
      </c>
      <c r="G35" s="64">
        <f>IFERROR(__xludf.DUMMYFUNCTION("VALUE(CONCATENATE(INDEX(SPLIT('3.Sprint Backlog'!$D34, "" ""), 1),))"),2.0)</f>
        <v>2</v>
      </c>
      <c r="H35" s="65">
        <f>IFERROR(__xludf.DUMMYFUNCTION("VALUE(CONCATENATE(INDEX(SPLIT('3.Sprint Backlog'!$D34, "" ""), 1),))"),2.0)</f>
        <v>2</v>
      </c>
      <c r="I35" s="64">
        <f>IFERROR(__xludf.DUMMYFUNCTION("VALUE(CONCATENATE(INDEX(SPLIT('3.Sprint Backlog'!$D34, "" ""), 1),))"),2.0)</f>
        <v>2</v>
      </c>
      <c r="J35" s="64">
        <f>IFERROR(__xludf.DUMMYFUNCTION("VALUE(CONCATENATE(INDEX(SPLIT('3.Sprint Backlog'!$D34, "" ""), 1),))"),2.0)</f>
        <v>2</v>
      </c>
      <c r="K35" s="64">
        <f>IFERROR(__xludf.DUMMYFUNCTION("VALUE(CONCATENATE(INDEX(SPLIT('3.Sprint Backlog'!$D34, "" ""), 1),))"),2.0)</f>
        <v>2</v>
      </c>
      <c r="L35" s="64">
        <f>IFERROR(__xludf.DUMMYFUNCTION("VALUE(CONCATENATE(INDEX(SPLIT('3.Sprint Backlog'!$D34, "" ""), 1),))"),2.0)</f>
        <v>2</v>
      </c>
      <c r="M35" s="64">
        <f>IFERROR(__xludf.DUMMYFUNCTION("VALUE(CONCATENATE(INDEX(SPLIT('3.Sprint Backlog'!$D34, "" ""), 1),))"),2.0)</f>
        <v>2</v>
      </c>
      <c r="N35" s="7"/>
      <c r="O35" s="15">
        <f>IFERROR(__xludf.DUMMYFUNCTION("VALUE(SPLIT(INDEX(SPLIT('3.Sprint Backlog'!B34, ""-""), 1),""S""))"),5.0)</f>
        <v>5</v>
      </c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62" t="str">
        <f>'3.Sprint Backlog'!B35</f>
        <v>S5-TP3-3</v>
      </c>
      <c r="B36" s="63" t="str">
        <f t="shared" si="1"/>
        <v>MEDIA</v>
      </c>
      <c r="C36" s="64">
        <f>IFERROR(__xludf.DUMMYFUNCTION("VALUE(CONCATENATE(INDEX(SPLIT('3.Sprint Backlog'!$D35, "" ""), 1),))"),2.0)</f>
        <v>2</v>
      </c>
      <c r="D36" s="64">
        <f>IFERROR(__xludf.DUMMYFUNCTION("VALUE(CONCATENATE(INDEX(SPLIT('3.Sprint Backlog'!$D35, "" ""), 1),))"),2.0)</f>
        <v>2</v>
      </c>
      <c r="E36" s="64">
        <f>IFERROR(__xludf.DUMMYFUNCTION("VALUE(CONCATENATE(INDEX(SPLIT('3.Sprint Backlog'!$D35, "" ""), 1),))"),2.0)</f>
        <v>2</v>
      </c>
      <c r="F36" s="64">
        <f>IFERROR(__xludf.DUMMYFUNCTION("VALUE(CONCATENATE(INDEX(SPLIT('3.Sprint Backlog'!$D35, "" ""), 1),))"),2.0)</f>
        <v>2</v>
      </c>
      <c r="G36" s="64">
        <f>IFERROR(__xludf.DUMMYFUNCTION("VALUE(CONCATENATE(INDEX(SPLIT('3.Sprint Backlog'!$D35, "" ""), 1),))"),2.0)</f>
        <v>2</v>
      </c>
      <c r="H36" s="65">
        <f>IFERROR(__xludf.DUMMYFUNCTION("VALUE(CONCATENATE(INDEX(SPLIT('3.Sprint Backlog'!$D35, "" ""), 1),))"),2.0)</f>
        <v>2</v>
      </c>
      <c r="I36" s="64">
        <f>IFERROR(__xludf.DUMMYFUNCTION("VALUE(CONCATENATE(INDEX(SPLIT('3.Sprint Backlog'!$D35, "" ""), 1),))"),2.0)</f>
        <v>2</v>
      </c>
      <c r="J36" s="64">
        <f>IFERROR(__xludf.DUMMYFUNCTION("VALUE(CONCATENATE(INDEX(SPLIT('3.Sprint Backlog'!$D35, "" ""), 1),))"),2.0)</f>
        <v>2</v>
      </c>
      <c r="K36" s="64">
        <f>IFERROR(__xludf.DUMMYFUNCTION("VALUE(CONCATENATE(INDEX(SPLIT('3.Sprint Backlog'!$D35, "" ""), 1),))"),2.0)</f>
        <v>2</v>
      </c>
      <c r="L36" s="64">
        <f>IFERROR(__xludf.DUMMYFUNCTION("VALUE(CONCATENATE(INDEX(SPLIT('3.Sprint Backlog'!$D35, "" ""), 1),))"),2.0)</f>
        <v>2</v>
      </c>
      <c r="M36" s="64">
        <f>IFERROR(__xludf.DUMMYFUNCTION("VALUE(CONCATENATE(INDEX(SPLIT('3.Sprint Backlog'!$D35, "" ""), 1),))"),2.0)</f>
        <v>2</v>
      </c>
      <c r="N36" s="7"/>
      <c r="O36" s="15">
        <f>IFERROR(__xludf.DUMMYFUNCTION("VALUE(SPLIT(INDEX(SPLIT('3.Sprint Backlog'!B35, ""-""), 1),""S""))"),5.0)</f>
        <v>5</v>
      </c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62" t="str">
        <f>'3.Sprint Backlog'!B36</f>
        <v>S5-TP3-4</v>
      </c>
      <c r="B37" s="63" t="str">
        <f t="shared" si="1"/>
        <v>MEDIA</v>
      </c>
      <c r="C37" s="64">
        <f>IFERROR(__xludf.DUMMYFUNCTION("VALUE(CONCATENATE(INDEX(SPLIT('3.Sprint Backlog'!$D36, "" ""), 1),))"),2.0)</f>
        <v>2</v>
      </c>
      <c r="D37" s="64">
        <f>IFERROR(__xludf.DUMMYFUNCTION("VALUE(CONCATENATE(INDEX(SPLIT('3.Sprint Backlog'!$D36, "" ""), 1),))"),2.0)</f>
        <v>2</v>
      </c>
      <c r="E37" s="64">
        <f>IFERROR(__xludf.DUMMYFUNCTION("VALUE(CONCATENATE(INDEX(SPLIT('3.Sprint Backlog'!$D36, "" ""), 1),))"),2.0)</f>
        <v>2</v>
      </c>
      <c r="F37" s="64">
        <f>IFERROR(__xludf.DUMMYFUNCTION("VALUE(CONCATENATE(INDEX(SPLIT('3.Sprint Backlog'!$D36, "" ""), 1),))"),2.0)</f>
        <v>2</v>
      </c>
      <c r="G37" s="64">
        <f>IFERROR(__xludf.DUMMYFUNCTION("VALUE(CONCATENATE(INDEX(SPLIT('3.Sprint Backlog'!$D36, "" ""), 1),))"),2.0)</f>
        <v>2</v>
      </c>
      <c r="H37" s="65">
        <f>IFERROR(__xludf.DUMMYFUNCTION("VALUE(CONCATENATE(INDEX(SPLIT('3.Sprint Backlog'!$D36, "" ""), 1),))"),2.0)</f>
        <v>2</v>
      </c>
      <c r="I37" s="64">
        <f>IFERROR(__xludf.DUMMYFUNCTION("VALUE(CONCATENATE(INDEX(SPLIT('3.Sprint Backlog'!$D36, "" ""), 1),))"),2.0)</f>
        <v>2</v>
      </c>
      <c r="J37" s="64">
        <f>IFERROR(__xludf.DUMMYFUNCTION("VALUE(CONCATENATE(INDEX(SPLIT('3.Sprint Backlog'!$D36, "" ""), 1),))"),2.0)</f>
        <v>2</v>
      </c>
      <c r="K37" s="64">
        <f>IFERROR(__xludf.DUMMYFUNCTION("VALUE(CONCATENATE(INDEX(SPLIT('3.Sprint Backlog'!$D36, "" ""), 1),))"),2.0)</f>
        <v>2</v>
      </c>
      <c r="L37" s="64">
        <f>IFERROR(__xludf.DUMMYFUNCTION("VALUE(CONCATENATE(INDEX(SPLIT('3.Sprint Backlog'!$D36, "" ""), 1),))"),2.0)</f>
        <v>2</v>
      </c>
      <c r="M37" s="64">
        <f>IFERROR(__xludf.DUMMYFUNCTION("VALUE(CONCATENATE(INDEX(SPLIT('3.Sprint Backlog'!$D36, "" ""), 1),))"),2.0)</f>
        <v>2</v>
      </c>
      <c r="N37" s="7"/>
      <c r="O37" s="15">
        <f>IFERROR(__xludf.DUMMYFUNCTION("VALUE(SPLIT(INDEX(SPLIT('3.Sprint Backlog'!B36, ""-""), 1),""S""))"),5.0)</f>
        <v>5</v>
      </c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62" t="str">
        <f>'3.Sprint Backlog'!B37</f>
        <v>S5-TP4-2</v>
      </c>
      <c r="B38" s="63" t="str">
        <f t="shared" si="1"/>
        <v>BAJA</v>
      </c>
      <c r="C38" s="64">
        <f>IFERROR(__xludf.DUMMYFUNCTION("VALUE(CONCATENATE(INDEX(SPLIT('3.Sprint Backlog'!$D37, "" ""), 1),))"),1.0)</f>
        <v>1</v>
      </c>
      <c r="D38" s="64">
        <f>IFERROR(__xludf.DUMMYFUNCTION("VALUE(CONCATENATE(INDEX(SPLIT('3.Sprint Backlog'!$D37, "" ""), 1),))"),1.0)</f>
        <v>1</v>
      </c>
      <c r="E38" s="64">
        <f>IFERROR(__xludf.DUMMYFUNCTION("VALUE(CONCATENATE(INDEX(SPLIT('3.Sprint Backlog'!$D37, "" ""), 1),))"),1.0)</f>
        <v>1</v>
      </c>
      <c r="F38" s="64">
        <f>IFERROR(__xludf.DUMMYFUNCTION("VALUE(CONCATENATE(INDEX(SPLIT('3.Sprint Backlog'!$D37, "" ""), 1),))"),1.0)</f>
        <v>1</v>
      </c>
      <c r="G38" s="64">
        <f>IFERROR(__xludf.DUMMYFUNCTION("VALUE(CONCATENATE(INDEX(SPLIT('3.Sprint Backlog'!$D37, "" ""), 1),))"),1.0)</f>
        <v>1</v>
      </c>
      <c r="H38" s="65">
        <f>IFERROR(__xludf.DUMMYFUNCTION("VALUE(CONCATENATE(INDEX(SPLIT('3.Sprint Backlog'!$D37, "" ""), 1),))"),1.0)</f>
        <v>1</v>
      </c>
      <c r="I38" s="64">
        <f>IFERROR(__xludf.DUMMYFUNCTION("VALUE(CONCATENATE(INDEX(SPLIT('3.Sprint Backlog'!$D37, "" ""), 1),))"),1.0)</f>
        <v>1</v>
      </c>
      <c r="J38" s="64">
        <f>IFERROR(__xludf.DUMMYFUNCTION("VALUE(CONCATENATE(INDEX(SPLIT('3.Sprint Backlog'!$D37, "" ""), 1),))"),1.0)</f>
        <v>1</v>
      </c>
      <c r="K38" s="64">
        <f>IFERROR(__xludf.DUMMYFUNCTION("VALUE(CONCATENATE(INDEX(SPLIT('3.Sprint Backlog'!$D37, "" ""), 1),))"),1.0)</f>
        <v>1</v>
      </c>
      <c r="L38" s="64">
        <f>IFERROR(__xludf.DUMMYFUNCTION("VALUE(CONCATENATE(INDEX(SPLIT('3.Sprint Backlog'!$D37, "" ""), 1),))"),1.0)</f>
        <v>1</v>
      </c>
      <c r="M38" s="64">
        <f>IFERROR(__xludf.DUMMYFUNCTION("VALUE(CONCATENATE(INDEX(SPLIT('3.Sprint Backlog'!$D37, "" ""), 1),))"),1.0)</f>
        <v>1</v>
      </c>
      <c r="N38" s="7"/>
      <c r="O38" s="15">
        <f>IFERROR(__xludf.DUMMYFUNCTION("VALUE(SPLIT(INDEX(SPLIT('3.Sprint Backlog'!B37, ""-""), 1),""S""))"),5.0)</f>
        <v>5</v>
      </c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62" t="str">
        <f>'3.Sprint Backlog'!B38</f>
        <v>S5-TP5-1</v>
      </c>
      <c r="B39" s="63" t="str">
        <f t="shared" si="1"/>
        <v>BAJA</v>
      </c>
      <c r="C39" s="64">
        <f>IFERROR(__xludf.DUMMYFUNCTION("VALUE(CONCATENATE(INDEX(SPLIT('3.Sprint Backlog'!$D38, "" ""), 1),))"),1.0)</f>
        <v>1</v>
      </c>
      <c r="D39" s="64">
        <f>IFERROR(__xludf.DUMMYFUNCTION("VALUE(CONCATENATE(INDEX(SPLIT('3.Sprint Backlog'!$D38, "" ""), 1),))"),1.0)</f>
        <v>1</v>
      </c>
      <c r="E39" s="64">
        <f>IFERROR(__xludf.DUMMYFUNCTION("VALUE(CONCATENATE(INDEX(SPLIT('3.Sprint Backlog'!$D38, "" ""), 1),))"),1.0)</f>
        <v>1</v>
      </c>
      <c r="F39" s="64">
        <f>IFERROR(__xludf.DUMMYFUNCTION("VALUE(CONCATENATE(INDEX(SPLIT('3.Sprint Backlog'!$D38, "" ""), 1),))"),1.0)</f>
        <v>1</v>
      </c>
      <c r="G39" s="64">
        <f>IFERROR(__xludf.DUMMYFUNCTION("VALUE(CONCATENATE(INDEX(SPLIT('3.Sprint Backlog'!$D38, "" ""), 1),))"),1.0)</f>
        <v>1</v>
      </c>
      <c r="H39" s="65">
        <f>IFERROR(__xludf.DUMMYFUNCTION("VALUE(CONCATENATE(INDEX(SPLIT('3.Sprint Backlog'!$D38, "" ""), 1),))"),1.0)</f>
        <v>1</v>
      </c>
      <c r="I39" s="64">
        <f>IFERROR(__xludf.DUMMYFUNCTION("VALUE(CONCATENATE(INDEX(SPLIT('3.Sprint Backlog'!$D38, "" ""), 1),))"),1.0)</f>
        <v>1</v>
      </c>
      <c r="J39" s="64">
        <f>IFERROR(__xludf.DUMMYFUNCTION("VALUE(CONCATENATE(INDEX(SPLIT('3.Sprint Backlog'!$D38, "" ""), 1),))"),1.0)</f>
        <v>1</v>
      </c>
      <c r="K39" s="64">
        <f>IFERROR(__xludf.DUMMYFUNCTION("VALUE(CONCATENATE(INDEX(SPLIT('3.Sprint Backlog'!$D38, "" ""), 1),))"),1.0)</f>
        <v>1</v>
      </c>
      <c r="L39" s="64">
        <f>IFERROR(__xludf.DUMMYFUNCTION("VALUE(CONCATENATE(INDEX(SPLIT('3.Sprint Backlog'!$D38, "" ""), 1),))"),1.0)</f>
        <v>1</v>
      </c>
      <c r="M39" s="64">
        <f>IFERROR(__xludf.DUMMYFUNCTION("VALUE(CONCATENATE(INDEX(SPLIT('3.Sprint Backlog'!$D38, "" ""), 1),))"),1.0)</f>
        <v>1</v>
      </c>
      <c r="N39" s="7"/>
      <c r="O39" s="15">
        <f>IFERROR(__xludf.DUMMYFUNCTION("VALUE(SPLIT(INDEX(SPLIT('3.Sprint Backlog'!B38, ""-""), 1),""S""))"),5.0)</f>
        <v>5</v>
      </c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62" t="str">
        <f>'3.Sprint Backlog'!B39</f>
        <v>S5-TP5-2</v>
      </c>
      <c r="B40" s="63" t="str">
        <f t="shared" si="1"/>
        <v>BAJA</v>
      </c>
      <c r="C40" s="64">
        <f>IFERROR(__xludf.DUMMYFUNCTION("VALUE(CONCATENATE(INDEX(SPLIT('3.Sprint Backlog'!$D39, "" ""), 1),))"),1.0)</f>
        <v>1</v>
      </c>
      <c r="D40" s="64">
        <f>IFERROR(__xludf.DUMMYFUNCTION("VALUE(CONCATENATE(INDEX(SPLIT('3.Sprint Backlog'!$D39, "" ""), 1),))"),1.0)</f>
        <v>1</v>
      </c>
      <c r="E40" s="64">
        <f>IFERROR(__xludf.DUMMYFUNCTION("VALUE(CONCATENATE(INDEX(SPLIT('3.Sprint Backlog'!$D39, "" ""), 1),))"),1.0)</f>
        <v>1</v>
      </c>
      <c r="F40" s="64">
        <f>IFERROR(__xludf.DUMMYFUNCTION("VALUE(CONCATENATE(INDEX(SPLIT('3.Sprint Backlog'!$D39, "" ""), 1),))"),1.0)</f>
        <v>1</v>
      </c>
      <c r="G40" s="64">
        <f>IFERROR(__xludf.DUMMYFUNCTION("VALUE(CONCATENATE(INDEX(SPLIT('3.Sprint Backlog'!$D39, "" ""), 1),))"),1.0)</f>
        <v>1</v>
      </c>
      <c r="H40" s="65">
        <f>IFERROR(__xludf.DUMMYFUNCTION("VALUE(CONCATENATE(INDEX(SPLIT('3.Sprint Backlog'!$D39, "" ""), 1),))"),1.0)</f>
        <v>1</v>
      </c>
      <c r="I40" s="64">
        <f>IFERROR(__xludf.DUMMYFUNCTION("VALUE(CONCATENATE(INDEX(SPLIT('3.Sprint Backlog'!$D39, "" ""), 1),))"),1.0)</f>
        <v>1</v>
      </c>
      <c r="J40" s="64">
        <f>IFERROR(__xludf.DUMMYFUNCTION("VALUE(CONCATENATE(INDEX(SPLIT('3.Sprint Backlog'!$D39, "" ""), 1),))"),1.0)</f>
        <v>1</v>
      </c>
      <c r="K40" s="64">
        <f>IFERROR(__xludf.DUMMYFUNCTION("VALUE(CONCATENATE(INDEX(SPLIT('3.Sprint Backlog'!$D39, "" ""), 1),))"),1.0)</f>
        <v>1</v>
      </c>
      <c r="L40" s="64">
        <f>IFERROR(__xludf.DUMMYFUNCTION("VALUE(CONCATENATE(INDEX(SPLIT('3.Sprint Backlog'!$D39, "" ""), 1),))"),1.0)</f>
        <v>1</v>
      </c>
      <c r="M40" s="64">
        <f>IFERROR(__xludf.DUMMYFUNCTION("VALUE(CONCATENATE(INDEX(SPLIT('3.Sprint Backlog'!$D39, "" ""), 1),))"),1.0)</f>
        <v>1</v>
      </c>
      <c r="N40" s="7"/>
      <c r="O40" s="15">
        <f>IFERROR(__xludf.DUMMYFUNCTION("VALUE(SPLIT(INDEX(SPLIT('3.Sprint Backlog'!B39, ""-""), 1),""S""))"),5.0)</f>
        <v>5</v>
      </c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62" t="str">
        <f>'3.Sprint Backlog'!B40</f>
        <v>S5-TP5-3</v>
      </c>
      <c r="B41" s="63" t="str">
        <f t="shared" si="1"/>
        <v>ALTA</v>
      </c>
      <c r="C41" s="64">
        <f>IFERROR(__xludf.DUMMYFUNCTION("VALUE(CONCATENATE(INDEX(SPLIT('3.Sprint Backlog'!$D40, "" ""), 1),))"),3.0)</f>
        <v>3</v>
      </c>
      <c r="D41" s="64">
        <f>IFERROR(__xludf.DUMMYFUNCTION("VALUE(CONCATENATE(INDEX(SPLIT('3.Sprint Backlog'!$D40, "" ""), 1),))"),3.0)</f>
        <v>3</v>
      </c>
      <c r="E41" s="64">
        <f>IFERROR(__xludf.DUMMYFUNCTION("VALUE(CONCATENATE(INDEX(SPLIT('3.Sprint Backlog'!$D40, "" ""), 1),))"),3.0)</f>
        <v>3</v>
      </c>
      <c r="F41" s="64">
        <f>IFERROR(__xludf.DUMMYFUNCTION("VALUE(CONCATENATE(INDEX(SPLIT('3.Sprint Backlog'!$D40, "" ""), 1),))"),3.0)</f>
        <v>3</v>
      </c>
      <c r="G41" s="64">
        <f>IFERROR(__xludf.DUMMYFUNCTION("VALUE(CONCATENATE(INDEX(SPLIT('3.Sprint Backlog'!$D40, "" ""), 1),))"),3.0)</f>
        <v>3</v>
      </c>
      <c r="H41" s="65">
        <f>IFERROR(__xludf.DUMMYFUNCTION("VALUE(CONCATENATE(INDEX(SPLIT('3.Sprint Backlog'!$D40, "" ""), 1),))"),3.0)</f>
        <v>3</v>
      </c>
      <c r="I41" s="64">
        <f>IFERROR(__xludf.DUMMYFUNCTION("VALUE(CONCATENATE(INDEX(SPLIT('3.Sprint Backlog'!$D40, "" ""), 1),))"),3.0)</f>
        <v>3</v>
      </c>
      <c r="J41" s="64">
        <f>IFERROR(__xludf.DUMMYFUNCTION("VALUE(CONCATENATE(INDEX(SPLIT('3.Sprint Backlog'!$D40, "" ""), 1),))"),3.0)</f>
        <v>3</v>
      </c>
      <c r="K41" s="64">
        <f>IFERROR(__xludf.DUMMYFUNCTION("VALUE(CONCATENATE(INDEX(SPLIT('3.Sprint Backlog'!$D40, "" ""), 1),))"),3.0)</f>
        <v>3</v>
      </c>
      <c r="L41" s="64">
        <f>IFERROR(__xludf.DUMMYFUNCTION("VALUE(CONCATENATE(INDEX(SPLIT('3.Sprint Backlog'!$D40, "" ""), 1),))"),3.0)</f>
        <v>3</v>
      </c>
      <c r="M41" s="64">
        <f>IFERROR(__xludf.DUMMYFUNCTION("VALUE(CONCATENATE(INDEX(SPLIT('3.Sprint Backlog'!$D40, "" ""), 1),))"),3.0)</f>
        <v>3</v>
      </c>
      <c r="N41" s="7"/>
      <c r="O41" s="15">
        <f>IFERROR(__xludf.DUMMYFUNCTION("VALUE(SPLIT(INDEX(SPLIT('3.Sprint Backlog'!B40, ""-""), 1),""S""))"),5.0)</f>
        <v>5</v>
      </c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62" t="str">
        <f>'3.Sprint Backlog'!B41</f>
        <v>S5-TP5-4</v>
      </c>
      <c r="B42" s="63" t="str">
        <f t="shared" si="1"/>
        <v>ALTA</v>
      </c>
      <c r="C42" s="64">
        <f>IFERROR(__xludf.DUMMYFUNCTION("VALUE(CONCATENATE(INDEX(SPLIT('3.Sprint Backlog'!$D41, "" ""), 1),))"),3.0)</f>
        <v>3</v>
      </c>
      <c r="D42" s="64">
        <f>IFERROR(__xludf.DUMMYFUNCTION("VALUE(CONCATENATE(INDEX(SPLIT('3.Sprint Backlog'!$D41, "" ""), 1),))"),3.0)</f>
        <v>3</v>
      </c>
      <c r="E42" s="64">
        <f>IFERROR(__xludf.DUMMYFUNCTION("VALUE(CONCATENATE(INDEX(SPLIT('3.Sprint Backlog'!$D41, "" ""), 1),))"),3.0)</f>
        <v>3</v>
      </c>
      <c r="F42" s="64">
        <f>IFERROR(__xludf.DUMMYFUNCTION("VALUE(CONCATENATE(INDEX(SPLIT('3.Sprint Backlog'!$D41, "" ""), 1),))"),3.0)</f>
        <v>3</v>
      </c>
      <c r="G42" s="64">
        <f>IFERROR(__xludf.DUMMYFUNCTION("VALUE(CONCATENATE(INDEX(SPLIT('3.Sprint Backlog'!$D41, "" ""), 1),))"),3.0)</f>
        <v>3</v>
      </c>
      <c r="H42" s="65">
        <f>IFERROR(__xludf.DUMMYFUNCTION("VALUE(CONCATENATE(INDEX(SPLIT('3.Sprint Backlog'!$D41, "" ""), 1),))"),3.0)</f>
        <v>3</v>
      </c>
      <c r="I42" s="64">
        <f>IFERROR(__xludf.DUMMYFUNCTION("VALUE(CONCATENATE(INDEX(SPLIT('3.Sprint Backlog'!$D41, "" ""), 1),))"),3.0)</f>
        <v>3</v>
      </c>
      <c r="J42" s="64">
        <f>IFERROR(__xludf.DUMMYFUNCTION("VALUE(CONCATENATE(INDEX(SPLIT('3.Sprint Backlog'!$D41, "" ""), 1),))"),3.0)</f>
        <v>3</v>
      </c>
      <c r="K42" s="64">
        <f>IFERROR(__xludf.DUMMYFUNCTION("VALUE(CONCATENATE(INDEX(SPLIT('3.Sprint Backlog'!$D41, "" ""), 1),))"),3.0)</f>
        <v>3</v>
      </c>
      <c r="L42" s="64">
        <f>IFERROR(__xludf.DUMMYFUNCTION("VALUE(CONCATENATE(INDEX(SPLIT('3.Sprint Backlog'!$D41, "" ""), 1),))"),3.0)</f>
        <v>3</v>
      </c>
      <c r="M42" s="64">
        <f>IFERROR(__xludf.DUMMYFUNCTION("VALUE(CONCATENATE(INDEX(SPLIT('3.Sprint Backlog'!$D41, "" ""), 1),))"),3.0)</f>
        <v>3</v>
      </c>
      <c r="N42" s="7"/>
      <c r="O42" s="15">
        <f>IFERROR(__xludf.DUMMYFUNCTION("VALUE(SPLIT(INDEX(SPLIT('3.Sprint Backlog'!B41, ""-""), 1),""S""))"),5.0)</f>
        <v>5</v>
      </c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62" t="str">
        <f>'3.Sprint Backlog'!B42</f>
        <v>S5-TP5-5</v>
      </c>
      <c r="B43" s="63" t="str">
        <f t="shared" si="1"/>
        <v>ALTA</v>
      </c>
      <c r="C43" s="64">
        <f>IFERROR(__xludf.DUMMYFUNCTION("VALUE(CONCATENATE(INDEX(SPLIT('3.Sprint Backlog'!$D42, "" ""), 1),))"),3.0)</f>
        <v>3</v>
      </c>
      <c r="D43" s="64">
        <f>IFERROR(__xludf.DUMMYFUNCTION("VALUE(CONCATENATE(INDEX(SPLIT('3.Sprint Backlog'!$D42, "" ""), 1),))"),3.0)</f>
        <v>3</v>
      </c>
      <c r="E43" s="64">
        <f>IFERROR(__xludf.DUMMYFUNCTION("VALUE(CONCATENATE(INDEX(SPLIT('3.Sprint Backlog'!$D42, "" ""), 1),))"),3.0)</f>
        <v>3</v>
      </c>
      <c r="F43" s="64">
        <f>IFERROR(__xludf.DUMMYFUNCTION("VALUE(CONCATENATE(INDEX(SPLIT('3.Sprint Backlog'!$D42, "" ""), 1),))"),3.0)</f>
        <v>3</v>
      </c>
      <c r="G43" s="64">
        <f>IFERROR(__xludf.DUMMYFUNCTION("VALUE(CONCATENATE(INDEX(SPLIT('3.Sprint Backlog'!$D42, "" ""), 1),))"),3.0)</f>
        <v>3</v>
      </c>
      <c r="H43" s="65">
        <f>IFERROR(__xludf.DUMMYFUNCTION("VALUE(CONCATENATE(INDEX(SPLIT('3.Sprint Backlog'!$D42, "" ""), 1),))"),3.0)</f>
        <v>3</v>
      </c>
      <c r="I43" s="64">
        <f>IFERROR(__xludf.DUMMYFUNCTION("VALUE(CONCATENATE(INDEX(SPLIT('3.Sprint Backlog'!$D42, "" ""), 1),))"),3.0)</f>
        <v>3</v>
      </c>
      <c r="J43" s="64">
        <f>IFERROR(__xludf.DUMMYFUNCTION("VALUE(CONCATENATE(INDEX(SPLIT('3.Sprint Backlog'!$D42, "" ""), 1),))"),3.0)</f>
        <v>3</v>
      </c>
      <c r="K43" s="64">
        <f>IFERROR(__xludf.DUMMYFUNCTION("VALUE(CONCATENATE(INDEX(SPLIT('3.Sprint Backlog'!$D42, "" ""), 1),))"),3.0)</f>
        <v>3</v>
      </c>
      <c r="L43" s="64">
        <f>IFERROR(__xludf.DUMMYFUNCTION("VALUE(CONCATENATE(INDEX(SPLIT('3.Sprint Backlog'!$D42, "" ""), 1),))"),3.0)</f>
        <v>3</v>
      </c>
      <c r="M43" s="64">
        <f>IFERROR(__xludf.DUMMYFUNCTION("VALUE(CONCATENATE(INDEX(SPLIT('3.Sprint Backlog'!$D42, "" ""), 1),))"),3.0)</f>
        <v>3</v>
      </c>
      <c r="N43" s="7"/>
      <c r="O43" s="15">
        <f>IFERROR(__xludf.DUMMYFUNCTION("VALUE(SPLIT(INDEX(SPLIT('3.Sprint Backlog'!B42, ""-""), 1),""S""))"),5.0)</f>
        <v>5</v>
      </c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62" t="str">
        <f>'3.Sprint Backlog'!B43</f>
        <v>S5-TP5-6</v>
      </c>
      <c r="B44" s="63" t="str">
        <f t="shared" si="1"/>
        <v>ALTA</v>
      </c>
      <c r="C44" s="64">
        <f>IFERROR(__xludf.DUMMYFUNCTION("VALUE(CONCATENATE(INDEX(SPLIT('3.Sprint Backlog'!$D43, "" ""), 1),))"),3.0)</f>
        <v>3</v>
      </c>
      <c r="D44" s="64">
        <f>IFERROR(__xludf.DUMMYFUNCTION("VALUE(CONCATENATE(INDEX(SPLIT('3.Sprint Backlog'!$D43, "" ""), 1),))"),3.0)</f>
        <v>3</v>
      </c>
      <c r="E44" s="64">
        <f>IFERROR(__xludf.DUMMYFUNCTION("VALUE(CONCATENATE(INDEX(SPLIT('3.Sprint Backlog'!$D43, "" ""), 1),))"),3.0)</f>
        <v>3</v>
      </c>
      <c r="F44" s="64">
        <f>IFERROR(__xludf.DUMMYFUNCTION("VALUE(CONCATENATE(INDEX(SPLIT('3.Sprint Backlog'!$D43, "" ""), 1),))"),3.0)</f>
        <v>3</v>
      </c>
      <c r="G44" s="64">
        <f>IFERROR(__xludf.DUMMYFUNCTION("VALUE(CONCATENATE(INDEX(SPLIT('3.Sprint Backlog'!$D43, "" ""), 1),))"),3.0)</f>
        <v>3</v>
      </c>
      <c r="H44" s="65">
        <f>IFERROR(__xludf.DUMMYFUNCTION("VALUE(CONCATENATE(INDEX(SPLIT('3.Sprint Backlog'!$D43, "" ""), 1),))"),3.0)</f>
        <v>3</v>
      </c>
      <c r="I44" s="64">
        <f>IFERROR(__xludf.DUMMYFUNCTION("VALUE(CONCATENATE(INDEX(SPLIT('3.Sprint Backlog'!$D43, "" ""), 1),))"),3.0)</f>
        <v>3</v>
      </c>
      <c r="J44" s="64">
        <f>IFERROR(__xludf.DUMMYFUNCTION("VALUE(CONCATENATE(INDEX(SPLIT('3.Sprint Backlog'!$D43, "" ""), 1),))"),3.0)</f>
        <v>3</v>
      </c>
      <c r="K44" s="64">
        <f>IFERROR(__xludf.DUMMYFUNCTION("VALUE(CONCATENATE(INDEX(SPLIT('3.Sprint Backlog'!$D43, "" ""), 1),))"),3.0)</f>
        <v>3</v>
      </c>
      <c r="L44" s="64">
        <f>IFERROR(__xludf.DUMMYFUNCTION("VALUE(CONCATENATE(INDEX(SPLIT('3.Sprint Backlog'!$D43, "" ""), 1),))"),3.0)</f>
        <v>3</v>
      </c>
      <c r="M44" s="64">
        <f>IFERROR(__xludf.DUMMYFUNCTION("VALUE(CONCATENATE(INDEX(SPLIT('3.Sprint Backlog'!$D43, "" ""), 1),))"),3.0)</f>
        <v>3</v>
      </c>
      <c r="N44" s="7"/>
      <c r="O44" s="15">
        <f>IFERROR(__xludf.DUMMYFUNCTION("VALUE(SPLIT(INDEX(SPLIT('3.Sprint Backlog'!B43, ""-""), 1),""S""))"),5.0)</f>
        <v>5</v>
      </c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62" t="str">
        <f>'3.Sprint Backlog'!B44</f>
        <v>S5-TP5-7</v>
      </c>
      <c r="B45" s="63" t="str">
        <f t="shared" si="1"/>
        <v>ALTA</v>
      </c>
      <c r="C45" s="64">
        <f>IFERROR(__xludf.DUMMYFUNCTION("VALUE(CONCATENATE(INDEX(SPLIT('3.Sprint Backlog'!$D44, "" ""), 1),))"),3.0)</f>
        <v>3</v>
      </c>
      <c r="D45" s="64">
        <f>IFERROR(__xludf.DUMMYFUNCTION("VALUE(CONCATENATE(INDEX(SPLIT('3.Sprint Backlog'!$D44, "" ""), 1),))"),3.0)</f>
        <v>3</v>
      </c>
      <c r="E45" s="64">
        <f>IFERROR(__xludf.DUMMYFUNCTION("VALUE(CONCATENATE(INDEX(SPLIT('3.Sprint Backlog'!$D44, "" ""), 1),))"),3.0)</f>
        <v>3</v>
      </c>
      <c r="F45" s="64">
        <f>IFERROR(__xludf.DUMMYFUNCTION("VALUE(CONCATENATE(INDEX(SPLIT('3.Sprint Backlog'!$D44, "" ""), 1),))"),3.0)</f>
        <v>3</v>
      </c>
      <c r="G45" s="64">
        <f>IFERROR(__xludf.DUMMYFUNCTION("VALUE(CONCATENATE(INDEX(SPLIT('3.Sprint Backlog'!$D44, "" ""), 1),))"),3.0)</f>
        <v>3</v>
      </c>
      <c r="H45" s="65">
        <f>IFERROR(__xludf.DUMMYFUNCTION("VALUE(CONCATENATE(INDEX(SPLIT('3.Sprint Backlog'!$D44, "" ""), 1),))"),3.0)</f>
        <v>3</v>
      </c>
      <c r="I45" s="64">
        <f>IFERROR(__xludf.DUMMYFUNCTION("VALUE(CONCATENATE(INDEX(SPLIT('3.Sprint Backlog'!$D44, "" ""), 1),))"),3.0)</f>
        <v>3</v>
      </c>
      <c r="J45" s="64">
        <f>IFERROR(__xludf.DUMMYFUNCTION("VALUE(CONCATENATE(INDEX(SPLIT('3.Sprint Backlog'!$D44, "" ""), 1),))"),3.0)</f>
        <v>3</v>
      </c>
      <c r="K45" s="64">
        <f>IFERROR(__xludf.DUMMYFUNCTION("VALUE(CONCATENATE(INDEX(SPLIT('3.Sprint Backlog'!$D44, "" ""), 1),))"),3.0)</f>
        <v>3</v>
      </c>
      <c r="L45" s="64">
        <f>IFERROR(__xludf.DUMMYFUNCTION("VALUE(CONCATENATE(INDEX(SPLIT('3.Sprint Backlog'!$D44, "" ""), 1),))"),3.0)</f>
        <v>3</v>
      </c>
      <c r="M45" s="64">
        <f>IFERROR(__xludf.DUMMYFUNCTION("VALUE(CONCATENATE(INDEX(SPLIT('3.Sprint Backlog'!$D44, "" ""), 1),))"),3.0)</f>
        <v>3</v>
      </c>
      <c r="N45" s="7"/>
      <c r="O45" s="15">
        <f>IFERROR(__xludf.DUMMYFUNCTION("VALUE(SPLIT(INDEX(SPLIT('3.Sprint Backlog'!B44, ""-""), 1),""S""))"),5.0)</f>
        <v>5</v>
      </c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62" t="str">
        <f>'3.Sprint Backlog'!B45</f>
        <v>S5-TP5-8</v>
      </c>
      <c r="B46" s="63" t="str">
        <f t="shared" si="1"/>
        <v>ALTA</v>
      </c>
      <c r="C46" s="64">
        <f>IFERROR(__xludf.DUMMYFUNCTION("VALUE(CONCATENATE(INDEX(SPLIT('3.Sprint Backlog'!$D45, "" ""), 1),))"),3.0)</f>
        <v>3</v>
      </c>
      <c r="D46" s="64">
        <f>IFERROR(__xludf.DUMMYFUNCTION("VALUE(CONCATENATE(INDEX(SPLIT('3.Sprint Backlog'!$D45, "" ""), 1),))"),3.0)</f>
        <v>3</v>
      </c>
      <c r="E46" s="64">
        <f>IFERROR(__xludf.DUMMYFUNCTION("VALUE(CONCATENATE(INDEX(SPLIT('3.Sprint Backlog'!$D45, "" ""), 1),))"),3.0)</f>
        <v>3</v>
      </c>
      <c r="F46" s="64">
        <f>IFERROR(__xludf.DUMMYFUNCTION("VALUE(CONCATENATE(INDEX(SPLIT('3.Sprint Backlog'!$D45, "" ""), 1),))"),3.0)</f>
        <v>3</v>
      </c>
      <c r="G46" s="64">
        <f>IFERROR(__xludf.DUMMYFUNCTION("VALUE(CONCATENATE(INDEX(SPLIT('3.Sprint Backlog'!$D45, "" ""), 1),))"),3.0)</f>
        <v>3</v>
      </c>
      <c r="H46" s="65">
        <f>IFERROR(__xludf.DUMMYFUNCTION("VALUE(CONCATENATE(INDEX(SPLIT('3.Sprint Backlog'!$D45, "" ""), 1),))"),3.0)</f>
        <v>3</v>
      </c>
      <c r="I46" s="64">
        <f>IFERROR(__xludf.DUMMYFUNCTION("VALUE(CONCATENATE(INDEX(SPLIT('3.Sprint Backlog'!$D45, "" ""), 1),))"),3.0)</f>
        <v>3</v>
      </c>
      <c r="J46" s="64">
        <f>IFERROR(__xludf.DUMMYFUNCTION("VALUE(CONCATENATE(INDEX(SPLIT('3.Sprint Backlog'!$D45, "" ""), 1),))"),3.0)</f>
        <v>3</v>
      </c>
      <c r="K46" s="64">
        <f>IFERROR(__xludf.DUMMYFUNCTION("VALUE(CONCATENATE(INDEX(SPLIT('3.Sprint Backlog'!$D45, "" ""), 1),))"),3.0)</f>
        <v>3</v>
      </c>
      <c r="L46" s="64">
        <f>IFERROR(__xludf.DUMMYFUNCTION("VALUE(CONCATENATE(INDEX(SPLIT('3.Sprint Backlog'!$D45, "" ""), 1),))"),3.0)</f>
        <v>3</v>
      </c>
      <c r="M46" s="64">
        <f>IFERROR(__xludf.DUMMYFUNCTION("VALUE(CONCATENATE(INDEX(SPLIT('3.Sprint Backlog'!$D45, "" ""), 1),))"),3.0)</f>
        <v>3</v>
      </c>
      <c r="N46" s="7"/>
      <c r="O46" s="15">
        <f>IFERROR(__xludf.DUMMYFUNCTION("VALUE(SPLIT(INDEX(SPLIT('3.Sprint Backlog'!B45, ""-""), 1),""S""))"),5.0)</f>
        <v>5</v>
      </c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62" t="str">
        <f>'3.Sprint Backlog'!B46</f>
        <v>S6-TP1-1</v>
      </c>
      <c r="B47" s="63" t="str">
        <f t="shared" si="1"/>
        <v>ALTA</v>
      </c>
      <c r="C47" s="64">
        <f>IFERROR(__xludf.DUMMYFUNCTION("VALUE(CONCATENATE(INDEX(SPLIT('3.Sprint Backlog'!$D46, "" ""), 1),))"),4.0)</f>
        <v>4</v>
      </c>
      <c r="D47" s="64">
        <f>IFERROR(__xludf.DUMMYFUNCTION("VALUE(CONCATENATE(INDEX(SPLIT('3.Sprint Backlog'!$D46, "" ""), 1),))"),4.0)</f>
        <v>4</v>
      </c>
      <c r="E47" s="64">
        <f>IFERROR(__xludf.DUMMYFUNCTION("VALUE(CONCATENATE(INDEX(SPLIT('3.Sprint Backlog'!$D46, "" ""), 1),))"),4.0)</f>
        <v>4</v>
      </c>
      <c r="F47" s="64">
        <f>IFERROR(__xludf.DUMMYFUNCTION("VALUE(CONCATENATE(INDEX(SPLIT('3.Sprint Backlog'!$D46, "" ""), 1),))"),4.0)</f>
        <v>4</v>
      </c>
      <c r="G47" s="64">
        <f>IFERROR(__xludf.DUMMYFUNCTION("VALUE(CONCATENATE(INDEX(SPLIT('3.Sprint Backlog'!$D46, "" ""), 1),))"),4.0)</f>
        <v>4</v>
      </c>
      <c r="H47" s="64">
        <f>IFERROR(__xludf.DUMMYFUNCTION("VALUE(CONCATENATE(INDEX(SPLIT('3.Sprint Backlog'!$D46, "" ""), 1),))"),4.0)</f>
        <v>4</v>
      </c>
      <c r="I47" s="65">
        <f>IFERROR(__xludf.DUMMYFUNCTION("VALUE(CONCATENATE(INDEX(SPLIT('3.Sprint Backlog'!$D46, "" ""), 1),))"),4.0)</f>
        <v>4</v>
      </c>
      <c r="J47" s="64">
        <f>IFERROR(__xludf.DUMMYFUNCTION("VALUE(CONCATENATE(INDEX(SPLIT('3.Sprint Backlog'!$D46, "" ""), 1),))"),4.0)</f>
        <v>4</v>
      </c>
      <c r="K47" s="64">
        <f>IFERROR(__xludf.DUMMYFUNCTION("VALUE(CONCATENATE(INDEX(SPLIT('3.Sprint Backlog'!$D46, "" ""), 1),))"),4.0)</f>
        <v>4</v>
      </c>
      <c r="L47" s="64">
        <f>IFERROR(__xludf.DUMMYFUNCTION("VALUE(CONCATENATE(INDEX(SPLIT('3.Sprint Backlog'!$D46, "" ""), 1),))"),4.0)</f>
        <v>4</v>
      </c>
      <c r="M47" s="64">
        <f>IFERROR(__xludf.DUMMYFUNCTION("VALUE(CONCATENATE(INDEX(SPLIT('3.Sprint Backlog'!$D46, "" ""), 1),))"),4.0)</f>
        <v>4</v>
      </c>
      <c r="N47" s="7"/>
      <c r="O47" s="15">
        <f>IFERROR(__xludf.DUMMYFUNCTION("VALUE(SPLIT(INDEX(SPLIT('3.Sprint Backlog'!B46, ""-""), 1),""S""))"),6.0)</f>
        <v>6</v>
      </c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62" t="str">
        <f>'3.Sprint Backlog'!B47</f>
        <v>S6-TP1-2</v>
      </c>
      <c r="B48" s="63" t="str">
        <f t="shared" si="1"/>
        <v>MEDIA</v>
      </c>
      <c r="C48" s="64">
        <f>IFERROR(__xludf.DUMMYFUNCTION("VALUE(CONCATENATE(INDEX(SPLIT('3.Sprint Backlog'!$D47, "" ""), 1),))"),2.0)</f>
        <v>2</v>
      </c>
      <c r="D48" s="64">
        <f>IFERROR(__xludf.DUMMYFUNCTION("VALUE(CONCATENATE(INDEX(SPLIT('3.Sprint Backlog'!$D47, "" ""), 1),))"),2.0)</f>
        <v>2</v>
      </c>
      <c r="E48" s="64">
        <f>IFERROR(__xludf.DUMMYFUNCTION("VALUE(CONCATENATE(INDEX(SPLIT('3.Sprint Backlog'!$D47, "" ""), 1),))"),2.0)</f>
        <v>2</v>
      </c>
      <c r="F48" s="64">
        <f>IFERROR(__xludf.DUMMYFUNCTION("VALUE(CONCATENATE(INDEX(SPLIT('3.Sprint Backlog'!$D47, "" ""), 1),))"),2.0)</f>
        <v>2</v>
      </c>
      <c r="G48" s="64">
        <f>IFERROR(__xludf.DUMMYFUNCTION("VALUE(CONCATENATE(INDEX(SPLIT('3.Sprint Backlog'!$D47, "" ""), 1),))"),2.0)</f>
        <v>2</v>
      </c>
      <c r="H48" s="64">
        <f>IFERROR(__xludf.DUMMYFUNCTION("VALUE(CONCATENATE(INDEX(SPLIT('3.Sprint Backlog'!$D47, "" ""), 1),))"),2.0)</f>
        <v>2</v>
      </c>
      <c r="I48" s="65">
        <f>IFERROR(__xludf.DUMMYFUNCTION("VALUE(CONCATENATE(INDEX(SPLIT('3.Sprint Backlog'!$D47, "" ""), 1),))"),2.0)</f>
        <v>2</v>
      </c>
      <c r="J48" s="64">
        <f>IFERROR(__xludf.DUMMYFUNCTION("VALUE(CONCATENATE(INDEX(SPLIT('3.Sprint Backlog'!$D47, "" ""), 1),))"),2.0)</f>
        <v>2</v>
      </c>
      <c r="K48" s="64">
        <f>IFERROR(__xludf.DUMMYFUNCTION("VALUE(CONCATENATE(INDEX(SPLIT('3.Sprint Backlog'!$D47, "" ""), 1),))"),2.0)</f>
        <v>2</v>
      </c>
      <c r="L48" s="64">
        <f>IFERROR(__xludf.DUMMYFUNCTION("VALUE(CONCATENATE(INDEX(SPLIT('3.Sprint Backlog'!$D47, "" ""), 1),))"),2.0)</f>
        <v>2</v>
      </c>
      <c r="M48" s="64">
        <f>IFERROR(__xludf.DUMMYFUNCTION("VALUE(CONCATENATE(INDEX(SPLIT('3.Sprint Backlog'!$D47, "" ""), 1),))"),2.0)</f>
        <v>2</v>
      </c>
      <c r="N48" s="7"/>
      <c r="O48" s="15">
        <f>IFERROR(__xludf.DUMMYFUNCTION("VALUE(SPLIT(INDEX(SPLIT('3.Sprint Backlog'!B47, ""-""), 1),""S""))"),6.0)</f>
        <v>6</v>
      </c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62" t="str">
        <f>'3.Sprint Backlog'!B48</f>
        <v>S7-TP1-1</v>
      </c>
      <c r="B49" s="63" t="str">
        <f t="shared" si="1"/>
        <v>ALTA</v>
      </c>
      <c r="C49" s="64">
        <f>IFERROR(__xludf.DUMMYFUNCTION("VALUE(CONCATENATE(INDEX(SPLIT('3.Sprint Backlog'!$D48, "" ""), 1),))"),3.0)</f>
        <v>3</v>
      </c>
      <c r="D49" s="64">
        <f>IFERROR(__xludf.DUMMYFUNCTION("VALUE(CONCATENATE(INDEX(SPLIT('3.Sprint Backlog'!$D48, "" ""), 1),))"),3.0)</f>
        <v>3</v>
      </c>
      <c r="E49" s="64">
        <f>IFERROR(__xludf.DUMMYFUNCTION("VALUE(CONCATENATE(INDEX(SPLIT('3.Sprint Backlog'!$D48, "" ""), 1),))"),3.0)</f>
        <v>3</v>
      </c>
      <c r="F49" s="64">
        <f>IFERROR(__xludf.DUMMYFUNCTION("VALUE(CONCATENATE(INDEX(SPLIT('3.Sprint Backlog'!$D48, "" ""), 1),))"),3.0)</f>
        <v>3</v>
      </c>
      <c r="G49" s="64">
        <f>IFERROR(__xludf.DUMMYFUNCTION("VALUE(CONCATENATE(INDEX(SPLIT('3.Sprint Backlog'!$D48, "" ""), 1),))"),3.0)</f>
        <v>3</v>
      </c>
      <c r="H49" s="64">
        <f>IFERROR(__xludf.DUMMYFUNCTION("VALUE(CONCATENATE(INDEX(SPLIT('3.Sprint Backlog'!$D48, "" ""), 1),))"),3.0)</f>
        <v>3</v>
      </c>
      <c r="I49" s="64">
        <f>IFERROR(__xludf.DUMMYFUNCTION("VALUE(CONCATENATE(INDEX(SPLIT('3.Sprint Backlog'!$D48, "" ""), 1),))"),3.0)</f>
        <v>3</v>
      </c>
      <c r="J49" s="64">
        <f>IFERROR(__xludf.DUMMYFUNCTION("VALUE(CONCATENATE(INDEX(SPLIT('3.Sprint Backlog'!$D48, "" ""), 1),))"),3.0)</f>
        <v>3</v>
      </c>
      <c r="K49" s="64">
        <f>IFERROR(__xludf.DUMMYFUNCTION("VALUE(CONCATENATE(INDEX(SPLIT('3.Sprint Backlog'!$D48, "" ""), 1),))"),3.0)</f>
        <v>3</v>
      </c>
      <c r="L49" s="64">
        <f>IFERROR(__xludf.DUMMYFUNCTION("VALUE(CONCATENATE(INDEX(SPLIT('3.Sprint Backlog'!$D48, "" ""), 1),))"),3.0)</f>
        <v>3</v>
      </c>
      <c r="M49" s="64">
        <f>IFERROR(__xludf.DUMMYFUNCTION("VALUE(CONCATENATE(INDEX(SPLIT('3.Sprint Backlog'!$D48, "" ""), 1),))"),3.0)</f>
        <v>3</v>
      </c>
      <c r="N49" s="7"/>
      <c r="O49" s="15">
        <f>IFERROR(__xludf.DUMMYFUNCTION("VALUE(SPLIT(INDEX(SPLIT('3.Sprint Backlog'!B48, ""-""), 1),""S""))"),7.0)</f>
        <v>7</v>
      </c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62" t="str">
        <f>'3.Sprint Backlog'!B49</f>
        <v>S8-TP1-1</v>
      </c>
      <c r="B50" s="63" t="str">
        <f t="shared" si="1"/>
        <v>ALTA</v>
      </c>
      <c r="C50" s="64">
        <f>IFERROR(__xludf.DUMMYFUNCTION("VALUE(CONCATENATE(INDEX(SPLIT('3.Sprint Backlog'!$D49, "" ""), 1),))"),3.0)</f>
        <v>3</v>
      </c>
      <c r="D50" s="64">
        <f>IFERROR(__xludf.DUMMYFUNCTION("VALUE(CONCATENATE(INDEX(SPLIT('3.Sprint Backlog'!$D49, "" ""), 1),))"),3.0)</f>
        <v>3</v>
      </c>
      <c r="E50" s="64">
        <f>IFERROR(__xludf.DUMMYFUNCTION("VALUE(CONCATENATE(INDEX(SPLIT('3.Sprint Backlog'!$D49, "" ""), 1),))"),3.0)</f>
        <v>3</v>
      </c>
      <c r="F50" s="64">
        <f>IFERROR(__xludf.DUMMYFUNCTION("VALUE(CONCATENATE(INDEX(SPLIT('3.Sprint Backlog'!$D49, "" ""), 1),))"),3.0)</f>
        <v>3</v>
      </c>
      <c r="G50" s="64">
        <f>IFERROR(__xludf.DUMMYFUNCTION("VALUE(CONCATENATE(INDEX(SPLIT('3.Sprint Backlog'!$D49, "" ""), 1),))"),3.0)</f>
        <v>3</v>
      </c>
      <c r="H50" s="64">
        <f>IFERROR(__xludf.DUMMYFUNCTION("VALUE(CONCATENATE(INDEX(SPLIT('3.Sprint Backlog'!$D49, "" ""), 1),))"),3.0)</f>
        <v>3</v>
      </c>
      <c r="I50" s="64">
        <f>IFERROR(__xludf.DUMMYFUNCTION("VALUE(CONCATENATE(INDEX(SPLIT('3.Sprint Backlog'!$D49, "" ""), 1),))"),3.0)</f>
        <v>3</v>
      </c>
      <c r="J50" s="64">
        <f>IFERROR(__xludf.DUMMYFUNCTION("VALUE(CONCATENATE(INDEX(SPLIT('3.Sprint Backlog'!$D49, "" ""), 1),))"),3.0)</f>
        <v>3</v>
      </c>
      <c r="K50" s="64">
        <f>IFERROR(__xludf.DUMMYFUNCTION("VALUE(CONCATENATE(INDEX(SPLIT('3.Sprint Backlog'!$D49, "" ""), 1),))"),3.0)</f>
        <v>3</v>
      </c>
      <c r="L50" s="64">
        <f>IFERROR(__xludf.DUMMYFUNCTION("VALUE(CONCATENATE(INDEX(SPLIT('3.Sprint Backlog'!$D49, "" ""), 1),))"),3.0)</f>
        <v>3</v>
      </c>
      <c r="M50" s="64">
        <f>IFERROR(__xludf.DUMMYFUNCTION("VALUE(CONCATENATE(INDEX(SPLIT('3.Sprint Backlog'!$D49, "" ""), 1),))"),3.0)</f>
        <v>3</v>
      </c>
      <c r="N50" s="7"/>
      <c r="O50" s="15">
        <f>IFERROR(__xludf.DUMMYFUNCTION("VALUE(SPLIT(INDEX(SPLIT('3.Sprint Backlog'!B49, ""-""), 1),""S""))"),8.0)</f>
        <v>8</v>
      </c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62" t="str">
        <f>'3.Sprint Backlog'!B50</f>
        <v>S10-TP1-1</v>
      </c>
      <c r="B51" s="63" t="str">
        <f t="shared" si="1"/>
        <v>ALTA</v>
      </c>
      <c r="C51" s="64">
        <f>IFERROR(__xludf.DUMMYFUNCTION("VALUE(CONCATENATE(INDEX(SPLIT('3.Sprint Backlog'!$D50, "" ""), 1),))"),4.0)</f>
        <v>4</v>
      </c>
      <c r="D51" s="64">
        <f>IFERROR(__xludf.DUMMYFUNCTION("VALUE(CONCATENATE(INDEX(SPLIT('3.Sprint Backlog'!$D50, "" ""), 1),))"),4.0)</f>
        <v>4</v>
      </c>
      <c r="E51" s="64">
        <f>IFERROR(__xludf.DUMMYFUNCTION("VALUE(CONCATENATE(INDEX(SPLIT('3.Sprint Backlog'!$D50, "" ""), 1),))"),4.0)</f>
        <v>4</v>
      </c>
      <c r="F51" s="64">
        <f>IFERROR(__xludf.DUMMYFUNCTION("VALUE(CONCATENATE(INDEX(SPLIT('3.Sprint Backlog'!$D50, "" ""), 1),))"),4.0)</f>
        <v>4</v>
      </c>
      <c r="G51" s="64">
        <f>IFERROR(__xludf.DUMMYFUNCTION("VALUE(CONCATENATE(INDEX(SPLIT('3.Sprint Backlog'!$D50, "" ""), 1),))"),4.0)</f>
        <v>4</v>
      </c>
      <c r="H51" s="64">
        <f>IFERROR(__xludf.DUMMYFUNCTION("VALUE(CONCATENATE(INDEX(SPLIT('3.Sprint Backlog'!$D50, "" ""), 1),))"),4.0)</f>
        <v>4</v>
      </c>
      <c r="I51" s="64">
        <f>IFERROR(__xludf.DUMMYFUNCTION("VALUE(CONCATENATE(INDEX(SPLIT('3.Sprint Backlog'!$D50, "" ""), 1),))"),4.0)</f>
        <v>4</v>
      </c>
      <c r="J51" s="64">
        <f>IFERROR(__xludf.DUMMYFUNCTION("VALUE(CONCATENATE(INDEX(SPLIT('3.Sprint Backlog'!$D50, "" ""), 1),))"),4.0)</f>
        <v>4</v>
      </c>
      <c r="K51" s="64">
        <f>IFERROR(__xludf.DUMMYFUNCTION("VALUE(CONCATENATE(INDEX(SPLIT('3.Sprint Backlog'!$D50, "" ""), 1),))"),4.0)</f>
        <v>4</v>
      </c>
      <c r="L51" s="64">
        <f>IFERROR(__xludf.DUMMYFUNCTION("VALUE(CONCATENATE(INDEX(SPLIT('3.Sprint Backlog'!$D50, "" ""), 1),))"),4.0)</f>
        <v>4</v>
      </c>
      <c r="M51" s="64">
        <f>IFERROR(__xludf.DUMMYFUNCTION("VALUE(CONCATENATE(INDEX(SPLIT('3.Sprint Backlog'!$D50, "" ""), 1),))"),4.0)</f>
        <v>4</v>
      </c>
      <c r="N51" s="7"/>
      <c r="O51" s="15">
        <f>IFERROR(__xludf.DUMMYFUNCTION("VALUE(SPLIT(INDEX(SPLIT('3.Sprint Backlog'!B50, ""-""), 1),""S""))"),10.0)</f>
        <v>10</v>
      </c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62" t="str">
        <f>'3.Sprint Backlog'!B51</f>
        <v>S11-TP1-1</v>
      </c>
      <c r="B52" s="63" t="str">
        <f t="shared" si="1"/>
        <v>ALTA</v>
      </c>
      <c r="C52" s="64">
        <f>IFERROR(__xludf.DUMMYFUNCTION("VALUE(CONCATENATE(INDEX(SPLIT('3.Sprint Backlog'!$D51, "" ""), 1),))"),5.0)</f>
        <v>5</v>
      </c>
      <c r="D52" s="64">
        <f>IFERROR(__xludf.DUMMYFUNCTION("VALUE(CONCATENATE(INDEX(SPLIT('3.Sprint Backlog'!$D51, "" ""), 1),))"),5.0)</f>
        <v>5</v>
      </c>
      <c r="E52" s="64">
        <f>IFERROR(__xludf.DUMMYFUNCTION("VALUE(CONCATENATE(INDEX(SPLIT('3.Sprint Backlog'!$D51, "" ""), 1),))"),5.0)</f>
        <v>5</v>
      </c>
      <c r="F52" s="64">
        <f>IFERROR(__xludf.DUMMYFUNCTION("VALUE(CONCATENATE(INDEX(SPLIT('3.Sprint Backlog'!$D51, "" ""), 1),))"),5.0)</f>
        <v>5</v>
      </c>
      <c r="G52" s="64">
        <f>IFERROR(__xludf.DUMMYFUNCTION("VALUE(CONCATENATE(INDEX(SPLIT('3.Sprint Backlog'!$D51, "" ""), 1),))"),5.0)</f>
        <v>5</v>
      </c>
      <c r="H52" s="64">
        <f>IFERROR(__xludf.DUMMYFUNCTION("VALUE(CONCATENATE(INDEX(SPLIT('3.Sprint Backlog'!$D51, "" ""), 1),))"),5.0)</f>
        <v>5</v>
      </c>
      <c r="I52" s="64">
        <f>IFERROR(__xludf.DUMMYFUNCTION("VALUE(CONCATENATE(INDEX(SPLIT('3.Sprint Backlog'!$D51, "" ""), 1),))"),5.0)</f>
        <v>5</v>
      </c>
      <c r="J52" s="64">
        <f>IFERROR(__xludf.DUMMYFUNCTION("VALUE(CONCATENATE(INDEX(SPLIT('3.Sprint Backlog'!$D51, "" ""), 1),))"),5.0)</f>
        <v>5</v>
      </c>
      <c r="K52" s="64">
        <f>IFERROR(__xludf.DUMMYFUNCTION("VALUE(CONCATENATE(INDEX(SPLIT('3.Sprint Backlog'!$D51, "" ""), 1),))"),5.0)</f>
        <v>5</v>
      </c>
      <c r="L52" s="64">
        <f>IFERROR(__xludf.DUMMYFUNCTION("VALUE(CONCATENATE(INDEX(SPLIT('3.Sprint Backlog'!$D51, "" ""), 1),))"),5.0)</f>
        <v>5</v>
      </c>
      <c r="M52" s="64">
        <f>IFERROR(__xludf.DUMMYFUNCTION("VALUE(CONCATENATE(INDEX(SPLIT('3.Sprint Backlog'!$D51, "" ""), 1),))"),5.0)</f>
        <v>5</v>
      </c>
      <c r="N52" s="7"/>
      <c r="O52" s="15">
        <f>IFERROR(__xludf.DUMMYFUNCTION("VALUE(SPLIT(INDEX(SPLIT('3.Sprint Backlog'!B51, ""-""), 1),""S""))"),11.0)</f>
        <v>11</v>
      </c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66" t="s">
        <v>281</v>
      </c>
      <c r="B53" s="3"/>
      <c r="C53" s="3">
        <f>SUM(C3:C52)</f>
        <v>118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3"/>
      <c r="C54" s="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3"/>
      <c r="C55" s="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3"/>
      <c r="C56" s="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3"/>
      <c r="C57" s="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3"/>
      <c r="C58" s="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3"/>
      <c r="C59" s="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3"/>
      <c r="C60" s="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3"/>
      <c r="C61" s="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3"/>
      <c r="C62" s="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3"/>
      <c r="C63" s="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3"/>
      <c r="C64" s="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3"/>
      <c r="C65" s="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3"/>
      <c r="C66" s="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3"/>
      <c r="C67" s="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3"/>
      <c r="C68" s="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3"/>
      <c r="C69" s="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3"/>
      <c r="C70" s="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3"/>
      <c r="C71" s="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3"/>
      <c r="C72" s="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3"/>
      <c r="C73" s="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3"/>
      <c r="C74" s="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3"/>
      <c r="C75" s="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3"/>
      <c r="C76" s="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3"/>
      <c r="C77" s="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3"/>
      <c r="C78" s="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3"/>
      <c r="C79" s="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3"/>
      <c r="C80" s="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3"/>
      <c r="C81" s="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3"/>
      <c r="C82" s="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3"/>
      <c r="C83" s="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3"/>
      <c r="C84" s="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3"/>
      <c r="C85" s="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3"/>
      <c r="C86" s="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3"/>
      <c r="C87" s="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3"/>
      <c r="C88" s="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3"/>
      <c r="C89" s="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3"/>
      <c r="C90" s="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3"/>
      <c r="C91" s="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3"/>
      <c r="C92" s="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3"/>
      <c r="C93" s="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3"/>
      <c r="C94" s="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3"/>
      <c r="C95" s="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3"/>
      <c r="C96" s="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3"/>
      <c r="C97" s="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3"/>
      <c r="C98" s="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3"/>
      <c r="C99" s="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3"/>
      <c r="C100" s="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3"/>
      <c r="C101" s="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3"/>
      <c r="C102" s="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3"/>
      <c r="C103" s="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3"/>
      <c r="C104" s="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3"/>
      <c r="C105" s="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3"/>
      <c r="C106" s="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3"/>
      <c r="C107" s="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3"/>
      <c r="C108" s="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3"/>
      <c r="C109" s="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3"/>
      <c r="C110" s="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3"/>
      <c r="C111" s="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3"/>
      <c r="C112" s="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3"/>
      <c r="C113" s="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3"/>
      <c r="C114" s="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3"/>
      <c r="C115" s="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3"/>
      <c r="C116" s="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3"/>
      <c r="C117" s="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3"/>
      <c r="C118" s="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3"/>
      <c r="C119" s="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3"/>
      <c r="C120" s="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3"/>
      <c r="C121" s="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3"/>
      <c r="C122" s="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3"/>
      <c r="C123" s="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3"/>
      <c r="C124" s="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3"/>
      <c r="C125" s="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3"/>
      <c r="C126" s="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3"/>
      <c r="C127" s="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3"/>
      <c r="C128" s="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3"/>
      <c r="C129" s="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3"/>
      <c r="C130" s="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3"/>
      <c r="C131" s="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3"/>
      <c r="C132" s="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3"/>
      <c r="C133" s="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3"/>
      <c r="C134" s="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3"/>
      <c r="C135" s="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3"/>
      <c r="C136" s="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3"/>
      <c r="C137" s="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3"/>
      <c r="C138" s="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3"/>
      <c r="C139" s="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3"/>
      <c r="C140" s="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3"/>
      <c r="C141" s="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3"/>
      <c r="C142" s="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3"/>
      <c r="C143" s="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3"/>
      <c r="C144" s="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3"/>
      <c r="C145" s="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3"/>
      <c r="C146" s="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3"/>
      <c r="C147" s="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3"/>
      <c r="C148" s="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3"/>
      <c r="C149" s="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3"/>
      <c r="C150" s="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3"/>
      <c r="C151" s="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3"/>
      <c r="C152" s="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3"/>
      <c r="C153" s="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3"/>
      <c r="C154" s="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3"/>
      <c r="C155" s="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3"/>
      <c r="C156" s="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3"/>
      <c r="C157" s="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3"/>
      <c r="C158" s="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3"/>
      <c r="C159" s="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3"/>
      <c r="C160" s="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3"/>
      <c r="C161" s="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3"/>
      <c r="C162" s="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3"/>
      <c r="C163" s="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3"/>
      <c r="C164" s="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3"/>
      <c r="C165" s="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3"/>
      <c r="C166" s="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3"/>
      <c r="C167" s="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3"/>
      <c r="C168" s="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3"/>
      <c r="C169" s="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3"/>
      <c r="C170" s="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3"/>
      <c r="C171" s="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3"/>
      <c r="C172" s="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3"/>
      <c r="C173" s="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3"/>
      <c r="C174" s="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3"/>
      <c r="C175" s="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3"/>
      <c r="C176" s="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3"/>
      <c r="C177" s="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3"/>
      <c r="C178" s="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3"/>
      <c r="C179" s="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3"/>
      <c r="C180" s="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3"/>
      <c r="C181" s="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3"/>
      <c r="C182" s="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3"/>
      <c r="C183" s="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3"/>
      <c r="C184" s="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3"/>
      <c r="C185" s="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3"/>
      <c r="C186" s="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3"/>
      <c r="C187" s="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3"/>
      <c r="C188" s="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3"/>
      <c r="C189" s="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3"/>
      <c r="C190" s="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3"/>
      <c r="C191" s="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3"/>
      <c r="C192" s="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3"/>
      <c r="C193" s="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3"/>
      <c r="C194" s="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3"/>
      <c r="C195" s="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3"/>
      <c r="C196" s="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3"/>
      <c r="C197" s="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3"/>
      <c r="C198" s="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3"/>
      <c r="C199" s="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3"/>
      <c r="C200" s="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3"/>
      <c r="C201" s="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3"/>
      <c r="C202" s="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3"/>
      <c r="C203" s="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3"/>
      <c r="C204" s="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3"/>
      <c r="C205" s="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3"/>
      <c r="C206" s="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3"/>
      <c r="C207" s="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3"/>
      <c r="C208" s="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3"/>
      <c r="C209" s="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3"/>
      <c r="C210" s="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3"/>
      <c r="C211" s="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3"/>
      <c r="C212" s="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3"/>
      <c r="C213" s="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3"/>
      <c r="C214" s="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3"/>
      <c r="C215" s="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3"/>
      <c r="C216" s="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3"/>
      <c r="C217" s="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3"/>
      <c r="C218" s="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3"/>
      <c r="C219" s="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3"/>
      <c r="C220" s="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3"/>
      <c r="C221" s="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2:$H$19">
    <sortState ref="A2:H19">
      <sortCondition ref="A2:A19"/>
      <sortCondition ref="B2:B19"/>
    </sortState>
  </autoFilter>
  <drawing r:id="rId1"/>
</worksheet>
</file>