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Eliyahu Dawod Afzali\Desktop\school\fall 2022 semester\"/>
    </mc:Choice>
  </mc:AlternateContent>
  <bookViews>
    <workbookView xWindow="0" yWindow="0" windowWidth="30720" windowHeight="13512"/>
  </bookViews>
  <sheets>
    <sheet name="Sheet1" sheetId="1" r:id="rId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2" i="1" l="1"/>
  <c r="E27" i="1"/>
  <c r="E25" i="1"/>
  <c r="E24" i="1"/>
  <c r="I20" i="1" l="1"/>
  <c r="H20" i="1"/>
  <c r="G20" i="1"/>
  <c r="F20" i="1"/>
  <c r="D20" i="1"/>
  <c r="E20" i="1"/>
  <c r="I18" i="1" l="1"/>
  <c r="H18" i="1"/>
  <c r="G18" i="1"/>
  <c r="F18" i="1"/>
  <c r="E18" i="1"/>
  <c r="I15" i="1" l="1"/>
  <c r="D15" i="1" l="1"/>
  <c r="D22" i="1" l="1"/>
  <c r="E21" i="1"/>
  <c r="F21" i="1" s="1"/>
  <c r="G21" i="1" s="1"/>
  <c r="H21" i="1" s="1"/>
  <c r="I21" i="1" s="1"/>
  <c r="D25" i="1"/>
  <c r="F22" i="1" l="1"/>
  <c r="F24" i="1" s="1"/>
  <c r="F25" i="1" s="1"/>
  <c r="F27" i="1" s="1"/>
  <c r="D27" i="1"/>
  <c r="G22" i="1"/>
  <c r="G24" i="1" s="1"/>
  <c r="G25" i="1" s="1"/>
  <c r="G27" i="1" s="1"/>
  <c r="E22" i="1"/>
  <c r="E28" i="1" l="1"/>
  <c r="F28" i="1" s="1"/>
  <c r="G28" i="1" s="1"/>
  <c r="I24" i="1"/>
  <c r="I25" i="1" s="1"/>
  <c r="H22" i="1"/>
  <c r="H24" i="1" s="1"/>
  <c r="H25" i="1" s="1"/>
  <c r="H27" i="1" s="1"/>
  <c r="D28" i="1"/>
  <c r="I27" i="1" l="1"/>
  <c r="D31" i="1"/>
  <c r="H28" i="1"/>
  <c r="D30" i="1"/>
  <c r="I28" i="1" l="1"/>
</calcChain>
</file>

<file path=xl/sharedStrings.xml><?xml version="1.0" encoding="utf-8"?>
<sst xmlns="http://schemas.openxmlformats.org/spreadsheetml/2006/main" count="56" uniqueCount="53">
  <si>
    <t>Incremental Revenue</t>
  </si>
  <si>
    <t>Variable expenses</t>
  </si>
  <si>
    <t>Fixed Expenses</t>
  </si>
  <si>
    <t>Investment</t>
  </si>
  <si>
    <t>EBITDA</t>
  </si>
  <si>
    <t>EBIT</t>
  </si>
  <si>
    <t>Tax rate</t>
  </si>
  <si>
    <t>Taxes</t>
  </si>
  <si>
    <t>PV of Cash Flows</t>
  </si>
  <si>
    <t>NPV</t>
  </si>
  <si>
    <t>Investment Measures:</t>
  </si>
  <si>
    <t>IRR</t>
  </si>
  <si>
    <t>Deductible Depr. Exp</t>
  </si>
  <si>
    <t>Initial Investment=</t>
  </si>
  <si>
    <t>Opportunity cost (if any)=</t>
  </si>
  <si>
    <t>Lifetime of the investment</t>
  </si>
  <si>
    <t>Salvage Value at end of project=</t>
  </si>
  <si>
    <t>Tax Credit (if any )=</t>
  </si>
  <si>
    <t>Other invest.(non-depreciable)=</t>
  </si>
  <si>
    <r>
      <t>Dep meth(</t>
    </r>
    <r>
      <rPr>
        <b/>
        <sz val="10"/>
        <rFont val="Calibri"/>
        <family val="2"/>
        <scheme val="minor"/>
      </rPr>
      <t>1:St.line</t>
    </r>
    <r>
      <rPr>
        <sz val="10"/>
        <rFont val="Calibri"/>
        <family val="2"/>
        <scheme val="minor"/>
      </rPr>
      <t>; 2:DDB)=</t>
    </r>
  </si>
  <si>
    <t>Investment Information:</t>
  </si>
  <si>
    <t>Discount Rate</t>
  </si>
  <si>
    <t>Cost of Borrowing</t>
  </si>
  <si>
    <t>Cost of Equity</t>
  </si>
  <si>
    <t>Debt to Equity</t>
  </si>
  <si>
    <t>Net Cash Flows</t>
  </si>
  <si>
    <t>Year #</t>
  </si>
  <si>
    <t>Approx Payback (In Years)</t>
  </si>
  <si>
    <t xml:space="preserve">  </t>
  </si>
  <si>
    <t>Cumulative PV of NCF</t>
  </si>
  <si>
    <t>NA</t>
  </si>
  <si>
    <t>Instructions:</t>
  </si>
  <si>
    <t>Complete the above worksheet using the information provided in the Scenario at the top right.</t>
  </si>
  <si>
    <t>Scenario:</t>
  </si>
  <si>
    <t>1)</t>
  </si>
  <si>
    <t>2)</t>
  </si>
  <si>
    <t>A Yellow box means you need to insert numbers either hard coded or via a simple formula.</t>
  </si>
  <si>
    <t>3)</t>
  </si>
  <si>
    <t>An Orange box means you need to derive what goes here by use of an Excel formula.</t>
  </si>
  <si>
    <t>4)</t>
  </si>
  <si>
    <t>5)</t>
  </si>
  <si>
    <t>A Grey box of any shade you need not do anything.  Some of the info is FYI.</t>
  </si>
  <si>
    <t>A Green box already has formulas and will update automatically as you complete the other areas.</t>
  </si>
  <si>
    <t>6)</t>
  </si>
  <si>
    <t>Explain three things:</t>
  </si>
  <si>
    <t>a) How did you choose your discount rate?</t>
  </si>
  <si>
    <t>b) Should you make this investment?  Why?</t>
  </si>
  <si>
    <t>c) What other considerations do you feel are relevant in assessing the results of your work?</t>
  </si>
  <si>
    <t>NPV Assignment Version #4</t>
  </si>
  <si>
    <t>Lancers, Ltd. is contemplating a $350,000 investment of equipment that they feel can add $90,000 in revenues in Year #1 and Year #2, and $100,000 in revenue in Year 3, and $105,000 in Years 4 &amp; 5.   They estimate variable expenses at 7.5% of Sales and additional fixed costs would be approximately $9,500 per year.  The equipment should last 5 years and have a salvage value of $15,000 at the end of its life.  They've decided to use straight line depreciation over the equipment life.</t>
  </si>
  <si>
    <t>Our discount rate was chosen based on the cost of borrowing, with an additional half a percent due to the low risk associated with the investment</t>
  </si>
  <si>
    <t>No, we've made this decision based on the irr, which is a measure of the profitability of the investment. Not only is our IRR lower than our discount rate, which is another indicator whether or not an investment should be made, but its also lower than our cost of borrowing, which means we'd be experiencing a net loss from the purchase of our equipment.</t>
  </si>
  <si>
    <t>Other considerations that are relevant are the cash payback period, which will help us understand how long it will take for us to recoup our money from the investment. Another is the intangible benefits that will come with the acquisition of new equipment, for example increased employee safety and higher product quality. Furthermore, there may be other pieces of equipment to investment that could differ in investment cost and profitability from the one we're looking 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</si>
</sst>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5" formatCode="&quot;$&quot;#,##0_);\(&quot;$&quot;#,##0\)"/>
    <numFmt numFmtId="6" formatCode="&quot;$&quot;#,##0_);[Red]\(&quot;$&quot;#,##0\)"/>
    <numFmt numFmtId="8" formatCode="&quot;$&quot;#,##0.00_);[Red]\(&quot;$&quot;#,##0.00\)"/>
    <numFmt numFmtId="44" formatCode="_(&quot;$&quot;* #,##0.00_);_(&quot;$&quot;* \(#,##0.00\);_(&quot;$&quot;* &quot;-&quot;??_);_(@_)"/>
    <numFmt numFmtId="43" formatCode="_(* #,##0.00_);_(* \(#,##0.00\);_(* &quot;-&quot;??_);_(@_)"/>
    <numFmt numFmtId="164" formatCode="_(* #,##0_);_(* \(#,##0\);_(* &quot;-&quot;??_);_(@_)"/>
    <numFmt numFmtId="165" formatCode="_(&quot;$&quot;* #,##0_);_(&quot;$&quot;* \(#,##0\);_(&quot;$&quot;* &quot;-&quot;??_);_(@_)"/>
    <numFmt numFmtId="166" formatCode="0.0%"/>
  </numFmts>
  <fonts count="15"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b/>
      <sz val="10"/>
      <name val="Arial"/>
      <family val="2"/>
    </font>
    <font>
      <b/>
      <i/>
      <sz val="10"/>
      <name val="Calibri"/>
      <family val="2"/>
      <scheme val="minor"/>
    </font>
    <font>
      <sz val="10"/>
      <name val="Calibri"/>
      <family val="2"/>
      <scheme val="minor"/>
    </font>
    <font>
      <b/>
      <sz val="10"/>
      <name val="Calibri"/>
      <family val="2"/>
      <scheme val="minor"/>
    </font>
    <font>
      <sz val="12"/>
      <color theme="1"/>
      <name val="Calibri"/>
      <family val="2"/>
      <scheme val="minor"/>
    </font>
    <font>
      <b/>
      <i/>
      <sz val="12"/>
      <color theme="1"/>
      <name val="Calibri"/>
      <family val="2"/>
      <scheme val="minor"/>
    </font>
    <font>
      <sz val="10"/>
      <color theme="1"/>
      <name val="Calibri"/>
      <family val="2"/>
      <scheme val="minor"/>
    </font>
    <font>
      <sz val="14"/>
      <color theme="1"/>
      <name val="Calibri"/>
      <family val="2"/>
      <scheme val="minor"/>
    </font>
    <font>
      <sz val="12"/>
      <color rgb="FFFF0000"/>
      <name val="Calibri"/>
      <family val="2"/>
      <scheme val="minor"/>
    </font>
    <font>
      <b/>
      <i/>
      <u/>
      <sz val="12"/>
      <color rgb="FFFF0000"/>
      <name val="Calibri"/>
      <family val="2"/>
      <scheme val="minor"/>
    </font>
    <font>
      <i/>
      <sz val="11"/>
      <color theme="1"/>
      <name val="Calibri"/>
      <family val="2"/>
      <scheme val="minor"/>
    </font>
  </fonts>
  <fills count="10">
    <fill>
      <patternFill patternType="none"/>
    </fill>
    <fill>
      <patternFill patternType="gray125"/>
    </fill>
    <fill>
      <patternFill patternType="solid">
        <fgColor theme="0" tint="-0.249977111117893"/>
        <bgColor indexed="64"/>
      </patternFill>
    </fill>
    <fill>
      <patternFill patternType="solid">
        <fgColor indexed="22"/>
        <bgColor indexed="64"/>
      </patternFill>
    </fill>
    <fill>
      <patternFill patternType="solid">
        <fgColor theme="0" tint="-0.14999847407452621"/>
        <bgColor indexed="64"/>
      </patternFill>
    </fill>
    <fill>
      <patternFill patternType="solid">
        <fgColor rgb="FF92D050"/>
        <bgColor indexed="64"/>
      </patternFill>
    </fill>
    <fill>
      <patternFill patternType="solid">
        <fgColor theme="0" tint="-0.499984740745262"/>
        <bgColor indexed="64"/>
      </patternFill>
    </fill>
    <fill>
      <patternFill patternType="solid">
        <fgColor rgb="FFFFFF00"/>
        <bgColor indexed="64"/>
      </patternFill>
    </fill>
    <fill>
      <patternFill patternType="solid">
        <fgColor rgb="FFFFC000"/>
        <bgColor indexed="64"/>
      </patternFill>
    </fill>
    <fill>
      <patternFill patternType="solid">
        <fgColor theme="0" tint="-0.34998626667073579"/>
        <bgColor indexed="64"/>
      </patternFill>
    </fill>
  </fills>
  <borders count="23">
    <border>
      <left/>
      <right/>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style="thin">
        <color indexed="64"/>
      </left>
      <right style="double">
        <color indexed="64"/>
      </right>
      <top style="thin">
        <color indexed="64"/>
      </top>
      <bottom style="thin">
        <color indexed="64"/>
      </bottom>
      <diagonal/>
    </border>
    <border>
      <left style="double">
        <color indexed="64"/>
      </left>
      <right/>
      <top/>
      <bottom style="double">
        <color indexed="64"/>
      </bottom>
      <diagonal/>
    </border>
    <border>
      <left/>
      <right/>
      <top/>
      <bottom style="double">
        <color indexed="64"/>
      </bottom>
      <diagonal/>
    </border>
    <border>
      <left style="thin">
        <color indexed="64"/>
      </left>
      <right style="double">
        <color indexed="64"/>
      </right>
      <top style="thin">
        <color indexed="64"/>
      </top>
      <bottom style="double">
        <color indexed="64"/>
      </bottom>
      <diagonal/>
    </border>
    <border>
      <left/>
      <right style="double">
        <color indexed="64"/>
      </right>
      <top/>
      <bottom/>
      <diagonal/>
    </border>
    <border>
      <left/>
      <right style="double">
        <color indexed="64"/>
      </right>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double">
        <color indexed="64"/>
      </right>
      <top/>
      <bottom style="thin">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80">
    <xf numFmtId="0" fontId="0" fillId="0" borderId="0" xfId="0"/>
    <xf numFmtId="0" fontId="2" fillId="0" borderId="0" xfId="0" applyFont="1"/>
    <xf numFmtId="0" fontId="3" fillId="0" borderId="5" xfId="0" applyFont="1" applyBorder="1"/>
    <xf numFmtId="0" fontId="3" fillId="0" borderId="6" xfId="0" applyFont="1" applyBorder="1"/>
    <xf numFmtId="5" fontId="4" fillId="3" borderId="8" xfId="0" applyNumberFormat="1" applyFont="1" applyFill="1" applyBorder="1" applyAlignment="1" applyProtection="1">
      <alignment horizontal="center"/>
      <protection locked="0"/>
    </xf>
    <xf numFmtId="9" fontId="4" fillId="3" borderId="8" xfId="0" applyNumberFormat="1" applyFont="1" applyFill="1" applyBorder="1" applyAlignment="1" applyProtection="1">
      <alignment horizontal="center"/>
      <protection locked="0"/>
    </xf>
    <xf numFmtId="0" fontId="3" fillId="0" borderId="10" xfId="0" applyFont="1" applyBorder="1"/>
    <xf numFmtId="0" fontId="5" fillId="0" borderId="4" xfId="0" applyFont="1" applyBorder="1"/>
    <xf numFmtId="0" fontId="6" fillId="0" borderId="7" xfId="0" applyFont="1" applyBorder="1"/>
    <xf numFmtId="0" fontId="6" fillId="0" borderId="9" xfId="0" applyFont="1" applyBorder="1"/>
    <xf numFmtId="0" fontId="8" fillId="0" borderId="0" xfId="0" applyFont="1"/>
    <xf numFmtId="0" fontId="8" fillId="0" borderId="1" xfId="0" applyFont="1" applyBorder="1" applyAlignment="1">
      <alignment horizontal="center"/>
    </xf>
    <xf numFmtId="165" fontId="8" fillId="0" borderId="0" xfId="2" applyNumberFormat="1" applyFont="1"/>
    <xf numFmtId="164" fontId="8" fillId="0" borderId="0" xfId="1" applyNumberFormat="1" applyFont="1"/>
    <xf numFmtId="0" fontId="9" fillId="0" borderId="0" xfId="0" applyFont="1"/>
    <xf numFmtId="0" fontId="0" fillId="0" borderId="4" xfId="0" applyBorder="1"/>
    <xf numFmtId="0" fontId="0" fillId="0" borderId="6" xfId="0" applyBorder="1"/>
    <xf numFmtId="0" fontId="10" fillId="0" borderId="7" xfId="0" applyFont="1" applyBorder="1"/>
    <xf numFmtId="0" fontId="0" fillId="0" borderId="7" xfId="0" applyBorder="1"/>
    <xf numFmtId="0" fontId="0" fillId="0" borderId="9" xfId="0" applyBorder="1"/>
    <xf numFmtId="0" fontId="3" fillId="0" borderId="0" xfId="0" applyFont="1" applyBorder="1"/>
    <xf numFmtId="0" fontId="4" fillId="0" borderId="12" xfId="0" applyFont="1" applyFill="1" applyBorder="1" applyAlignment="1" applyProtection="1">
      <alignment horizontal="center"/>
      <protection locked="0"/>
    </xf>
    <xf numFmtId="9" fontId="4" fillId="0" borderId="12" xfId="0" applyNumberFormat="1" applyFont="1" applyFill="1" applyBorder="1" applyAlignment="1" applyProtection="1">
      <alignment horizontal="center"/>
      <protection locked="0"/>
    </xf>
    <xf numFmtId="0" fontId="4" fillId="0" borderId="13" xfId="0" applyFont="1" applyFill="1" applyBorder="1" applyAlignment="1" applyProtection="1">
      <alignment horizontal="center"/>
      <protection locked="0"/>
    </xf>
    <xf numFmtId="43" fontId="8" fillId="0" borderId="0" xfId="1" applyFont="1"/>
    <xf numFmtId="43" fontId="9" fillId="4" borderId="2" xfId="1" applyNumberFormat="1" applyFont="1" applyFill="1" applyBorder="1"/>
    <xf numFmtId="165" fontId="0" fillId="0" borderId="0" xfId="0" applyNumberFormat="1"/>
    <xf numFmtId="8" fontId="8" fillId="0" borderId="0" xfId="0" applyNumberFormat="1" applyFont="1"/>
    <xf numFmtId="6" fontId="12" fillId="0" borderId="0" xfId="0" applyNumberFormat="1" applyFont="1"/>
    <xf numFmtId="10" fontId="8" fillId="0" borderId="0" xfId="0" applyNumberFormat="1" applyFont="1"/>
    <xf numFmtId="164" fontId="8" fillId="0" borderId="0" xfId="1" applyNumberFormat="1" applyFont="1" applyFill="1"/>
    <xf numFmtId="8" fontId="8" fillId="0" borderId="0" xfId="0" applyNumberFormat="1" applyFont="1" applyFill="1" applyBorder="1"/>
    <xf numFmtId="0" fontId="11" fillId="0" borderId="0" xfId="0" applyFont="1" applyFill="1" applyBorder="1" applyAlignment="1">
      <alignment wrapText="1"/>
    </xf>
    <xf numFmtId="0" fontId="4" fillId="2" borderId="11" xfId="0" applyFont="1" applyFill="1" applyBorder="1" applyAlignment="1" applyProtection="1">
      <alignment horizontal="center"/>
      <protection locked="0"/>
    </xf>
    <xf numFmtId="165" fontId="8" fillId="5" borderId="2" xfId="2" applyNumberFormat="1" applyFont="1" applyFill="1" applyBorder="1"/>
    <xf numFmtId="0" fontId="8" fillId="6" borderId="0" xfId="2" applyNumberFormat="1" applyFont="1" applyFill="1"/>
    <xf numFmtId="0" fontId="8" fillId="6" borderId="0" xfId="1" applyNumberFormat="1" applyFont="1" applyFill="1"/>
    <xf numFmtId="0" fontId="8" fillId="6" borderId="1" xfId="1" applyNumberFormat="1" applyFont="1" applyFill="1" applyBorder="1"/>
    <xf numFmtId="164" fontId="8" fillId="6" borderId="3" xfId="1" applyNumberFormat="1" applyFont="1" applyFill="1" applyBorder="1"/>
    <xf numFmtId="5" fontId="4" fillId="7" borderId="8" xfId="0" applyNumberFormat="1" applyFont="1" applyFill="1" applyBorder="1" applyAlignment="1" applyProtection="1">
      <alignment horizontal="center"/>
      <protection locked="0"/>
    </xf>
    <xf numFmtId="0" fontId="4" fillId="7" borderId="8" xfId="0" applyFont="1" applyFill="1" applyBorder="1" applyAlignment="1" applyProtection="1">
      <alignment horizontal="center"/>
      <protection locked="0"/>
    </xf>
    <xf numFmtId="164" fontId="8" fillId="7" borderId="1" xfId="1" applyNumberFormat="1" applyFont="1" applyFill="1" applyBorder="1"/>
    <xf numFmtId="43" fontId="8" fillId="6" borderId="1" xfId="1" applyFont="1" applyFill="1" applyBorder="1"/>
    <xf numFmtId="164" fontId="8" fillId="7" borderId="0" xfId="1" applyNumberFormat="1" applyFont="1" applyFill="1"/>
    <xf numFmtId="165" fontId="8" fillId="7" borderId="0" xfId="2" applyNumberFormat="1" applyFont="1" applyFill="1"/>
    <xf numFmtId="0" fontId="13" fillId="0" borderId="0" xfId="0" applyFont="1"/>
    <xf numFmtId="0" fontId="14" fillId="0" borderId="0" xfId="0" applyFont="1"/>
    <xf numFmtId="165" fontId="9" fillId="8" borderId="2" xfId="2" applyNumberFormat="1" applyFont="1" applyFill="1" applyBorder="1"/>
    <xf numFmtId="166" fontId="9" fillId="8" borderId="2" xfId="3" applyNumberFormat="1" applyFont="1" applyFill="1" applyBorder="1"/>
    <xf numFmtId="165" fontId="8" fillId="8" borderId="1" xfId="2" applyNumberFormat="1" applyFont="1" applyFill="1" applyBorder="1"/>
    <xf numFmtId="0" fontId="0" fillId="7" borderId="0" xfId="0" applyFill="1"/>
    <xf numFmtId="0" fontId="0" fillId="8" borderId="0" xfId="0" applyFill="1"/>
    <xf numFmtId="0" fontId="0" fillId="5" borderId="0" xfId="0" applyFill="1"/>
    <xf numFmtId="164" fontId="8" fillId="5" borderId="3" xfId="1" applyNumberFormat="1" applyFont="1" applyFill="1" applyBorder="1"/>
    <xf numFmtId="165" fontId="8" fillId="5" borderId="1" xfId="2" applyNumberFormat="1" applyFont="1" applyFill="1" applyBorder="1"/>
    <xf numFmtId="165" fontId="8" fillId="5" borderId="3" xfId="2" applyNumberFormat="1" applyFont="1" applyFill="1" applyBorder="1"/>
    <xf numFmtId="164" fontId="8" fillId="5" borderId="0" xfId="1" applyNumberFormat="1" applyFont="1" applyFill="1"/>
    <xf numFmtId="9" fontId="8" fillId="9" borderId="1" xfId="3" applyFont="1" applyFill="1" applyBorder="1"/>
    <xf numFmtId="0" fontId="0" fillId="9" borderId="0" xfId="0" applyFill="1"/>
    <xf numFmtId="0" fontId="8" fillId="6" borderId="1" xfId="2" applyNumberFormat="1" applyFont="1" applyFill="1" applyBorder="1"/>
    <xf numFmtId="164" fontId="8" fillId="5" borderId="1" xfId="1" applyNumberFormat="1" applyFont="1" applyFill="1" applyBorder="1"/>
    <xf numFmtId="166" fontId="4" fillId="7" borderId="8" xfId="0" applyNumberFormat="1" applyFont="1" applyFill="1" applyBorder="1" applyAlignment="1" applyProtection="1">
      <alignment horizontal="center"/>
      <protection locked="0"/>
    </xf>
    <xf numFmtId="166" fontId="4" fillId="3" borderId="8" xfId="0" applyNumberFormat="1" applyFont="1" applyFill="1" applyBorder="1" applyAlignment="1" applyProtection="1">
      <alignment horizontal="center"/>
      <protection locked="0"/>
    </xf>
    <xf numFmtId="9" fontId="4" fillId="3" borderId="22" xfId="0" applyNumberFormat="1" applyFont="1" applyFill="1" applyBorder="1" applyAlignment="1" applyProtection="1">
      <alignment horizontal="center"/>
      <protection locked="0"/>
    </xf>
    <xf numFmtId="5" fontId="4" fillId="7" borderId="11" xfId="0" applyNumberFormat="1" applyFont="1" applyFill="1" applyBorder="1" applyAlignment="1" applyProtection="1">
      <alignment horizontal="center"/>
      <protection locked="0"/>
    </xf>
    <xf numFmtId="0" fontId="10" fillId="0" borderId="9" xfId="0" applyFont="1" applyBorder="1"/>
    <xf numFmtId="164" fontId="4" fillId="3" borderId="11" xfId="1" applyNumberFormat="1" applyFont="1" applyFill="1" applyBorder="1" applyAlignment="1" applyProtection="1">
      <alignment horizontal="center"/>
      <protection locked="0"/>
    </xf>
    <xf numFmtId="0" fontId="0" fillId="0" borderId="0" xfId="0" applyAlignment="1">
      <alignment horizontal="left" indent="3"/>
    </xf>
    <xf numFmtId="0" fontId="0" fillId="0" borderId="0" xfId="0" applyAlignment="1">
      <alignment vertical="top"/>
    </xf>
    <xf numFmtId="0" fontId="0" fillId="0" borderId="1" xfId="0" applyBorder="1" applyAlignment="1">
      <alignment horizontal="center"/>
    </xf>
    <xf numFmtId="0" fontId="8" fillId="4" borderId="14" xfId="0" applyFont="1" applyFill="1" applyBorder="1" applyAlignment="1">
      <alignment horizontal="left" wrapText="1"/>
    </xf>
    <xf numFmtId="0" fontId="8" fillId="4" borderId="15" xfId="0" applyFont="1" applyFill="1" applyBorder="1" applyAlignment="1">
      <alignment horizontal="left" wrapText="1"/>
    </xf>
    <xf numFmtId="0" fontId="8" fillId="4" borderId="16" xfId="0" applyFont="1" applyFill="1" applyBorder="1" applyAlignment="1">
      <alignment horizontal="left" wrapText="1"/>
    </xf>
    <xf numFmtId="0" fontId="8" fillId="4" borderId="17" xfId="0" applyFont="1" applyFill="1" applyBorder="1" applyAlignment="1">
      <alignment horizontal="left" wrapText="1"/>
    </xf>
    <xf numFmtId="0" fontId="8" fillId="4" borderId="0" xfId="0" applyFont="1" applyFill="1" applyBorder="1" applyAlignment="1">
      <alignment horizontal="left" wrapText="1"/>
    </xf>
    <xf numFmtId="0" fontId="8" fillId="4" borderId="18" xfId="0" applyFont="1" applyFill="1" applyBorder="1" applyAlignment="1">
      <alignment horizontal="left" wrapText="1"/>
    </xf>
    <xf numFmtId="0" fontId="8" fillId="4" borderId="19" xfId="0" applyFont="1" applyFill="1" applyBorder="1" applyAlignment="1">
      <alignment horizontal="left" wrapText="1"/>
    </xf>
    <xf numFmtId="0" fontId="8" fillId="4" borderId="20" xfId="0" applyFont="1" applyFill="1" applyBorder="1" applyAlignment="1">
      <alignment horizontal="left" wrapText="1"/>
    </xf>
    <xf numFmtId="0" fontId="8" fillId="4" borderId="21" xfId="0" applyFont="1" applyFill="1" applyBorder="1" applyAlignment="1">
      <alignment horizontal="left" wrapText="1"/>
    </xf>
    <xf numFmtId="0" fontId="0" fillId="0" borderId="0" xfId="0" applyAlignment="1">
      <alignment horizontal="left" vertical="top" wrapText="1"/>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2"/>
  <sheetViews>
    <sheetView tabSelected="1" topLeftCell="A11" zoomScale="90" zoomScaleNormal="90" workbookViewId="0">
      <selection activeCell="H20" sqref="H20"/>
    </sheetView>
  </sheetViews>
  <sheetFormatPr defaultRowHeight="14.4" x14ac:dyDescent="0.3"/>
  <cols>
    <col min="1" max="1" width="3.6640625" customWidth="1"/>
    <col min="2" max="2" width="27.88671875" customWidth="1"/>
    <col min="3" max="3" width="2.88671875" customWidth="1"/>
    <col min="4" max="4" width="14.88671875" customWidth="1"/>
    <col min="5" max="5" width="15.109375" bestFit="1" customWidth="1"/>
    <col min="6" max="6" width="13.33203125" customWidth="1"/>
    <col min="7" max="7" width="14.5546875" customWidth="1"/>
    <col min="8" max="8" width="14.6640625" customWidth="1"/>
    <col min="9" max="9" width="14.109375" customWidth="1"/>
    <col min="10" max="10" width="3" customWidth="1"/>
    <col min="12" max="13" width="13.5546875" bestFit="1" customWidth="1"/>
    <col min="16" max="16" width="13" bestFit="1" customWidth="1"/>
  </cols>
  <sheetData>
    <row r="1" spans="1:20" ht="24.75" customHeight="1" thickBot="1" x14ac:dyDescent="0.35">
      <c r="A1" s="1" t="s">
        <v>48</v>
      </c>
      <c r="K1" s="14" t="s">
        <v>33</v>
      </c>
    </row>
    <row r="2" spans="1:20" ht="19.5" customHeight="1" thickBot="1" x14ac:dyDescent="0.35">
      <c r="K2" s="70" t="s">
        <v>49</v>
      </c>
      <c r="L2" s="71"/>
      <c r="M2" s="71"/>
      <c r="N2" s="71"/>
      <c r="O2" s="71"/>
      <c r="P2" s="71"/>
      <c r="Q2" s="71"/>
      <c r="R2" s="71"/>
      <c r="S2" s="71"/>
      <c r="T2" s="72"/>
    </row>
    <row r="3" spans="1:20" ht="15.75" customHeight="1" thickTop="1" x14ac:dyDescent="0.3">
      <c r="B3" s="7" t="s">
        <v>20</v>
      </c>
      <c r="C3" s="2"/>
      <c r="D3" s="3"/>
      <c r="E3" s="15"/>
      <c r="F3" s="16"/>
      <c r="K3" s="73"/>
      <c r="L3" s="74"/>
      <c r="M3" s="74"/>
      <c r="N3" s="74"/>
      <c r="O3" s="74"/>
      <c r="P3" s="74"/>
      <c r="Q3" s="74"/>
      <c r="R3" s="74"/>
      <c r="S3" s="74"/>
      <c r="T3" s="75"/>
    </row>
    <row r="4" spans="1:20" ht="15" customHeight="1" x14ac:dyDescent="0.3">
      <c r="B4" s="8" t="s">
        <v>13</v>
      </c>
      <c r="C4" s="20"/>
      <c r="D4" s="39">
        <v>350000</v>
      </c>
      <c r="E4" s="17" t="s">
        <v>21</v>
      </c>
      <c r="F4" s="61">
        <v>0.08</v>
      </c>
      <c r="K4" s="73"/>
      <c r="L4" s="74"/>
      <c r="M4" s="74"/>
      <c r="N4" s="74"/>
      <c r="O4" s="74"/>
      <c r="P4" s="74"/>
      <c r="Q4" s="74"/>
      <c r="R4" s="74"/>
      <c r="S4" s="74"/>
      <c r="T4" s="75"/>
    </row>
    <row r="5" spans="1:20" ht="15" customHeight="1" x14ac:dyDescent="0.3">
      <c r="B5" s="8" t="s">
        <v>14</v>
      </c>
      <c r="C5" s="20"/>
      <c r="D5" s="4" t="s">
        <v>30</v>
      </c>
      <c r="E5" s="17" t="s">
        <v>22</v>
      </c>
      <c r="F5" s="62">
        <v>7.4999999999999997E-2</v>
      </c>
      <c r="K5" s="73"/>
      <c r="L5" s="74"/>
      <c r="M5" s="74"/>
      <c r="N5" s="74"/>
      <c r="O5" s="74"/>
      <c r="P5" s="74"/>
      <c r="Q5" s="74"/>
      <c r="R5" s="74"/>
      <c r="S5" s="74"/>
      <c r="T5" s="75"/>
    </row>
    <row r="6" spans="1:20" ht="15" customHeight="1" thickBot="1" x14ac:dyDescent="0.35">
      <c r="B6" s="8" t="s">
        <v>15</v>
      </c>
      <c r="C6" s="20"/>
      <c r="D6" s="40">
        <v>5</v>
      </c>
      <c r="E6" s="17" t="s">
        <v>23</v>
      </c>
      <c r="F6" s="62">
        <v>0.15</v>
      </c>
      <c r="K6" s="76"/>
      <c r="L6" s="77"/>
      <c r="M6" s="77"/>
      <c r="N6" s="77"/>
      <c r="O6" s="77"/>
      <c r="P6" s="77"/>
      <c r="Q6" s="77"/>
      <c r="R6" s="77"/>
      <c r="S6" s="77"/>
      <c r="T6" s="78"/>
    </row>
    <row r="7" spans="1:20" ht="15" customHeight="1" thickBot="1" x14ac:dyDescent="0.4">
      <c r="B7" s="9" t="s">
        <v>16</v>
      </c>
      <c r="C7" s="6"/>
      <c r="D7" s="64">
        <v>15000</v>
      </c>
      <c r="E7" s="65" t="s">
        <v>24</v>
      </c>
      <c r="F7" s="66" t="s">
        <v>30</v>
      </c>
      <c r="K7" s="32"/>
      <c r="L7" s="32"/>
      <c r="M7" s="32"/>
      <c r="N7" s="32"/>
      <c r="O7" s="32"/>
      <c r="P7" s="32"/>
      <c r="Q7" s="32"/>
      <c r="R7" s="32"/>
      <c r="S7" s="32"/>
      <c r="T7" s="32"/>
    </row>
    <row r="8" spans="1:20" ht="15.75" hidden="1" customHeight="1" x14ac:dyDescent="0.35">
      <c r="B8" s="8" t="s">
        <v>19</v>
      </c>
      <c r="C8" s="20"/>
      <c r="D8" s="63" t="s">
        <v>30</v>
      </c>
      <c r="E8" s="18"/>
      <c r="F8" s="21"/>
      <c r="K8" s="32"/>
      <c r="L8" s="32"/>
      <c r="M8" s="32"/>
      <c r="N8" s="32"/>
      <c r="O8" s="32"/>
      <c r="P8" s="32"/>
      <c r="Q8" s="32"/>
      <c r="R8" s="32"/>
      <c r="S8" s="32"/>
      <c r="T8" s="32"/>
    </row>
    <row r="9" spans="1:20" ht="15.75" hidden="1" customHeight="1" x14ac:dyDescent="0.35">
      <c r="B9" s="8" t="s">
        <v>17</v>
      </c>
      <c r="C9" s="20"/>
      <c r="D9" s="5" t="s">
        <v>30</v>
      </c>
      <c r="E9" s="18"/>
      <c r="F9" s="22"/>
      <c r="K9" s="32"/>
      <c r="L9" s="32"/>
      <c r="M9" s="32"/>
      <c r="N9" s="32"/>
      <c r="O9" s="32"/>
      <c r="P9" s="32"/>
      <c r="Q9" s="32"/>
      <c r="R9" s="32"/>
      <c r="S9" s="32"/>
      <c r="T9" s="32"/>
    </row>
    <row r="10" spans="1:20" ht="15.75" hidden="1" customHeight="1" thickBot="1" x14ac:dyDescent="0.4">
      <c r="B10" s="9" t="s">
        <v>18</v>
      </c>
      <c r="C10" s="6"/>
      <c r="D10" s="33">
        <v>0</v>
      </c>
      <c r="E10" s="19"/>
      <c r="F10" s="23"/>
      <c r="K10" s="32"/>
      <c r="L10" s="32"/>
      <c r="M10" s="32"/>
      <c r="N10" s="32"/>
      <c r="O10" s="32"/>
      <c r="P10" s="32"/>
      <c r="Q10" s="32"/>
      <c r="R10" s="32"/>
      <c r="S10" s="32"/>
      <c r="T10" s="32"/>
    </row>
    <row r="11" spans="1:20" ht="15" thickTop="1" x14ac:dyDescent="0.3"/>
    <row r="12" spans="1:20" x14ac:dyDescent="0.3">
      <c r="D12" s="69" t="s">
        <v>26</v>
      </c>
      <c r="E12" s="69"/>
      <c r="F12" s="69"/>
      <c r="G12" s="69"/>
      <c r="H12" s="69"/>
      <c r="I12" s="69"/>
    </row>
    <row r="13" spans="1:20" s="10" customFormat="1" ht="15.6" x14ac:dyDescent="0.3">
      <c r="D13" s="11">
        <v>0</v>
      </c>
      <c r="E13" s="11">
        <v>1</v>
      </c>
      <c r="F13" s="11">
        <v>2</v>
      </c>
      <c r="G13" s="11">
        <v>3</v>
      </c>
      <c r="H13" s="11">
        <v>4</v>
      </c>
      <c r="I13" s="11">
        <v>5</v>
      </c>
    </row>
    <row r="14" spans="1:20" s="10" customFormat="1" ht="16.2" thickBot="1" x14ac:dyDescent="0.35"/>
    <row r="15" spans="1:20" s="10" customFormat="1" ht="16.2" thickBot="1" x14ac:dyDescent="0.35">
      <c r="A15" s="10" t="s">
        <v>3</v>
      </c>
      <c r="D15" s="34">
        <f>-D4</f>
        <v>-350000</v>
      </c>
      <c r="E15" s="12"/>
      <c r="F15" s="12"/>
      <c r="G15" s="12"/>
      <c r="H15" s="12"/>
      <c r="I15" s="34">
        <f>D7</f>
        <v>15000</v>
      </c>
    </row>
    <row r="16" spans="1:20" s="10" customFormat="1" ht="15.6" x14ac:dyDescent="0.3">
      <c r="D16" s="13"/>
      <c r="E16" s="13"/>
      <c r="F16" s="13"/>
      <c r="G16" s="13"/>
      <c r="H16" s="13"/>
      <c r="I16" s="13"/>
    </row>
    <row r="17" spans="1:15" s="10" customFormat="1" ht="18" customHeight="1" x14ac:dyDescent="0.3">
      <c r="A17" s="10" t="s">
        <v>0</v>
      </c>
      <c r="D17" s="35"/>
      <c r="E17" s="44">
        <v>90000</v>
      </c>
      <c r="F17" s="44">
        <v>90000</v>
      </c>
      <c r="G17" s="44">
        <v>100000</v>
      </c>
      <c r="H17" s="44">
        <v>105000</v>
      </c>
      <c r="I17" s="44">
        <v>105000</v>
      </c>
    </row>
    <row r="18" spans="1:15" s="10" customFormat="1" ht="18" customHeight="1" x14ac:dyDescent="0.3">
      <c r="A18" s="10" t="s">
        <v>1</v>
      </c>
      <c r="D18" s="36"/>
      <c r="E18" s="43">
        <f>-E17*0.075</f>
        <v>-6750</v>
      </c>
      <c r="F18" s="43">
        <f>-F17*0.075</f>
        <v>-6750</v>
      </c>
      <c r="G18" s="43">
        <f>-G17*0.075</f>
        <v>-7500</v>
      </c>
      <c r="H18" s="43">
        <f>-H17*0.075</f>
        <v>-7875</v>
      </c>
      <c r="I18" s="43">
        <f>-I17*0.075</f>
        <v>-7875</v>
      </c>
    </row>
    <row r="19" spans="1:15" s="10" customFormat="1" ht="18" customHeight="1" x14ac:dyDescent="0.3">
      <c r="A19" s="10" t="s">
        <v>2</v>
      </c>
      <c r="D19" s="37"/>
      <c r="E19" s="41">
        <v>-9500</v>
      </c>
      <c r="F19" s="41">
        <v>-9500</v>
      </c>
      <c r="G19" s="41">
        <v>-9500</v>
      </c>
      <c r="H19" s="41">
        <v>-9500</v>
      </c>
      <c r="I19" s="41">
        <v>-9500</v>
      </c>
    </row>
    <row r="20" spans="1:15" s="10" customFormat="1" ht="18" customHeight="1" x14ac:dyDescent="0.3">
      <c r="B20" s="10" t="s">
        <v>4</v>
      </c>
      <c r="D20" s="56">
        <f t="shared" ref="D20:I20" si="0">SUM(D15:D19)</f>
        <v>-350000</v>
      </c>
      <c r="E20" s="56">
        <f t="shared" si="0"/>
        <v>73750</v>
      </c>
      <c r="F20" s="56">
        <f t="shared" si="0"/>
        <v>73750</v>
      </c>
      <c r="G20" s="56">
        <f t="shared" si="0"/>
        <v>83000</v>
      </c>
      <c r="H20" s="56">
        <f t="shared" si="0"/>
        <v>87625</v>
      </c>
      <c r="I20" s="56">
        <f t="shared" si="0"/>
        <v>102625</v>
      </c>
    </row>
    <row r="21" spans="1:15" s="10" customFormat="1" ht="21" customHeight="1" x14ac:dyDescent="0.3">
      <c r="A21" s="10" t="s">
        <v>12</v>
      </c>
      <c r="D21" s="59"/>
      <c r="E21" s="60">
        <f>D15/$D$6</f>
        <v>-70000</v>
      </c>
      <c r="F21" s="60">
        <f>E21</f>
        <v>-70000</v>
      </c>
      <c r="G21" s="60">
        <f>F21</f>
        <v>-70000</v>
      </c>
      <c r="H21" s="60">
        <f>G21</f>
        <v>-70000</v>
      </c>
      <c r="I21" s="60">
        <f>H21</f>
        <v>-70000</v>
      </c>
    </row>
    <row r="22" spans="1:15" s="10" customFormat="1" ht="21.75" customHeight="1" x14ac:dyDescent="0.3">
      <c r="B22" s="10" t="s">
        <v>5</v>
      </c>
      <c r="D22" s="56">
        <f>SUM(D20:D21)</f>
        <v>-350000</v>
      </c>
      <c r="E22" s="56">
        <f t="shared" ref="E22:I22" si="1">SUM(E20:E21)</f>
        <v>3750</v>
      </c>
      <c r="F22" s="56">
        <f t="shared" si="1"/>
        <v>3750</v>
      </c>
      <c r="G22" s="56">
        <f t="shared" si="1"/>
        <v>13000</v>
      </c>
      <c r="H22" s="56">
        <f t="shared" si="1"/>
        <v>17625</v>
      </c>
      <c r="I22" s="56">
        <f>SUM(I20:I21)</f>
        <v>32625</v>
      </c>
    </row>
    <row r="23" spans="1:15" s="10" customFormat="1" ht="18" customHeight="1" x14ac:dyDescent="0.3">
      <c r="A23" s="10" t="s">
        <v>6</v>
      </c>
      <c r="D23" s="42"/>
      <c r="E23" s="57">
        <v>0.4</v>
      </c>
      <c r="F23" s="57">
        <v>0.4</v>
      </c>
      <c r="G23" s="57">
        <v>0.4</v>
      </c>
      <c r="H23" s="57">
        <v>0.4</v>
      </c>
      <c r="I23" s="57">
        <v>0.4</v>
      </c>
    </row>
    <row r="24" spans="1:15" s="10" customFormat="1" ht="25.5" customHeight="1" x14ac:dyDescent="0.3">
      <c r="A24" s="10" t="s">
        <v>7</v>
      </c>
      <c r="D24" s="38"/>
      <c r="E24" s="53">
        <f>-E22*E23</f>
        <v>-1500</v>
      </c>
      <c r="F24" s="53">
        <f t="shared" ref="F24:I24" si="2">-F22*F23</f>
        <v>-1500</v>
      </c>
      <c r="G24" s="53">
        <f t="shared" si="2"/>
        <v>-5200</v>
      </c>
      <c r="H24" s="53">
        <f t="shared" si="2"/>
        <v>-7050</v>
      </c>
      <c r="I24" s="53">
        <f t="shared" si="2"/>
        <v>-13050</v>
      </c>
      <c r="L24" s="28"/>
      <c r="M24" s="27"/>
    </row>
    <row r="25" spans="1:15" s="10" customFormat="1" ht="21.75" customHeight="1" x14ac:dyDescent="0.3">
      <c r="A25" s="10" t="s">
        <v>25</v>
      </c>
      <c r="D25" s="54">
        <f>D22+D24</f>
        <v>-350000</v>
      </c>
      <c r="E25" s="54">
        <f>E20+E24</f>
        <v>72250</v>
      </c>
      <c r="F25" s="54">
        <f t="shared" ref="F25:I25" si="3">F20+F24</f>
        <v>72250</v>
      </c>
      <c r="G25" s="54">
        <f t="shared" si="3"/>
        <v>77800</v>
      </c>
      <c r="H25" s="54">
        <f t="shared" si="3"/>
        <v>80575</v>
      </c>
      <c r="I25" s="54">
        <f t="shared" si="3"/>
        <v>89575</v>
      </c>
      <c r="L25" s="27"/>
    </row>
    <row r="26" spans="1:15" s="10" customFormat="1" ht="15.6" x14ac:dyDescent="0.3">
      <c r="D26" s="12"/>
      <c r="E26" s="12"/>
      <c r="F26" s="12"/>
      <c r="G26" s="12"/>
      <c r="H26" s="12"/>
      <c r="I26" s="12"/>
      <c r="O26" s="10" t="s">
        <v>28</v>
      </c>
    </row>
    <row r="27" spans="1:15" s="10" customFormat="1" ht="15.6" x14ac:dyDescent="0.3">
      <c r="A27" s="10" t="s">
        <v>8</v>
      </c>
      <c r="D27" s="54">
        <f>D25</f>
        <v>-350000</v>
      </c>
      <c r="E27" s="49">
        <f>E25/(1+F4)</f>
        <v>66898.148148148146</v>
      </c>
      <c r="F27" s="49">
        <f>F25/(1+F4)^2</f>
        <v>61942.729766803837</v>
      </c>
      <c r="G27" s="49">
        <f>G25/(1+F4)^3</f>
        <v>61760.148351369193</v>
      </c>
      <c r="H27" s="49">
        <f>H25/(1+F4)^4</f>
        <v>59225.030389074222</v>
      </c>
      <c r="I27" s="49">
        <f>I25/(1+F4)^5</f>
        <v>60963.23987429843</v>
      </c>
    </row>
    <row r="28" spans="1:15" s="10" customFormat="1" ht="19.5" customHeight="1" x14ac:dyDescent="0.3">
      <c r="A28" s="10" t="s">
        <v>29</v>
      </c>
      <c r="D28" s="55">
        <f>D27</f>
        <v>-350000</v>
      </c>
      <c r="E28" s="55">
        <f>E27+D27</f>
        <v>-283101.85185185185</v>
      </c>
      <c r="F28" s="55">
        <f>F27+E28</f>
        <v>-221159.122085048</v>
      </c>
      <c r="G28" s="55">
        <f>G27+F28</f>
        <v>-159398.97373367881</v>
      </c>
      <c r="H28" s="55">
        <f>H27+G28</f>
        <v>-100173.94334460459</v>
      </c>
      <c r="I28" s="55">
        <f>I27+H28</f>
        <v>-39210.703470306158</v>
      </c>
    </row>
    <row r="29" spans="1:15" s="10" customFormat="1" ht="22.5" customHeight="1" thickBot="1" x14ac:dyDescent="0.35">
      <c r="A29" s="14" t="s">
        <v>10</v>
      </c>
      <c r="B29" s="14"/>
      <c r="D29" s="13"/>
      <c r="E29" s="13"/>
      <c r="F29" s="30"/>
      <c r="G29" s="30"/>
      <c r="H29" s="13"/>
      <c r="I29" s="13"/>
      <c r="L29" s="29"/>
    </row>
    <row r="30" spans="1:15" s="10" customFormat="1" ht="21" customHeight="1" thickBot="1" x14ac:dyDescent="0.35">
      <c r="A30" s="14"/>
      <c r="B30" s="14" t="s">
        <v>9</v>
      </c>
      <c r="D30" s="47">
        <f>NPV(F4, E25:I25)+D25</f>
        <v>-39210.70347030618</v>
      </c>
      <c r="E30" s="13"/>
      <c r="F30" s="31"/>
      <c r="G30" s="30"/>
      <c r="H30" s="13"/>
      <c r="I30" s="13"/>
    </row>
    <row r="31" spans="1:15" s="10" customFormat="1" ht="21" customHeight="1" thickBot="1" x14ac:dyDescent="0.35">
      <c r="A31" s="14"/>
      <c r="B31" s="14" t="s">
        <v>11</v>
      </c>
      <c r="D31" s="48">
        <f>IRR(D25:I25)</f>
        <v>3.7971360760907125E-2</v>
      </c>
      <c r="E31" s="13"/>
      <c r="F31" s="13"/>
      <c r="G31" s="13"/>
      <c r="H31" s="13"/>
      <c r="I31" s="24"/>
    </row>
    <row r="32" spans="1:15" s="10" customFormat="1" ht="21" hidden="1" customHeight="1" thickBot="1" x14ac:dyDescent="0.35">
      <c r="A32" s="14"/>
      <c r="B32" s="14" t="s">
        <v>27</v>
      </c>
      <c r="D32" s="25"/>
    </row>
    <row r="34" spans="1:20" ht="15.6" x14ac:dyDescent="0.3">
      <c r="D34" s="45" t="s">
        <v>31</v>
      </c>
      <c r="F34" s="26"/>
    </row>
    <row r="36" spans="1:20" x14ac:dyDescent="0.3">
      <c r="C36" s="46" t="s">
        <v>34</v>
      </c>
      <c r="D36" t="s">
        <v>32</v>
      </c>
    </row>
    <row r="37" spans="1:20" x14ac:dyDescent="0.3">
      <c r="A37" s="46"/>
      <c r="C37" s="46" t="s">
        <v>35</v>
      </c>
      <c r="D37" s="50"/>
      <c r="E37" t="s">
        <v>36</v>
      </c>
    </row>
    <row r="38" spans="1:20" x14ac:dyDescent="0.3">
      <c r="A38" s="46"/>
      <c r="C38" s="46" t="s">
        <v>37</v>
      </c>
      <c r="D38" s="51"/>
      <c r="E38" t="s">
        <v>38</v>
      </c>
    </row>
    <row r="39" spans="1:20" x14ac:dyDescent="0.3">
      <c r="A39" s="46"/>
      <c r="C39" s="46" t="s">
        <v>39</v>
      </c>
      <c r="D39" s="52"/>
      <c r="E39" t="s">
        <v>42</v>
      </c>
    </row>
    <row r="40" spans="1:20" x14ac:dyDescent="0.3">
      <c r="A40" s="46"/>
      <c r="C40" s="46" t="s">
        <v>40</v>
      </c>
      <c r="D40" s="58"/>
      <c r="E40" t="s">
        <v>41</v>
      </c>
    </row>
    <row r="41" spans="1:20" x14ac:dyDescent="0.3">
      <c r="C41" s="46" t="s">
        <v>43</v>
      </c>
      <c r="D41" t="s">
        <v>44</v>
      </c>
    </row>
    <row r="42" spans="1:20" ht="32.4" customHeight="1" x14ac:dyDescent="0.3">
      <c r="C42" s="46"/>
      <c r="D42" s="68" t="s">
        <v>45</v>
      </c>
      <c r="K42" s="79" t="s">
        <v>50</v>
      </c>
      <c r="L42" s="79"/>
      <c r="M42" s="79"/>
      <c r="N42" s="79"/>
      <c r="O42" s="79"/>
      <c r="P42" s="79"/>
      <c r="Q42" s="79"/>
      <c r="R42" s="79"/>
      <c r="S42" s="79"/>
      <c r="T42" s="79"/>
    </row>
    <row r="43" spans="1:20" ht="62.4" customHeight="1" x14ac:dyDescent="0.3">
      <c r="C43" s="46"/>
      <c r="D43" s="68" t="s">
        <v>46</v>
      </c>
      <c r="K43" s="79" t="s">
        <v>51</v>
      </c>
      <c r="L43" s="79"/>
      <c r="M43" s="79"/>
      <c r="N43" s="79"/>
      <c r="O43" s="79"/>
      <c r="P43" s="79"/>
      <c r="Q43" s="79"/>
      <c r="R43" s="79"/>
      <c r="S43" s="79"/>
      <c r="T43" s="79"/>
    </row>
    <row r="44" spans="1:20" ht="77.400000000000006" customHeight="1" x14ac:dyDescent="0.3">
      <c r="C44" s="46"/>
      <c r="D44" s="68" t="s">
        <v>47</v>
      </c>
      <c r="K44" s="79" t="s">
        <v>52</v>
      </c>
      <c r="L44" s="79"/>
      <c r="M44" s="79"/>
      <c r="N44" s="79"/>
      <c r="O44" s="79"/>
      <c r="P44" s="79"/>
      <c r="Q44" s="79"/>
      <c r="R44" s="79"/>
      <c r="S44" s="79"/>
      <c r="T44" s="79"/>
    </row>
    <row r="45" spans="1:20" x14ac:dyDescent="0.3">
      <c r="C45" s="46"/>
      <c r="K45" s="67"/>
    </row>
    <row r="46" spans="1:20" x14ac:dyDescent="0.3">
      <c r="C46" s="46"/>
      <c r="K46" s="67"/>
    </row>
    <row r="47" spans="1:20" x14ac:dyDescent="0.3">
      <c r="C47" s="46"/>
    </row>
    <row r="48" spans="1:20" x14ac:dyDescent="0.3">
      <c r="C48" s="46"/>
      <c r="K48" s="67"/>
    </row>
    <row r="49" spans="3:11" x14ac:dyDescent="0.3">
      <c r="C49" s="46"/>
      <c r="K49" s="67"/>
    </row>
    <row r="50" spans="3:11" x14ac:dyDescent="0.3">
      <c r="C50" s="46"/>
    </row>
    <row r="51" spans="3:11" x14ac:dyDescent="0.3">
      <c r="C51" s="46"/>
    </row>
    <row r="52" spans="3:11" x14ac:dyDescent="0.3">
      <c r="C52" s="46"/>
    </row>
  </sheetData>
  <mergeCells count="5">
    <mergeCell ref="D12:I12"/>
    <mergeCell ref="K2:T6"/>
    <mergeCell ref="K43:T43"/>
    <mergeCell ref="K44:T44"/>
    <mergeCell ref="K42:T4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dc:creator>
  <cp:lastModifiedBy>Eliyahu Dawod Afzali</cp:lastModifiedBy>
  <dcterms:created xsi:type="dcterms:W3CDTF">2020-04-30T21:33:56Z</dcterms:created>
  <dcterms:modified xsi:type="dcterms:W3CDTF">2023-05-03T00:32:11Z</dcterms:modified>
</cp:coreProperties>
</file>