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4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6.xml" ContentType="application/vnd.openxmlformats-officedocument.drawingml.chart+xml"/>
  <Override PartName="/xl/drawings/drawing12.xml" ContentType="application/vnd.openxmlformats-officedocument.drawingml.chartshapes+xml"/>
  <Override PartName="/xl/drawings/drawing13.xml" ContentType="application/vnd.openxmlformats-officedocument.drawing+xml"/>
  <Override PartName="/xl/charts/chart7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8.xml" ContentType="application/vnd.openxmlformats-officedocument.drawingml.chart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9.xml" ContentType="application/vnd.openxmlformats-officedocument.drawingml.chart+xml"/>
  <Override PartName="/xl/drawings/drawing18.xml" ContentType="application/vnd.openxmlformats-officedocument.drawingml.chartshapes+xml"/>
  <Override PartName="/xl/drawings/drawing19.xml" ContentType="application/vnd.openxmlformats-officedocument.drawing+xml"/>
  <Override PartName="/xl/charts/chart10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1.xml" ContentType="application/vnd.openxmlformats-officedocument.drawingml.chart+xml"/>
  <Override PartName="/xl/drawings/drawing22.xml" ContentType="application/vnd.openxmlformats-officedocument.drawingml.chartshapes+xml"/>
  <Override PartName="/xl/drawings/drawing23.xml" ContentType="application/vnd.openxmlformats-officedocument.drawing+xml"/>
  <Override PartName="/xl/charts/chart12.xml" ContentType="application/vnd.openxmlformats-officedocument.drawingml.chart+xml"/>
  <Override PartName="/xl/drawings/drawing2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D:\Projetos\Nova_Brazilandia_2015_2016\GEOQUIMICA\mods\"/>
    </mc:Choice>
  </mc:AlternateContent>
  <bookViews>
    <workbookView xWindow="240" yWindow="90" windowWidth="19095" windowHeight="13740"/>
  </bookViews>
  <sheets>
    <sheet name="Dados" sheetId="15" r:id="rId1"/>
    <sheet name="set_1" sheetId="1" r:id="rId2"/>
    <sheet name="set_2" sheetId="3" r:id="rId3"/>
    <sheet name="set_3" sheetId="4" r:id="rId4"/>
    <sheet name="set_4" sheetId="5" r:id="rId5"/>
    <sheet name="set_5" sheetId="6" r:id="rId6"/>
    <sheet name="set_6" sheetId="7" r:id="rId7"/>
    <sheet name="set_7" sheetId="8" r:id="rId8"/>
    <sheet name="set_8" sheetId="9" r:id="rId9"/>
    <sheet name="set_9" sheetId="10" r:id="rId10"/>
    <sheet name="set_10" sheetId="11" r:id="rId11"/>
    <sheet name="set_11" sheetId="12" r:id="rId12"/>
    <sheet name="set_12" sheetId="13" r:id="rId13"/>
    <sheet name="Summary" sheetId="14" r:id="rId14"/>
  </sheets>
  <definedNames>
    <definedName name="grupo">Dados!$C$1</definedName>
    <definedName name="gvalue">Dados!$D$1:$Q$1</definedName>
    <definedName name="hvalue">Dados!$A$1:$B$1</definedName>
    <definedName name="set_1">set_1!$A$6:$B$6</definedName>
    <definedName name="set_10">set_10!$A$6:$B$6</definedName>
    <definedName name="set_11">set_11!$A$6:$B$6</definedName>
    <definedName name="set_12">set_12!$A$6:$B$6</definedName>
    <definedName name="set_2">set_2!$A$6:$B$6</definedName>
    <definedName name="set_3">set_3!$A$6:$B$6</definedName>
    <definedName name="set_4">set_4!$A$6:$B$6</definedName>
    <definedName name="set_5">set_5!$A$6:$B$6</definedName>
    <definedName name="set_6">set_6!$A$6:$B$6</definedName>
    <definedName name="set_7">set_7!$A$6:$B$6</definedName>
    <definedName name="set_8">set_8!$A$6:$B$6</definedName>
    <definedName name="set_9">set_9!$A$6:$B$6</definedName>
  </definedNames>
  <calcPr calcId="171027" calcOnSave="0" concurrentCalc="0"/>
</workbook>
</file>

<file path=xl/calcChain.xml><?xml version="1.0" encoding="utf-8"?>
<calcChain xmlns="http://schemas.openxmlformats.org/spreadsheetml/2006/main">
  <c r="R2" i="15" l="1"/>
  <c r="W2" i="15"/>
  <c r="X2" i="15"/>
  <c r="V2" i="15"/>
  <c r="U2" i="15"/>
  <c r="T2" i="15"/>
  <c r="S2" i="15"/>
</calcChain>
</file>

<file path=xl/sharedStrings.xml><?xml version="1.0" encoding="utf-8"?>
<sst xmlns="http://schemas.openxmlformats.org/spreadsheetml/2006/main" count="136" uniqueCount="65">
  <si>
    <t>Y1</t>
  </si>
  <si>
    <t>X1</t>
  </si>
  <si>
    <t>Whalen, J.B., Currie, K.L., and Chappell, B.W., 1987, S-type granites: geochemical characteristics, discrimination and petrogenesis.  Contributions to Mineralogy and Petrology, v. 95, p. 407-419.</t>
  </si>
  <si>
    <t>Discriminates between A-type granites and granites of other types.</t>
  </si>
  <si>
    <t>Whalen et al, 1987, Fig. 1A</t>
  </si>
  <si>
    <r>
      <t>(Na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O+K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O)/CaO %</t>
    </r>
  </si>
  <si>
    <r>
      <t>Na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O+K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O %</t>
    </r>
  </si>
  <si>
    <t>Whalen et al, 1987, Fig. 1B</t>
  </si>
  <si>
    <t>Whalen et al, 1987, Fig. 1C</t>
  </si>
  <si>
    <r>
      <t>K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</rPr>
      <t>O/MgO %</t>
    </r>
  </si>
  <si>
    <r>
      <t>FeO</t>
    </r>
    <r>
      <rPr>
        <b/>
        <vertAlign val="subscript"/>
        <sz val="9"/>
        <rFont val="Arial"/>
        <family val="2"/>
      </rPr>
      <t>total</t>
    </r>
    <r>
      <rPr>
        <b/>
        <sz val="9"/>
        <rFont val="Arial"/>
        <family val="2"/>
      </rPr>
      <t>/MgO %</t>
    </r>
  </si>
  <si>
    <t>10000*Ga/Al ppm</t>
  </si>
  <si>
    <t>Zr ppm</t>
  </si>
  <si>
    <t>Whalen et al, 1987, Fig. 2A</t>
  </si>
  <si>
    <t>Whalen et al, 1987, Fig. 2B</t>
  </si>
  <si>
    <t>Nb ppm</t>
  </si>
  <si>
    <t>Whalen et al, 1987, Fig. 2C</t>
  </si>
  <si>
    <t>Ce ppm</t>
  </si>
  <si>
    <t>Y ppm</t>
  </si>
  <si>
    <t>Whalen et al, 1987, Fig. 2D</t>
  </si>
  <si>
    <t>Whalen et al, 1987, Fig. 2E</t>
  </si>
  <si>
    <t>Zn ppm</t>
  </si>
  <si>
    <t>Whalen et al, 1987, Fig. 2F</t>
  </si>
  <si>
    <t>(Na+K)/Al molar</t>
  </si>
  <si>
    <t>Zr+Nb+Ce+Y ppm</t>
  </si>
  <si>
    <t>Whalen et al, 1987, Fig. 5A</t>
  </si>
  <si>
    <t>Whalen et al, 1987, Fig. 5B</t>
  </si>
  <si>
    <t>&gt;16 (fig. 5A)</t>
  </si>
  <si>
    <t>&gt;28 (fig. 5B)</t>
  </si>
  <si>
    <t>&gt;10 (fig. 1B</t>
  </si>
  <si>
    <t>&gt;10 (fig. 1D)</t>
  </si>
  <si>
    <t>&gt;2.6 (figs. 1, 2)</t>
  </si>
  <si>
    <t>&gt;8.5 (fig. 1A)</t>
  </si>
  <si>
    <t>&gt;16 (fig. 1C)</t>
  </si>
  <si>
    <t>&gt;250 (fig. 2A)</t>
  </si>
  <si>
    <t>&gt;20 (fig. 2B)</t>
  </si>
  <si>
    <t>&gt;80 (fig. 2C)</t>
  </si>
  <si>
    <t>&gt;100 (fig. 2D)</t>
  </si>
  <si>
    <t>&gt;100 (fig. 2E)</t>
  </si>
  <si>
    <t>&gt;0.85 (fig. 2F)</t>
  </si>
  <si>
    <t>&gt;350 (fig. 5)</t>
  </si>
  <si>
    <t>Because all of the discriminant diagrams have the same simple structure, this list summarizes the characteristics of A-type granites.</t>
  </si>
  <si>
    <t>Amostra</t>
  </si>
  <si>
    <t>Nº Lab.</t>
  </si>
  <si>
    <t>Grupo</t>
  </si>
  <si>
    <t>FeOt</t>
  </si>
  <si>
    <t>MgO</t>
  </si>
  <si>
    <t>Na2O</t>
  </si>
  <si>
    <t>K2O</t>
  </si>
  <si>
    <t>CaO</t>
  </si>
  <si>
    <t>Ga</t>
  </si>
  <si>
    <t>Al</t>
  </si>
  <si>
    <t>Zr</t>
  </si>
  <si>
    <t>Nb</t>
  </si>
  <si>
    <t>Ce</t>
  </si>
  <si>
    <t>Y</t>
  </si>
  <si>
    <t>Zn</t>
  </si>
  <si>
    <t>Na</t>
  </si>
  <si>
    <t>K</t>
  </si>
  <si>
    <t>10000*Ga/Al</t>
  </si>
  <si>
    <t>Na2O+K2O</t>
  </si>
  <si>
    <t>(Na2O+K2O2)/CaO</t>
  </si>
  <si>
    <t>K2O/MgO</t>
  </si>
  <si>
    <t>FeOt/MgO</t>
  </si>
  <si>
    <t>Zr+Nb+Ce+Y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</si>
</sst>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6" x14ac:knownFonts="1">
    <font>
      <sz val="9"/>
      <color theme="1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vertAlign val="subscript"/>
      <sz val="9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6A6A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2" fontId="2" fillId="0" borderId="0" xfId="0" applyNumberFormat="1" applyFont="1"/>
    <xf numFmtId="164" fontId="2" fillId="0" borderId="0" xfId="0" applyNumberFormat="1" applyFont="1"/>
    <xf numFmtId="0" fontId="2" fillId="0" borderId="0" xfId="0" applyFont="1" applyBorder="1"/>
    <xf numFmtId="164" fontId="2" fillId="0" borderId="0" xfId="0" applyNumberFormat="1" applyFont="1" applyBorder="1"/>
    <xf numFmtId="2" fontId="2" fillId="0" borderId="0" xfId="0" applyNumberFormat="1" applyFont="1" applyBorder="1"/>
    <xf numFmtId="0" fontId="0" fillId="0" borderId="0" xfId="0" applyBorder="1"/>
    <xf numFmtId="0" fontId="1" fillId="0" borderId="0" xfId="0" applyFont="1" applyAlignment="1">
      <alignment horizontal="right"/>
    </xf>
    <xf numFmtId="0" fontId="0" fillId="0" borderId="0" xfId="0" applyAlignment="1"/>
    <xf numFmtId="0" fontId="4" fillId="0" borderId="0" xfId="0" applyFont="1" applyAlignment="1">
      <alignment horizontal="right"/>
    </xf>
    <xf numFmtId="2" fontId="0" fillId="0" borderId="0" xfId="0" applyNumberFormat="1"/>
    <xf numFmtId="2" fontId="0" fillId="0" borderId="0" xfId="0" applyNumberFormat="1" applyBorder="1"/>
    <xf numFmtId="0" fontId="2" fillId="0" borderId="0" xfId="0" applyNumberFormat="1" applyFont="1"/>
    <xf numFmtId="0" fontId="0" fillId="0" borderId="0" xfId="0" applyNumberFormat="1" applyBorder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0" fillId="0" borderId="0" xfId="0" applyAlignment="1">
      <alignment horizontal="right"/>
    </xf>
    <xf numFmtId="0" fontId="5" fillId="2" borderId="0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1" fillId="3" borderId="0" xfId="0" applyFont="1" applyFill="1" applyBorder="1" applyAlignment="1">
      <alignment horizontal="left"/>
    </xf>
    <xf numFmtId="0" fontId="0" fillId="4" borderId="0" xfId="0" applyFill="1"/>
    <xf numFmtId="0" fontId="1" fillId="3" borderId="2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</cellXfs>
  <cellStyles count="1">
    <cellStyle name="Normal" xfId="0" builtinId="0"/>
  </cellStyles>
  <dxfs count="34"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ill>
        <patternFill patternType="solid">
          <fgColor indexed="64"/>
          <bgColor theme="0" tint="-0.34998626667073579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family val="2"/>
        <scheme val="none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  <dxf>
      <fill>
        <patternFill>
          <bgColor theme="5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set_1!$A$7:$A$9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set_1!$B$7:$B$9</c:f>
              <c:numCache>
                <c:formatCode>General</c:formatCode>
                <c:ptCount val="3"/>
                <c:pt idx="0">
                  <c:v>8.5</c:v>
                </c:pt>
                <c:pt idx="1">
                  <c:v>8.5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8-403E-AC07-8F83D41E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85832"/>
        <c:axId val="1"/>
      </c:scatterChart>
      <c:valAx>
        <c:axId val="548085832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orientation val="minMax"/>
          <c:max val="12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Na</a:t>
                </a:r>
                <a:r>
                  <a:rPr lang="en-US" sz="1200" baseline="-25000"/>
                  <a:t>2</a:t>
                </a:r>
                <a:r>
                  <a:rPr lang="en-US" sz="1200"/>
                  <a:t>O</a:t>
                </a:r>
                <a:r>
                  <a:rPr lang="en-US" sz="1200" baseline="0"/>
                  <a:t> + K</a:t>
                </a:r>
                <a:r>
                  <a:rPr lang="en-US" sz="1200" baseline="-25000"/>
                  <a:t>2</a:t>
                </a:r>
                <a:r>
                  <a:rPr lang="en-US" sz="1200" baseline="0"/>
                  <a:t>O</a:t>
                </a:r>
                <a:r>
                  <a:rPr lang="en-US" sz="1200"/>
                  <a:t> weight 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548085832"/>
        <c:crosses val="autoZero"/>
        <c:crossBetween val="midCat"/>
        <c:majorUnit val="2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set_10!$A$7:$A$9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set_10!$B$7:$B$9</c:f>
              <c:numCache>
                <c:formatCode>General</c:formatCode>
                <c:ptCount val="3"/>
                <c:pt idx="0">
                  <c:v>0.85</c:v>
                </c:pt>
                <c:pt idx="1">
                  <c:v>0.85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BD-42F5-99C8-82C263E5A2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7328"/>
        <c:axId val="1"/>
      </c:scatterChart>
      <c:valAx>
        <c:axId val="55559732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orientation val="minMax"/>
          <c:max val="1.3"/>
          <c:min val="0.5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(Na+K)/Al molar</a:t>
                </a:r>
              </a:p>
            </c:rich>
          </c:tx>
          <c:overlay val="0"/>
        </c:title>
        <c:numFmt formatCode="0.0" sourceLinked="0"/>
        <c:majorTickMark val="out"/>
        <c:minorTickMark val="none"/>
        <c:tickLblPos val="nextTo"/>
        <c:crossAx val="5555973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set_11!$A$7:$A$9</c:f>
              <c:numCache>
                <c:formatCode>General</c:formatCode>
                <c:ptCount val="3"/>
                <c:pt idx="0">
                  <c:v>0.1</c:v>
                </c:pt>
                <c:pt idx="1">
                  <c:v>350</c:v>
                </c:pt>
                <c:pt idx="2">
                  <c:v>350</c:v>
                </c:pt>
              </c:numCache>
            </c:numRef>
          </c:xVal>
          <c:yVal>
            <c:numRef>
              <c:f>set_11!$B$7:$B$9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EA-48A4-9EFA-D158FBF1F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5599624"/>
        <c:axId val="1"/>
      </c:scatterChart>
      <c:valAx>
        <c:axId val="555599624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 b="1" i="0" u="none" strike="noStrike" baseline="0"/>
                  <a:t>Zr+Nb+Ce+Y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FeO</a:t>
                </a:r>
                <a:r>
                  <a:rPr lang="en-US" sz="1200" baseline="-25000"/>
                  <a:t>total</a:t>
                </a:r>
                <a:r>
                  <a:rPr lang="en-US" sz="1200"/>
                  <a:t>/MgO %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5555996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set_12!$A$7:$A$9</c:f>
              <c:numCache>
                <c:formatCode>General</c:formatCode>
                <c:ptCount val="3"/>
                <c:pt idx="0">
                  <c:v>0.1</c:v>
                </c:pt>
                <c:pt idx="1">
                  <c:v>350</c:v>
                </c:pt>
                <c:pt idx="2">
                  <c:v>350</c:v>
                </c:pt>
              </c:numCache>
            </c:numRef>
          </c:xVal>
          <c:yVal>
            <c:numRef>
              <c:f>set_12!$B$7:$B$9</c:f>
              <c:numCache>
                <c:formatCode>General</c:formatCode>
                <c:ptCount val="3"/>
                <c:pt idx="0">
                  <c:v>28</c:v>
                </c:pt>
                <c:pt idx="1">
                  <c:v>28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08-4806-9351-9FF47C8AD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177736"/>
        <c:axId val="1"/>
      </c:scatterChart>
      <c:valAx>
        <c:axId val="515177736"/>
        <c:scaling>
          <c:logBase val="10"/>
          <c:orientation val="minMax"/>
          <c:max val="10000"/>
          <c:min val="1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Zr+Nb+Ce+Y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(Na</a:t>
                </a:r>
                <a:r>
                  <a:rPr lang="en-US" sz="1200" baseline="-25000"/>
                  <a:t>2</a:t>
                </a:r>
                <a:r>
                  <a:rPr lang="en-US" sz="1200"/>
                  <a:t>O+K</a:t>
                </a:r>
                <a:r>
                  <a:rPr lang="en-US" sz="1200" baseline="-25000"/>
                  <a:t>2</a:t>
                </a:r>
                <a:r>
                  <a:rPr lang="en-US" sz="1200"/>
                  <a:t>O)/CaO weight %</a:t>
                </a:r>
              </a:p>
            </c:rich>
          </c:tx>
          <c:overlay val="0"/>
        </c:title>
        <c:numFmt formatCode="General" sourceLinked="0"/>
        <c:majorTickMark val="out"/>
        <c:minorTickMark val="out"/>
        <c:tickLblPos val="nextTo"/>
        <c:crossAx val="51517773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set_2!$A$7:$A$9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set_2!$B$7:$B$9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20-463C-A171-E0C718776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5392"/>
        <c:axId val="1"/>
      </c:scatterChart>
      <c:valAx>
        <c:axId val="523795392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(Na</a:t>
                </a:r>
                <a:r>
                  <a:rPr lang="en-US" sz="1200" baseline="-25000"/>
                  <a:t>2</a:t>
                </a:r>
                <a:r>
                  <a:rPr lang="en-US" sz="1200"/>
                  <a:t>O</a:t>
                </a:r>
                <a:r>
                  <a:rPr lang="en-US" sz="1200" baseline="0"/>
                  <a:t> + K</a:t>
                </a:r>
                <a:r>
                  <a:rPr lang="en-US" sz="1200" baseline="-25000"/>
                  <a:t>2</a:t>
                </a:r>
                <a:r>
                  <a:rPr lang="en-US" sz="1200" baseline="0"/>
                  <a:t>O)/CaO</a:t>
                </a:r>
                <a:r>
                  <a:rPr lang="en-US" sz="1200"/>
                  <a:t> weight %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2379539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set_3!$A$7:$A$9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set_3!$B$7:$B$9</c:f>
              <c:numCache>
                <c:formatCode>General</c:formatCode>
                <c:ptCount val="3"/>
                <c:pt idx="0">
                  <c:v>16</c:v>
                </c:pt>
                <c:pt idx="1">
                  <c:v>16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3-44F0-8008-5A76CB6F3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793424"/>
        <c:axId val="1"/>
      </c:scatterChart>
      <c:valAx>
        <c:axId val="523793424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 baseline="0"/>
                  <a:t>K</a:t>
                </a:r>
                <a:r>
                  <a:rPr lang="en-US" sz="1200" baseline="-25000"/>
                  <a:t>2</a:t>
                </a:r>
                <a:r>
                  <a:rPr lang="en-US" sz="1200" baseline="0"/>
                  <a:t>O/MgO</a:t>
                </a:r>
                <a:r>
                  <a:rPr lang="en-US" sz="1200"/>
                  <a:t> weight %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23793424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set_4!$A$7:$A$9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set_4!$B$7:$B$9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C-4672-8138-D81277F08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1563008"/>
        <c:axId val="1"/>
      </c:scatterChart>
      <c:valAx>
        <c:axId val="36156300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FeO</a:t>
                </a:r>
                <a:r>
                  <a:rPr lang="en-US" sz="1200" baseline="-25000"/>
                  <a:t>total</a:t>
                </a:r>
                <a:r>
                  <a:rPr lang="en-US" sz="1200"/>
                  <a:t>/MgO weight %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36156300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set_5!$A$7:$A$9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set_5!$B$7:$B$9</c:f>
              <c:numCache>
                <c:formatCode>General</c:formatCode>
                <c:ptCount val="3"/>
                <c:pt idx="0">
                  <c:v>250</c:v>
                </c:pt>
                <c:pt idx="1">
                  <c:v>250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3-4515-AAAD-9B93ED40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4977712"/>
        <c:axId val="1"/>
      </c:scatterChart>
      <c:valAx>
        <c:axId val="554977712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Zr ppm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54977712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set_6!$A$7:$A$9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set_6!$B$7:$B$9</c:f>
              <c:numCache>
                <c:formatCode>General</c:formatCode>
                <c:ptCount val="3"/>
                <c:pt idx="0">
                  <c:v>20</c:v>
                </c:pt>
                <c:pt idx="1">
                  <c:v>20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8-44C9-97EE-E5B2F1B54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1728"/>
        <c:axId val="1"/>
      </c:scatterChart>
      <c:valAx>
        <c:axId val="60621172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Nb ppm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6062117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set_7!$A$7:$A$9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set_7!$B$7:$B$9</c:f>
              <c:numCache>
                <c:formatCode>General</c:formatCode>
                <c:ptCount val="3"/>
                <c:pt idx="0">
                  <c:v>80</c:v>
                </c:pt>
                <c:pt idx="1">
                  <c:v>80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02-4479-A323-5C2E06D02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13696"/>
        <c:axId val="1"/>
      </c:scatterChart>
      <c:valAx>
        <c:axId val="606213696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Ce ppm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606213696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set_8!$A$7:$A$9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set_8!$B$7:$B$9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6-41D0-874F-C8FFBE4B80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237928"/>
        <c:axId val="1"/>
      </c:scatterChart>
      <c:valAx>
        <c:axId val="55923792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Y ppm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592379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solidFill>
                <a:sysClr val="windowText" lastClr="000000"/>
              </a:solidFill>
            </a:ln>
          </c:spPr>
          <c:marker>
            <c:symbol val="none"/>
          </c:marker>
          <c:xVal>
            <c:numRef>
              <c:f>set_9!$A$7:$A$9</c:f>
              <c:numCache>
                <c:formatCode>General</c:formatCode>
                <c:ptCount val="3"/>
                <c:pt idx="0">
                  <c:v>0.1</c:v>
                </c:pt>
                <c:pt idx="1">
                  <c:v>2.6</c:v>
                </c:pt>
                <c:pt idx="2">
                  <c:v>2.6</c:v>
                </c:pt>
              </c:numCache>
            </c:numRef>
          </c:xVal>
          <c:yVal>
            <c:numRef>
              <c:f>set_9!$B$7:$B$9</c:f>
              <c:numCache>
                <c:formatCode>General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2-4D45-9199-23C372739E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159128"/>
        <c:axId val="1"/>
      </c:scatterChart>
      <c:valAx>
        <c:axId val="523159128"/>
        <c:scaling>
          <c:logBase val="10"/>
          <c:orientation val="minMax"/>
          <c:max val="10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10000*Ga/Al</a:t>
                </a:r>
                <a:r>
                  <a:rPr lang="en-US" sz="1200" baseline="0"/>
                  <a:t> ppm</a:t>
                </a:r>
                <a:endParaRPr lang="en-US" sz="1200"/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1"/>
        <c:crosses val="autoZero"/>
        <c:crossBetween val="midCat"/>
        <c:minorUnit val="10"/>
      </c:valAx>
      <c:valAx>
        <c:axId val="1"/>
        <c:scaling>
          <c:logBase val="10"/>
          <c:orientation val="minMax"/>
          <c:max val="1000"/>
          <c:min val="1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Zn ppm</a:t>
                </a:r>
              </a:p>
            </c:rich>
          </c:tx>
          <c:overlay val="0"/>
        </c:title>
        <c:numFmt formatCode="0" sourceLinked="0"/>
        <c:majorTickMark val="out"/>
        <c:minorTickMark val="out"/>
        <c:tickLblPos val="nextTo"/>
        <c:crossAx val="523159128"/>
        <c:crosses val="autoZero"/>
        <c:crossBetween val="midCat"/>
      </c:valAx>
      <c:spPr>
        <a:ln w="12700">
          <a:solidFill>
            <a:schemeClr val="tx1"/>
          </a:solidFill>
        </a:ln>
      </c:spPr>
    </c:plotArea>
    <c:plotVisOnly val="1"/>
    <c:dispBlanksAs val="gap"/>
    <c:showDLblsOverMax val="0"/>
  </c:chart>
  <c:txPr>
    <a:bodyPr/>
    <a:lstStyle/>
    <a:p>
      <a:pPr>
        <a:defRPr sz="1000"/>
      </a:pPr>
      <a:endParaRPr lang="pt-B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3</xdr:row>
      <xdr:rowOff>114300</xdr:rowOff>
    </xdr:from>
    <xdr:to>
      <xdr:col>11</xdr:col>
      <xdr:colOff>504825</xdr:colOff>
      <xdr:row>31</xdr:row>
      <xdr:rowOff>47625</xdr:rowOff>
    </xdr:to>
    <xdr:graphicFrame macro="">
      <xdr:nvGraphicFramePr>
        <xdr:cNvPr id="105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0.52181</cdr:y>
    </cdr:from>
    <cdr:to>
      <cdr:x>0.39441</cdr:x>
      <cdr:y>0.71355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53" y="2191894"/>
          <a:ext cx="1214797" cy="8054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0.53191</cdr:x>
      <cdr:y>0.14419</cdr:y>
    </cdr:from>
    <cdr:to>
      <cdr:x>0.73081</cdr:x>
      <cdr:y>0.20927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2811" y="608438"/>
          <a:ext cx="1220073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2356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0.52862</cdr:y>
    </cdr:from>
    <cdr:to>
      <cdr:x>0.39441</cdr:x>
      <cdr:y>0.6576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53" y="2220469"/>
          <a:ext cx="1214797" cy="541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4403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0.52862</cdr:y>
    </cdr:from>
    <cdr:to>
      <cdr:x>0.39441</cdr:x>
      <cdr:y>0.6576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53" y="2220469"/>
          <a:ext cx="1214797" cy="541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46086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0.52862</cdr:y>
    </cdr:from>
    <cdr:to>
      <cdr:x>0.39441</cdr:x>
      <cdr:y>0.6576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53" y="2220469"/>
          <a:ext cx="1214797" cy="541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4813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0.52862</cdr:y>
    </cdr:from>
    <cdr:to>
      <cdr:x>0.39441</cdr:x>
      <cdr:y>0.6576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53" y="2220469"/>
          <a:ext cx="1214797" cy="54178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5018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0.19637</cdr:x>
      <cdr:y>0.46966</cdr:y>
    </cdr:from>
    <cdr:to>
      <cdr:x>0.39441</cdr:x>
      <cdr:y>0.6614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30" y="1981769"/>
          <a:ext cx="1214820" cy="809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0.53191</cdr:x>
      <cdr:y>0.14419</cdr:y>
    </cdr:from>
    <cdr:to>
      <cdr:x>0.73081</cdr:x>
      <cdr:y>0.20927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2811" y="608438"/>
          <a:ext cx="1220073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0.18861</cdr:x>
      <cdr:y>0.61706</cdr:y>
    </cdr:from>
    <cdr:to>
      <cdr:x>0.38665</cdr:x>
      <cdr:y>0.74604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56928" y="2591957"/>
          <a:ext cx="1214797" cy="541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62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0.25538</cdr:x>
      <cdr:y>0.56063</cdr:y>
    </cdr:from>
    <cdr:to>
      <cdr:x>0.45342</cdr:x>
      <cdr:y>0.68961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66528" y="2365606"/>
          <a:ext cx="1214797" cy="544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0.56297</cdr:x>
      <cdr:y>0.23263</cdr:y>
    </cdr:from>
    <cdr:to>
      <cdr:x>0.76187</cdr:x>
      <cdr:y>0.29771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53289" y="977149"/>
          <a:ext cx="1220073" cy="27337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76200</xdr:rowOff>
    </xdr:from>
    <xdr:to>
      <xdr:col>11</xdr:col>
      <xdr:colOff>533400</xdr:colOff>
      <xdr:row>31</xdr:row>
      <xdr:rowOff>9525</xdr:rowOff>
    </xdr:to>
    <xdr:graphicFrame macro="">
      <xdr:nvGraphicFramePr>
        <xdr:cNvPr id="6451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0.19327</cdr:x>
      <cdr:y>0.5358</cdr:y>
    </cdr:from>
    <cdr:to>
      <cdr:x>0.39131</cdr:x>
      <cdr:y>0.66478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5528" y="2260831"/>
          <a:ext cx="1214797" cy="5442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0.61111</cdr:x>
      <cdr:y>0.21006</cdr:y>
    </cdr:from>
    <cdr:to>
      <cdr:x>0.81001</cdr:x>
      <cdr:y>0.27514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748589" y="886350"/>
          <a:ext cx="1220073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3</xdr:row>
      <xdr:rowOff>85725</xdr:rowOff>
    </xdr:from>
    <xdr:to>
      <xdr:col>11</xdr:col>
      <xdr:colOff>504825</xdr:colOff>
      <xdr:row>31</xdr:row>
      <xdr:rowOff>19050</xdr:rowOff>
    </xdr:to>
    <xdr:graphicFrame macro="">
      <xdr:nvGraphicFramePr>
        <xdr:cNvPr id="513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0.19637</cdr:x>
      <cdr:y>0.54189</cdr:y>
    </cdr:from>
    <cdr:to>
      <cdr:x>0.39441</cdr:x>
      <cdr:y>0.73363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8294" y="2286566"/>
          <a:ext cx="1218570" cy="809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0.55203</cdr:x>
      <cdr:y>0.20288</cdr:y>
    </cdr:from>
    <cdr:to>
      <cdr:x>0.75093</cdr:x>
      <cdr:y>0.26796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396747" y="856071"/>
          <a:ext cx="1223862" cy="274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133350</xdr:rowOff>
    </xdr:from>
    <xdr:to>
      <xdr:col>11</xdr:col>
      <xdr:colOff>495300</xdr:colOff>
      <xdr:row>31</xdr:row>
      <xdr:rowOff>66675</xdr:rowOff>
    </xdr:to>
    <xdr:graphicFrame macro="">
      <xdr:nvGraphicFramePr>
        <xdr:cNvPr id="1025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0.19637</cdr:x>
      <cdr:y>0.46966</cdr:y>
    </cdr:from>
    <cdr:to>
      <cdr:x>0.39441</cdr:x>
      <cdr:y>0.6614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4530" y="1981769"/>
          <a:ext cx="1214820" cy="8090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0.53191</cdr:x>
      <cdr:y>0.14419</cdr:y>
    </cdr:from>
    <cdr:to>
      <cdr:x>0.73081</cdr:x>
      <cdr:y>0.20927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262811" y="608438"/>
          <a:ext cx="1220073" cy="2746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3</xdr:row>
      <xdr:rowOff>9525</xdr:rowOff>
    </xdr:from>
    <xdr:to>
      <xdr:col>11</xdr:col>
      <xdr:colOff>533400</xdr:colOff>
      <xdr:row>30</xdr:row>
      <xdr:rowOff>95250</xdr:rowOff>
    </xdr:to>
    <xdr:graphicFrame macro="">
      <xdr:nvGraphicFramePr>
        <xdr:cNvPr id="123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0.19326</cdr:x>
      <cdr:y>0.54641</cdr:y>
    </cdr:from>
    <cdr:to>
      <cdr:x>0.3913</cdr:x>
      <cdr:y>0.73815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5503" y="2305616"/>
          <a:ext cx="1214797" cy="8090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pPr algn="ctr"/>
          <a:r>
            <a:rPr lang="en-US" sz="1200"/>
            <a:t>Other</a:t>
          </a:r>
          <a:r>
            <a:rPr lang="en-US" sz="1200" baseline="0"/>
            <a:t> granites (I, S, M)</a:t>
          </a:r>
          <a:endParaRPr lang="en-US" sz="1200"/>
        </a:p>
      </cdr:txBody>
    </cdr:sp>
  </cdr:relSizeAnchor>
  <cdr:relSizeAnchor xmlns:cdr="http://schemas.openxmlformats.org/drawingml/2006/chartDrawing">
    <cdr:from>
      <cdr:x>0.57539</cdr:x>
      <cdr:y>0.25028</cdr:y>
    </cdr:from>
    <cdr:to>
      <cdr:x>0.77429</cdr:x>
      <cdr:y>0.31536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529489" y="1056096"/>
          <a:ext cx="1220073" cy="27460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/>
        <a:p xmlns:a="http://schemas.openxmlformats.org/drawingml/2006/main">
          <a:r>
            <a:rPr lang="en-US" sz="1200"/>
            <a:t>A-type granites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3</xdr:row>
      <xdr:rowOff>104775</xdr:rowOff>
    </xdr:from>
    <xdr:to>
      <xdr:col>11</xdr:col>
      <xdr:colOff>495300</xdr:colOff>
      <xdr:row>31</xdr:row>
      <xdr:rowOff>38100</xdr:rowOff>
    </xdr:to>
    <xdr:graphicFrame macro="">
      <xdr:nvGraphicFramePr>
        <xdr:cNvPr id="2151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Dados" displayName="Dados" ref="A1:X2" totalsRowShown="0" headerRowDxfId="32">
  <autoFilter ref="A1:X2"/>
  <tableColumns count="24">
    <tableColumn id="1" name="Amostra" dataDxfId="31"/>
    <tableColumn id="2" name="Nº Lab." dataDxfId="30"/>
    <tableColumn id="3" name="Grupo" dataDxfId="29"/>
    <tableColumn id="4" name="Ga"/>
    <tableColumn id="5" name="Al"/>
    <tableColumn id="7" name="Na2O"/>
    <tableColumn id="8" name="K2O"/>
    <tableColumn id="9" name="CaO"/>
    <tableColumn id="6" name="MgO"/>
    <tableColumn id="10" name="FeOt"/>
    <tableColumn id="13" name="Zr"/>
    <tableColumn id="14" name="Nb"/>
    <tableColumn id="15" name="Ce"/>
    <tableColumn id="16" name="Y"/>
    <tableColumn id="17" name="Zn"/>
    <tableColumn id="20" name="Na"/>
    <tableColumn id="19" name="K"/>
    <tableColumn id="11" name="10000*Ga/Al">
      <calculatedColumnFormula>IFERROR(D2/E2,"")</calculatedColumnFormula>
    </tableColumn>
    <tableColumn id="12" name="Na2O+K2O">
      <calculatedColumnFormula>IFERROR(IF(F2+G2=0,"",F2+G2),"")</calculatedColumnFormula>
    </tableColumn>
    <tableColumn id="21" name="(Na2O+K2O2)/CaO">
      <calculatedColumnFormula>IFERROR(IF((F2+G2)/H2=0,"",(F2+G2)/H2),"")</calculatedColumnFormula>
    </tableColumn>
    <tableColumn id="22" name="K2O/MgO">
      <calculatedColumnFormula>IFERROR(IF(G2/I2=0,"",G2/I2),"")</calculatedColumnFormula>
    </tableColumn>
    <tableColumn id="23" name="FeOt/MgO">
      <calculatedColumnFormula>IFERROR(IF(J2/I2=0,"",J2/I2),"")</calculatedColumnFormula>
    </tableColumn>
    <tableColumn id="24" name="(Na+K)/Al molar">
      <calculatedColumnFormula>IFERROR(IF((P2/22.99+Q2/39.1)/(E2/26.98)=0,"",(P2/22.99+Q2/39.1)/(E2/26.98)),"")</calculatedColumnFormula>
    </tableColumn>
    <tableColumn id="25" name="Zr+Nb+Ce+Y">
      <calculatedColumnFormula>IFERROR(IF(K2+L2+M2+N2=0,"",K2+L2+M2+N2),"")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4"/>
  <dimension ref="A1:X2"/>
  <sheetViews>
    <sheetView tabSelected="1" topLeftCell="D1" workbookViewId="0">
      <selection activeCell="N16" sqref="N16"/>
    </sheetView>
  </sheetViews>
  <sheetFormatPr defaultRowHeight="12" x14ac:dyDescent="0.2"/>
  <cols>
    <col min="18" max="18" width="13.140625" bestFit="1" customWidth="1"/>
    <col min="19" max="19" width="12.140625" bestFit="1" customWidth="1"/>
    <col min="20" max="20" width="18.28515625" bestFit="1" customWidth="1"/>
    <col min="21" max="21" width="10.85546875" bestFit="1" customWidth="1"/>
    <col min="22" max="22" width="11.140625" bestFit="1" customWidth="1"/>
    <col min="23" max="23" width="16" bestFit="1" customWidth="1"/>
    <col min="24" max="24" width="15.140625" bestFit="1" customWidth="1"/>
  </cols>
  <sheetData>
    <row r="1" spans="1:24" ht="15" x14ac:dyDescent="0.2">
      <c r="A1" s="20" t="s">
        <v>42</v>
      </c>
      <c r="B1" s="21" t="s">
        <v>43</v>
      </c>
      <c r="C1" s="20" t="s">
        <v>44</v>
      </c>
      <c r="D1" s="22" t="s">
        <v>50</v>
      </c>
      <c r="E1" s="22" t="s">
        <v>51</v>
      </c>
      <c r="F1" s="22" t="s">
        <v>47</v>
      </c>
      <c r="G1" s="22" t="s">
        <v>48</v>
      </c>
      <c r="H1" s="22" t="s">
        <v>49</v>
      </c>
      <c r="I1" s="22" t="s">
        <v>46</v>
      </c>
      <c r="J1" s="22" t="s">
        <v>45</v>
      </c>
      <c r="K1" s="22" t="s">
        <v>52</v>
      </c>
      <c r="L1" s="22" t="s">
        <v>53</v>
      </c>
      <c r="M1" s="22" t="s">
        <v>54</v>
      </c>
      <c r="N1" s="22" t="s">
        <v>55</v>
      </c>
      <c r="O1" s="22" t="s">
        <v>56</v>
      </c>
      <c r="P1" s="22" t="s">
        <v>57</v>
      </c>
      <c r="Q1" s="22" t="s">
        <v>58</v>
      </c>
      <c r="R1" s="22" t="s">
        <v>59</v>
      </c>
      <c r="S1" s="22" t="s">
        <v>60</v>
      </c>
      <c r="T1" s="22" t="s">
        <v>61</v>
      </c>
      <c r="U1" s="25" t="s">
        <v>62</v>
      </c>
      <c r="V1" s="25" t="s">
        <v>63</v>
      </c>
      <c r="W1" s="25" t="s">
        <v>23</v>
      </c>
      <c r="X1" s="25" t="s">
        <v>64</v>
      </c>
    </row>
    <row r="2" spans="1:24" x14ac:dyDescent="0.2">
      <c r="A2" s="23"/>
      <c r="B2" s="23"/>
      <c r="C2" s="23"/>
      <c r="R2" t="str">
        <f>IFERROR(D2/E2,"")</f>
        <v/>
      </c>
      <c r="S2" t="str">
        <f>IFERROR(IF(F2+G2=0,"",F2+G2),"")</f>
        <v/>
      </c>
      <c r="T2" t="str">
        <f>IFERROR(IF((F2+G2)/H2=0,"",(F2+G2)/H2),"")</f>
        <v/>
      </c>
      <c r="U2" t="str">
        <f>IFERROR(IF(G2/I2=0,"",G2/I2),"")</f>
        <v/>
      </c>
      <c r="V2" t="str">
        <f>IFERROR(IF(J2/I2=0,"",J2/I2),"")</f>
        <v/>
      </c>
      <c r="W2" t="str">
        <f>IFERROR(IF((P2/22.99+Q2/39.1)/(E2/26.98)=0,"",(P2/22.99+Q2/39.1)/(E2/26.98)),"")</f>
        <v/>
      </c>
      <c r="X2" t="str">
        <f>IFERROR(IF(K2+L2+M2+N2=0,"",K2+L2+M2+N2),"")</f>
        <v/>
      </c>
    </row>
  </sheetData>
  <conditionalFormatting sqref="X2">
    <cfRule type="cellIs" dxfId="26" priority="14" operator="greaterThan">
      <formula>350</formula>
    </cfRule>
  </conditionalFormatting>
  <conditionalFormatting sqref="R2">
    <cfRule type="cellIs" dxfId="25" priority="13" operator="greaterThan">
      <formula>2.6</formula>
    </cfRule>
  </conditionalFormatting>
  <conditionalFormatting sqref="S2">
    <cfRule type="cellIs" dxfId="24" priority="12" operator="greaterThan">
      <formula>8.5</formula>
    </cfRule>
  </conditionalFormatting>
  <conditionalFormatting sqref="T2">
    <cfRule type="cellIs" dxfId="23" priority="11" operator="greaterThan">
      <formula>10</formula>
    </cfRule>
    <cfRule type="cellIs" dxfId="22" priority="9" operator="greaterThan">
      <formula>28</formula>
    </cfRule>
  </conditionalFormatting>
  <conditionalFormatting sqref="U2">
    <cfRule type="cellIs" dxfId="21" priority="10" operator="greaterThan">
      <formula>16</formula>
    </cfRule>
  </conditionalFormatting>
  <conditionalFormatting sqref="V2">
    <cfRule type="cellIs" dxfId="20" priority="8" operator="greaterThan">
      <formula>10</formula>
    </cfRule>
    <cfRule type="cellIs" dxfId="19" priority="7" operator="greaterThan">
      <formula>16</formula>
    </cfRule>
  </conditionalFormatting>
  <conditionalFormatting sqref="K2">
    <cfRule type="cellIs" dxfId="18" priority="6" operator="greaterThan">
      <formula>250</formula>
    </cfRule>
  </conditionalFormatting>
  <conditionalFormatting sqref="L2">
    <cfRule type="cellIs" dxfId="17" priority="5" operator="greaterThan">
      <formula>20</formula>
    </cfRule>
  </conditionalFormatting>
  <conditionalFormatting sqref="M2">
    <cfRule type="cellIs" dxfId="16" priority="4" operator="greaterThan">
      <formula>80</formula>
    </cfRule>
  </conditionalFormatting>
  <conditionalFormatting sqref="N2">
    <cfRule type="cellIs" dxfId="15" priority="3" operator="greaterThan">
      <formula>100</formula>
    </cfRule>
  </conditionalFormatting>
  <conditionalFormatting sqref="O2">
    <cfRule type="cellIs" dxfId="14" priority="2" operator="greaterThan">
      <formula>100</formula>
    </cfRule>
  </conditionalFormatting>
  <conditionalFormatting sqref="W2">
    <cfRule type="cellIs" dxfId="13" priority="1" operator="greaterThan">
      <formula>0.85</formula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9"/>
  <dimension ref="A1:P12"/>
  <sheetViews>
    <sheetView workbookViewId="0">
      <selection activeCell="B7" sqref="B7"/>
    </sheetView>
  </sheetViews>
  <sheetFormatPr defaultRowHeight="12" x14ac:dyDescent="0.2"/>
  <cols>
    <col min="1" max="1" width="15.42578125" customWidth="1"/>
    <col min="3" max="3" width="13.85546875" customWidth="1"/>
  </cols>
  <sheetData>
    <row r="1" spans="1:16" x14ac:dyDescent="0.2">
      <c r="A1" s="1" t="s">
        <v>20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56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100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100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0"/>
  <dimension ref="A1:P12"/>
  <sheetViews>
    <sheetView workbookViewId="0">
      <selection activeCell="A6" sqref="A6"/>
    </sheetView>
  </sheetViews>
  <sheetFormatPr defaultRowHeight="12" x14ac:dyDescent="0.2"/>
  <cols>
    <col min="1" max="1" width="15.42578125" customWidth="1"/>
    <col min="2" max="2" width="13.7109375" customWidth="1"/>
    <col min="3" max="3" width="13.85546875" customWidth="1"/>
  </cols>
  <sheetData>
    <row r="1" spans="1:16" x14ac:dyDescent="0.2">
      <c r="A1" s="1" t="s">
        <v>22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23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0.85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0.85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1"/>
  <dimension ref="A1:P12"/>
  <sheetViews>
    <sheetView workbookViewId="0">
      <selection activeCell="B7" sqref="B7"/>
    </sheetView>
  </sheetViews>
  <sheetFormatPr defaultRowHeight="12" x14ac:dyDescent="0.2"/>
  <cols>
    <col min="1" max="1" width="15.42578125" customWidth="1"/>
    <col min="2" max="2" width="13" customWidth="1"/>
    <col min="3" max="3" width="13.85546875" customWidth="1"/>
  </cols>
  <sheetData>
    <row r="1" spans="1:16" x14ac:dyDescent="0.2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64</v>
      </c>
      <c r="B6" s="9" t="s">
        <v>63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16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350</v>
      </c>
      <c r="B8" s="14">
        <v>16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350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2"/>
  <dimension ref="A1:P12"/>
  <sheetViews>
    <sheetView workbookViewId="0">
      <selection activeCell="K40" sqref="K40"/>
    </sheetView>
  </sheetViews>
  <sheetFormatPr defaultRowHeight="12" x14ac:dyDescent="0.2"/>
  <cols>
    <col min="1" max="1" width="15.42578125" customWidth="1"/>
    <col min="2" max="2" width="16" customWidth="1"/>
    <col min="3" max="3" width="13.85546875" customWidth="1"/>
  </cols>
  <sheetData>
    <row r="1" spans="1:16" x14ac:dyDescent="0.2">
      <c r="A1" s="1" t="s">
        <v>26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ht="12.75" thickBot="1" x14ac:dyDescent="0.25">
      <c r="A6" s="9" t="s">
        <v>64</v>
      </c>
      <c r="B6" s="24" t="s">
        <v>61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ht="12.75" thickTop="1" x14ac:dyDescent="0.2">
      <c r="A7" s="14">
        <v>0.1</v>
      </c>
      <c r="B7" s="14">
        <v>28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350</v>
      </c>
      <c r="B8" s="14">
        <v>28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350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3"/>
  <dimension ref="A1:I20"/>
  <sheetViews>
    <sheetView workbookViewId="0"/>
  </sheetViews>
  <sheetFormatPr defaultRowHeight="12" x14ac:dyDescent="0.2"/>
  <cols>
    <col min="1" max="1" width="17.42578125" style="16" customWidth="1"/>
    <col min="2" max="2" width="13.140625" customWidth="1"/>
    <col min="3" max="3" width="11.7109375" customWidth="1"/>
    <col min="5" max="5" width="21.7109375" customWidth="1"/>
    <col min="6" max="6" width="16" customWidth="1"/>
  </cols>
  <sheetData>
    <row r="1" spans="1:9" x14ac:dyDescent="0.2">
      <c r="A1" s="16" t="s">
        <v>41</v>
      </c>
    </row>
    <row r="2" spans="1:9" x14ac:dyDescent="0.2">
      <c r="A2" s="10" t="s">
        <v>2</v>
      </c>
    </row>
    <row r="4" spans="1:9" x14ac:dyDescent="0.2">
      <c r="A4" s="17" t="s">
        <v>11</v>
      </c>
      <c r="B4" s="18" t="s">
        <v>31</v>
      </c>
      <c r="C4" s="19"/>
    </row>
    <row r="5" spans="1:9" ht="13.5" x14ac:dyDescent="0.25">
      <c r="A5" s="17" t="s">
        <v>6</v>
      </c>
      <c r="B5" s="18" t="s">
        <v>32</v>
      </c>
      <c r="C5" s="19"/>
    </row>
    <row r="6" spans="1:9" ht="13.5" x14ac:dyDescent="0.25">
      <c r="A6" s="17" t="s">
        <v>5</v>
      </c>
      <c r="B6" s="18" t="s">
        <v>29</v>
      </c>
      <c r="C6" s="19" t="s">
        <v>28</v>
      </c>
    </row>
    <row r="7" spans="1:9" ht="13.5" x14ac:dyDescent="0.25">
      <c r="A7" s="17" t="s">
        <v>9</v>
      </c>
      <c r="B7" s="18" t="s">
        <v>33</v>
      </c>
      <c r="C7" s="19"/>
    </row>
    <row r="8" spans="1:9" ht="13.5" x14ac:dyDescent="0.25">
      <c r="A8" s="17" t="s">
        <v>10</v>
      </c>
      <c r="B8" s="18" t="s">
        <v>30</v>
      </c>
      <c r="C8" s="19" t="s">
        <v>27</v>
      </c>
      <c r="H8" s="14"/>
    </row>
    <row r="9" spans="1:9" x14ac:dyDescent="0.2">
      <c r="A9" s="17" t="s">
        <v>12</v>
      </c>
      <c r="B9" s="18" t="s">
        <v>34</v>
      </c>
      <c r="C9" s="19"/>
      <c r="I9" s="14"/>
    </row>
    <row r="10" spans="1:9" x14ac:dyDescent="0.2">
      <c r="A10" s="17" t="s">
        <v>15</v>
      </c>
      <c r="B10" s="18" t="s">
        <v>35</v>
      </c>
      <c r="C10" s="19"/>
      <c r="H10" s="15"/>
      <c r="I10" s="15"/>
    </row>
    <row r="11" spans="1:9" x14ac:dyDescent="0.2">
      <c r="A11" s="17" t="s">
        <v>17</v>
      </c>
      <c r="B11" s="18" t="s">
        <v>36</v>
      </c>
      <c r="C11" s="19"/>
    </row>
    <row r="12" spans="1:9" x14ac:dyDescent="0.2">
      <c r="A12" s="17" t="s">
        <v>18</v>
      </c>
      <c r="B12" s="18" t="s">
        <v>37</v>
      </c>
      <c r="C12" s="19"/>
    </row>
    <row r="13" spans="1:9" x14ac:dyDescent="0.2">
      <c r="A13" s="17" t="s">
        <v>21</v>
      </c>
      <c r="B13" s="18" t="s">
        <v>38</v>
      </c>
      <c r="C13" s="19"/>
    </row>
    <row r="14" spans="1:9" x14ac:dyDescent="0.2">
      <c r="A14" s="17" t="s">
        <v>23</v>
      </c>
      <c r="B14" s="18" t="s">
        <v>39</v>
      </c>
      <c r="C14" s="19"/>
      <c r="E14" s="9"/>
      <c r="F14" s="9"/>
    </row>
    <row r="15" spans="1:9" x14ac:dyDescent="0.2">
      <c r="A15" s="17" t="s">
        <v>24</v>
      </c>
      <c r="B15" s="18" t="s">
        <v>40</v>
      </c>
      <c r="C15" s="19"/>
      <c r="E15" s="14"/>
      <c r="F15" s="14"/>
    </row>
    <row r="16" spans="1:9" x14ac:dyDescent="0.2">
      <c r="E16" s="14"/>
      <c r="F16" s="14"/>
    </row>
    <row r="17" spans="3:5" x14ac:dyDescent="0.2">
      <c r="D17" s="14"/>
      <c r="E17" s="14"/>
    </row>
    <row r="19" spans="3:5" x14ac:dyDescent="0.2">
      <c r="D19" s="9"/>
    </row>
    <row r="20" spans="3:5" x14ac:dyDescent="0.2">
      <c r="C20" s="14"/>
      <c r="D20" s="1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/>
  <dimension ref="A1:P12"/>
  <sheetViews>
    <sheetView workbookViewId="0">
      <selection activeCell="A6" sqref="A6"/>
    </sheetView>
  </sheetViews>
  <sheetFormatPr defaultRowHeight="12" x14ac:dyDescent="0.2"/>
  <cols>
    <col min="1" max="1" width="15.140625" customWidth="1"/>
    <col min="2" max="2" width="11.7109375" customWidth="1"/>
    <col min="3" max="3" width="13.85546875" customWidth="1"/>
  </cols>
  <sheetData>
    <row r="1" spans="1:16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60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8.5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8.5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/>
  <dimension ref="A1:P12"/>
  <sheetViews>
    <sheetView workbookViewId="0">
      <selection activeCell="A6" sqref="A6"/>
    </sheetView>
  </sheetViews>
  <sheetFormatPr defaultRowHeight="12" x14ac:dyDescent="0.2"/>
  <cols>
    <col min="1" max="1" width="15.5703125" customWidth="1"/>
    <col min="2" max="2" width="15.7109375" customWidth="1"/>
    <col min="3" max="3" width="13.85546875" customWidth="1"/>
  </cols>
  <sheetData>
    <row r="1" spans="1:16" x14ac:dyDescent="0.2">
      <c r="A1" s="1" t="s">
        <v>7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61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10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0.01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/>
  <dimension ref="A1:P12"/>
  <sheetViews>
    <sheetView workbookViewId="0">
      <selection activeCell="A6" sqref="A6"/>
    </sheetView>
  </sheetViews>
  <sheetFormatPr defaultRowHeight="12" x14ac:dyDescent="0.2"/>
  <cols>
    <col min="1" max="1" width="15.42578125" customWidth="1"/>
    <col min="2" max="2" width="10.5703125" customWidth="1"/>
    <col min="3" max="3" width="13.85546875" customWidth="1"/>
  </cols>
  <sheetData>
    <row r="1" spans="1:16" x14ac:dyDescent="0.2">
      <c r="A1" s="1" t="s">
        <v>8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62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16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16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/>
  <dimension ref="A1:P12"/>
  <sheetViews>
    <sheetView workbookViewId="0">
      <selection activeCell="A6" sqref="A6"/>
    </sheetView>
  </sheetViews>
  <sheetFormatPr defaultRowHeight="12" x14ac:dyDescent="0.2"/>
  <cols>
    <col min="1" max="1" width="15.42578125" customWidth="1"/>
    <col min="2" max="2" width="12.7109375" customWidth="1"/>
    <col min="3" max="3" width="13.85546875" customWidth="1"/>
  </cols>
  <sheetData>
    <row r="1" spans="1:16" x14ac:dyDescent="0.2">
      <c r="A1" s="1" t="s">
        <v>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63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10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P12"/>
  <sheetViews>
    <sheetView workbookViewId="0">
      <selection activeCell="A6" sqref="A6"/>
    </sheetView>
  </sheetViews>
  <sheetFormatPr defaultRowHeight="12" x14ac:dyDescent="0.2"/>
  <cols>
    <col min="1" max="1" width="15.28515625" customWidth="1"/>
    <col min="3" max="3" width="13.85546875" customWidth="1"/>
  </cols>
  <sheetData>
    <row r="1" spans="1:16" x14ac:dyDescent="0.2">
      <c r="A1" s="1" t="s">
        <v>13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52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250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250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6"/>
  <dimension ref="A1:P12"/>
  <sheetViews>
    <sheetView workbookViewId="0">
      <selection activeCell="B7" sqref="B7"/>
    </sheetView>
  </sheetViews>
  <sheetFormatPr defaultRowHeight="12" x14ac:dyDescent="0.2"/>
  <cols>
    <col min="1" max="1" width="15.42578125" customWidth="1"/>
    <col min="3" max="3" width="13.85546875" customWidth="1"/>
  </cols>
  <sheetData>
    <row r="1" spans="1:16" x14ac:dyDescent="0.2">
      <c r="A1" s="1" t="s">
        <v>14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53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20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20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7"/>
  <dimension ref="A1:P12"/>
  <sheetViews>
    <sheetView workbookViewId="0">
      <selection activeCell="B7" sqref="B7"/>
    </sheetView>
  </sheetViews>
  <sheetFormatPr defaultRowHeight="12" x14ac:dyDescent="0.2"/>
  <cols>
    <col min="1" max="1" width="15.42578125" customWidth="1"/>
    <col min="3" max="3" width="13.85546875" customWidth="1"/>
  </cols>
  <sheetData>
    <row r="1" spans="1:16" x14ac:dyDescent="0.2">
      <c r="A1" s="1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54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80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80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8"/>
  <dimension ref="A1:P12"/>
  <sheetViews>
    <sheetView workbookViewId="0">
      <selection activeCell="B7" sqref="B7"/>
    </sheetView>
  </sheetViews>
  <sheetFormatPr defaultRowHeight="12" x14ac:dyDescent="0.2"/>
  <cols>
    <col min="1" max="1" width="15.42578125" customWidth="1"/>
    <col min="3" max="3" width="13.85546875" customWidth="1"/>
  </cols>
  <sheetData>
    <row r="1" spans="1:16" x14ac:dyDescent="0.2">
      <c r="A1" s="1" t="s">
        <v>19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6" x14ac:dyDescent="0.2">
      <c r="A2" s="10" t="s">
        <v>2</v>
      </c>
      <c r="B2" s="2"/>
      <c r="C2" s="2"/>
      <c r="D2" s="2"/>
      <c r="E2" s="2"/>
      <c r="F2" s="2"/>
      <c r="G2" s="3"/>
      <c r="H2" s="2"/>
      <c r="I2" s="2"/>
      <c r="J2" s="2"/>
      <c r="K2" s="2"/>
      <c r="L2" s="2"/>
      <c r="M2" s="2"/>
    </row>
    <row r="3" spans="1:16" x14ac:dyDescent="0.2">
      <c r="A3" s="2" t="s">
        <v>3</v>
      </c>
      <c r="B3" s="2"/>
      <c r="C3" s="2"/>
      <c r="D3" s="2"/>
      <c r="E3" s="2"/>
      <c r="I3" s="2"/>
      <c r="J3" s="2"/>
      <c r="K3" s="2"/>
      <c r="L3" s="2"/>
      <c r="M3" s="2"/>
    </row>
    <row r="4" spans="1:16" x14ac:dyDescent="0.2">
      <c r="B4" s="2"/>
      <c r="C4" s="2"/>
      <c r="D4" s="2"/>
      <c r="E4" s="2"/>
      <c r="I4" s="2"/>
      <c r="J4" s="2"/>
      <c r="K4" s="2"/>
      <c r="L4" s="2"/>
      <c r="M4" s="2"/>
    </row>
    <row r="5" spans="1:16" x14ac:dyDescent="0.2">
      <c r="A5" s="9" t="s">
        <v>1</v>
      </c>
      <c r="B5" s="9" t="s">
        <v>0</v>
      </c>
      <c r="C5" s="11"/>
      <c r="D5" s="9"/>
      <c r="E5" s="2"/>
      <c r="F5" s="2"/>
      <c r="G5" s="2"/>
      <c r="H5" s="2"/>
      <c r="I5" s="2"/>
      <c r="J5" s="2"/>
      <c r="K5" s="2"/>
      <c r="L5" s="2"/>
      <c r="M5" s="2"/>
    </row>
    <row r="6" spans="1:16" x14ac:dyDescent="0.2">
      <c r="A6" s="9" t="s">
        <v>59</v>
      </c>
      <c r="B6" s="9" t="s">
        <v>55</v>
      </c>
      <c r="C6" s="9"/>
      <c r="D6" s="9"/>
      <c r="E6" s="2"/>
      <c r="F6" s="4"/>
      <c r="G6" s="3"/>
      <c r="H6" s="2"/>
      <c r="I6" s="4"/>
      <c r="J6" s="3"/>
      <c r="K6" s="2"/>
      <c r="L6" s="2"/>
      <c r="M6" s="2"/>
    </row>
    <row r="7" spans="1:16" x14ac:dyDescent="0.2">
      <c r="A7" s="14">
        <v>0.1</v>
      </c>
      <c r="B7" s="14">
        <v>100</v>
      </c>
      <c r="C7" s="12"/>
      <c r="D7" s="3"/>
      <c r="E7" s="5"/>
      <c r="F7" s="6"/>
      <c r="G7" s="7"/>
      <c r="H7" s="5"/>
      <c r="I7" s="6"/>
      <c r="J7" s="7"/>
      <c r="K7" s="5"/>
      <c r="L7" s="5"/>
      <c r="M7" s="5"/>
      <c r="N7" s="8"/>
      <c r="O7" s="8"/>
      <c r="P7" s="8"/>
    </row>
    <row r="8" spans="1:16" x14ac:dyDescent="0.2">
      <c r="A8" s="14">
        <v>2.6</v>
      </c>
      <c r="B8" s="14">
        <v>100</v>
      </c>
      <c r="C8" s="12"/>
      <c r="D8" s="3"/>
      <c r="E8" s="5"/>
      <c r="F8" s="5"/>
      <c r="G8" s="5"/>
      <c r="H8" s="5"/>
      <c r="I8" s="5"/>
      <c r="J8" s="5"/>
      <c r="K8" s="5"/>
      <c r="L8" s="5"/>
      <c r="M8" s="5"/>
      <c r="N8" s="8"/>
      <c r="O8" s="8"/>
      <c r="P8" s="8"/>
    </row>
    <row r="9" spans="1:16" x14ac:dyDescent="0.2">
      <c r="A9" s="15">
        <v>2.6</v>
      </c>
      <c r="B9" s="15">
        <v>1E-3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</row>
    <row r="10" spans="1:16" x14ac:dyDescent="0.2">
      <c r="A10" s="8"/>
      <c r="B10" s="13"/>
      <c r="C10" s="8"/>
      <c r="D10" s="13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</row>
    <row r="11" spans="1:16" x14ac:dyDescent="0.2"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</row>
    <row r="12" spans="1:16" x14ac:dyDescent="0.2">
      <c r="A12" s="8"/>
      <c r="B1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15</vt:i4>
      </vt:variant>
    </vt:vector>
  </HeadingPairs>
  <TitlesOfParts>
    <vt:vector size="29" baseType="lpstr">
      <vt:lpstr>Dados</vt:lpstr>
      <vt:lpstr>set_1</vt:lpstr>
      <vt:lpstr>set_2</vt:lpstr>
      <vt:lpstr>set_3</vt:lpstr>
      <vt:lpstr>set_4</vt:lpstr>
      <vt:lpstr>set_5</vt:lpstr>
      <vt:lpstr>set_6</vt:lpstr>
      <vt:lpstr>set_7</vt:lpstr>
      <vt:lpstr>set_8</vt:lpstr>
      <vt:lpstr>set_9</vt:lpstr>
      <vt:lpstr>set_10</vt:lpstr>
      <vt:lpstr>set_11</vt:lpstr>
      <vt:lpstr>set_12</vt:lpstr>
      <vt:lpstr>Summary</vt:lpstr>
      <vt:lpstr>grupo</vt:lpstr>
      <vt:lpstr>gvalue</vt:lpstr>
      <vt:lpstr>hvalue</vt:lpstr>
      <vt:lpstr>set_1</vt:lpstr>
      <vt:lpstr>set_10</vt:lpstr>
      <vt:lpstr>set_11</vt:lpstr>
      <vt:lpstr>set_12</vt:lpstr>
      <vt:lpstr>set_2</vt:lpstr>
      <vt:lpstr>set_3</vt:lpstr>
      <vt:lpstr>set_4</vt:lpstr>
      <vt:lpstr>set_5</vt:lpstr>
      <vt:lpstr>set_6</vt:lpstr>
      <vt:lpstr>set_7</vt:lpstr>
      <vt:lpstr>set_8</vt:lpstr>
      <vt:lpstr>set_9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hollochk</dc:creator>
  <cp:lastModifiedBy>Elias Martins Guerra Prado</cp:lastModifiedBy>
  <dcterms:created xsi:type="dcterms:W3CDTF">2009-02-11T21:10:41Z</dcterms:created>
  <dcterms:modified xsi:type="dcterms:W3CDTF">2016-02-29T20:11:28Z</dcterms:modified>
</cp:coreProperties>
</file>