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D:\Projetos\Nova_Brazilandia_2015_2016\Compartilhamento\Tabela de Campo\mods\"/>
    </mc:Choice>
  </mc:AlternateContent>
  <bookViews>
    <workbookView xWindow="240" yWindow="90" windowWidth="19095" windowHeight="13740"/>
  </bookViews>
  <sheets>
    <sheet name="Dados" sheetId="6" r:id="rId1"/>
    <sheet name="set_1" sheetId="1" r:id="rId2"/>
    <sheet name="Norm" sheetId="3" r:id="rId3"/>
  </sheets>
  <definedNames>
    <definedName name="grupo">Dados[[#Headers],[Grupo]]</definedName>
    <definedName name="gvalue">Dados[[#Headers],[La]:[Lu]]</definedName>
    <definedName name="hvalue">Dados[[#Headers],[Amostra]:[Nº Lab.]]</definedName>
    <definedName name="set_1">set_1!$B$1:$O$1</definedName>
    <definedName name="yvalues">Dados[[#Headers],[La (norm.)]:[Lu (norm.)]]</definedName>
  </definedNames>
  <calcPr calcId="171027" calcMode="manual" calcOnSave="0"/>
</workbook>
</file>

<file path=xl/calcChain.xml><?xml version="1.0" encoding="utf-8"?>
<calcChain xmlns="http://schemas.openxmlformats.org/spreadsheetml/2006/main">
  <c r="S2" i="6" l="1"/>
  <c r="T2" i="6"/>
  <c r="U2" i="6"/>
  <c r="V2" i="6"/>
  <c r="W2" i="6"/>
  <c r="X2" i="6"/>
  <c r="Y2" i="6"/>
  <c r="Z2" i="6"/>
  <c r="AA2" i="6"/>
  <c r="AB2" i="6"/>
  <c r="AC2" i="6"/>
  <c r="AD2" i="6"/>
  <c r="AE2" i="6"/>
  <c r="R2" i="6"/>
</calcChain>
</file>

<file path=xl/sharedStrings.xml><?xml version="1.0" encoding="utf-8"?>
<sst xmlns="http://schemas.openxmlformats.org/spreadsheetml/2006/main" count="61" uniqueCount="33">
  <si>
    <t>Amostra</t>
  </si>
  <si>
    <t>Nº Lab.</t>
  </si>
  <si>
    <t>Grupo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</si>
  <si>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</si>
  <si>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</si>
  <si>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</si>
  <si>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</si>
  <si>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</si>
  <si>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</si>
  <si>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</si>
  <si>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</si>
  <si>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</si>
  <si>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</si>
  <si>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</si>
  <si>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</si>
  <si>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</si>
  <si>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</si>
  <si>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La (norm.)</t>
  </si>
  <si>
    <t>Ce (norm.)</t>
  </si>
  <si>
    <t>Nd (norm.)</t>
  </si>
  <si>
    <t>Sm (norm.)</t>
  </si>
  <si>
    <t>Eu (norm.)</t>
  </si>
  <si>
    <t>Gd (norm.)</t>
  </si>
  <si>
    <t>Tb (norm.)</t>
  </si>
  <si>
    <t>Dy (norm.)</t>
  </si>
  <si>
    <t>Er (norm.)</t>
  </si>
  <si>
    <t>Tm (norm.)</t>
  </si>
  <si>
    <t>Yb (norm.)</t>
  </si>
  <si>
    <t>Lu (norm.)</t>
  </si>
  <si>
    <t>Autor</t>
  </si>
  <si>
    <t>NASC - Gromer 1984</t>
  </si>
  <si>
    <t>Pr (norm.)</t>
  </si>
  <si>
    <t>Ho (norm.)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</si>
</sst>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rgb="FF00B050"/>
      <name val="Arial"/>
      <family val="2"/>
    </font>
    <font>
      <sz val="9"/>
      <color rgb="FF00B05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Border="1"/>
    <xf numFmtId="0" fontId="0" fillId="0" borderId="0" xfId="0" applyBorder="1"/>
    <xf numFmtId="2" fontId="0" fillId="0" borderId="0" xfId="0" applyNumberFormat="1" applyBorder="1"/>
    <xf numFmtId="0" fontId="3" fillId="0" borderId="0" xfId="0" applyFont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2" fontId="4" fillId="0" borderId="0" xfId="0" applyNumberFormat="1" applyFont="1" applyBorder="1"/>
    <xf numFmtId="164" fontId="0" fillId="0" borderId="0" xfId="0" applyNumberFormat="1"/>
    <xf numFmtId="1" fontId="0" fillId="0" borderId="0" xfId="0" applyNumberFormat="1"/>
    <xf numFmtId="0" fontId="5" fillId="2" borderId="0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/>
    </xf>
    <xf numFmtId="0" fontId="0" fillId="4" borderId="0" xfId="0" applyFill="1"/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2" fontId="0" fillId="0" borderId="0" xfId="0" applyNumberFormat="1"/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50"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49"/>
      <tableStyleElement type="headerRow" dxfId="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31752872821976E-2"/>
          <c:y val="7.9557343185679155E-2"/>
          <c:w val="0.69162202360991754"/>
          <c:h val="0.78228761338276964"/>
        </c:manualLayout>
      </c:layout>
      <c:lineChart>
        <c:grouping val="standard"/>
        <c:varyColors val="0"/>
        <c:ser>
          <c:idx val="0"/>
          <c:order val="0"/>
          <c:cat>
            <c:strRef>
              <c:f>set_1!$B$1:$O$1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set_1!$B$2:$O$2</c:f>
              <c:numCache>
                <c:formatCode>General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3-44D6-BAAC-7FD4F44A8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312528"/>
        <c:axId val="1"/>
        <c:extLst/>
      </c:lineChart>
      <c:catAx>
        <c:axId val="52331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Atomic</a:t>
                </a:r>
                <a:r>
                  <a:rPr lang="en-US" sz="1200" baseline="0"/>
                  <a:t> Number</a:t>
                </a:r>
                <a:endParaRPr lang="en-US" sz="12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logBase val="10"/>
          <c:orientation val="minMax"/>
          <c:max val="100"/>
          <c:min val="1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Sample /NASC*</a:t>
                </a:r>
              </a:p>
            </c:rich>
          </c:tx>
          <c:overlay val="0"/>
        </c:title>
        <c:numFmt formatCode="0.0" sourceLinked="0"/>
        <c:majorTickMark val="in"/>
        <c:minorTickMark val="in"/>
        <c:tickLblPos val="nextTo"/>
        <c:spPr>
          <a:ln w="12700" cmpd="sng">
            <a:solidFill>
              <a:schemeClr val="tx1"/>
            </a:solidFill>
          </a:ln>
        </c:spPr>
        <c:crossAx val="523312528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/>
      </a:pPr>
      <a:endParaRPr lang="pt-BR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190498</xdr:colOff>
      <xdr:row>1</xdr:row>
      <xdr:rowOff>28575</xdr:rowOff>
    </xdr:from>
    <xdr:to>
      <xdr:col>13</xdr:col>
      <xdr:colOff>476249</xdr:colOff>
      <xdr:row>38</xdr:row>
      <xdr:rowOff>104775</xdr:rowOff>
    </xdr:to>
    <xdr:graphicFrame macro="">
      <xdr:nvGraphicFramePr>
        <xdr:cNvPr id="1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0.04423</cdr:x>
      <cdr:y>0.93764</cdr:y>
    </cdr:from>
    <cdr:to>
      <cdr:x>0.22009</cdr:x>
      <cdr:y>0.98277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342900" y="5367528"/>
          <a:ext cx="1363504" cy="2583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*Gromer  et al. 1984</a:t>
          </a:r>
        </a:p>
      </cdr:txBody>
    </cdr:sp>
  </cdr:relSizeAnchor>
</c:userShapes>
</file>

<file path=xl/tables/table1.xml><?xml version="1.0" encoding="utf-8"?>
<table xmlns="http://schemas.openxmlformats.org/spreadsheetml/2006/main" id="1" name="Dados" displayName="Dados" ref="A1:AE2" totalsRowShown="0" headerRowDxfId="47">
  <autoFilter ref="A1:AE2"/>
  <tableColumns count="31">
    <tableColumn id="1" name="Amostra" dataDxfId="46"/>
    <tableColumn id="2" name="Nº Lab." dataDxfId="45"/>
    <tableColumn id="3" name="Grupo" dataDxfId="44"/>
    <tableColumn id="4" name="La" dataDxfId="43"/>
    <tableColumn id="5" name="Ce" dataDxfId="42"/>
    <tableColumn id="6" name="Pr" dataDxfId="6"/>
    <tableColumn id="7" name="Nd" dataDxfId="41"/>
    <tableColumn id="8" name="Sm" dataDxfId="40"/>
    <tableColumn id="9" name="Eu" dataDxfId="39"/>
    <tableColumn id="11" name="Gd" dataDxfId="38"/>
    <tableColumn id="12" name="Tb" dataDxfId="37"/>
    <tableColumn id="10" name="Dy" dataDxfId="36"/>
    <tableColumn id="18" name="Ho" dataDxfId="4"/>
    <tableColumn id="14" name="Er" dataDxfId="35"/>
    <tableColumn id="15" name="Tm" dataDxfId="34"/>
    <tableColumn id="16" name="Yb" dataDxfId="33"/>
    <tableColumn id="17" name="Lu" dataDxfId="32"/>
    <tableColumn id="32" name="La (norm.)" dataDxfId="31">
      <calculatedColumnFormula>IF(normTab[La] = "",NA(),Dados[La]/normTab[La])</calculatedColumnFormula>
    </tableColumn>
    <tableColumn id="33" name="Ce (norm.)" dataDxfId="30">
      <calculatedColumnFormula>IF(normTab[Ce] = "",NA(),Dados[Ce]/normTab[Ce])</calculatedColumnFormula>
    </tableColumn>
    <tableColumn id="13" name="Pr (norm.)" dataDxfId="5">
      <calculatedColumnFormula>IF(normTab[Pr] = "",NA(),Dados[Pr]/normTab[Pr])</calculatedColumnFormula>
    </tableColumn>
    <tableColumn id="35" name="Nd (norm.)" dataDxfId="29">
      <calculatedColumnFormula>IF(normTab[Nd] = "",NA(),Dados[Nd]/normTab[Nd])</calculatedColumnFormula>
    </tableColumn>
    <tableColumn id="36" name="Sm (norm.)" dataDxfId="28">
      <calculatedColumnFormula>IF(normTab[Sm] = "",NA(),Dados[Sm]/normTab[Sm])</calculatedColumnFormula>
    </tableColumn>
    <tableColumn id="37" name="Eu (norm.)" dataDxfId="27">
      <calculatedColumnFormula>IF(normTab[Eu] = "",NA(),Dados[Eu]/normTab[Eu])</calculatedColumnFormula>
    </tableColumn>
    <tableColumn id="38" name="Gd (norm.)" dataDxfId="26">
      <calculatedColumnFormula>IF(normTab[Gd] = "",NA(),Dados[Gd]/normTab[Gd])</calculatedColumnFormula>
    </tableColumn>
    <tableColumn id="39" name="Tb (norm.)" dataDxfId="25">
      <calculatedColumnFormula>IF(normTab[Tb] = "",NA(),Dados[Tb]/normTab[Tb])</calculatedColumnFormula>
    </tableColumn>
    <tableColumn id="40" name="Dy (norm.)" dataDxfId="24">
      <calculatedColumnFormula>IF(normTab[Dy] = "",NA(),Dados[Dy]/normTab[Dy])</calculatedColumnFormula>
    </tableColumn>
    <tableColumn id="19" name="Ho (norm.)" dataDxfId="3">
      <calculatedColumnFormula>IF(normTab[Ho] = "",NA(),Dados[Ho]/normTab[Ho])</calculatedColumnFormula>
    </tableColumn>
    <tableColumn id="42" name="Er (norm.)" dataDxfId="23">
      <calculatedColumnFormula>IF(normTab[Er] = "",NA(),Dados[Er]/normTab[Er])</calculatedColumnFormula>
    </tableColumn>
    <tableColumn id="43" name="Tm (norm.)" dataDxfId="22">
      <calculatedColumnFormula>IF(normTab[Tm] = "",NA(),Dados[Tm]/normTab[Tm])</calculatedColumnFormula>
    </tableColumn>
    <tableColumn id="44" name="Yb (norm.)" dataDxfId="21">
      <calculatedColumnFormula>IF(normTab[Yb] = "",NA(),Dados[Yb]/normTab[Yb])</calculatedColumnFormula>
    </tableColumn>
    <tableColumn id="45" name="Lu (norm.)" dataDxfId="20">
      <calculatedColumnFormula>IF(normTab[Lu] = "",NA(),Dados[Lu]/normTab[Lu])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normTab" displayName="normTab" ref="A1:O2" totalsRowShown="0" headerRowDxfId="19" dataDxfId="18">
  <autoFilter ref="A1:O2"/>
  <tableColumns count="15">
    <tableColumn id="1" name="Autor"/>
    <tableColumn id="2" name="La" dataDxfId="17"/>
    <tableColumn id="3" name="Ce" dataDxfId="16"/>
    <tableColumn id="4" name="Pr" dataDxfId="2"/>
    <tableColumn id="5" name="Nd" dataDxfId="15"/>
    <tableColumn id="6" name="Sm" dataDxfId="14"/>
    <tableColumn id="7" name="Eu" dataDxfId="13"/>
    <tableColumn id="8" name="Gd" dataDxfId="12"/>
    <tableColumn id="9" name="Tb" dataDxfId="11"/>
    <tableColumn id="10" name="Dy" dataDxfId="10"/>
    <tableColumn id="11" name="Ho" dataDxfId="1"/>
    <tableColumn id="12" name="Er" dataDxfId="9"/>
    <tableColumn id="13" name="Tm" dataDxfId="0"/>
    <tableColumn id="14" name="Yb" dataDxfId="8"/>
    <tableColumn id="15" name="Lu" dataDxfId="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E2"/>
  <sheetViews>
    <sheetView tabSelected="1" topLeftCell="O1" workbookViewId="0">
      <selection activeCell="Z8" sqref="Z8"/>
    </sheetView>
  </sheetViews>
  <sheetFormatPr defaultRowHeight="12" x14ac:dyDescent="0.2"/>
  <cols>
    <col min="1" max="1" width="10.5703125" customWidth="1"/>
    <col min="2" max="2" width="9.5703125" customWidth="1"/>
    <col min="4" max="17" width="8.42578125" customWidth="1"/>
    <col min="18" max="18" width="11.5703125" bestFit="1" customWidth="1"/>
    <col min="19" max="19" width="11.7109375" bestFit="1" customWidth="1"/>
    <col min="20" max="20" width="11.7109375" customWidth="1"/>
    <col min="21" max="21" width="11.7109375" bestFit="1" customWidth="1"/>
    <col min="22" max="22" width="12.28515625" bestFit="1" customWidth="1"/>
    <col min="23" max="23" width="11.5703125" bestFit="1" customWidth="1"/>
    <col min="24" max="24" width="11.7109375" bestFit="1" customWidth="1"/>
    <col min="25" max="26" width="11.5703125" bestFit="1" customWidth="1"/>
    <col min="27" max="27" width="11.5703125" customWidth="1"/>
    <col min="28" max="28" width="11.28515625" bestFit="1" customWidth="1"/>
    <col min="29" max="29" width="12.140625" bestFit="1" customWidth="1"/>
    <col min="30" max="31" width="11.5703125" bestFit="1" customWidth="1"/>
  </cols>
  <sheetData>
    <row r="1" spans="1:31" ht="15" x14ac:dyDescent="0.2">
      <c r="A1" s="9" t="s">
        <v>0</v>
      </c>
      <c r="B1" s="10" t="s">
        <v>1</v>
      </c>
      <c r="C1" s="9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1" t="s">
        <v>17</v>
      </c>
      <c r="S1" s="11" t="s">
        <v>18</v>
      </c>
      <c r="T1" s="11" t="s">
        <v>31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32</v>
      </c>
      <c r="AB1" s="11" t="s">
        <v>25</v>
      </c>
      <c r="AC1" s="11" t="s">
        <v>26</v>
      </c>
      <c r="AD1" s="11" t="s">
        <v>27</v>
      </c>
      <c r="AE1" s="11" t="s">
        <v>28</v>
      </c>
    </row>
    <row r="2" spans="1:31" x14ac:dyDescent="0.2">
      <c r="A2" s="12"/>
      <c r="B2" s="12"/>
      <c r="C2" s="12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>
        <f>IF(normTab[La] = "",NA(),Dados[La]/normTab[La])</f>
        <v>0</v>
      </c>
      <c r="S2" s="16">
        <f>IF(normTab[Ce] = "",NA(),Dados[Ce]/normTab[Ce])</f>
        <v>0</v>
      </c>
      <c r="T2" s="16" t="e">
        <f>IF(normTab[Pr] = "",NA(),Dados[Pr]/normTab[Pr])</f>
        <v>#N/A</v>
      </c>
      <c r="U2" s="16">
        <f>IF(normTab[Nd] = "",NA(),Dados[Nd]/normTab[Nd])</f>
        <v>0</v>
      </c>
      <c r="V2" s="16">
        <f>IF(normTab[Sm] = "",NA(),Dados[Sm]/normTab[Sm])</f>
        <v>0</v>
      </c>
      <c r="W2" s="16">
        <f>IF(normTab[Eu] = "",NA(),Dados[Eu]/normTab[Eu])</f>
        <v>0</v>
      </c>
      <c r="X2" s="16">
        <f>IF(normTab[Gd] = "",NA(),Dados[Gd]/normTab[Gd])</f>
        <v>0</v>
      </c>
      <c r="Y2" s="16">
        <f>IF(normTab[Tb] = "",NA(),Dados[Tb]/normTab[Tb])</f>
        <v>0</v>
      </c>
      <c r="Z2" s="16">
        <f>IF(normTab[Dy] = "",NA(),Dados[Dy]/normTab[Dy])</f>
        <v>0</v>
      </c>
      <c r="AA2" s="16" t="e">
        <f>IF(normTab[Ho] = "",NA(),Dados[Ho]/normTab[Ho])</f>
        <v>#N/A</v>
      </c>
      <c r="AB2" s="16">
        <f>IF(normTab[Er] = "",NA(),Dados[Er]/normTab[Er])</f>
        <v>0</v>
      </c>
      <c r="AC2" s="16" t="e">
        <f>IF(normTab[Tm] = "",NA(),Dados[Tm]/normTab[Tm])</f>
        <v>#N/A</v>
      </c>
      <c r="AD2" s="16">
        <f>IF(normTab[Yb] = "",NA(),Dados[Yb]/normTab[Yb])</f>
        <v>0</v>
      </c>
      <c r="AE2" s="16">
        <f>IF(normTab[Lu] = "",NA(),Dados[Lu]/normTab[Lu])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O45"/>
  <sheetViews>
    <sheetView topLeftCell="B1" zoomScaleNormal="100" workbookViewId="0">
      <selection activeCell="D42" sqref="D42"/>
    </sheetView>
  </sheetViews>
  <sheetFormatPr defaultRowHeight="12" x14ac:dyDescent="0.2"/>
  <cols>
    <col min="1" max="1" width="7.42578125" customWidth="1"/>
    <col min="2" max="2" width="23.7109375" customWidth="1"/>
    <col min="3" max="3" width="21.5703125" customWidth="1"/>
    <col min="4" max="4" width="15.5703125" customWidth="1"/>
    <col min="5" max="5" width="11.140625" customWidth="1"/>
  </cols>
  <sheetData>
    <row r="1" spans="1:15" ht="12.75" thickBot="1" x14ac:dyDescent="0.25">
      <c r="B1" s="15" t="s">
        <v>3</v>
      </c>
      <c r="C1" s="15" t="s">
        <v>4</v>
      </c>
      <c r="D1" s="15" t="s">
        <v>5</v>
      </c>
      <c r="E1" s="15" t="s">
        <v>6</v>
      </c>
      <c r="F1" s="15" t="s">
        <v>7</v>
      </c>
      <c r="G1" s="15" t="s">
        <v>8</v>
      </c>
      <c r="H1" s="15" t="s">
        <v>9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</row>
    <row r="2" spans="1:15" ht="12.75" thickTop="1" x14ac:dyDescent="0.2"/>
    <row r="7" spans="1:15" x14ac:dyDescent="0.2">
      <c r="A7" s="2"/>
      <c r="B7" s="2"/>
      <c r="C7" s="2"/>
    </row>
    <row r="8" spans="1:15" x14ac:dyDescent="0.2">
      <c r="A8" s="2"/>
      <c r="B8" s="2"/>
      <c r="C8" s="2"/>
    </row>
    <row r="9" spans="1:15" x14ac:dyDescent="0.2">
      <c r="A9" s="2"/>
      <c r="B9" s="2"/>
      <c r="C9" s="2"/>
    </row>
    <row r="10" spans="1:15" x14ac:dyDescent="0.2">
      <c r="A10" s="2"/>
      <c r="B10" s="2"/>
      <c r="C10" s="2"/>
    </row>
    <row r="11" spans="1:15" x14ac:dyDescent="0.2">
      <c r="A11" s="2"/>
      <c r="B11" s="2"/>
      <c r="C11" s="2"/>
    </row>
    <row r="39" spans="1:3" x14ac:dyDescent="0.2">
      <c r="A39" s="8"/>
      <c r="B39" s="7"/>
      <c r="C39" s="7"/>
    </row>
    <row r="40" spans="1:3" x14ac:dyDescent="0.2">
      <c r="A40" s="8"/>
      <c r="B40" s="7"/>
      <c r="C40" s="7"/>
    </row>
    <row r="41" spans="1:3" x14ac:dyDescent="0.2">
      <c r="A41" s="8"/>
    </row>
    <row r="42" spans="1:3" x14ac:dyDescent="0.2">
      <c r="A42" s="8"/>
    </row>
    <row r="43" spans="1:3" x14ac:dyDescent="0.2">
      <c r="A43" s="8"/>
    </row>
    <row r="44" spans="1:3" x14ac:dyDescent="0.2">
      <c r="A44" s="8"/>
    </row>
    <row r="45" spans="1:3" x14ac:dyDescent="0.2">
      <c r="A45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O35"/>
  <sheetViews>
    <sheetView zoomScaleNormal="100" workbookViewId="0">
      <selection activeCell="M8" sqref="M8"/>
    </sheetView>
  </sheetViews>
  <sheetFormatPr defaultRowHeight="12" x14ac:dyDescent="0.2"/>
  <cols>
    <col min="1" max="1" width="22.5703125" style="2" bestFit="1" customWidth="1"/>
    <col min="2" max="2" width="6.5703125" style="2" customWidth="1"/>
    <col min="3" max="4" width="11.28515625" style="2" customWidth="1"/>
    <col min="5" max="16384" width="9.140625" style="2"/>
  </cols>
  <sheetData>
    <row r="1" spans="1:15" x14ac:dyDescent="0.2">
      <c r="A1" s="2" t="s">
        <v>29</v>
      </c>
      <c r="B1" s="13" t="s">
        <v>3</v>
      </c>
      <c r="C1" s="13" t="s">
        <v>4</v>
      </c>
      <c r="D1" s="13" t="s">
        <v>5</v>
      </c>
      <c r="E1" s="13" t="s">
        <v>6</v>
      </c>
      <c r="F1" s="13" t="s">
        <v>7</v>
      </c>
      <c r="G1" s="13" t="s">
        <v>8</v>
      </c>
      <c r="H1" s="13" t="s">
        <v>9</v>
      </c>
      <c r="I1" s="13" t="s">
        <v>10</v>
      </c>
      <c r="J1" s="13" t="s">
        <v>11</v>
      </c>
      <c r="K1" s="13" t="s">
        <v>12</v>
      </c>
      <c r="L1" s="13" t="s">
        <v>13</v>
      </c>
      <c r="M1" s="13" t="s">
        <v>14</v>
      </c>
      <c r="N1" s="13" t="s">
        <v>15</v>
      </c>
      <c r="O1" s="13" t="s">
        <v>16</v>
      </c>
    </row>
    <row r="2" spans="1:15" x14ac:dyDescent="0.2">
      <c r="A2" s="2" t="s">
        <v>30</v>
      </c>
      <c r="B2" s="17">
        <v>31.1</v>
      </c>
      <c r="C2" s="17">
        <v>67.033000000000001</v>
      </c>
      <c r="D2" s="17"/>
      <c r="E2" s="17">
        <v>30.4</v>
      </c>
      <c r="F2" s="17">
        <v>5.98</v>
      </c>
      <c r="G2" s="17">
        <v>1.2529999999999999</v>
      </c>
      <c r="H2" s="17">
        <v>5.5</v>
      </c>
      <c r="I2" s="17">
        <v>0.85</v>
      </c>
      <c r="J2" s="17">
        <v>5.54</v>
      </c>
      <c r="K2" s="17"/>
      <c r="L2" s="17">
        <v>3.2749999999999999</v>
      </c>
      <c r="M2" s="17"/>
      <c r="N2" s="17">
        <v>3.113</v>
      </c>
      <c r="O2" s="17">
        <v>0.45600000000000002</v>
      </c>
    </row>
    <row r="3" spans="1:15" x14ac:dyDescent="0.2">
      <c r="A3" s="1"/>
      <c r="B3" s="13"/>
    </row>
    <row r="4" spans="1:15" x14ac:dyDescent="0.2">
      <c r="B4" s="13"/>
    </row>
    <row r="5" spans="1:15" x14ac:dyDescent="0.2">
      <c r="A5" s="5"/>
      <c r="B5" s="13"/>
    </row>
    <row r="6" spans="1:15" x14ac:dyDescent="0.2">
      <c r="A6" s="4"/>
      <c r="B6" s="13"/>
    </row>
    <row r="7" spans="1:15" x14ac:dyDescent="0.2">
      <c r="A7" s="6"/>
      <c r="B7" s="13"/>
    </row>
    <row r="8" spans="1:15" x14ac:dyDescent="0.2">
      <c r="A8" s="6"/>
      <c r="B8" s="13"/>
    </row>
    <row r="9" spans="1:15" x14ac:dyDescent="0.2">
      <c r="A9" s="6"/>
      <c r="B9" s="13"/>
    </row>
    <row r="10" spans="1:15" x14ac:dyDescent="0.2">
      <c r="A10" s="6"/>
      <c r="B10" s="13"/>
    </row>
    <row r="11" spans="1:15" x14ac:dyDescent="0.2">
      <c r="A11" s="6"/>
      <c r="B11" s="13"/>
    </row>
    <row r="12" spans="1:15" x14ac:dyDescent="0.2">
      <c r="A12" s="6"/>
      <c r="B12" s="13"/>
    </row>
    <row r="13" spans="1:15" x14ac:dyDescent="0.2">
      <c r="A13" s="3"/>
      <c r="B13" s="13"/>
    </row>
    <row r="14" spans="1:15" x14ac:dyDescent="0.2">
      <c r="A14" s="3"/>
      <c r="B14" s="13"/>
    </row>
    <row r="15" spans="1:15" x14ac:dyDescent="0.2">
      <c r="A15" s="3"/>
      <c r="B15" s="13"/>
    </row>
    <row r="16" spans="1:15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5</vt:i4>
      </vt:variant>
    </vt:vector>
  </HeadingPairs>
  <TitlesOfParts>
    <vt:vector size="8" baseType="lpstr">
      <vt:lpstr>Dados</vt:lpstr>
      <vt:lpstr>set_1</vt:lpstr>
      <vt:lpstr>Norm</vt:lpstr>
      <vt:lpstr>grupo</vt:lpstr>
      <vt:lpstr>gvalue</vt:lpstr>
      <vt:lpstr>hvalue</vt:lpstr>
      <vt:lpstr>set_1</vt:lpstr>
      <vt:lpstr>yvalues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hollochk</dc:creator>
  <cp:lastModifiedBy>Elias Martins Guerra Prado</cp:lastModifiedBy>
  <dcterms:created xsi:type="dcterms:W3CDTF">2009-02-11T21:10:41Z</dcterms:created>
  <dcterms:modified xsi:type="dcterms:W3CDTF">2016-07-26T19:28:05Z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e33c8b53-66b9-4b96-9189-8a41c9421e6f</vt:lpwstr>
  </property>
</Properties>
</file>