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GEOQUIMICA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set_2" sheetId="3" r:id="rId3"/>
  </sheets>
  <definedNames>
    <definedName name="grupo">Dados[[#Headers],[Grupo]]</definedName>
    <definedName name="gvalue">Dados[[#Headers],[SiO2]:[CaO]]</definedName>
    <definedName name="hvalue">Dados[[#Headers],[Amostra]:[Nº Lab.]]</definedName>
    <definedName name="set_1">set_1!$A$6:$B$6</definedName>
    <definedName name="set_2">set_2!$A$6:$B$6</definedName>
  </definedNames>
  <calcPr calcId="171027" calcOnSave="0" concurrentCalc="0"/>
</workbook>
</file>

<file path=xl/calcChain.xml><?xml version="1.0" encoding="utf-8"?>
<calcChain xmlns="http://schemas.openxmlformats.org/spreadsheetml/2006/main">
  <c r="J2" i="6" l="1"/>
  <c r="K2" i="6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7" i="1"/>
  <c r="C7" i="1"/>
  <c r="F8" i="3"/>
  <c r="F9" i="3"/>
  <c r="F10" i="3"/>
  <c r="F11" i="3"/>
  <c r="F12" i="3"/>
  <c r="F7" i="3"/>
  <c r="D8" i="3"/>
  <c r="D9" i="3"/>
  <c r="D10" i="3"/>
  <c r="D11" i="3"/>
  <c r="D12" i="3"/>
  <c r="D7" i="3"/>
  <c r="B8" i="3"/>
  <c r="B9" i="3"/>
  <c r="B10" i="3"/>
  <c r="B11" i="3"/>
  <c r="B12" i="3"/>
  <c r="B7" i="3"/>
</calcChain>
</file>

<file path=xl/sharedStrings.xml><?xml version="1.0" encoding="utf-8"?>
<sst xmlns="http://schemas.openxmlformats.org/spreadsheetml/2006/main" count="45" uniqueCount="36">
  <si>
    <t>Y1</t>
  </si>
  <si>
    <t>Y2</t>
  </si>
  <si>
    <t>X1</t>
  </si>
  <si>
    <t>X2</t>
  </si>
  <si>
    <t>Frost, B.R. and Frost, C.D., 2008, A geochemical classification for feldspathic igneous rocks.  Journal of Petrology, v. 49, p. 1955-1969.</t>
  </si>
  <si>
    <t>Frost and Frost, 2008, Fig. 1.</t>
  </si>
  <si>
    <t>Fe-index: Discriminates between ferroan and magnesian rocks (nominally tholeiitic vs. calc-alkaline, or no early magnetite vs. early magnetite crystallization).</t>
  </si>
  <si>
    <t>X3</t>
  </si>
  <si>
    <t>Y3</t>
  </si>
  <si>
    <t>Equation:</t>
  </si>
  <si>
    <t>Y1 = 0.005*SiO2 + 0.46</t>
  </si>
  <si>
    <t>Equations</t>
  </si>
  <si>
    <r>
      <t>Y1 = -45.36 + 1.0043*SiO</t>
    </r>
    <r>
      <rPr>
        <vertAlign val="subscript"/>
        <sz val="9"/>
        <color indexed="30"/>
        <rFont val="Arial"/>
        <family val="2"/>
      </rPr>
      <t>2</t>
    </r>
    <r>
      <rPr>
        <sz val="9"/>
        <color indexed="30"/>
        <rFont val="Arial"/>
        <family val="2"/>
      </rPr>
      <t xml:space="preserve"> - 0.00427*SiO</t>
    </r>
    <r>
      <rPr>
        <vertAlign val="subscript"/>
        <sz val="9"/>
        <color indexed="30"/>
        <rFont val="Arial"/>
        <family val="2"/>
      </rPr>
      <t>2</t>
    </r>
    <r>
      <rPr>
        <vertAlign val="superscript"/>
        <sz val="9"/>
        <color indexed="30"/>
        <rFont val="Arial"/>
        <family val="2"/>
      </rPr>
      <t>2</t>
    </r>
  </si>
  <si>
    <r>
      <t>Y1 = -41.86 + 1.112*SiO</t>
    </r>
    <r>
      <rPr>
        <vertAlign val="subscript"/>
        <sz val="9"/>
        <color indexed="10"/>
        <rFont val="Arial"/>
        <family val="2"/>
      </rPr>
      <t>2</t>
    </r>
    <r>
      <rPr>
        <sz val="9"/>
        <color indexed="10"/>
        <rFont val="Arial"/>
        <family val="2"/>
      </rPr>
      <t xml:space="preserve"> - 0.00572*SiO</t>
    </r>
    <r>
      <rPr>
        <vertAlign val="subscript"/>
        <sz val="9"/>
        <color indexed="10"/>
        <rFont val="Arial"/>
        <family val="2"/>
      </rPr>
      <t>2</t>
    </r>
    <r>
      <rPr>
        <vertAlign val="superscript"/>
        <sz val="9"/>
        <color indexed="10"/>
        <rFont val="Arial"/>
        <family val="2"/>
      </rPr>
      <t>2</t>
    </r>
  </si>
  <si>
    <t>Modified alkali-lime index: Discriminates between four gradations of calcic to alkaline rocks.</t>
  </si>
  <si>
    <t>Frost and Frost, 2008, Fig. 2.</t>
  </si>
  <si>
    <r>
      <t>SiO</t>
    </r>
    <r>
      <rPr>
        <b/>
        <vertAlign val="subscript"/>
        <sz val="9"/>
        <color indexed="17"/>
        <rFont val="Arial"/>
        <family val="2"/>
      </rPr>
      <t>2</t>
    </r>
    <r>
      <rPr>
        <b/>
        <sz val="9"/>
        <color indexed="17"/>
        <rFont val="Arial"/>
        <family val="2"/>
      </rPr>
      <t xml:space="preserve"> %</t>
    </r>
  </si>
  <si>
    <r>
      <t>SiO</t>
    </r>
    <r>
      <rPr>
        <b/>
        <vertAlign val="subscript"/>
        <sz val="9"/>
        <color indexed="30"/>
        <rFont val="Arial"/>
        <family val="2"/>
      </rPr>
      <t>2</t>
    </r>
    <r>
      <rPr>
        <b/>
        <sz val="9"/>
        <color indexed="30"/>
        <rFont val="Arial"/>
        <family val="2"/>
      </rPr>
      <t xml:space="preserve"> %</t>
    </r>
  </si>
  <si>
    <t>Na2O+K2O-CaO%</t>
  </si>
  <si>
    <r>
      <t>MgO/(MgO + FeO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) wt. %</t>
    </r>
  </si>
  <si>
    <t>Mg/(Mg+Fe) molar</t>
  </si>
  <si>
    <t>Y4</t>
  </si>
  <si>
    <t>Mg/Fe molar</t>
  </si>
  <si>
    <r>
      <t>Y2 = -44.72 + 1.094*SiO</t>
    </r>
    <r>
      <rPr>
        <vertAlign val="subscript"/>
        <sz val="9"/>
        <color indexed="17"/>
        <rFont val="Arial"/>
        <family val="2"/>
      </rPr>
      <t>2</t>
    </r>
    <r>
      <rPr>
        <sz val="9"/>
        <color indexed="17"/>
        <rFont val="Arial"/>
        <family val="2"/>
      </rPr>
      <t xml:space="preserve"> - 0.00527*SiO</t>
    </r>
    <r>
      <rPr>
        <vertAlign val="subscript"/>
        <sz val="9"/>
        <color indexed="17"/>
        <rFont val="Arial"/>
        <family val="2"/>
      </rPr>
      <t>2</t>
    </r>
    <r>
      <rPr>
        <vertAlign val="superscript"/>
        <sz val="9"/>
        <color indexed="17"/>
        <rFont val="Arial"/>
        <family val="2"/>
      </rPr>
      <t>2</t>
    </r>
  </si>
  <si>
    <t>Amostra</t>
  </si>
  <si>
    <t>Nº Lab.</t>
  </si>
  <si>
    <t>Grupo</t>
  </si>
  <si>
    <t>SiO2</t>
  </si>
  <si>
    <t>MgO</t>
  </si>
  <si>
    <t>FeOt</t>
  </si>
  <si>
    <t>Na2O</t>
  </si>
  <si>
    <t>K2O</t>
  </si>
  <si>
    <t>CaO</t>
  </si>
  <si>
    <t>FeOt/(MgO + FeOt)</t>
  </si>
  <si>
    <t>Na2O + K2O - CaO</t>
  </si>
  <si>
    <t>set_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</si>
</sst>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5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bscript"/>
      <sz val="9"/>
      <name val="Arial"/>
      <family val="2"/>
    </font>
    <font>
      <sz val="9"/>
      <color indexed="10"/>
      <name val="Arial"/>
      <family val="2"/>
    </font>
    <font>
      <sz val="9"/>
      <color indexed="17"/>
      <name val="Arial"/>
      <family val="2"/>
    </font>
    <font>
      <sz val="9"/>
      <color indexed="30"/>
      <name val="Arial"/>
      <family val="2"/>
    </font>
    <font>
      <vertAlign val="subscript"/>
      <sz val="9"/>
      <color indexed="30"/>
      <name val="Arial"/>
      <family val="2"/>
    </font>
    <font>
      <vertAlign val="superscript"/>
      <sz val="9"/>
      <color indexed="30"/>
      <name val="Arial"/>
      <family val="2"/>
    </font>
    <font>
      <vertAlign val="subscript"/>
      <sz val="9"/>
      <color indexed="17"/>
      <name val="Arial"/>
      <family val="2"/>
    </font>
    <font>
      <vertAlign val="superscript"/>
      <sz val="9"/>
      <color indexed="17"/>
      <name val="Arial"/>
      <family val="2"/>
    </font>
    <font>
      <vertAlign val="subscript"/>
      <sz val="9"/>
      <color indexed="10"/>
      <name val="Arial"/>
      <family val="2"/>
    </font>
    <font>
      <vertAlign val="superscript"/>
      <sz val="9"/>
      <color indexed="10"/>
      <name val="Arial"/>
      <family val="2"/>
    </font>
    <font>
      <b/>
      <sz val="9"/>
      <color indexed="17"/>
      <name val="Arial"/>
      <family val="2"/>
    </font>
    <font>
      <b/>
      <sz val="9"/>
      <color indexed="30"/>
      <name val="Arial"/>
      <family val="2"/>
    </font>
    <font>
      <b/>
      <vertAlign val="subscript"/>
      <sz val="9"/>
      <color indexed="17"/>
      <name val="Arial"/>
      <family val="2"/>
    </font>
    <font>
      <b/>
      <vertAlign val="subscript"/>
      <sz val="9"/>
      <color indexed="3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0" xfId="0" applyAlignment="1"/>
    <xf numFmtId="0" fontId="17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Border="1"/>
    <xf numFmtId="0" fontId="17" fillId="0" borderId="0" xfId="0" applyFont="1" applyBorder="1" applyAlignment="1">
      <alignment horizontal="right"/>
    </xf>
    <xf numFmtId="1" fontId="2" fillId="0" borderId="0" xfId="0" applyNumberFormat="1" applyFont="1"/>
    <xf numFmtId="0" fontId="19" fillId="0" borderId="0" xfId="0" applyFont="1" applyBorder="1" applyAlignment="1">
      <alignment horizontal="right"/>
    </xf>
    <xf numFmtId="2" fontId="18" fillId="0" borderId="0" xfId="0" applyNumberFormat="1" applyFont="1" applyBorder="1"/>
    <xf numFmtId="0" fontId="20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1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2" fontId="23" fillId="0" borderId="0" xfId="0" applyNumberFormat="1" applyFont="1" applyBorder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Border="1"/>
    <xf numFmtId="1" fontId="0" fillId="0" borderId="0" xfId="0" applyNumberFormat="1"/>
    <xf numFmtId="0" fontId="24" fillId="2" borderId="0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0055101807926"/>
          <c:y val="3.9435725161894267E-2"/>
          <c:w val="0.85888019432353568"/>
          <c:h val="0.82000248840226797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set_1!$A$7:$A$21</c:f>
              <c:numCache>
                <c:formatCode>0</c:formatCode>
                <c:ptCount val="15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</c:numCache>
            </c:numRef>
          </c:xVal>
          <c:yVal>
            <c:numRef>
              <c:f>set_1!$B$7:$B$21</c:f>
              <c:numCache>
                <c:formatCode>0.00</c:formatCode>
                <c:ptCount val="1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0.82000000000000006</c:v>
                </c:pt>
                <c:pt idx="13">
                  <c:v>0.83000000000000007</c:v>
                </c:pt>
                <c:pt idx="14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B-4D1B-8F9E-91829BE1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12528"/>
        <c:axId val="1"/>
      </c:scatterChart>
      <c:valAx>
        <c:axId val="523312528"/>
        <c:scaling>
          <c:orientation val="minMax"/>
          <c:max val="8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SiO</a:t>
                </a:r>
                <a:r>
                  <a:rPr lang="en-US" sz="1200" baseline="-25000"/>
                  <a:t>2</a:t>
                </a:r>
                <a:r>
                  <a:rPr lang="en-US" sz="1200"/>
                  <a:t> weight 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FeO</a:t>
                </a:r>
                <a:r>
                  <a:rPr lang="en-US" sz="1200" baseline="-25000"/>
                  <a:t>total</a:t>
                </a:r>
                <a:r>
                  <a:rPr lang="en-US" sz="1200"/>
                  <a:t> /(MgO + FeO</a:t>
                </a:r>
                <a:r>
                  <a:rPr lang="en-US" sz="1200" baseline="-25000"/>
                  <a:t>total</a:t>
                </a:r>
                <a:r>
                  <a:rPr lang="en-US" sz="1200"/>
                  <a:t>) weight %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233125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set_2!$A$7:$A$12</c:f>
              <c:numCache>
                <c:formatCode>0.00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</c:numCache>
            </c:numRef>
          </c:xVal>
          <c:yVal>
            <c:numRef>
              <c:f>set_2!$B$7:$B$12</c:f>
              <c:numCache>
                <c:formatCode>0.00</c:formatCode>
                <c:ptCount val="6"/>
                <c:pt idx="0">
                  <c:v>-0.55999999999999162</c:v>
                </c:pt>
                <c:pt idx="1">
                  <c:v>1.9970000000000034</c:v>
                </c:pt>
                <c:pt idx="2">
                  <c:v>4.2679999999999971</c:v>
                </c:pt>
                <c:pt idx="3">
                  <c:v>6.2530000000000001</c:v>
                </c:pt>
                <c:pt idx="4">
                  <c:v>7.9520000000000017</c:v>
                </c:pt>
                <c:pt idx="5">
                  <c:v>9.365000000000002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6-4344-9963-5559614CC4EE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set_2!$C$7:$C$12</c:f>
              <c:numCache>
                <c:formatCode>0.00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</c:numCache>
            </c:numRef>
          </c:xVal>
          <c:yVal>
            <c:numRef>
              <c:f>set_2!$D$7:$D$12</c:f>
              <c:numCache>
                <c:formatCode>0.00</c:formatCode>
                <c:ptCount val="6"/>
                <c:pt idx="0">
                  <c:v>-3.1949999999999967</c:v>
                </c:pt>
                <c:pt idx="1">
                  <c:v>-0.49174999999999791</c:v>
                </c:pt>
                <c:pt idx="2">
                  <c:v>1.9480000000000004</c:v>
                </c:pt>
                <c:pt idx="3">
                  <c:v>4.12425</c:v>
                </c:pt>
                <c:pt idx="4">
                  <c:v>6.0370000000000132</c:v>
                </c:pt>
                <c:pt idx="5">
                  <c:v>7.6862500000000118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6-4344-9963-5559614CC4EE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set_2!$E$7:$E$12</c:f>
              <c:numCache>
                <c:formatCode>0.00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</c:numCache>
            </c:numRef>
          </c:xVal>
          <c:yVal>
            <c:numRef>
              <c:f>set_2!$F$7:$F$12</c:f>
              <c:numCache>
                <c:formatCode>0.00</c:formatCode>
                <c:ptCount val="6"/>
                <c:pt idx="0">
                  <c:v>-5.8200000000000038</c:v>
                </c:pt>
                <c:pt idx="1">
                  <c:v>-3.0402500000000003</c:v>
                </c:pt>
                <c:pt idx="2">
                  <c:v>-0.47400000000000553</c:v>
                </c:pt>
                <c:pt idx="3">
                  <c:v>1.8787499999999966</c:v>
                </c:pt>
                <c:pt idx="4">
                  <c:v>4.0180000000000007</c:v>
                </c:pt>
                <c:pt idx="5">
                  <c:v>5.9437499999999908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6-4344-9963-5559614C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10888"/>
        <c:axId val="1"/>
      </c:scatterChart>
      <c:valAx>
        <c:axId val="523310888"/>
        <c:scaling>
          <c:orientation val="minMax"/>
          <c:max val="8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SiO</a:t>
                </a:r>
                <a:r>
                  <a:rPr lang="en-US" sz="1200" baseline="-25000"/>
                  <a:t>2</a:t>
                </a:r>
                <a:r>
                  <a:rPr lang="en-US" sz="1200"/>
                  <a:t> weight %</a:t>
                </a:r>
              </a:p>
            </c:rich>
          </c:tx>
          <c:layout>
            <c:manualLayout>
              <c:xMode val="edge"/>
              <c:yMode val="edge"/>
              <c:x val="0.42694360419023869"/>
              <c:y val="0.925390602566233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At val="-8"/>
        <c:crossBetween val="midCat"/>
      </c:valAx>
      <c:valAx>
        <c:axId val="1"/>
        <c:scaling>
          <c:orientation val="minMax"/>
          <c:max val="12"/>
          <c:min val="-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Na</a:t>
                </a:r>
                <a:r>
                  <a:rPr lang="en-US" sz="1200" baseline="-25000"/>
                  <a:t>2</a:t>
                </a:r>
                <a:r>
                  <a:rPr lang="en-US" sz="1200"/>
                  <a:t>O + K</a:t>
                </a:r>
                <a:r>
                  <a:rPr lang="en-US" sz="1200" baseline="-25000"/>
                  <a:t>2</a:t>
                </a:r>
                <a:r>
                  <a:rPr lang="en-US" sz="1200"/>
                  <a:t>O - CaO  weight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523310888"/>
        <c:crosses val="autoZero"/>
        <c:crossBetween val="midCat"/>
      </c:valAx>
      <c:spPr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114300</xdr:rowOff>
    </xdr:from>
    <xdr:to>
      <xdr:col>16</xdr:col>
      <xdr:colOff>238125</xdr:colOff>
      <xdr:row>31</xdr:row>
      <xdr:rowOff>47625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0.37804</cdr:x>
      <cdr:y>0.30488</cdr:y>
    </cdr:from>
    <cdr:to>
      <cdr:x>0.59627</cdr:x>
      <cdr:y>0.36996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8955" y="1286444"/>
          <a:ext cx="1338645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Magnesian rocks</a:t>
          </a:r>
        </a:p>
      </cdr:txBody>
    </cdr:sp>
  </cdr:relSizeAnchor>
  <cdr:relSizeAnchor xmlns:cdr="http://schemas.openxmlformats.org/drawingml/2006/chartDrawing">
    <cdr:from>
      <cdr:x>0.32229</cdr:x>
      <cdr:y>0.11485</cdr:y>
    </cdr:from>
    <cdr:to>
      <cdr:x>0.52119</cdr:x>
      <cdr:y>0.17993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6936" y="484613"/>
          <a:ext cx="1220073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Ferroan rocks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76200</xdr:rowOff>
    </xdr:from>
    <xdr:to>
      <xdr:col>16</xdr:col>
      <xdr:colOff>476250</xdr:colOff>
      <xdr:row>35</xdr:row>
      <xdr:rowOff>57150</xdr:rowOff>
    </xdr:to>
    <xdr:graphicFrame macro="">
      <xdr:nvGraphicFramePr>
        <xdr:cNvPr id="51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0.46063</cdr:x>
      <cdr:y>0.32067</cdr:y>
    </cdr:from>
    <cdr:to>
      <cdr:x>0.60679</cdr:x>
      <cdr:y>0.39937</cdr:y>
    </cdr:to>
    <cdr:sp macro="" textlink="">
      <cdr:nvSpPr>
        <cdr:cNvPr id="2" name="TextBox 1"/>
        <cdr:cNvSpPr txBox="1"/>
      </cdr:nvSpPr>
      <cdr:spPr>
        <a:xfrm xmlns:a="http://schemas.openxmlformats.org/drawingml/2006/main" rot="19892307">
          <a:off x="2992255" y="1563838"/>
          <a:ext cx="949463" cy="383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Alkali-calcic</a:t>
          </a:r>
        </a:p>
      </cdr:txBody>
    </cdr:sp>
  </cdr:relSizeAnchor>
  <cdr:relSizeAnchor xmlns:cdr="http://schemas.openxmlformats.org/drawingml/2006/chartDrawing">
    <cdr:from>
      <cdr:x>0.54912</cdr:x>
      <cdr:y>0.47786</cdr:y>
    </cdr:from>
    <cdr:to>
      <cdr:x>0.64467</cdr:x>
      <cdr:y>0.55657</cdr:y>
    </cdr:to>
    <cdr:sp macro="" textlink="">
      <cdr:nvSpPr>
        <cdr:cNvPr id="3" name="TextBox 2"/>
        <cdr:cNvSpPr txBox="1"/>
      </cdr:nvSpPr>
      <cdr:spPr>
        <a:xfrm xmlns:a="http://schemas.openxmlformats.org/drawingml/2006/main" rot="19819706">
          <a:off x="3567134" y="2330451"/>
          <a:ext cx="620667" cy="383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Calcic</a:t>
          </a:r>
        </a:p>
      </cdr:txBody>
    </cdr:sp>
  </cdr:relSizeAnchor>
  <cdr:relSizeAnchor xmlns:cdr="http://schemas.openxmlformats.org/drawingml/2006/chartDrawing">
    <cdr:from>
      <cdr:x>0.42586</cdr:x>
      <cdr:y>0.25146</cdr:y>
    </cdr:from>
    <cdr:to>
      <cdr:x>0.54344</cdr:x>
      <cdr:y>0.33016</cdr:y>
    </cdr:to>
    <cdr:sp macro="" textlink="">
      <cdr:nvSpPr>
        <cdr:cNvPr id="4" name="TextBox 3"/>
        <cdr:cNvSpPr txBox="1"/>
      </cdr:nvSpPr>
      <cdr:spPr>
        <a:xfrm xmlns:a="http://schemas.openxmlformats.org/drawingml/2006/main" rot="20015954">
          <a:off x="2766424" y="1226341"/>
          <a:ext cx="763805" cy="383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Alkalic</a:t>
          </a:r>
        </a:p>
      </cdr:txBody>
    </cdr:sp>
  </cdr:relSizeAnchor>
  <cdr:relSizeAnchor xmlns:cdr="http://schemas.openxmlformats.org/drawingml/2006/chartDrawing">
    <cdr:from>
      <cdr:x>0.48348</cdr:x>
      <cdr:y>0.38215</cdr:y>
    </cdr:from>
    <cdr:to>
      <cdr:x>0.68568</cdr:x>
      <cdr:y>0.46086</cdr:y>
    </cdr:to>
    <cdr:sp macro="" textlink="">
      <cdr:nvSpPr>
        <cdr:cNvPr id="5" name="TextBox 4"/>
        <cdr:cNvSpPr txBox="1"/>
      </cdr:nvSpPr>
      <cdr:spPr>
        <a:xfrm xmlns:a="http://schemas.openxmlformats.org/drawingml/2006/main" rot="19789237">
          <a:off x="3140710" y="1863690"/>
          <a:ext cx="1313502" cy="383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Calc-alkalic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K2" totalsRowShown="0" headerRowDxfId="3">
  <autoFilter ref="A1:K2"/>
  <tableColumns count="11">
    <tableColumn id="1" name="Amostra" dataDxfId="2"/>
    <tableColumn id="2" name="Nº Lab." dataDxfId="1"/>
    <tableColumn id="3" name="Grupo" dataDxfId="0"/>
    <tableColumn id="4" name="SiO2"/>
    <tableColumn id="5" name="FeOt"/>
    <tableColumn id="6" name="MgO"/>
    <tableColumn id="7" name="Na2O"/>
    <tableColumn id="8" name="K2O"/>
    <tableColumn id="9" name="CaO"/>
    <tableColumn id="11" name="FeOt/(MgO + FeOt)">
      <calculatedColumnFormula>IFERROR(Dados[FeOt]/(Dados[MgO]+Dados[FeOt]),"")</calculatedColumnFormula>
    </tableColumn>
    <tableColumn id="12" name="Na2O + K2O - CaO">
      <calculatedColumnFormula>IFERROR(Dados[Na2O]+Dados[K2O]-Dados[CaO],"")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L2"/>
  <sheetViews>
    <sheetView tabSelected="1" workbookViewId="0">
      <selection activeCell="E2" sqref="E2"/>
    </sheetView>
  </sheetViews>
  <sheetFormatPr defaultRowHeight="12" x14ac:dyDescent="0.2"/>
  <cols>
    <col min="1" max="1" width="10.5703125" customWidth="1"/>
    <col min="2" max="2" width="9.5703125" customWidth="1"/>
    <col min="5" max="6" width="8.42578125" customWidth="1"/>
    <col min="9" max="9" width="8.42578125" customWidth="1"/>
    <col min="10" max="10" width="22" bestFit="1" customWidth="1"/>
    <col min="11" max="11" width="17.7109375" customWidth="1"/>
    <col min="12" max="12" width="24.140625" bestFit="1" customWidth="1"/>
  </cols>
  <sheetData>
    <row r="1" spans="1:12" ht="15" x14ac:dyDescent="0.2">
      <c r="A1" s="28" t="s">
        <v>24</v>
      </c>
      <c r="B1" s="29" t="s">
        <v>25</v>
      </c>
      <c r="C1" s="28" t="s">
        <v>26</v>
      </c>
      <c r="D1" s="30" t="s">
        <v>27</v>
      </c>
      <c r="E1" s="30" t="s">
        <v>29</v>
      </c>
      <c r="F1" s="30" t="s">
        <v>28</v>
      </c>
      <c r="G1" s="30" t="s">
        <v>30</v>
      </c>
      <c r="H1" s="30" t="s">
        <v>31</v>
      </c>
      <c r="I1" s="30" t="s">
        <v>32</v>
      </c>
      <c r="J1" s="30" t="s">
        <v>33</v>
      </c>
      <c r="K1" s="30" t="s">
        <v>34</v>
      </c>
      <c r="L1" s="14"/>
    </row>
    <row r="2" spans="1:12" x14ac:dyDescent="0.2">
      <c r="A2" s="31"/>
      <c r="B2" s="31"/>
      <c r="C2" s="31"/>
      <c r="J2" t="str">
        <f>IFERROR(Dados[FeOt]/(Dados[MgO]+Dados[FeOt]),"")</f>
        <v/>
      </c>
      <c r="K2">
        <f>IFERROR(Dados[Na2O]+Dados[K2O]-Dados[CaO],"")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45"/>
  <sheetViews>
    <sheetView zoomScaleNormal="100" workbookViewId="0">
      <selection activeCell="D35" sqref="D35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6" x14ac:dyDescent="0.2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4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6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2</v>
      </c>
      <c r="B5" s="9" t="s">
        <v>0</v>
      </c>
      <c r="C5" s="11" t="s">
        <v>1</v>
      </c>
      <c r="D5" s="9" t="s">
        <v>8</v>
      </c>
      <c r="E5" s="9" t="s">
        <v>21</v>
      </c>
      <c r="F5" s="2"/>
      <c r="G5" s="2"/>
      <c r="H5" s="2"/>
      <c r="I5" s="2"/>
      <c r="J5" s="2"/>
      <c r="K5" s="2"/>
      <c r="L5" s="2"/>
      <c r="M5" s="2"/>
    </row>
    <row r="6" spans="1:16" ht="13.5" x14ac:dyDescent="0.25">
      <c r="A6" s="9" t="s">
        <v>27</v>
      </c>
      <c r="B6" s="9" t="s">
        <v>33</v>
      </c>
      <c r="C6" s="9" t="s">
        <v>19</v>
      </c>
      <c r="D6" s="9" t="s">
        <v>20</v>
      </c>
      <c r="E6" s="9" t="s">
        <v>22</v>
      </c>
      <c r="F6" s="4"/>
      <c r="G6" s="3"/>
      <c r="H6" s="2"/>
      <c r="I6" s="4"/>
      <c r="J6" s="3"/>
      <c r="K6" s="2"/>
      <c r="L6" s="2"/>
      <c r="M6" s="2"/>
    </row>
    <row r="7" spans="1:16" x14ac:dyDescent="0.2">
      <c r="A7" s="15">
        <v>48</v>
      </c>
      <c r="B7" s="3">
        <f>0.005*A7+0.46</f>
        <v>0.7</v>
      </c>
      <c r="C7" s="24">
        <f>1-B7</f>
        <v>0.30000000000000004</v>
      </c>
      <c r="D7" s="25">
        <v>0.43309663029718493</v>
      </c>
      <c r="E7" s="7">
        <v>0.76396905265217419</v>
      </c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5">
        <v>50</v>
      </c>
      <c r="B8" s="3">
        <f t="shared" ref="B8:B21" si="0">0.005*A8+0.46</f>
        <v>0.71</v>
      </c>
      <c r="C8" s="24">
        <f t="shared" ref="C8:C21" si="1">1-B8</f>
        <v>0.29000000000000004</v>
      </c>
      <c r="D8" s="25">
        <v>0.42133044080694693</v>
      </c>
      <c r="E8" s="7">
        <v>0.72810196097836322</v>
      </c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52</v>
      </c>
      <c r="B9" s="3">
        <f t="shared" si="0"/>
        <v>0.72</v>
      </c>
      <c r="C9" s="24">
        <f t="shared" si="1"/>
        <v>0.28000000000000003</v>
      </c>
      <c r="D9" s="26">
        <v>0.40941318979749336</v>
      </c>
      <c r="E9" s="13">
        <v>0.69323117740660256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15">
        <v>54</v>
      </c>
      <c r="B10" s="3">
        <f t="shared" si="0"/>
        <v>0.73</v>
      </c>
      <c r="C10" s="24">
        <f t="shared" si="1"/>
        <v>0.27</v>
      </c>
      <c r="D10" s="26">
        <v>0.39734194934366013</v>
      </c>
      <c r="E10" s="13">
        <v>0.65931575776831475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A11" s="15">
        <v>56</v>
      </c>
      <c r="B11" s="3">
        <f t="shared" si="0"/>
        <v>0.74</v>
      </c>
      <c r="C11" s="24">
        <f t="shared" si="1"/>
        <v>0.26</v>
      </c>
      <c r="D11" s="26">
        <v>0.38511371536153144</v>
      </c>
      <c r="E11" s="13">
        <v>0.62631697109322382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15">
        <v>58</v>
      </c>
      <c r="B12" s="3">
        <f t="shared" si="0"/>
        <v>0.75</v>
      </c>
      <c r="C12" s="24">
        <f t="shared" si="1"/>
        <v>0.25</v>
      </c>
      <c r="D12" s="24">
        <v>0.37272540511600977</v>
      </c>
      <c r="E12" s="12">
        <v>0.59419815206280202</v>
      </c>
    </row>
    <row r="13" spans="1:16" x14ac:dyDescent="0.2">
      <c r="A13" s="15">
        <v>60</v>
      </c>
      <c r="B13" s="3">
        <f t="shared" si="0"/>
        <v>0.76</v>
      </c>
      <c r="C13" s="24">
        <f t="shared" si="1"/>
        <v>0.24</v>
      </c>
      <c r="D13" s="24">
        <v>0.36017385462985707</v>
      </c>
      <c r="E13" s="12">
        <v>0.56292456511212829</v>
      </c>
    </row>
    <row r="14" spans="1:16" x14ac:dyDescent="0.2">
      <c r="A14" s="15">
        <v>62</v>
      </c>
      <c r="B14" s="3">
        <f t="shared" si="0"/>
        <v>0.77</v>
      </c>
      <c r="C14" s="24">
        <f t="shared" si="1"/>
        <v>0.22999999999999998</v>
      </c>
      <c r="D14" s="24">
        <v>0.34745581598963476</v>
      </c>
      <c r="E14" s="12">
        <v>0.53246327912121227</v>
      </c>
    </row>
    <row r="15" spans="1:16" x14ac:dyDescent="0.2">
      <c r="A15" s="15">
        <v>64</v>
      </c>
      <c r="B15" s="3">
        <f t="shared" si="0"/>
        <v>0.78</v>
      </c>
      <c r="C15" s="24">
        <f t="shared" si="1"/>
        <v>0.21999999999999997</v>
      </c>
      <c r="D15" s="24">
        <v>0.33456795454372268</v>
      </c>
      <c r="E15" s="12">
        <v>0.50278305174544791</v>
      </c>
    </row>
    <row r="16" spans="1:16" x14ac:dyDescent="0.2">
      <c r="A16" s="15">
        <v>66</v>
      </c>
      <c r="B16" s="3">
        <f t="shared" si="0"/>
        <v>0.79</v>
      </c>
      <c r="C16" s="24">
        <f t="shared" si="1"/>
        <v>0.20999999999999996</v>
      </c>
      <c r="D16" s="24">
        <v>0.32150684598733981</v>
      </c>
      <c r="E16" s="12">
        <v>0.47385422253109521</v>
      </c>
    </row>
    <row r="17" spans="1:5" x14ac:dyDescent="0.2">
      <c r="A17" s="15">
        <v>68</v>
      </c>
      <c r="B17" s="3">
        <f t="shared" si="0"/>
        <v>0.8</v>
      </c>
      <c r="C17" s="24">
        <f t="shared" si="1"/>
        <v>0.19999999999999996</v>
      </c>
      <c r="D17" s="24">
        <v>0.30826897332921421</v>
      </c>
      <c r="E17" s="12">
        <v>0.44564861404710149</v>
      </c>
    </row>
    <row r="18" spans="1:5" x14ac:dyDescent="0.2">
      <c r="A18" s="15">
        <v>70</v>
      </c>
      <c r="B18" s="3">
        <f t="shared" si="0"/>
        <v>0.81</v>
      </c>
      <c r="C18" s="24">
        <f t="shared" si="1"/>
        <v>0.18999999999999995</v>
      </c>
      <c r="D18" s="24">
        <v>0.2948507237342588</v>
      </c>
      <c r="E18" s="12">
        <v>0.41813944034049028</v>
      </c>
    </row>
    <row r="19" spans="1:5" x14ac:dyDescent="0.2">
      <c r="A19" s="15">
        <v>72</v>
      </c>
      <c r="B19" s="3">
        <f t="shared" si="0"/>
        <v>0.82000000000000006</v>
      </c>
      <c r="C19" s="24">
        <f t="shared" si="1"/>
        <v>0.17999999999999994</v>
      </c>
      <c r="D19" s="24">
        <v>0.28124838523629692</v>
      </c>
      <c r="E19" s="12">
        <v>0.39130122209013779</v>
      </c>
    </row>
    <row r="20" spans="1:5" x14ac:dyDescent="0.2">
      <c r="A20" s="15">
        <v>74</v>
      </c>
      <c r="B20" s="3">
        <f t="shared" si="0"/>
        <v>0.83000000000000007</v>
      </c>
      <c r="C20" s="24">
        <f t="shared" si="1"/>
        <v>0.16999999999999993</v>
      </c>
      <c r="D20" s="24">
        <v>0.26745814331455797</v>
      </c>
      <c r="E20" s="12">
        <v>0.3651097078940107</v>
      </c>
    </row>
    <row r="21" spans="1:5" x14ac:dyDescent="0.2">
      <c r="A21" s="15">
        <v>75</v>
      </c>
      <c r="B21" s="3">
        <f t="shared" si="0"/>
        <v>0.83499999999999996</v>
      </c>
      <c r="C21" s="24">
        <f t="shared" si="1"/>
        <v>0.16500000000000004</v>
      </c>
      <c r="D21" s="24">
        <v>0.26049133761513982</v>
      </c>
      <c r="E21" s="12">
        <v>0.35224920391746961</v>
      </c>
    </row>
    <row r="23" spans="1:5" x14ac:dyDescent="0.2">
      <c r="A23" t="s">
        <v>9</v>
      </c>
      <c r="D23" s="24"/>
    </row>
    <row r="24" spans="1:5" x14ac:dyDescent="0.2">
      <c r="A24" t="s">
        <v>10</v>
      </c>
      <c r="D24" s="24"/>
    </row>
    <row r="26" spans="1:5" x14ac:dyDescent="0.2">
      <c r="A26" s="27"/>
      <c r="B26" s="24"/>
      <c r="C26" s="24"/>
    </row>
    <row r="27" spans="1:5" x14ac:dyDescent="0.2">
      <c r="A27" s="27"/>
      <c r="B27" s="24"/>
      <c r="C27" s="24"/>
    </row>
    <row r="28" spans="1:5" x14ac:dyDescent="0.2">
      <c r="A28" s="27"/>
      <c r="B28" s="24"/>
      <c r="C28" s="24"/>
    </row>
    <row r="29" spans="1:5" x14ac:dyDescent="0.2">
      <c r="A29" s="27"/>
      <c r="B29" s="24"/>
      <c r="C29" s="24"/>
    </row>
    <row r="30" spans="1:5" x14ac:dyDescent="0.2">
      <c r="A30" s="27"/>
      <c r="B30" s="24"/>
      <c r="C30" s="24"/>
    </row>
    <row r="31" spans="1:5" x14ac:dyDescent="0.2">
      <c r="A31" s="27"/>
      <c r="B31" s="24"/>
      <c r="C31" s="24"/>
    </row>
    <row r="32" spans="1:5" x14ac:dyDescent="0.2">
      <c r="A32" s="27"/>
      <c r="B32" s="24"/>
      <c r="C32" s="24"/>
    </row>
    <row r="33" spans="1:3" x14ac:dyDescent="0.2">
      <c r="A33" s="27"/>
      <c r="B33" s="24"/>
      <c r="C33" s="24"/>
    </row>
    <row r="34" spans="1:3" x14ac:dyDescent="0.2">
      <c r="A34" s="27"/>
      <c r="B34" s="24"/>
      <c r="C34" s="24"/>
    </row>
    <row r="35" spans="1:3" x14ac:dyDescent="0.2">
      <c r="A35" s="27"/>
      <c r="B35" s="24"/>
      <c r="C35" s="24"/>
    </row>
    <row r="36" spans="1:3" x14ac:dyDescent="0.2">
      <c r="A36" s="27"/>
      <c r="B36" s="24"/>
      <c r="C36" s="24"/>
    </row>
    <row r="37" spans="1:3" x14ac:dyDescent="0.2">
      <c r="A37" s="27"/>
      <c r="B37" s="24"/>
      <c r="C37" s="24"/>
    </row>
    <row r="38" spans="1:3" x14ac:dyDescent="0.2">
      <c r="A38" s="27"/>
      <c r="B38" s="24"/>
      <c r="C38" s="24"/>
    </row>
    <row r="39" spans="1:3" x14ac:dyDescent="0.2">
      <c r="A39" s="27"/>
      <c r="B39" s="24"/>
      <c r="C39" s="24"/>
    </row>
    <row r="40" spans="1:3" x14ac:dyDescent="0.2">
      <c r="A40" s="27"/>
      <c r="B40" s="24"/>
      <c r="C40" s="24"/>
    </row>
    <row r="41" spans="1:3" x14ac:dyDescent="0.2">
      <c r="A41" s="27"/>
    </row>
    <row r="42" spans="1:3" x14ac:dyDescent="0.2">
      <c r="A42" s="27"/>
    </row>
    <row r="43" spans="1:3" x14ac:dyDescent="0.2">
      <c r="A43" s="27"/>
    </row>
    <row r="44" spans="1:3" x14ac:dyDescent="0.2">
      <c r="A44" s="27"/>
    </row>
    <row r="45" spans="1:3" x14ac:dyDescent="0.2">
      <c r="A45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F35"/>
  <sheetViews>
    <sheetView topLeftCell="A2" zoomScaleNormal="100" workbookViewId="0">
      <selection activeCell="F21" sqref="F21"/>
    </sheetView>
  </sheetViews>
  <sheetFormatPr defaultRowHeight="12" x14ac:dyDescent="0.2"/>
  <cols>
    <col min="1" max="1" width="6.42578125" style="8" customWidth="1"/>
    <col min="2" max="2" width="15.85546875" style="8" customWidth="1"/>
    <col min="3" max="3" width="6.140625" style="8" customWidth="1"/>
    <col min="4" max="4" width="15.5703125" style="8" customWidth="1"/>
    <col min="5" max="5" width="6.5703125" style="8" customWidth="1"/>
    <col min="6" max="6" width="15.140625" style="8" customWidth="1"/>
    <col min="7" max="16384" width="9.140625" style="8"/>
  </cols>
  <sheetData>
    <row r="1" spans="1:6" x14ac:dyDescent="0.2">
      <c r="A1" s="1" t="s">
        <v>15</v>
      </c>
      <c r="B1" s="5"/>
      <c r="C1" s="5"/>
      <c r="D1" s="5"/>
    </row>
    <row r="2" spans="1:6" x14ac:dyDescent="0.2">
      <c r="A2" s="10" t="s">
        <v>35</v>
      </c>
      <c r="B2" s="5"/>
      <c r="C2" s="5"/>
      <c r="D2" s="5"/>
    </row>
    <row r="3" spans="1:6" x14ac:dyDescent="0.2">
      <c r="A3" s="2" t="s">
        <v>14</v>
      </c>
      <c r="B3" s="5"/>
      <c r="C3" s="5"/>
      <c r="D3" s="5"/>
    </row>
    <row r="5" spans="1:6" x14ac:dyDescent="0.2">
      <c r="A5" s="16" t="s">
        <v>2</v>
      </c>
      <c r="B5" s="16" t="s">
        <v>0</v>
      </c>
      <c r="C5" s="18" t="s">
        <v>3</v>
      </c>
      <c r="D5" s="19" t="s">
        <v>1</v>
      </c>
      <c r="E5" s="21" t="s">
        <v>7</v>
      </c>
      <c r="F5" s="22" t="s">
        <v>8</v>
      </c>
    </row>
    <row r="6" spans="1:6" ht="13.5" x14ac:dyDescent="0.25">
      <c r="A6" s="16" t="s">
        <v>27</v>
      </c>
      <c r="B6" s="16" t="s">
        <v>34</v>
      </c>
      <c r="C6" s="18" t="s">
        <v>16</v>
      </c>
      <c r="D6" s="18" t="s">
        <v>18</v>
      </c>
      <c r="E6" s="21" t="s">
        <v>17</v>
      </c>
      <c r="F6" s="21" t="s">
        <v>18</v>
      </c>
    </row>
    <row r="7" spans="1:6" x14ac:dyDescent="0.2">
      <c r="A7" s="17">
        <v>50</v>
      </c>
      <c r="B7" s="17">
        <f t="shared" ref="B7:B12" si="0">-41.86+1.112*A7-0.00572*A7^2</f>
        <v>-0.55999999999999162</v>
      </c>
      <c r="C7" s="20">
        <v>50</v>
      </c>
      <c r="D7" s="20">
        <f t="shared" ref="D7:D12" si="1">-44.72+1.094*C7-0.00527*C7^2</f>
        <v>-3.1949999999999967</v>
      </c>
      <c r="E7" s="23">
        <v>50</v>
      </c>
      <c r="F7" s="23">
        <f t="shared" ref="F7:F12" si="2">-45.36+1.0043*E7-0.00427*E7^2</f>
        <v>-5.8200000000000038</v>
      </c>
    </row>
    <row r="8" spans="1:6" x14ac:dyDescent="0.2">
      <c r="A8" s="17">
        <v>55</v>
      </c>
      <c r="B8" s="17">
        <f t="shared" si="0"/>
        <v>1.9970000000000034</v>
      </c>
      <c r="C8" s="20">
        <v>55</v>
      </c>
      <c r="D8" s="20">
        <f t="shared" si="1"/>
        <v>-0.49174999999999791</v>
      </c>
      <c r="E8" s="23">
        <v>55</v>
      </c>
      <c r="F8" s="23">
        <f t="shared" si="2"/>
        <v>-3.0402500000000003</v>
      </c>
    </row>
    <row r="9" spans="1:6" x14ac:dyDescent="0.2">
      <c r="A9" s="17">
        <v>60</v>
      </c>
      <c r="B9" s="17">
        <f t="shared" si="0"/>
        <v>4.2679999999999971</v>
      </c>
      <c r="C9" s="20">
        <v>60</v>
      </c>
      <c r="D9" s="20">
        <f t="shared" si="1"/>
        <v>1.9480000000000004</v>
      </c>
      <c r="E9" s="23">
        <v>60</v>
      </c>
      <c r="F9" s="23">
        <f t="shared" si="2"/>
        <v>-0.47400000000000553</v>
      </c>
    </row>
    <row r="10" spans="1:6" x14ac:dyDescent="0.2">
      <c r="A10" s="17">
        <v>65</v>
      </c>
      <c r="B10" s="17">
        <f t="shared" si="0"/>
        <v>6.2530000000000001</v>
      </c>
      <c r="C10" s="20">
        <v>65</v>
      </c>
      <c r="D10" s="20">
        <f t="shared" si="1"/>
        <v>4.12425</v>
      </c>
      <c r="E10" s="23">
        <v>65</v>
      </c>
      <c r="F10" s="23">
        <f t="shared" si="2"/>
        <v>1.8787499999999966</v>
      </c>
    </row>
    <row r="11" spans="1:6" x14ac:dyDescent="0.2">
      <c r="A11" s="17">
        <v>70</v>
      </c>
      <c r="B11" s="17">
        <f t="shared" si="0"/>
        <v>7.9520000000000017</v>
      </c>
      <c r="C11" s="20">
        <v>70</v>
      </c>
      <c r="D11" s="20">
        <f t="shared" si="1"/>
        <v>6.0370000000000132</v>
      </c>
      <c r="E11" s="23">
        <v>70</v>
      </c>
      <c r="F11" s="23">
        <f t="shared" si="2"/>
        <v>4.0180000000000007</v>
      </c>
    </row>
    <row r="12" spans="1:6" x14ac:dyDescent="0.2">
      <c r="A12" s="17">
        <v>75</v>
      </c>
      <c r="B12" s="17">
        <f t="shared" si="0"/>
        <v>9.365000000000002</v>
      </c>
      <c r="C12" s="20">
        <v>75</v>
      </c>
      <c r="D12" s="20">
        <f t="shared" si="1"/>
        <v>7.6862500000000118</v>
      </c>
      <c r="E12" s="23">
        <v>75</v>
      </c>
      <c r="F12" s="23">
        <f t="shared" si="2"/>
        <v>5.9437499999999908</v>
      </c>
    </row>
    <row r="13" spans="1:6" x14ac:dyDescent="0.2">
      <c r="A13" s="13"/>
      <c r="B13" s="13"/>
      <c r="C13" s="13"/>
      <c r="D13" s="13"/>
    </row>
    <row r="14" spans="1:6" x14ac:dyDescent="0.2">
      <c r="A14" s="13" t="s">
        <v>11</v>
      </c>
      <c r="B14" s="13"/>
      <c r="C14" s="13"/>
      <c r="D14" s="13"/>
    </row>
    <row r="15" spans="1:6" ht="14.25" x14ac:dyDescent="0.25">
      <c r="A15" s="17" t="s">
        <v>13</v>
      </c>
      <c r="B15" s="13"/>
      <c r="C15" s="13"/>
      <c r="D15" s="13"/>
    </row>
    <row r="16" spans="1:6" ht="14.25" x14ac:dyDescent="0.25">
      <c r="A16" s="20" t="s">
        <v>23</v>
      </c>
      <c r="B16" s="13"/>
      <c r="C16" s="13"/>
      <c r="D16" s="13"/>
    </row>
    <row r="17" spans="1:4" ht="14.25" x14ac:dyDescent="0.25">
      <c r="A17" s="23" t="s">
        <v>12</v>
      </c>
      <c r="B17" s="13"/>
      <c r="C17" s="13"/>
      <c r="D17" s="13"/>
    </row>
    <row r="18" spans="1:4" x14ac:dyDescent="0.2">
      <c r="A18" s="13"/>
      <c r="B18" s="13"/>
      <c r="C18" s="13"/>
      <c r="D18" s="13"/>
    </row>
    <row r="19" spans="1:4" x14ac:dyDescent="0.2">
      <c r="A19" s="13"/>
      <c r="B19" s="13"/>
      <c r="C19" s="13"/>
      <c r="D19" s="13"/>
    </row>
    <row r="20" spans="1:4" x14ac:dyDescent="0.2">
      <c r="A20" s="13"/>
      <c r="B20" s="13"/>
      <c r="C20" s="13"/>
      <c r="D20" s="13"/>
    </row>
    <row r="21" spans="1:4" x14ac:dyDescent="0.2">
      <c r="A21" s="13"/>
      <c r="B21" s="13"/>
      <c r="C21" s="13"/>
      <c r="D21" s="13"/>
    </row>
    <row r="22" spans="1:4" x14ac:dyDescent="0.2">
      <c r="A22" s="13"/>
      <c r="B22" s="13"/>
      <c r="C22" s="13"/>
      <c r="D22" s="13"/>
    </row>
    <row r="23" spans="1:4" x14ac:dyDescent="0.2">
      <c r="A23" s="13"/>
      <c r="B23" s="13"/>
      <c r="C23" s="13"/>
      <c r="D23" s="13"/>
    </row>
    <row r="24" spans="1:4" x14ac:dyDescent="0.2">
      <c r="A24" s="13"/>
      <c r="B24" s="13"/>
      <c r="C24" s="13"/>
      <c r="D24" s="13"/>
    </row>
    <row r="25" spans="1:4" x14ac:dyDescent="0.2">
      <c r="A25" s="13"/>
      <c r="B25" s="13"/>
      <c r="C25" s="13"/>
      <c r="D25" s="13"/>
    </row>
    <row r="26" spans="1:4" x14ac:dyDescent="0.2">
      <c r="A26" s="13"/>
      <c r="B26" s="13"/>
      <c r="C26" s="13"/>
      <c r="D26" s="13"/>
    </row>
    <row r="27" spans="1:4" x14ac:dyDescent="0.2">
      <c r="A27" s="13"/>
      <c r="B27" s="13"/>
      <c r="C27" s="13"/>
      <c r="D27" s="13"/>
    </row>
    <row r="28" spans="1:4" x14ac:dyDescent="0.2">
      <c r="A28" s="13"/>
      <c r="B28" s="13"/>
      <c r="C28" s="13"/>
      <c r="D28" s="13"/>
    </row>
    <row r="29" spans="1:4" x14ac:dyDescent="0.2">
      <c r="A29" s="13"/>
      <c r="B29" s="13"/>
      <c r="C29" s="13"/>
      <c r="D29" s="13"/>
    </row>
    <row r="30" spans="1:4" x14ac:dyDescent="0.2">
      <c r="A30" s="13"/>
      <c r="B30" s="13"/>
      <c r="C30" s="13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3"/>
      <c r="C33" s="13"/>
      <c r="D33" s="13"/>
    </row>
    <row r="34" spans="1:4" x14ac:dyDescent="0.2">
      <c r="A34" s="13"/>
      <c r="B34" s="13"/>
      <c r="C34" s="13"/>
      <c r="D34" s="13"/>
    </row>
    <row r="35" spans="1:4" x14ac:dyDescent="0.2">
      <c r="A35" s="13"/>
      <c r="B35" s="13"/>
      <c r="C35" s="13"/>
      <c r="D3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set_2</vt:lpstr>
      <vt:lpstr>grupo</vt:lpstr>
      <vt:lpstr>gvalue</vt:lpstr>
      <vt:lpstr>hvalue</vt:lpstr>
      <vt:lpstr>set_1</vt:lpstr>
      <vt:lpstr>set_2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2016-02-29T18:57:03Z</dcterms:modified>
</cp:coreProperties>
</file>