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Dados[[#Headers],[Sr]:[Yb]]</definedName>
    <definedName name="hvalue">Dados[[#Headers],[Amostra]:[Nº Lab.]]</definedName>
    <definedName name="set_1">set_1!$B$1:$P$1</definedName>
    <definedName name="yvalues">Dados[[#Headers],[Yb]:[Yb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T2" i="6" l="1"/>
  <c r="U2" i="6"/>
  <c r="V2" i="6"/>
  <c r="W2" i="6"/>
  <c r="X2" i="6"/>
  <c r="Y2" i="6"/>
  <c r="Z2" i="6"/>
  <c r="AA2" i="6"/>
  <c r="AB2" i="6"/>
  <c r="AC2" i="6"/>
  <c r="AD2" i="6"/>
  <c r="AE2" i="6"/>
  <c r="AF2" i="6"/>
  <c r="AG2" i="6"/>
  <c r="S2" i="6"/>
</calcChain>
</file>

<file path=xl/sharedStrings.xml><?xml version="1.0" encoding="utf-8"?>
<sst xmlns="http://schemas.openxmlformats.org/spreadsheetml/2006/main" count="65" uniqueCount="35">
  <si>
    <t>Amostra</t>
  </si>
  <si>
    <t>Nº Lab.</t>
  </si>
  <si>
    <t>Grupo</t>
  </si>
  <si>
    <t>Ce</t>
  </si>
  <si>
    <t>Sm</t>
  </si>
  <si>
    <t>Yb</t>
  </si>
  <si>
    <t>Ce (norm.)</t>
  </si>
  <si>
    <t>Sm (norm.)</t>
  </si>
  <si>
    <t>Yb (norm.)</t>
  </si>
  <si>
    <t>Autor</t>
  </si>
  <si>
    <t>MORB - Pearce 1983</t>
  </si>
  <si>
    <t>Sr</t>
  </si>
  <si>
    <t>K</t>
  </si>
  <si>
    <t>Rb</t>
  </si>
  <si>
    <t>Ba</t>
  </si>
  <si>
    <t>Th</t>
  </si>
  <si>
    <t>Ta</t>
  </si>
  <si>
    <t>Nb</t>
  </si>
  <si>
    <t>P</t>
  </si>
  <si>
    <t>Zr</t>
  </si>
  <si>
    <t>Hf</t>
  </si>
  <si>
    <t>Ti</t>
  </si>
  <si>
    <t>Y</t>
  </si>
  <si>
    <t>Sr (norm.)</t>
  </si>
  <si>
    <t>K (norm.)</t>
  </si>
  <si>
    <t>Rb (norm.)</t>
  </si>
  <si>
    <t>Ba (norm.)</t>
  </si>
  <si>
    <t>Th (norm.)</t>
  </si>
  <si>
    <t>Ta (norm.)</t>
  </si>
  <si>
    <t>Nb (norm.)</t>
  </si>
  <si>
    <t>P (norm.)</t>
  </si>
  <si>
    <t>Zr (norm.)</t>
  </si>
  <si>
    <t>Hf (norm.)</t>
  </si>
  <si>
    <t>Ti (norm.)</t>
  </si>
  <si>
    <t>Y (norm.)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</si>
</sst>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2"/>
      <tableStyleElement type="headerRow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set_1!$B$1:$O$1</c:f>
              <c:strCache>
                <c:ptCount val="14"/>
                <c:pt idx="0">
                  <c:v>Sr</c:v>
                </c:pt>
                <c:pt idx="1">
                  <c:v>K</c:v>
                </c:pt>
                <c:pt idx="2">
                  <c:v>Rb</c:v>
                </c:pt>
                <c:pt idx="3">
                  <c:v>Ba</c:v>
                </c:pt>
                <c:pt idx="4">
                  <c:v>Th</c:v>
                </c:pt>
                <c:pt idx="5">
                  <c:v>Ta</c:v>
                </c:pt>
                <c:pt idx="6">
                  <c:v>Nb</c:v>
                </c:pt>
                <c:pt idx="7">
                  <c:v>Ce</c:v>
                </c:pt>
                <c:pt idx="8">
                  <c:v>P</c:v>
                </c:pt>
                <c:pt idx="9">
                  <c:v>Zr</c:v>
                </c:pt>
                <c:pt idx="10">
                  <c:v>Hf</c:v>
                </c:pt>
                <c:pt idx="11">
                  <c:v>Sm</c:v>
                </c:pt>
                <c:pt idx="12">
                  <c:v>Ti</c:v>
                </c:pt>
                <c:pt idx="13">
                  <c:v>Y</c:v>
                </c:pt>
              </c:strCache>
            </c:strRef>
          </c:cat>
          <c:val>
            <c:numRef>
              <c:f>set_1!$B$2:$O$2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/MORB*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*Pearce 1983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G2" totalsRowShown="0" headerRowDxfId="33">
  <autoFilter ref="A1:AG2"/>
  <tableColumns count="33">
    <tableColumn id="1" name="Amostra" dataDxfId="32"/>
    <tableColumn id="2" name="Nº Lab." dataDxfId="31"/>
    <tableColumn id="3" name="Grupo" dataDxfId="30"/>
    <tableColumn id="4" name="Sr" dataDxfId="29"/>
    <tableColumn id="5" name="K" dataDxfId="28"/>
    <tableColumn id="6" name="Rb" dataDxfId="27"/>
    <tableColumn id="7" name="Ba" dataDxfId="26"/>
    <tableColumn id="8" name="Th" dataDxfId="25"/>
    <tableColumn id="9" name="Ta" dataDxfId="24"/>
    <tableColumn id="11" name="Nb" dataDxfId="23"/>
    <tableColumn id="12" name="Ce" dataDxfId="22"/>
    <tableColumn id="10" name="P" dataDxfId="21"/>
    <tableColumn id="13" name="Zr" dataDxfId="20"/>
    <tableColumn id="14" name="Hf" dataDxfId="19"/>
    <tableColumn id="15" name="Sm" dataDxfId="18"/>
    <tableColumn id="16" name="Ti" dataDxfId="17"/>
    <tableColumn id="17" name="Y" dataDxfId="16"/>
    <tableColumn id="32" name="Yb" dataDxfId="15"/>
    <tableColumn id="33" name="Sr (norm.)" dataDxfId="14">
      <calculatedColumnFormula>Dados[Sr]/normTab[Sr]</calculatedColumnFormula>
    </tableColumn>
    <tableColumn id="34" name="K (norm.)" dataDxfId="13">
      <calculatedColumnFormula>Dados[K]/normTab[K]</calculatedColumnFormula>
    </tableColumn>
    <tableColumn id="35" name="Rb (norm.)" dataDxfId="12">
      <calculatedColumnFormula>Dados[Rb]/normTab[Rb]</calculatedColumnFormula>
    </tableColumn>
    <tableColumn id="36" name="Ba (norm.)" dataDxfId="11">
      <calculatedColumnFormula>Dados[Ba]/normTab[Ba]</calculatedColumnFormula>
    </tableColumn>
    <tableColumn id="37" name="Th (norm.)" dataDxfId="10">
      <calculatedColumnFormula>Dados[Th]/normTab[Th]</calculatedColumnFormula>
    </tableColumn>
    <tableColumn id="38" name="Ta (norm.)" dataDxfId="9">
      <calculatedColumnFormula>Dados[Ta]/normTab[Ta]</calculatedColumnFormula>
    </tableColumn>
    <tableColumn id="39" name="Nb (norm.)" dataDxfId="8">
      <calculatedColumnFormula>Dados[Nb]/normTab[Nb]</calculatedColumnFormula>
    </tableColumn>
    <tableColumn id="40" name="Ce (norm.)" dataDxfId="7">
      <calculatedColumnFormula>Dados[Ce]/normTab[Ce]</calculatedColumnFormula>
    </tableColumn>
    <tableColumn id="41" name="P (norm.)" dataDxfId="6">
      <calculatedColumnFormula>Dados[P]/normTab[P]</calculatedColumnFormula>
    </tableColumn>
    <tableColumn id="42" name="Zr (norm.)" dataDxfId="5">
      <calculatedColumnFormula>Dados[Zr]/normTab[Zr]</calculatedColumnFormula>
    </tableColumn>
    <tableColumn id="43" name="Hf (norm.)" dataDxfId="4">
      <calculatedColumnFormula>Dados[Hf]/normTab[Hf]</calculatedColumnFormula>
    </tableColumn>
    <tableColumn id="44" name="Sm (norm.)" dataDxfId="3">
      <calculatedColumnFormula>Dados[Sm]/normTab[Sm]</calculatedColumnFormula>
    </tableColumn>
    <tableColumn id="45" name="Ti (norm.)" dataDxfId="2">
      <calculatedColumnFormula>Dados[Ti]/normTab[Ti]</calculatedColumnFormula>
    </tableColumn>
    <tableColumn id="18" name="Y (norm.)" dataDxfId="0">
      <calculatedColumnFormula>Dados[Y]/normTab[Y]</calculatedColumnFormula>
    </tableColumn>
    <tableColumn id="19" name="Yb (norm.)" dataDxfId="1">
      <calculatedColumnFormula>Dados[Yb]/normTab[Yb]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P2" totalsRowShown="0" headerRowDxfId="50" dataDxfId="49">
  <autoFilter ref="A1:P2"/>
  <tableColumns count="16">
    <tableColumn id="1" name="Autor"/>
    <tableColumn id="2" name="Sr" dataDxfId="48"/>
    <tableColumn id="3" name="K" dataDxfId="47"/>
    <tableColumn id="4" name="Rb" dataDxfId="46"/>
    <tableColumn id="5" name="Ba" dataDxfId="45"/>
    <tableColumn id="6" name="Th" dataDxfId="44"/>
    <tableColumn id="7" name="Ta" dataDxfId="43"/>
    <tableColumn id="8" name="Nb" dataDxfId="42"/>
    <tableColumn id="9" name="Ce" dataDxfId="41"/>
    <tableColumn id="10" name="P" dataDxfId="40"/>
    <tableColumn id="11" name="Zr" dataDxfId="39"/>
    <tableColumn id="12" name="Hf" dataDxfId="38"/>
    <tableColumn id="13" name="Sm" dataDxfId="37"/>
    <tableColumn id="14" name="Ti" dataDxfId="36"/>
    <tableColumn id="15" name="Y" dataDxfId="35"/>
    <tableColumn id="16" name="Yb" data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H2"/>
  <sheetViews>
    <sheetView tabSelected="1" workbookViewId="0">
      <selection activeCell="I6" sqref="I6"/>
    </sheetView>
  </sheetViews>
  <sheetFormatPr defaultRowHeight="12" x14ac:dyDescent="0.2"/>
  <cols>
    <col min="1" max="1" width="10.5703125" customWidth="1"/>
    <col min="2" max="2" width="9.5703125" customWidth="1"/>
    <col min="4" max="17" width="8.42578125" customWidth="1"/>
    <col min="18" max="18" width="11.5703125" bestFit="1" customWidth="1"/>
    <col min="19" max="19" width="11.7109375" bestFit="1" customWidth="1"/>
    <col min="20" max="20" width="11.42578125" bestFit="1" customWidth="1"/>
    <col min="21" max="21" width="11.7109375" bestFit="1" customWidth="1"/>
    <col min="22" max="22" width="12.28515625" bestFit="1" customWidth="1"/>
    <col min="23" max="23" width="11.5703125" bestFit="1" customWidth="1"/>
    <col min="24" max="24" width="11.7109375" bestFit="1" customWidth="1"/>
    <col min="25" max="26" width="11.5703125" bestFit="1" customWidth="1"/>
    <col min="27" max="27" width="11.7109375" bestFit="1" customWidth="1"/>
    <col min="28" max="28" width="11.28515625" bestFit="1" customWidth="1"/>
    <col min="29" max="29" width="12.140625" bestFit="1" customWidth="1"/>
    <col min="30" max="31" width="11.5703125" bestFit="1" customWidth="1"/>
  </cols>
  <sheetData>
    <row r="1" spans="1:34" ht="15" x14ac:dyDescent="0.2">
      <c r="A1" s="9" t="s">
        <v>0</v>
      </c>
      <c r="B1" s="10" t="s">
        <v>1</v>
      </c>
      <c r="C1" s="9" t="s">
        <v>2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3</v>
      </c>
      <c r="L1" s="11" t="s">
        <v>18</v>
      </c>
      <c r="M1" s="11" t="s">
        <v>19</v>
      </c>
      <c r="N1" s="11" t="s">
        <v>20</v>
      </c>
      <c r="O1" s="11" t="s">
        <v>4</v>
      </c>
      <c r="P1" s="11" t="s">
        <v>21</v>
      </c>
      <c r="Q1" s="11" t="s">
        <v>22</v>
      </c>
      <c r="R1" s="11" t="s">
        <v>5</v>
      </c>
      <c r="S1" s="11" t="s">
        <v>23</v>
      </c>
      <c r="T1" s="11" t="s">
        <v>24</v>
      </c>
      <c r="U1" s="11" t="s">
        <v>25</v>
      </c>
      <c r="V1" s="11" t="s">
        <v>26</v>
      </c>
      <c r="W1" s="11" t="s">
        <v>27</v>
      </c>
      <c r="X1" s="11" t="s">
        <v>28</v>
      </c>
      <c r="Y1" s="11" t="s">
        <v>29</v>
      </c>
      <c r="Z1" s="11" t="s">
        <v>6</v>
      </c>
      <c r="AA1" s="11" t="s">
        <v>30</v>
      </c>
      <c r="AB1" s="11" t="s">
        <v>31</v>
      </c>
      <c r="AC1" s="11" t="s">
        <v>32</v>
      </c>
      <c r="AD1" s="11" t="s">
        <v>7</v>
      </c>
      <c r="AE1" s="11" t="s">
        <v>33</v>
      </c>
      <c r="AF1" s="11" t="s">
        <v>34</v>
      </c>
      <c r="AG1" s="11" t="s">
        <v>8</v>
      </c>
    </row>
    <row r="2" spans="1:34" x14ac:dyDescent="0.2">
      <c r="A2" s="12"/>
      <c r="B2" s="12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>
        <f ca="1">Dados[Sr]/normTab[Sr]</f>
        <v>0</v>
      </c>
      <c r="T2" s="14">
        <f ca="1">Dados[K]/normTab[K]</f>
        <v>0</v>
      </c>
      <c r="U2" s="14">
        <f ca="1">Dados[Rb]/normTab[Rb]</f>
        <v>0</v>
      </c>
      <c r="V2" s="14">
        <f ca="1">Dados[Ba]/normTab[Ba]</f>
        <v>0</v>
      </c>
      <c r="W2" s="14">
        <f ca="1">Dados[Th]/normTab[Th]</f>
        <v>0</v>
      </c>
      <c r="X2" s="14">
        <f ca="1">Dados[Ta]/normTab[Ta]</f>
        <v>0</v>
      </c>
      <c r="Y2" s="14">
        <f ca="1">Dados[Nb]/normTab[Nb]</f>
        <v>0</v>
      </c>
      <c r="Z2" s="14">
        <f ca="1">Dados[Ce]/normTab[Ce]</f>
        <v>0</v>
      </c>
      <c r="AA2" s="14">
        <f ca="1">Dados[P]/normTab[P]</f>
        <v>0</v>
      </c>
      <c r="AB2" s="14">
        <f ca="1">Dados[Zr]/normTab[Zr]</f>
        <v>0</v>
      </c>
      <c r="AC2" s="14">
        <f ca="1">Dados[Hf]/normTab[Hf]</f>
        <v>0</v>
      </c>
      <c r="AD2" s="14">
        <f ca="1">Dados[Sm]/normTab[Sm]</f>
        <v>0</v>
      </c>
      <c r="AE2" s="14">
        <f ca="1">Dados[Ti]/normTab[Ti]</f>
        <v>0</v>
      </c>
      <c r="AF2" s="14">
        <f ca="1">Dados[Y]/normTab[Y]</f>
        <v>0</v>
      </c>
      <c r="AG2" s="14">
        <f ca="1">Dados[Yb]/normTab[Yb]</f>
        <v>0</v>
      </c>
      <c r="AH2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P45"/>
  <sheetViews>
    <sheetView zoomScaleNormal="100" workbookViewId="0">
      <selection activeCell="B41" sqref="B41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6" ht="12.75" thickBot="1" x14ac:dyDescent="0.25"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5" t="s">
        <v>17</v>
      </c>
      <c r="I1" s="15" t="s">
        <v>3</v>
      </c>
      <c r="J1" s="15" t="s">
        <v>18</v>
      </c>
      <c r="K1" s="15" t="s">
        <v>19</v>
      </c>
      <c r="L1" s="15" t="s">
        <v>20</v>
      </c>
      <c r="M1" s="15" t="s">
        <v>4</v>
      </c>
      <c r="N1" s="15" t="s">
        <v>21</v>
      </c>
      <c r="O1" s="15" t="s">
        <v>22</v>
      </c>
      <c r="P1" s="16" t="s">
        <v>5</v>
      </c>
    </row>
    <row r="2" spans="1:16" ht="12.75" thickTop="1" x14ac:dyDescent="0.2"/>
    <row r="7" spans="1:16" x14ac:dyDescent="0.2">
      <c r="A7" s="2"/>
      <c r="B7" s="2"/>
      <c r="C7" s="2"/>
    </row>
    <row r="8" spans="1:16" x14ac:dyDescent="0.2">
      <c r="A8" s="2"/>
      <c r="B8" s="2"/>
      <c r="C8" s="2"/>
    </row>
    <row r="9" spans="1:16" x14ac:dyDescent="0.2">
      <c r="A9" s="2"/>
      <c r="B9" s="2"/>
      <c r="C9" s="2"/>
    </row>
    <row r="10" spans="1:16" x14ac:dyDescent="0.2">
      <c r="A10" s="2"/>
      <c r="B10" s="2"/>
      <c r="C10" s="2"/>
    </row>
    <row r="11" spans="1:16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P34"/>
  <sheetViews>
    <sheetView zoomScaleNormal="100" workbookViewId="0">
      <selection activeCell="O3" sqref="O3"/>
    </sheetView>
  </sheetViews>
  <sheetFormatPr defaultRowHeight="12" x14ac:dyDescent="0.2"/>
  <cols>
    <col min="1" max="1" width="22.5703125" style="2" bestFit="1" customWidth="1"/>
    <col min="2" max="2" width="6.5703125" style="2" customWidth="1"/>
    <col min="3" max="3" width="15.140625" style="2" customWidth="1"/>
    <col min="4" max="16384" width="9.140625" style="2"/>
  </cols>
  <sheetData>
    <row r="1" spans="1:16" x14ac:dyDescent="0.2">
      <c r="A1" s="2" t="s">
        <v>9</v>
      </c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3</v>
      </c>
      <c r="J1" s="13" t="s">
        <v>18</v>
      </c>
      <c r="K1" s="13" t="s">
        <v>19</v>
      </c>
      <c r="L1" s="13" t="s">
        <v>20</v>
      </c>
      <c r="M1" s="13" t="s">
        <v>4</v>
      </c>
      <c r="N1" s="13" t="s">
        <v>21</v>
      </c>
      <c r="O1" s="13" t="s">
        <v>22</v>
      </c>
      <c r="P1" s="18" t="s">
        <v>5</v>
      </c>
    </row>
    <row r="2" spans="1:16" x14ac:dyDescent="0.2">
      <c r="A2" s="2" t="s">
        <v>10</v>
      </c>
      <c r="B2" s="13">
        <v>120</v>
      </c>
      <c r="C2" s="13">
        <v>0.15</v>
      </c>
      <c r="D2" s="13">
        <v>2</v>
      </c>
      <c r="E2" s="13">
        <v>20</v>
      </c>
      <c r="F2" s="13">
        <v>0.2</v>
      </c>
      <c r="G2" s="13">
        <v>0.18</v>
      </c>
      <c r="H2" s="13">
        <v>3.5</v>
      </c>
      <c r="I2" s="13">
        <v>10</v>
      </c>
      <c r="J2" s="13">
        <v>0.12</v>
      </c>
      <c r="K2" s="13">
        <v>90</v>
      </c>
      <c r="L2" s="13">
        <v>2.4</v>
      </c>
      <c r="M2" s="13">
        <v>3.3</v>
      </c>
      <c r="N2" s="13">
        <v>1.5</v>
      </c>
      <c r="O2" s="13">
        <v>30</v>
      </c>
      <c r="P2" s="17">
        <v>3.4</v>
      </c>
    </row>
    <row r="3" spans="1:16" x14ac:dyDescent="0.2">
      <c r="A3" s="1"/>
      <c r="B3" s="13"/>
    </row>
    <row r="4" spans="1:16" x14ac:dyDescent="0.2">
      <c r="B4" s="13"/>
    </row>
    <row r="5" spans="1:16" x14ac:dyDescent="0.2">
      <c r="A5" s="5"/>
      <c r="B5" s="13"/>
    </row>
    <row r="6" spans="1:16" x14ac:dyDescent="0.2">
      <c r="A6" s="4"/>
      <c r="B6" s="13"/>
    </row>
    <row r="7" spans="1:16" x14ac:dyDescent="0.2">
      <c r="A7" s="6"/>
      <c r="B7" s="13"/>
    </row>
    <row r="8" spans="1:16" x14ac:dyDescent="0.2">
      <c r="A8" s="6"/>
      <c r="B8" s="13"/>
    </row>
    <row r="9" spans="1:16" x14ac:dyDescent="0.2">
      <c r="A9" s="6"/>
      <c r="B9" s="13"/>
    </row>
    <row r="10" spans="1:16" x14ac:dyDescent="0.2">
      <c r="A10" s="6"/>
      <c r="B10" s="13"/>
    </row>
    <row r="11" spans="1:16" x14ac:dyDescent="0.2">
      <c r="A11" s="6"/>
      <c r="B11" s="13"/>
    </row>
    <row r="12" spans="1:16" x14ac:dyDescent="0.2">
      <c r="A12" s="3"/>
      <c r="B12" s="13"/>
    </row>
    <row r="13" spans="1:16" x14ac:dyDescent="0.2">
      <c r="A13" s="3"/>
      <c r="B13" s="13"/>
    </row>
    <row r="14" spans="1:16" x14ac:dyDescent="0.2">
      <c r="A14" s="3"/>
      <c r="B14" s="13"/>
    </row>
    <row r="15" spans="1:16" x14ac:dyDescent="0.2">
      <c r="A15" s="3"/>
    </row>
    <row r="16" spans="1:16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2016-07-26T21:37:53Z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