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D:\Projetos\Nova_Brazilandia_2015_2016\Compartilhamento\Tabela de Campo\mods\"/>
    </mc:Choice>
  </mc:AlternateContent>
  <bookViews>
    <workbookView xWindow="240" yWindow="90" windowWidth="19095" windowHeight="13740"/>
  </bookViews>
  <sheets>
    <sheet name="Dados" sheetId="6" r:id="rId1"/>
    <sheet name="set_1" sheetId="1" r:id="rId2"/>
    <sheet name="Norm" sheetId="3" r:id="rId3"/>
  </sheets>
  <definedNames>
    <definedName name="grupo">Dados[[#Headers],[Grupo]]</definedName>
    <definedName name="gvalue">Dados[[#Headers],[Sr]:[Yb]]</definedName>
    <definedName name="hvalue">Dados[[#Headers],[Amostra]:[Nº Lab.]]</definedName>
    <definedName name="set_1">set_1!$B$1:$P$1</definedName>
    <definedName name="yvalues">Dados[[#Headers],[Sr (norm.)]:[Yb (norm.)]]</definedName>
  </definedNames>
  <calcPr calcId="171027" calcMode="manual" calcCompleted="0" calcOnSave="0"/>
</workbook>
</file>

<file path=xl/calcChain.xml><?xml version="1.0" encoding="utf-8"?>
<calcChain xmlns="http://schemas.openxmlformats.org/spreadsheetml/2006/main">
  <c r="T2" i="6" l="1"/>
  <c r="U2" i="6"/>
  <c r="V2" i="6"/>
  <c r="W2" i="6"/>
  <c r="X2" i="6"/>
  <c r="Y2" i="6"/>
  <c r="Z2" i="6"/>
  <c r="AA2" i="6"/>
  <c r="AB2" i="6"/>
  <c r="AC2" i="6"/>
  <c r="AD2" i="6"/>
  <c r="AE2" i="6"/>
  <c r="AF2" i="6"/>
  <c r="AG2" i="6"/>
  <c r="S2" i="6" l="1"/>
</calcChain>
</file>

<file path=xl/sharedStrings.xml><?xml version="1.0" encoding="utf-8"?>
<sst xmlns="http://schemas.openxmlformats.org/spreadsheetml/2006/main" count="65" uniqueCount="35">
  <si>
    <t>Amostra</t>
  </si>
  <si>
    <t>Nº Lab.</t>
  </si>
  <si>
    <t>Grupo</t>
  </si>
  <si>
    <t>Ce</t>
  </si>
  <si>
    <t>Autor</t>
  </si>
  <si>
    <t>Th</t>
  </si>
  <si>
    <t>Nb</t>
  </si>
  <si>
    <t>Zr</t>
  </si>
  <si>
    <t>Ti</t>
  </si>
  <si>
    <t>Y</t>
  </si>
  <si>
    <t>Rb</t>
  </si>
  <si>
    <t>Ba</t>
  </si>
  <si>
    <t>K</t>
  </si>
  <si>
    <t>Sr</t>
  </si>
  <si>
    <t>P</t>
  </si>
  <si>
    <t>Sm</t>
  </si>
  <si>
    <t>Yb</t>
  </si>
  <si>
    <t>Rb (norm.)</t>
  </si>
  <si>
    <t>Ba (norm.)</t>
  </si>
  <si>
    <t>Th (norm.)</t>
  </si>
  <si>
    <t>Nb (norm.)</t>
  </si>
  <si>
    <t>K (norm.)</t>
  </si>
  <si>
    <t>Ce (norm.)</t>
  </si>
  <si>
    <t>Sr (norm.)</t>
  </si>
  <si>
    <t>P (norm.)</t>
  </si>
  <si>
    <t>Zr (norm.)</t>
  </si>
  <si>
    <t>Sm (norm.)</t>
  </si>
  <si>
    <t>Ti (norm.)</t>
  </si>
  <si>
    <t>Y (norm.)</t>
  </si>
  <si>
    <t>Yb (norm.)</t>
  </si>
  <si>
    <t>Ta</t>
  </si>
  <si>
    <t>Hf</t>
  </si>
  <si>
    <t>Ta (norm.)</t>
  </si>
  <si>
    <t>Hf (norm.)</t>
  </si>
  <si>
    <t>OIB - Sun_and_McDonough_1989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</si>
</sst>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rgb="FF00B050"/>
      <name val="Arial"/>
      <family val="2"/>
    </font>
    <font>
      <sz val="9"/>
      <color rgb="FF00B050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Border="1"/>
    <xf numFmtId="0" fontId="0" fillId="0" borderId="0" xfId="0" applyBorder="1"/>
    <xf numFmtId="2" fontId="0" fillId="0" borderId="0" xfId="0" applyNumberFormat="1" applyBorder="1"/>
    <xf numFmtId="0" fontId="3" fillId="0" borderId="0" xfId="0" applyFont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2" fontId="4" fillId="0" borderId="0" xfId="0" applyNumberFormat="1" applyFont="1" applyBorder="1"/>
    <xf numFmtId="164" fontId="0" fillId="0" borderId="0" xfId="0" applyNumberFormat="1"/>
    <xf numFmtId="1" fontId="0" fillId="0" borderId="0" xfId="0" applyNumberFormat="1"/>
    <xf numFmtId="0" fontId="5" fillId="2" borderId="0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0" fillId="4" borderId="0" xfId="0" applyFill="1"/>
    <xf numFmtId="0" fontId="0" fillId="0" borderId="0" xfId="0" applyAlignment="1">
      <alignment horizontal="center" vertical="center"/>
    </xf>
    <xf numFmtId="2" fontId="0" fillId="0" borderId="0" xfId="0" applyNumberFormat="1"/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3" borderId="0" xfId="0" applyFont="1" applyFill="1" applyAlignment="1">
      <alignment horizontal="left"/>
    </xf>
  </cellXfs>
  <cellStyles count="1">
    <cellStyle name="Normal" xfId="0" builtinId="0"/>
  </cellStyles>
  <dxfs count="53"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52"/>
      <tableStyleElement type="headerRow" dxfId="5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31752872821976E-2"/>
          <c:y val="7.9557343185679155E-2"/>
          <c:w val="0.69162202360991754"/>
          <c:h val="0.78228761338276964"/>
        </c:manualLayout>
      </c:layout>
      <c:lineChart>
        <c:grouping val="standard"/>
        <c:varyColors val="0"/>
        <c:ser>
          <c:idx val="0"/>
          <c:order val="0"/>
          <c:cat>
            <c:strRef>
              <c:f>set_1!$B$1:$P$1</c:f>
              <c:strCache>
                <c:ptCount val="15"/>
                <c:pt idx="0">
                  <c:v>Sr</c:v>
                </c:pt>
                <c:pt idx="1">
                  <c:v>K</c:v>
                </c:pt>
                <c:pt idx="2">
                  <c:v>Rb</c:v>
                </c:pt>
                <c:pt idx="3">
                  <c:v>Ba</c:v>
                </c:pt>
                <c:pt idx="4">
                  <c:v>Th</c:v>
                </c:pt>
                <c:pt idx="5">
                  <c:v>Ta</c:v>
                </c:pt>
                <c:pt idx="6">
                  <c:v>Nb</c:v>
                </c:pt>
                <c:pt idx="7">
                  <c:v>Ce</c:v>
                </c:pt>
                <c:pt idx="8">
                  <c:v>P</c:v>
                </c:pt>
                <c:pt idx="9">
                  <c:v>Zr</c:v>
                </c:pt>
                <c:pt idx="10">
                  <c:v>Hf</c:v>
                </c:pt>
                <c:pt idx="11">
                  <c:v>Sm</c:v>
                </c:pt>
                <c:pt idx="12">
                  <c:v>Ti</c:v>
                </c:pt>
                <c:pt idx="13">
                  <c:v>Y</c:v>
                </c:pt>
                <c:pt idx="14">
                  <c:v>Yb</c:v>
                </c:pt>
              </c:strCache>
            </c:strRef>
          </c:cat>
          <c:val>
            <c:numRef>
              <c:f>set_1!$B$2:$P$2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3-44D6-BAAC-7FD4F44A8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312528"/>
        <c:axId val="1"/>
        <c:extLst/>
      </c:lineChart>
      <c:catAx>
        <c:axId val="52331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logBase val="10"/>
          <c:orientation val="minMax"/>
          <c:max val="100"/>
          <c:min val="1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Sample/OIB*</a:t>
                </a:r>
              </a:p>
            </c:rich>
          </c:tx>
          <c:overlay val="0"/>
        </c:title>
        <c:numFmt formatCode="0.0" sourceLinked="0"/>
        <c:majorTickMark val="in"/>
        <c:minorTickMark val="in"/>
        <c:tickLblPos val="nextTo"/>
        <c:spPr>
          <a:ln w="12700" cmpd="sng">
            <a:solidFill>
              <a:schemeClr val="tx1"/>
            </a:solidFill>
          </a:ln>
        </c:spPr>
        <c:crossAx val="523312528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000"/>
      </a:pPr>
      <a:endParaRPr lang="pt-BR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190498</xdr:colOff>
      <xdr:row>1</xdr:row>
      <xdr:rowOff>28575</xdr:rowOff>
    </xdr:from>
    <xdr:to>
      <xdr:col>13</xdr:col>
      <xdr:colOff>476249</xdr:colOff>
      <xdr:row>38</xdr:row>
      <xdr:rowOff>104775</xdr:rowOff>
    </xdr:to>
    <xdr:graphicFrame macro="">
      <xdr:nvGraphicFramePr>
        <xdr:cNvPr id="1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0.04423</cdr:x>
      <cdr:y>0.93764</cdr:y>
    </cdr:from>
    <cdr:to>
      <cdr:x>0.22009</cdr:x>
      <cdr:y>0.98277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342900" y="5367528"/>
          <a:ext cx="1363504" cy="2583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*Sun and </a:t>
          </a:r>
          <a:r>
            <a:rPr lang="pt-BR" sz="1100">
              <a:effectLst/>
              <a:latin typeface="+mn-lt"/>
              <a:ea typeface="+mn-ea"/>
              <a:cs typeface="+mn-cs"/>
            </a:rPr>
            <a:t>McDonough </a:t>
          </a:r>
          <a:r>
            <a:rPr lang="pt-BR" sz="1100"/>
            <a:t>1989</a:t>
          </a:r>
        </a:p>
      </cdr:txBody>
    </cdr:sp>
  </cdr:relSizeAnchor>
</c:userShapes>
</file>

<file path=xl/tables/table1.xml><?xml version="1.0" encoding="utf-8"?>
<table xmlns="http://schemas.openxmlformats.org/spreadsheetml/2006/main" id="1" name="Dados" displayName="Dados" ref="A1:AG2" totalsRowShown="0" headerRowDxfId="50">
  <autoFilter ref="A1:AG2"/>
  <tableColumns count="33">
    <tableColumn id="1" name="Amostra" dataDxfId="49"/>
    <tableColumn id="2" name="Nº Lab." dataDxfId="48"/>
    <tableColumn id="3" name="Grupo" dataDxfId="47"/>
    <tableColumn id="4" name="Sr" dataDxfId="46"/>
    <tableColumn id="5" name="K" dataDxfId="45"/>
    <tableColumn id="6" name="Rb" dataDxfId="44"/>
    <tableColumn id="7" name="Ba" dataDxfId="43"/>
    <tableColumn id="8" name="Th" dataDxfId="42"/>
    <tableColumn id="9" name="Ta" dataDxfId="41"/>
    <tableColumn id="33" name="Nb" dataDxfId="40"/>
    <tableColumn id="34" name="Ce" dataDxfId="39"/>
    <tableColumn id="35" name="P" dataDxfId="38"/>
    <tableColumn id="36" name="Zr" dataDxfId="37"/>
    <tableColumn id="37" name="Hf" dataDxfId="36"/>
    <tableColumn id="38" name="Sm" dataDxfId="35"/>
    <tableColumn id="10" name="Ti" dataDxfId="34"/>
    <tableColumn id="11" name="Y" dataDxfId="33"/>
    <tableColumn id="12" name="Yb" dataDxfId="32"/>
    <tableColumn id="17" name="Sr (norm.)" dataDxfId="31">
      <calculatedColumnFormula>Dados[Sr]/normTab[Sr]</calculatedColumnFormula>
    </tableColumn>
    <tableColumn id="18" name="K (norm.)" dataDxfId="30">
      <calculatedColumnFormula>Dados[K]/normTab[K]</calculatedColumnFormula>
    </tableColumn>
    <tableColumn id="19" name="Rb (norm.)" dataDxfId="29">
      <calculatedColumnFormula>Dados[Rb]/normTab[Rb]</calculatedColumnFormula>
    </tableColumn>
    <tableColumn id="20" name="Ba (norm.)" dataDxfId="28">
      <calculatedColumnFormula>Dados[Ba]/normTab[Ba]</calculatedColumnFormula>
    </tableColumn>
    <tableColumn id="21" name="Th (norm.)" dataDxfId="27">
      <calculatedColumnFormula>Dados[Th]/normTab[Th]</calculatedColumnFormula>
    </tableColumn>
    <tableColumn id="22" name="Ta (norm.)" dataDxfId="26">
      <calculatedColumnFormula>Dados[Ta]/normTab[Ta]</calculatedColumnFormula>
    </tableColumn>
    <tableColumn id="23" name="Nb (norm.)" dataDxfId="25">
      <calculatedColumnFormula>Dados[Nb]/normTab[Nb]</calculatedColumnFormula>
    </tableColumn>
    <tableColumn id="24" name="Ce (norm.)" dataDxfId="24">
      <calculatedColumnFormula>Dados[Ce]/normTab[Ce]</calculatedColumnFormula>
    </tableColumn>
    <tableColumn id="25" name="P (norm.)" dataDxfId="23">
      <calculatedColumnFormula>Dados[P]/normTab[P]</calculatedColumnFormula>
    </tableColumn>
    <tableColumn id="26" name="Zr (norm.)" dataDxfId="22">
      <calculatedColumnFormula>Dados[Zr]/normTab[Zr]</calculatedColumnFormula>
    </tableColumn>
    <tableColumn id="27" name="Hf (norm.)" dataDxfId="21">
      <calculatedColumnFormula>Dados[Hf]/normTab[Hf]</calculatedColumnFormula>
    </tableColumn>
    <tableColumn id="28" name="Sm (norm.)" dataDxfId="20">
      <calculatedColumnFormula>Dados[Sm]/normTab[Sm]</calculatedColumnFormula>
    </tableColumn>
    <tableColumn id="29" name="Ti (norm.)" dataDxfId="19">
      <calculatedColumnFormula>Dados[Ti]/normTab[Ti]</calculatedColumnFormula>
    </tableColumn>
    <tableColumn id="30" name="Y (norm.)" dataDxfId="18">
      <calculatedColumnFormula>Dados[Y]/normTab[Y]</calculatedColumnFormula>
    </tableColumn>
    <tableColumn id="31" name="Yb (norm.)" dataDxfId="17">
      <calculatedColumnFormula>Dados[Yb]/normTab[Yb]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normTab" displayName="normTab" ref="A1:P2" totalsRowShown="0" headerRowDxfId="16" dataDxfId="15">
  <autoFilter ref="A1:P2"/>
  <tableColumns count="16">
    <tableColumn id="1" name="Autor"/>
    <tableColumn id="2" name="Sr" dataDxfId="14"/>
    <tableColumn id="3" name="K" dataDxfId="13"/>
    <tableColumn id="4" name="Rb" dataDxfId="12"/>
    <tableColumn id="5" name="Ba" dataDxfId="11"/>
    <tableColumn id="6" name="Th" dataDxfId="10"/>
    <tableColumn id="7" name="Ta" dataDxfId="9"/>
    <tableColumn id="8" name="Nb" dataDxfId="8"/>
    <tableColumn id="9" name="Ce" dataDxfId="7"/>
    <tableColumn id="10" name="P" dataDxfId="6"/>
    <tableColumn id="11" name="Zr" dataDxfId="5"/>
    <tableColumn id="12" name="Hf" dataDxfId="4"/>
    <tableColumn id="13" name="Sm" dataDxfId="3"/>
    <tableColumn id="14" name="Ti" dataDxfId="2"/>
    <tableColumn id="15" name="Y" dataDxfId="1"/>
    <tableColumn id="16" name="Yb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AG2"/>
  <sheetViews>
    <sheetView tabSelected="1" topLeftCell="N1" workbookViewId="0">
      <selection activeCell="E6" sqref="E6"/>
    </sheetView>
  </sheetViews>
  <sheetFormatPr defaultRowHeight="12" x14ac:dyDescent="0.2"/>
  <cols>
    <col min="1" max="1" width="10.5703125" customWidth="1"/>
    <col min="2" max="2" width="9.5703125" customWidth="1"/>
    <col min="4" max="9" width="8.42578125" customWidth="1"/>
    <col min="10" max="10" width="11.7109375" bestFit="1" customWidth="1"/>
    <col min="11" max="11" width="11.42578125" bestFit="1" customWidth="1"/>
    <col min="12" max="12" width="11.7109375" bestFit="1" customWidth="1"/>
    <col min="13" max="13" width="12.28515625" bestFit="1" customWidth="1"/>
    <col min="14" max="14" width="11.5703125" bestFit="1" customWidth="1"/>
    <col min="15" max="15" width="11.7109375" bestFit="1" customWidth="1"/>
    <col min="19" max="20" width="11.7109375" bestFit="1" customWidth="1"/>
    <col min="21" max="21" width="11.5703125" bestFit="1" customWidth="1"/>
    <col min="22" max="22" width="10.7109375" bestFit="1" customWidth="1"/>
    <col min="23" max="23" width="11.7109375" bestFit="1" customWidth="1"/>
    <col min="24" max="25" width="11.5703125" bestFit="1" customWidth="1"/>
    <col min="26" max="26" width="11.7109375" bestFit="1" customWidth="1"/>
    <col min="27" max="27" width="11.42578125" bestFit="1" customWidth="1"/>
    <col min="28" max="28" width="11.7109375" bestFit="1" customWidth="1"/>
    <col min="29" max="29" width="10.7109375" bestFit="1" customWidth="1"/>
    <col min="30" max="30" width="12.28515625" bestFit="1" customWidth="1"/>
    <col min="31" max="32" width="11.28515625" bestFit="1" customWidth="1"/>
    <col min="33" max="33" width="11" bestFit="1" customWidth="1"/>
  </cols>
  <sheetData>
    <row r="1" spans="1:33" ht="15" x14ac:dyDescent="0.2">
      <c r="A1" s="9" t="s">
        <v>0</v>
      </c>
      <c r="B1" s="10" t="s">
        <v>1</v>
      </c>
      <c r="C1" s="9" t="s">
        <v>2</v>
      </c>
      <c r="D1" s="17" t="s">
        <v>13</v>
      </c>
      <c r="E1" s="17" t="s">
        <v>12</v>
      </c>
      <c r="F1" s="17" t="s">
        <v>10</v>
      </c>
      <c r="G1" s="17" t="s">
        <v>11</v>
      </c>
      <c r="H1" s="17" t="s">
        <v>5</v>
      </c>
      <c r="I1" s="17" t="s">
        <v>30</v>
      </c>
      <c r="J1" s="17" t="s">
        <v>6</v>
      </c>
      <c r="K1" s="17" t="s">
        <v>3</v>
      </c>
      <c r="L1" s="17" t="s">
        <v>14</v>
      </c>
      <c r="M1" s="17" t="s">
        <v>7</v>
      </c>
      <c r="N1" s="17" t="s">
        <v>31</v>
      </c>
      <c r="O1" s="17" t="s">
        <v>15</v>
      </c>
      <c r="P1" s="17" t="s">
        <v>8</v>
      </c>
      <c r="Q1" s="17" t="s">
        <v>9</v>
      </c>
      <c r="R1" s="17" t="s">
        <v>16</v>
      </c>
      <c r="S1" s="17" t="s">
        <v>23</v>
      </c>
      <c r="T1" s="17" t="s">
        <v>21</v>
      </c>
      <c r="U1" s="17" t="s">
        <v>17</v>
      </c>
      <c r="V1" s="17" t="s">
        <v>18</v>
      </c>
      <c r="W1" s="17" t="s">
        <v>19</v>
      </c>
      <c r="X1" s="17" t="s">
        <v>32</v>
      </c>
      <c r="Y1" s="17" t="s">
        <v>20</v>
      </c>
      <c r="Z1" s="17" t="s">
        <v>22</v>
      </c>
      <c r="AA1" s="17" t="s">
        <v>24</v>
      </c>
      <c r="AB1" s="17" t="s">
        <v>25</v>
      </c>
      <c r="AC1" s="17" t="s">
        <v>33</v>
      </c>
      <c r="AD1" s="17" t="s">
        <v>26</v>
      </c>
      <c r="AE1" s="17" t="s">
        <v>27</v>
      </c>
      <c r="AF1" s="17" t="s">
        <v>28</v>
      </c>
      <c r="AG1" s="17" t="s">
        <v>29</v>
      </c>
    </row>
    <row r="2" spans="1:33" x14ac:dyDescent="0.2">
      <c r="A2" s="11"/>
      <c r="B2" s="11"/>
      <c r="C2" s="11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>
        <f>Dados[Sr]/normTab[Sr]</f>
        <v>0</v>
      </c>
      <c r="T2" s="13">
        <f>Dados[K]/normTab[K]</f>
        <v>0</v>
      </c>
      <c r="U2" s="13">
        <f>Dados[Rb]/normTab[Rb]</f>
        <v>0</v>
      </c>
      <c r="V2" s="13">
        <f>Dados[Ba]/normTab[Ba]</f>
        <v>0</v>
      </c>
      <c r="W2" s="13">
        <f>Dados[Th]/normTab[Th]</f>
        <v>0</v>
      </c>
      <c r="X2" s="13">
        <f>Dados[Ta]/normTab[Ta]</f>
        <v>0</v>
      </c>
      <c r="Y2" s="13">
        <f>Dados[Nb]/normTab[Nb]</f>
        <v>0</v>
      </c>
      <c r="Z2" s="13">
        <f>Dados[Ce]/normTab[Ce]</f>
        <v>0</v>
      </c>
      <c r="AA2" s="13">
        <f>Dados[P]/normTab[P]</f>
        <v>0</v>
      </c>
      <c r="AB2" s="13">
        <f>Dados[Zr]/normTab[Zr]</f>
        <v>0</v>
      </c>
      <c r="AC2" s="13">
        <f>Dados[Hf]/normTab[Hf]</f>
        <v>0</v>
      </c>
      <c r="AD2" s="13">
        <f>Dados[Sm]/normTab[Sm]</f>
        <v>0</v>
      </c>
      <c r="AE2" s="13">
        <f>Dados[Ti]/normTab[Ti]</f>
        <v>0</v>
      </c>
      <c r="AF2" s="13">
        <f>Dados[Y]/normTab[Y]</f>
        <v>0</v>
      </c>
      <c r="AG2" s="13">
        <f>Dados[Yb]/normTab[Yb]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P45"/>
  <sheetViews>
    <sheetView zoomScaleNormal="100" workbookViewId="0">
      <selection activeCell="B19" sqref="B19"/>
    </sheetView>
  </sheetViews>
  <sheetFormatPr defaultRowHeight="12" x14ac:dyDescent="0.2"/>
  <cols>
    <col min="1" max="1" width="7.42578125" customWidth="1"/>
    <col min="2" max="2" width="23.7109375" customWidth="1"/>
    <col min="3" max="3" width="21.5703125" customWidth="1"/>
    <col min="4" max="4" width="15.5703125" customWidth="1"/>
    <col min="5" max="5" width="11.140625" customWidth="1"/>
  </cols>
  <sheetData>
    <row r="1" spans="1:16" ht="12.75" thickBot="1" x14ac:dyDescent="0.25">
      <c r="B1" s="14" t="s">
        <v>13</v>
      </c>
      <c r="C1" s="14" t="s">
        <v>12</v>
      </c>
      <c r="D1" s="14" t="s">
        <v>10</v>
      </c>
      <c r="E1" s="14" t="s">
        <v>11</v>
      </c>
      <c r="F1" s="14" t="s">
        <v>5</v>
      </c>
      <c r="G1" s="14" t="s">
        <v>30</v>
      </c>
      <c r="H1" s="14" t="s">
        <v>6</v>
      </c>
      <c r="I1" s="14" t="s">
        <v>3</v>
      </c>
      <c r="J1" s="14" t="s">
        <v>14</v>
      </c>
      <c r="K1" s="14" t="s">
        <v>7</v>
      </c>
      <c r="L1" s="14" t="s">
        <v>31</v>
      </c>
      <c r="M1" s="14" t="s">
        <v>15</v>
      </c>
      <c r="N1" s="14" t="s">
        <v>8</v>
      </c>
      <c r="O1" s="14" t="s">
        <v>9</v>
      </c>
      <c r="P1" s="15" t="s">
        <v>16</v>
      </c>
    </row>
    <row r="2" spans="1:16" ht="12.75" thickTop="1" x14ac:dyDescent="0.2"/>
    <row r="7" spans="1:16" x14ac:dyDescent="0.2">
      <c r="A7" s="2"/>
      <c r="B7" s="2"/>
      <c r="C7" s="2"/>
    </row>
    <row r="8" spans="1:16" x14ac:dyDescent="0.2">
      <c r="A8" s="2"/>
      <c r="B8" s="2"/>
      <c r="C8" s="2"/>
    </row>
    <row r="9" spans="1:16" x14ac:dyDescent="0.2">
      <c r="A9" s="2"/>
      <c r="B9" s="2"/>
      <c r="C9" s="2"/>
    </row>
    <row r="10" spans="1:16" x14ac:dyDescent="0.2">
      <c r="A10" s="2"/>
      <c r="B10" s="2"/>
      <c r="C10" s="2"/>
    </row>
    <row r="11" spans="1:16" x14ac:dyDescent="0.2">
      <c r="A11" s="2"/>
      <c r="B11" s="2"/>
      <c r="C11" s="2"/>
    </row>
    <row r="39" spans="1:3" x14ac:dyDescent="0.2">
      <c r="A39" s="8"/>
      <c r="B39" s="7"/>
      <c r="C39" s="7"/>
    </row>
    <row r="40" spans="1:3" x14ac:dyDescent="0.2">
      <c r="A40" s="8"/>
      <c r="B40" s="7"/>
      <c r="C40" s="7"/>
    </row>
    <row r="41" spans="1:3" x14ac:dyDescent="0.2">
      <c r="A41" s="8"/>
    </row>
    <row r="42" spans="1:3" x14ac:dyDescent="0.2">
      <c r="A42" s="8"/>
    </row>
    <row r="43" spans="1:3" x14ac:dyDescent="0.2">
      <c r="A43" s="8"/>
    </row>
    <row r="44" spans="1:3" x14ac:dyDescent="0.2">
      <c r="A44" s="8"/>
    </row>
    <row r="45" spans="1:3" x14ac:dyDescent="0.2">
      <c r="A45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P34"/>
  <sheetViews>
    <sheetView zoomScaleNormal="100" workbookViewId="0">
      <selection activeCell="Q3" sqref="Q3"/>
    </sheetView>
  </sheetViews>
  <sheetFormatPr defaultRowHeight="12" x14ac:dyDescent="0.2"/>
  <cols>
    <col min="1" max="1" width="32" style="2" bestFit="1" customWidth="1"/>
    <col min="2" max="2" width="6.5703125" style="2" customWidth="1"/>
    <col min="3" max="3" width="7.7109375" style="2" bestFit="1" customWidth="1"/>
    <col min="4" max="16384" width="9.140625" style="2"/>
  </cols>
  <sheetData>
    <row r="1" spans="1:16" x14ac:dyDescent="0.2">
      <c r="A1" s="2" t="s">
        <v>4</v>
      </c>
      <c r="B1" s="12" t="s">
        <v>13</v>
      </c>
      <c r="C1" s="12" t="s">
        <v>12</v>
      </c>
      <c r="D1" s="12" t="s">
        <v>10</v>
      </c>
      <c r="E1" s="12" t="s">
        <v>11</v>
      </c>
      <c r="F1" s="12" t="s">
        <v>5</v>
      </c>
      <c r="G1" s="12" t="s">
        <v>30</v>
      </c>
      <c r="H1" s="12" t="s">
        <v>6</v>
      </c>
      <c r="I1" s="12" t="s">
        <v>3</v>
      </c>
      <c r="J1" s="12" t="s">
        <v>14</v>
      </c>
      <c r="K1" s="12" t="s">
        <v>7</v>
      </c>
      <c r="L1" s="12" t="s">
        <v>31</v>
      </c>
      <c r="M1" s="12" t="s">
        <v>15</v>
      </c>
      <c r="N1" s="12" t="s">
        <v>8</v>
      </c>
      <c r="O1" s="12" t="s">
        <v>9</v>
      </c>
      <c r="P1" s="16" t="s">
        <v>16</v>
      </c>
    </row>
    <row r="2" spans="1:16" x14ac:dyDescent="0.2">
      <c r="A2" s="2" t="s">
        <v>34</v>
      </c>
      <c r="B2" s="12">
        <v>660</v>
      </c>
      <c r="C2" s="12">
        <v>1.2</v>
      </c>
      <c r="D2" s="12">
        <v>7.6999999999999999E-2</v>
      </c>
      <c r="E2" s="12">
        <v>350</v>
      </c>
      <c r="F2" s="12">
        <v>4</v>
      </c>
      <c r="G2" s="12">
        <v>2.7</v>
      </c>
      <c r="H2" s="12">
        <v>48</v>
      </c>
      <c r="I2" s="12">
        <v>80</v>
      </c>
      <c r="J2" s="12">
        <v>2700</v>
      </c>
      <c r="K2" s="12">
        <v>280</v>
      </c>
      <c r="L2" s="12">
        <v>7.8</v>
      </c>
      <c r="M2" s="12">
        <v>10</v>
      </c>
      <c r="N2" s="12">
        <v>1.72</v>
      </c>
      <c r="O2" s="12">
        <v>29</v>
      </c>
      <c r="P2" s="12">
        <v>2.16</v>
      </c>
    </row>
    <row r="3" spans="1:16" x14ac:dyDescent="0.2">
      <c r="A3" s="1"/>
      <c r="B3" s="12"/>
    </row>
    <row r="4" spans="1:16" x14ac:dyDescent="0.2">
      <c r="B4" s="12"/>
    </row>
    <row r="5" spans="1:16" x14ac:dyDescent="0.2">
      <c r="A5" s="5"/>
      <c r="B5" s="12"/>
    </row>
    <row r="6" spans="1:16" x14ac:dyDescent="0.2">
      <c r="A6" s="4"/>
      <c r="B6" s="12"/>
    </row>
    <row r="7" spans="1:16" x14ac:dyDescent="0.2">
      <c r="A7" s="6"/>
      <c r="B7" s="12"/>
    </row>
    <row r="8" spans="1:16" x14ac:dyDescent="0.2">
      <c r="A8" s="6"/>
      <c r="B8" s="12"/>
    </row>
    <row r="9" spans="1:16" x14ac:dyDescent="0.2">
      <c r="A9" s="6"/>
      <c r="B9" s="12"/>
    </row>
    <row r="10" spans="1:16" x14ac:dyDescent="0.2">
      <c r="A10" s="6"/>
      <c r="B10" s="12"/>
    </row>
    <row r="11" spans="1:16" x14ac:dyDescent="0.2">
      <c r="A11" s="6"/>
      <c r="B11" s="12"/>
    </row>
    <row r="12" spans="1:16" x14ac:dyDescent="0.2">
      <c r="A12" s="3"/>
      <c r="B12" s="12"/>
    </row>
    <row r="13" spans="1:16" x14ac:dyDescent="0.2">
      <c r="A13" s="3"/>
      <c r="B13" s="12"/>
    </row>
    <row r="14" spans="1:16" x14ac:dyDescent="0.2">
      <c r="A14" s="3"/>
      <c r="B14" s="12"/>
    </row>
    <row r="15" spans="1:16" x14ac:dyDescent="0.2">
      <c r="A15" s="3"/>
    </row>
    <row r="16" spans="1:16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5</vt:i4>
      </vt:variant>
    </vt:vector>
  </HeadingPairs>
  <TitlesOfParts>
    <vt:vector size="8" baseType="lpstr">
      <vt:lpstr>Dados</vt:lpstr>
      <vt:lpstr>set_1</vt:lpstr>
      <vt:lpstr>Norm</vt:lpstr>
      <vt:lpstr>grupo</vt:lpstr>
      <vt:lpstr>gvalue</vt:lpstr>
      <vt:lpstr>hvalue</vt:lpstr>
      <vt:lpstr>set_1</vt:lpstr>
      <vt:lpstr>yvalues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hollochk</dc:creator>
  <cp:lastModifiedBy>Elias Martins Guerra Prado</cp:lastModifiedBy>
  <dcterms:created xsi:type="dcterms:W3CDTF">2009-02-11T21:10:41Z</dcterms:created>
  <dcterms:modified xsi:type="dcterms:W3CDTF">2016-07-27T15:08:51Z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e33c8b53-66b9-4b96-9189-8a41c9421e6f</vt:lpwstr>
  </property>
</Properties>
</file>