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57cab53b646b9a09/Masaüstü/"/>
    </mc:Choice>
  </mc:AlternateContent>
  <xr:revisionPtr revIDLastSave="1" documentId="8_{F1457A40-6D27-4FBD-874E-E318A28842CB}" xr6:coauthVersionLast="47" xr6:coauthVersionMax="47" xr10:uidLastSave="{DBD9AA03-2505-4231-913C-3DE985AFF2DE}"/>
  <workbookProtection workbookAlgorithmName="SHA-512" workbookHashValue="CHHqSkZ0ofxjrQTYhfS5XCvR9NQ7+fOIqE07YkovXEm6iSU4uZiD8Q1G8CRbDI4oV1ZbxUfzdrOea5RV2aCK9w==" workbookSaltValue="sfFVXC1z02kxiOXHMgd4fg==" workbookSpinCount="100000" lockStructure="1"/>
  <bookViews>
    <workbookView xWindow="4550" yWindow="420" windowWidth="14650" windowHeight="9660" firstSheet="1" activeTab="1" xr2:uid="{B3AB521B-BC79-47E4-BED8-F5F2AD8FDCA3}"/>
  </bookViews>
  <sheets>
    <sheet name="pivot" sheetId="2" state="hidden" r:id="rId1"/>
    <sheet name="excell dashboard calismam healt" sheetId="3" r:id="rId2"/>
    <sheet name="sample_healthcare_records(32)" sheetId="1" r:id="rId3"/>
  </sheets>
  <definedNames>
    <definedName name="_xlnm._FilterDatabase" localSheetId="2" hidden="1">'sample_healthcare_records(32)'!$A$1:$N$1</definedName>
    <definedName name="Slicer_Gender1">#N/A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3" i="1" l="1"/>
  <c r="C104" i="1"/>
  <c r="A109" i="1"/>
  <c r="K10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L100"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1" i="1"/>
  <c r="L2" i="1"/>
</calcChain>
</file>

<file path=xl/sharedStrings.xml><?xml version="1.0" encoding="utf-8"?>
<sst xmlns="http://schemas.openxmlformats.org/spreadsheetml/2006/main" count="715" uniqueCount="252">
  <si>
    <t>Patient_ID</t>
  </si>
  <si>
    <t>Name</t>
  </si>
  <si>
    <t>Age</t>
  </si>
  <si>
    <t>Gender</t>
  </si>
  <si>
    <t>Visit_Date</t>
  </si>
  <si>
    <t>Diagnosis</t>
  </si>
  <si>
    <t>Medication</t>
  </si>
  <si>
    <t>Heart_Rate</t>
  </si>
  <si>
    <t>Follow_Up_Required</t>
  </si>
  <si>
    <t>18c347f5-074a-453e-a3f9-5ba637333400</t>
  </si>
  <si>
    <t>Stacey Warner</t>
  </si>
  <si>
    <t>Male</t>
  </si>
  <si>
    <t>COPD</t>
  </si>
  <si>
    <t>Albuterol</t>
  </si>
  <si>
    <t>Yes</t>
  </si>
  <si>
    <t>fa4b98be-b96d-485b-9fe5-83cd2753f783</t>
  </si>
  <si>
    <t>Logan Cline</t>
  </si>
  <si>
    <t>Female</t>
  </si>
  <si>
    <t>Healthy</t>
  </si>
  <si>
    <t>Atorvastatin</t>
  </si>
  <si>
    <t>36900f2a-f1bb-45b4-b231-dc28f923d63c</t>
  </si>
  <si>
    <t>Nicole Brown</t>
  </si>
  <si>
    <t>Other</t>
  </si>
  <si>
    <t>018d7e9e-0198-4919-8797-9cb578fafe97</t>
  </si>
  <si>
    <t>Robert Padilla</t>
  </si>
  <si>
    <t>Diabetes</t>
  </si>
  <si>
    <t>No</t>
  </si>
  <si>
    <t>b650874d-658f-4937-b698-8a4686bc8dd0</t>
  </si>
  <si>
    <t>Christopher Jones</t>
  </si>
  <si>
    <t>Hypertension</t>
  </si>
  <si>
    <t>a08dc7ad-d895-4021-b0f3-8902f2c9c8b4</t>
  </si>
  <si>
    <t>Kayla Smith</t>
  </si>
  <si>
    <t>None</t>
  </si>
  <si>
    <t>67802c5b-4693-4c4b-8fdc-a1b88bc997a3</t>
  </si>
  <si>
    <t>Gina Callahan</t>
  </si>
  <si>
    <t>Sertraline</t>
  </si>
  <si>
    <t>6f8ee18a-b37b-403e-87b0-c8b850c85513</t>
  </si>
  <si>
    <t>Paul Jennings</t>
  </si>
  <si>
    <t>9043d151-7f39-4d01-af54-5e9b9aa8e599</t>
  </si>
  <si>
    <t>Laura Knight</t>
  </si>
  <si>
    <t>Lisinopril</t>
  </si>
  <si>
    <t>10f87941-3145-47e1-94bd-6da91ead0133</t>
  </si>
  <si>
    <t>Valerie Vaughan</t>
  </si>
  <si>
    <t>d6aa8a18-084d-465f-880d-32f7fcdb2174</t>
  </si>
  <si>
    <t>Robert Mcdonald</t>
  </si>
  <si>
    <t>b3ed2753-a60d-48c2-927e-b3546949c9c2</t>
  </si>
  <si>
    <t>Clinton Smith</t>
  </si>
  <si>
    <t>fa0962d2-27dc-4252-8727-19d515de41a2</t>
  </si>
  <si>
    <t>Brian Gardner</t>
  </si>
  <si>
    <t>0c17ad73-2fff-49a8-8d0a-14afdb84d085</t>
  </si>
  <si>
    <t>Amanda Thomas</t>
  </si>
  <si>
    <t>Asthma</t>
  </si>
  <si>
    <t>6797ddc4-b8fe-4f6b-87ca-5d83e6ebd2d7</t>
  </si>
  <si>
    <t>Brian Wilson</t>
  </si>
  <si>
    <t>3f79cea3-1947-4e69-8d62-5ba408095dad</t>
  </si>
  <si>
    <t>Alex Green</t>
  </si>
  <si>
    <t>22ac5239-4876-4022-bf7c-08a1e4c9d255</t>
  </si>
  <si>
    <t>Kevin Flowers</t>
  </si>
  <si>
    <t>Depression</t>
  </si>
  <si>
    <t>25da815b-262e-4130-9983-0e5a573a9fd4</t>
  </si>
  <si>
    <t>Judy Atkins</t>
  </si>
  <si>
    <t>e86029b3-5214-4e67-83ab-0da0c525d86c</t>
  </si>
  <si>
    <t>Kathy Parker</t>
  </si>
  <si>
    <t>4412f4f6-887e-4c65-a087-8785a3fd6443</t>
  </si>
  <si>
    <t>Tiffany Villegas</t>
  </si>
  <si>
    <t>eae54c9b-03a8-47fd-a140-686959037bae</t>
  </si>
  <si>
    <t>William Mullins</t>
  </si>
  <si>
    <t>d1c71d71-0bba-4801-bcaa-af593d7eead1</t>
  </si>
  <si>
    <t>Douglas Lewis</t>
  </si>
  <si>
    <t>1ac74222-860e-4c3d-a8d0-7afba5985a8f</t>
  </si>
  <si>
    <t>Linda Lee</t>
  </si>
  <si>
    <t>5db8e576-b04d-4713-ab32-16e4480d5e9c</t>
  </si>
  <si>
    <t>David Davis</t>
  </si>
  <si>
    <t>ac866181-a639-4fef-ad0d-7ad8402a4542</t>
  </si>
  <si>
    <t>Roger Rodriguez</t>
  </si>
  <si>
    <t>062d3234-6225-482e-a682-4efa28ddee9f</t>
  </si>
  <si>
    <t>Jacob Hawkins</t>
  </si>
  <si>
    <t>e50e47a0-0d86-4267-89bf-fe7a3617071d</t>
  </si>
  <si>
    <t>Carolyn Love</t>
  </si>
  <si>
    <t>8c713f58-a1eb-4240-a68a-a39d38a9e6a1</t>
  </si>
  <si>
    <t>Mitchell Hendricks</t>
  </si>
  <si>
    <t>85eca0c8-3caf-4010-a047-8a2eec4e7fc4</t>
  </si>
  <si>
    <t>Miss Jamie Johnson</t>
  </si>
  <si>
    <t>Metformin</t>
  </si>
  <si>
    <t>9705ef9a-66ff-4a7d-9ec8-e8a522bac84c</t>
  </si>
  <si>
    <t>Sarah Walters</t>
  </si>
  <si>
    <t>0581d582-bf71-419d-93cf-3153c9f49262</t>
  </si>
  <si>
    <t>Brandon Allen</t>
  </si>
  <si>
    <t>9f78d45d-99b9-47fd-9547-f967b7f3ed60</t>
  </si>
  <si>
    <t>Jill Sanders</t>
  </si>
  <si>
    <t>12f9776f-2e01-434f-8858-1a7bfcb8ae33</t>
  </si>
  <si>
    <t>Miguel Hoover Jr.</t>
  </si>
  <si>
    <t>06d5e6b7-e93c-4801-838e-497d8b640d92</t>
  </si>
  <si>
    <t>Tonya Lynch</t>
  </si>
  <si>
    <t>33956403-7f87-4145-8164-500b1a086a59</t>
  </si>
  <si>
    <t>Jason Mills</t>
  </si>
  <si>
    <t>78ae8c2b-1899-409e-beeb-a6cdd5dc9493</t>
  </si>
  <si>
    <t>Rachel Chapman</t>
  </si>
  <si>
    <t>ba333fd6-efa5-41d9-a48f-70f5f022703b</t>
  </si>
  <si>
    <t>Scott Phillips</t>
  </si>
  <si>
    <t>b0a81c16-b085-4ce1-87c6-fceb259c653e</t>
  </si>
  <si>
    <t>Alexis Logan</t>
  </si>
  <si>
    <t>0f53b218-6c80-4918-84dd-e12f169a8470</t>
  </si>
  <si>
    <t>Sean Olson</t>
  </si>
  <si>
    <t>08e48757-9b81-4c35-a034-b559acdd4315</t>
  </si>
  <si>
    <t>Dr. Curtis Smith</t>
  </si>
  <si>
    <t>bacfab06-ba9b-49eb-99f8-e1a01e845a5c</t>
  </si>
  <si>
    <t>Seth Lee</t>
  </si>
  <si>
    <t>bff85fe2-e9d1-4fed-86ec-5f1f6c4d3cff</t>
  </si>
  <si>
    <t>Brooke Everett</t>
  </si>
  <si>
    <t>f4c144b7-ed6e-43fe-92ae-f0f1a28cd661</t>
  </si>
  <si>
    <t>Christopher Martin</t>
  </si>
  <si>
    <t>d9b5b5de-a128-42ac-bb0c-a3dde9242a09</t>
  </si>
  <si>
    <t>Nicholas Lowery</t>
  </si>
  <si>
    <t>f2817c2a-28a4-437f-b492-4a6678553381</t>
  </si>
  <si>
    <t>Kara Evans</t>
  </si>
  <si>
    <t>f492da90-5e8c-4e09-b284-efdcaf4179a7</t>
  </si>
  <si>
    <t>Carl Cole</t>
  </si>
  <si>
    <t>4f32b4f2-96d1-4745-8721-db6ba1677234</t>
  </si>
  <si>
    <t>Ashley Schneider</t>
  </si>
  <si>
    <t>25ae3e5e-476c-445e-b680-b5d4e79a1c8e</t>
  </si>
  <si>
    <t>Patricia Wilson</t>
  </si>
  <si>
    <t>a9373e9e-c0b3-41e4-beb4-8e9f54599745</t>
  </si>
  <si>
    <t>Stephen Williamson</t>
  </si>
  <si>
    <t>688a0192-7226-4543-a109-784edd5c34bc</t>
  </si>
  <si>
    <t>Pamela Ramirez</t>
  </si>
  <si>
    <t>a6d60b6b-d6fd-4a86-89fc-1a1722d10feb</t>
  </si>
  <si>
    <t>Daniel Griffith</t>
  </si>
  <si>
    <t>7d5a0625-9f36-440c-bad1-4a82a43872f5</t>
  </si>
  <si>
    <t>James Wolf</t>
  </si>
  <si>
    <t>ee92f4bd-d51f-4c5b-8501-92f55617630a</t>
  </si>
  <si>
    <t>Carolyn Thomas</t>
  </si>
  <si>
    <t>678ef3c3-a73f-4895-b330-613728ed3090</t>
  </si>
  <si>
    <t>Christopher Martinez</t>
  </si>
  <si>
    <t>2757bfe6-3e6c-4154-abd8-3f2bb5fe5130</t>
  </si>
  <si>
    <t>Andrew Castro</t>
  </si>
  <si>
    <t>c1e624c2-ceda-48a4-824d-4dfacd680051</t>
  </si>
  <si>
    <t>Diane Torres</t>
  </si>
  <si>
    <t>d1cf88f7-97f9-4932-a3c8-530e08ccc409</t>
  </si>
  <si>
    <t>William Williams</t>
  </si>
  <si>
    <t>021699f0-69e8-4c03-a77b-731b2f320ff8</t>
  </si>
  <si>
    <t>Eric Anderson</t>
  </si>
  <si>
    <t>e06bfd48-e57f-46eb-82a7-a0bbdbbc5c24</t>
  </si>
  <si>
    <t>Sara Copeland</t>
  </si>
  <si>
    <t>68826348-eeed-4f64-ad70-d6a18f1b6800</t>
  </si>
  <si>
    <t>Joseph Harris</t>
  </si>
  <si>
    <t>92368cbf-f5f3-41cf-8567-cb037cd60dad</t>
  </si>
  <si>
    <t>Theresa Rose</t>
  </si>
  <si>
    <t>ed00d7c1-868b-4389-b870-b38f82817305</t>
  </si>
  <si>
    <t>Robin Kennedy</t>
  </si>
  <si>
    <t>25d76296-2b9d-4a5b-a1c9-138d39bbba21</t>
  </si>
  <si>
    <t>Brian Johnson</t>
  </si>
  <si>
    <t>5eb488b5-86b5-45e2-ae46-859c249718f9</t>
  </si>
  <si>
    <t>David White</t>
  </si>
  <si>
    <t>403e6146-c7ff-4fed-be39-f9ab7242b166</t>
  </si>
  <si>
    <t>Alexander Lawson</t>
  </si>
  <si>
    <t>c2ca389c-bcb8-4e8c-8c3f-39aac22d80a9</t>
  </si>
  <si>
    <t>Dominic Williams</t>
  </si>
  <si>
    <t>07c4aec6-93b6-4967-a2b6-12da2af813c8</t>
  </si>
  <si>
    <t>Diane Brown</t>
  </si>
  <si>
    <t>163542c9-1c70-4f35-850a-914372152183</t>
  </si>
  <si>
    <t>Emily Wilson</t>
  </si>
  <si>
    <t>d948d838-4c05-4aef-9bd4-7b0813ee253c</t>
  </si>
  <si>
    <t>Courtney Smith</t>
  </si>
  <si>
    <t>12667502-6e3b-4de4-9fd3-ac936511808d</t>
  </si>
  <si>
    <t>Kelly Williams</t>
  </si>
  <si>
    <t>f4153e80-f2d8-484a-9b24-79f438d5d358</t>
  </si>
  <si>
    <t>Nicole Stewart</t>
  </si>
  <si>
    <t>aca2f21e-ab79-4f56-ba18-13375a5a58b2</t>
  </si>
  <si>
    <t>Rhonda Ortiz</t>
  </si>
  <si>
    <t>b02ce8e7-d9af-44ac-a936-14f6861ba90a</t>
  </si>
  <si>
    <t>Henry Harrell</t>
  </si>
  <si>
    <t>b96447f0-9d4f-47cc-8f2e-78116a34eb34</t>
  </si>
  <si>
    <t>Christopher Casey</t>
  </si>
  <si>
    <t>a9cc025f-501c-43b3-9851-9ef1d0c36d63</t>
  </si>
  <si>
    <t>John Russo DDS</t>
  </si>
  <si>
    <t>132c16a8-0e31-422c-bb7e-39602c46df8b</t>
  </si>
  <si>
    <t>Rachel Proctor</t>
  </si>
  <si>
    <t>bb0b585e-79cc-4e9e-b556-5250aec1829b</t>
  </si>
  <si>
    <t>Nicole Hughes</t>
  </si>
  <si>
    <t>0a0652a7-2ae5-4eb3-8d68-02f06bf4b914</t>
  </si>
  <si>
    <t>Joseph Wilson</t>
  </si>
  <si>
    <t>762b8212-f5e5-4e9d-9cdd-f94abf00de85</t>
  </si>
  <si>
    <t>Toni Price</t>
  </si>
  <si>
    <t>2a879b25-9276-4faf-ac5c-d6054d6f4178</t>
  </si>
  <si>
    <t>Bruce Andrews</t>
  </si>
  <si>
    <t>461a83a5-d68c-4fdd-b235-72e405780a4c</t>
  </si>
  <si>
    <t>Juan Mendez</t>
  </si>
  <si>
    <t>3a071e94-4dc5-45dd-a1ad-3196e23a7e7c</t>
  </si>
  <si>
    <t>Michael Woods</t>
  </si>
  <si>
    <t>6b912088-944a-4d6c-8c7c-86b35731ccc1</t>
  </si>
  <si>
    <t>Stephanie Gaines</t>
  </si>
  <si>
    <t>418245bb-f201-480c-88e8-8acf185187f6</t>
  </si>
  <si>
    <t>Tony Daniel</t>
  </si>
  <si>
    <t>492c8ff4-79ea-4d01-87ee-dc309a8930f4</t>
  </si>
  <si>
    <t>Sarah Hines</t>
  </si>
  <si>
    <t>19e373b0-ceb3-4a53-aa13-714054aaca8f</t>
  </si>
  <si>
    <t>Cynthia Perez</t>
  </si>
  <si>
    <t>ee0cb7e4-f454-44ac-91c2-a679c4bf7461</t>
  </si>
  <si>
    <t>Jeremy Hernandez</t>
  </si>
  <si>
    <t>867e33f0-12bd-4652-8c3e-bdcba1d425ab</t>
  </si>
  <si>
    <t>Mary Young</t>
  </si>
  <si>
    <t>c0f0d875-71d8-4f3b-9c46-4e2c051ff488</t>
  </si>
  <si>
    <t>Kathryn Short</t>
  </si>
  <si>
    <t>af03d062-1b50-44f7-bb38-a9155c85476b</t>
  </si>
  <si>
    <t>Catherine Rice</t>
  </si>
  <si>
    <t>ed2b90b5-3bc2-4002-b464-bde74e099acd</t>
  </si>
  <si>
    <t>Rachel Yates</t>
  </si>
  <si>
    <t>9fdb8718-526c-4d01-ac47-a8b5fe1eb39d</t>
  </si>
  <si>
    <t>Jason Riley</t>
  </si>
  <si>
    <t>ed58c093-b1c4-4693-a7a0-89aa2a55a3b1</t>
  </si>
  <si>
    <t>April Williams</t>
  </si>
  <si>
    <t>a1ae358f-3094-406e-9836-0fd7d982ee2d</t>
  </si>
  <si>
    <t>Kathleen Espinoza</t>
  </si>
  <si>
    <t>79e5e4f9-1d39-4044-baa4-e37e002e4a4c</t>
  </si>
  <si>
    <t>Janice Johnson</t>
  </si>
  <si>
    <t>d04b21e6-063a-4a34-912b-259f0921f349</t>
  </si>
  <si>
    <t>Ronald Mata</t>
  </si>
  <si>
    <t>1e2cd880-5a2a-4bfb-b160-da409a2e3af3</t>
  </si>
  <si>
    <t>Thomas Santos</t>
  </si>
  <si>
    <t>0d5f6190-3ebd-4e55-920d-2accc022a301</t>
  </si>
  <si>
    <t>Nicholas Fleming</t>
  </si>
  <si>
    <t>23e63c26-7719-497f-8327-a7785fa8ccf0</t>
  </si>
  <si>
    <t>Dominique Gonzalez</t>
  </si>
  <si>
    <t>3d11245d-96ef-47d5-8b07-8a7dca11881f</t>
  </si>
  <si>
    <t>Cindy Todd</t>
  </si>
  <si>
    <t>Row Labels</t>
  </si>
  <si>
    <t>Grand Total</t>
  </si>
  <si>
    <t>Column Labels</t>
  </si>
  <si>
    <t>(All)</t>
  </si>
  <si>
    <t>2023</t>
  </si>
  <si>
    <t>2024</t>
  </si>
  <si>
    <t>2025</t>
  </si>
  <si>
    <t>Years (Visit_Date)</t>
  </si>
  <si>
    <t>Count of Patient_ID</t>
  </si>
  <si>
    <t>HEALTHCARE RECORDS</t>
  </si>
  <si>
    <t>(blank)</t>
  </si>
  <si>
    <t>&lt;04/07/2023</t>
  </si>
  <si>
    <t>Age Range</t>
  </si>
  <si>
    <t>18-29</t>
  </si>
  <si>
    <t>30-44</t>
  </si>
  <si>
    <t>45-59</t>
  </si>
  <si>
    <t>60+</t>
  </si>
  <si>
    <t>Year</t>
  </si>
  <si>
    <t>Patient</t>
  </si>
  <si>
    <t>Count of Patient</t>
  </si>
  <si>
    <t>Average of Heart_Rate</t>
  </si>
  <si>
    <t>Systolic</t>
  </si>
  <si>
    <t>Diastolic</t>
  </si>
  <si>
    <t>Average of Systolic</t>
  </si>
  <si>
    <t>Average of Diastolic</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</si>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</sst>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22"/>
      <color theme="0"/>
      <name val="Century Gothic"/>
      <family val="2"/>
      <scheme val="minor"/>
    </font>
    <font>
      <b/>
      <sz val="36"/>
      <color theme="0"/>
      <name val="Century Gothic"/>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DFEFE"/>
        <bgColor indexed="64"/>
      </patternFill>
    </fill>
    <fill>
      <patternFill patternType="solid">
        <fgColor rgb="FF2E86C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1"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0" fillId="0" borderId="0" xfId="0" applyNumberFormat="1" applyAlignment="1">
      <alignment horizontal="center" vertical="center"/>
    </xf>
    <xf numFmtId="9" fontId="0" fillId="0" borderId="0" xfId="1" applyFont="1" applyAlignment="1">
      <alignment horizontal="center" vertical="center"/>
    </xf>
    <xf numFmtId="164" fontId="0" fillId="0" borderId="0" xfId="0" applyNumberFormat="1" applyAlignment="1">
      <alignment horizontal="center" vertical="center"/>
    </xf>
    <xf numFmtId="0" fontId="0" fillId="34" borderId="0" xfId="0" applyFill="1"/>
    <xf numFmtId="0" fontId="18" fillId="33" borderId="0" xfId="0" applyFont="1" applyFill="1" applyAlignment="1">
      <alignment horizontal="center" vertical="center"/>
    </xf>
    <xf numFmtId="0" fontId="19" fillId="35"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s>
  <tableStyles count="0" defaultTableStyle="TableStyleMedium2" defaultPivotStyle="PivotStyleLight16"/>
  <colors>
    <mruColors>
      <color rgb="FF2E86C1"/>
      <color rgb="FFFDFEFE"/>
      <color rgb="FFA9CC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29.07.25.xlsx]pivot!PivotTable1</c:name>
    <c:fmtId val="4"/>
  </c:pivotSource>
  <c:chart>
    <c:title>
      <c:tx>
        <c:rich>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r>
              <a:rPr lang="en-GB" sz="1600" baseline="0"/>
              <a:t>Patient     </a:t>
            </a:r>
            <a:br>
              <a:rPr lang="en-GB" sz="1600" baseline="0"/>
            </a:br>
            <a:r>
              <a:rPr lang="en-GB" sz="1600" baseline="0"/>
              <a:t>Visits By Year</a:t>
            </a:r>
            <a:endParaRPr lang="en-GB" sz="1600"/>
          </a:p>
        </c:rich>
      </c:tx>
      <c:layout>
        <c:manualLayout>
          <c:xMode val="edge"/>
          <c:yMode val="edge"/>
          <c:x val="0.39142344706911636"/>
          <c:y val="6.3794109069699623E-2"/>
        </c:manualLayout>
      </c:layout>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9CCE3"/>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29097003499562557"/>
          <c:w val="0.88851574803149602"/>
          <c:h val="0.5104290609507145"/>
        </c:manualLayout>
      </c:layout>
      <c:lineChart>
        <c:grouping val="standard"/>
        <c:varyColors val="0"/>
        <c:ser>
          <c:idx val="0"/>
          <c:order val="0"/>
          <c:tx>
            <c:strRef>
              <c:f>pivot!$B$3</c:f>
              <c:strCache>
                <c:ptCount val="1"/>
                <c:pt idx="0">
                  <c:v>Total</c:v>
                </c:pt>
              </c:strCache>
            </c:strRef>
          </c:tx>
          <c:spPr>
            <a:ln w="28575" cap="rnd">
              <a:solidFill>
                <a:srgbClr val="A9CCE3"/>
              </a:solidFill>
              <a:round/>
            </a:ln>
            <a:effectLst/>
          </c:spPr>
          <c:marker>
            <c:symbol val="circle"/>
            <c:size val="5"/>
            <c:spPr>
              <a:solidFill>
                <a:schemeClr val="accent1"/>
              </a:solidFill>
              <a:ln w="9525">
                <a:solidFill>
                  <a:schemeClr val="accent1"/>
                </a:solidFill>
              </a:ln>
              <a:effectLst/>
            </c:spPr>
          </c:marker>
          <c:cat>
            <c:strRef>
              <c:f>pivot!$A$4:$A$6</c:f>
              <c:strCache>
                <c:ptCount val="3"/>
                <c:pt idx="0">
                  <c:v>2023</c:v>
                </c:pt>
                <c:pt idx="1">
                  <c:v>2024</c:v>
                </c:pt>
                <c:pt idx="2">
                  <c:v>2025</c:v>
                </c:pt>
              </c:strCache>
            </c:strRef>
          </c:cat>
          <c:val>
            <c:numRef>
              <c:f>pivot!$B$4:$B$6</c:f>
              <c:numCache>
                <c:formatCode>General</c:formatCode>
                <c:ptCount val="3"/>
                <c:pt idx="0">
                  <c:v>21</c:v>
                </c:pt>
                <c:pt idx="1">
                  <c:v>57</c:v>
                </c:pt>
                <c:pt idx="2">
                  <c:v>22</c:v>
                </c:pt>
              </c:numCache>
            </c:numRef>
          </c:val>
          <c:smooth val="0"/>
          <c:extLst>
            <c:ext xmlns:c16="http://schemas.microsoft.com/office/drawing/2014/chart" uri="{C3380CC4-5D6E-409C-BE32-E72D297353CC}">
              <c16:uniqueId val="{00000000-DF9A-4635-A8FF-DFBEDD7F54A6}"/>
            </c:ext>
          </c:extLst>
        </c:ser>
        <c:dLbls>
          <c:showLegendKey val="0"/>
          <c:showVal val="0"/>
          <c:showCatName val="0"/>
          <c:showSerName val="0"/>
          <c:showPercent val="0"/>
          <c:showBubbleSize val="0"/>
        </c:dLbls>
        <c:marker val="1"/>
        <c:smooth val="0"/>
        <c:axId val="554700783"/>
        <c:axId val="554703183"/>
      </c:lineChart>
      <c:catAx>
        <c:axId val="55470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03183"/>
        <c:crosses val="autoZero"/>
        <c:auto val="1"/>
        <c:lblAlgn val="ctr"/>
        <c:lblOffset val="100"/>
        <c:noMultiLvlLbl val="0"/>
      </c:catAx>
      <c:valAx>
        <c:axId val="55470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0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Patient Visits by Age Group and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rgbClr val="A9CCE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pivot!$B$25:$B$26</c:f>
              <c:strCache>
                <c:ptCount val="1"/>
                <c:pt idx="0">
                  <c:v>18-29</c:v>
                </c:pt>
              </c:strCache>
            </c:strRef>
          </c:tx>
          <c:spPr>
            <a:solidFill>
              <a:schemeClr val="accent1"/>
            </a:solidFill>
            <a:ln>
              <a:noFill/>
            </a:ln>
            <a:effectLst/>
          </c:spPr>
          <c:invertIfNegative val="0"/>
          <c:cat>
            <c:strRef>
              <c:f>pivot!$A$27:$A$29</c:f>
              <c:strCache>
                <c:ptCount val="3"/>
                <c:pt idx="0">
                  <c:v>2023</c:v>
                </c:pt>
                <c:pt idx="1">
                  <c:v>2024</c:v>
                </c:pt>
                <c:pt idx="2">
                  <c:v>2025</c:v>
                </c:pt>
              </c:strCache>
            </c:strRef>
          </c:cat>
          <c:val>
            <c:numRef>
              <c:f>pivot!$B$27:$B$29</c:f>
              <c:numCache>
                <c:formatCode>General</c:formatCode>
                <c:ptCount val="3"/>
                <c:pt idx="0">
                  <c:v>6</c:v>
                </c:pt>
                <c:pt idx="1">
                  <c:v>8</c:v>
                </c:pt>
                <c:pt idx="2">
                  <c:v>3</c:v>
                </c:pt>
              </c:numCache>
            </c:numRef>
          </c:val>
          <c:extLst>
            <c:ext xmlns:c16="http://schemas.microsoft.com/office/drawing/2014/chart" uri="{C3380CC4-5D6E-409C-BE32-E72D297353CC}">
              <c16:uniqueId val="{00000001-5EE0-4736-B7B9-9B8B29FCA845}"/>
            </c:ext>
          </c:extLst>
        </c:ser>
        <c:ser>
          <c:idx val="1"/>
          <c:order val="1"/>
          <c:tx>
            <c:strRef>
              <c:f>pivot!$C$25:$C$26</c:f>
              <c:strCache>
                <c:ptCount val="1"/>
                <c:pt idx="0">
                  <c:v>30-44</c:v>
                </c:pt>
              </c:strCache>
            </c:strRef>
          </c:tx>
          <c:spPr>
            <a:solidFill>
              <a:schemeClr val="accent2"/>
            </a:solidFill>
            <a:ln>
              <a:noFill/>
            </a:ln>
            <a:effectLst/>
          </c:spPr>
          <c:invertIfNegative val="0"/>
          <c:cat>
            <c:strRef>
              <c:f>pivot!$A$27:$A$29</c:f>
              <c:strCache>
                <c:ptCount val="3"/>
                <c:pt idx="0">
                  <c:v>2023</c:v>
                </c:pt>
                <c:pt idx="1">
                  <c:v>2024</c:v>
                </c:pt>
                <c:pt idx="2">
                  <c:v>2025</c:v>
                </c:pt>
              </c:strCache>
            </c:strRef>
          </c:cat>
          <c:val>
            <c:numRef>
              <c:f>pivot!$C$27:$C$29</c:f>
              <c:numCache>
                <c:formatCode>General</c:formatCode>
                <c:ptCount val="3"/>
                <c:pt idx="0">
                  <c:v>2</c:v>
                </c:pt>
                <c:pt idx="1">
                  <c:v>15</c:v>
                </c:pt>
                <c:pt idx="2">
                  <c:v>5</c:v>
                </c:pt>
              </c:numCache>
            </c:numRef>
          </c:val>
          <c:extLst>
            <c:ext xmlns:c16="http://schemas.microsoft.com/office/drawing/2014/chart" uri="{C3380CC4-5D6E-409C-BE32-E72D297353CC}">
              <c16:uniqueId val="{00000002-5EE0-4736-B7B9-9B8B29FCA845}"/>
            </c:ext>
          </c:extLst>
        </c:ser>
        <c:ser>
          <c:idx val="2"/>
          <c:order val="2"/>
          <c:tx>
            <c:strRef>
              <c:f>pivot!$D$25:$D$26</c:f>
              <c:strCache>
                <c:ptCount val="1"/>
                <c:pt idx="0">
                  <c:v>45-59</c:v>
                </c:pt>
              </c:strCache>
            </c:strRef>
          </c:tx>
          <c:spPr>
            <a:solidFill>
              <a:schemeClr val="accent3"/>
            </a:solidFill>
            <a:ln>
              <a:solidFill>
                <a:srgbClr val="A9CCE3"/>
              </a:solidFill>
            </a:ln>
            <a:effectLst/>
          </c:spPr>
          <c:invertIfNegative val="0"/>
          <c:cat>
            <c:strRef>
              <c:f>pivot!$A$27:$A$29</c:f>
              <c:strCache>
                <c:ptCount val="3"/>
                <c:pt idx="0">
                  <c:v>2023</c:v>
                </c:pt>
                <c:pt idx="1">
                  <c:v>2024</c:v>
                </c:pt>
                <c:pt idx="2">
                  <c:v>2025</c:v>
                </c:pt>
              </c:strCache>
            </c:strRef>
          </c:cat>
          <c:val>
            <c:numRef>
              <c:f>pivot!$D$27:$D$29</c:f>
              <c:numCache>
                <c:formatCode>General</c:formatCode>
                <c:ptCount val="3"/>
                <c:pt idx="0">
                  <c:v>6</c:v>
                </c:pt>
                <c:pt idx="1">
                  <c:v>12</c:v>
                </c:pt>
                <c:pt idx="2">
                  <c:v>7</c:v>
                </c:pt>
              </c:numCache>
            </c:numRef>
          </c:val>
          <c:extLst>
            <c:ext xmlns:c16="http://schemas.microsoft.com/office/drawing/2014/chart" uri="{C3380CC4-5D6E-409C-BE32-E72D297353CC}">
              <c16:uniqueId val="{00000003-5EE0-4736-B7B9-9B8B29FCA845}"/>
            </c:ext>
          </c:extLst>
        </c:ser>
        <c:ser>
          <c:idx val="3"/>
          <c:order val="3"/>
          <c:tx>
            <c:strRef>
              <c:f>pivot!$E$25:$E$26</c:f>
              <c:strCache>
                <c:ptCount val="1"/>
                <c:pt idx="0">
                  <c:v>60+</c:v>
                </c:pt>
              </c:strCache>
            </c:strRef>
          </c:tx>
          <c:spPr>
            <a:solidFill>
              <a:schemeClr val="accent4"/>
            </a:solidFill>
            <a:ln>
              <a:noFill/>
            </a:ln>
            <a:effectLst/>
          </c:spPr>
          <c:invertIfNegative val="0"/>
          <c:cat>
            <c:strRef>
              <c:f>pivot!$A$27:$A$29</c:f>
              <c:strCache>
                <c:ptCount val="3"/>
                <c:pt idx="0">
                  <c:v>2023</c:v>
                </c:pt>
                <c:pt idx="1">
                  <c:v>2024</c:v>
                </c:pt>
                <c:pt idx="2">
                  <c:v>2025</c:v>
                </c:pt>
              </c:strCache>
            </c:strRef>
          </c:cat>
          <c:val>
            <c:numRef>
              <c:f>pivot!$E$27:$E$29</c:f>
              <c:numCache>
                <c:formatCode>General</c:formatCode>
                <c:ptCount val="3"/>
                <c:pt idx="0">
                  <c:v>7</c:v>
                </c:pt>
                <c:pt idx="1">
                  <c:v>22</c:v>
                </c:pt>
                <c:pt idx="2">
                  <c:v>7</c:v>
                </c:pt>
              </c:numCache>
            </c:numRef>
          </c:val>
          <c:extLst>
            <c:ext xmlns:c16="http://schemas.microsoft.com/office/drawing/2014/chart" uri="{C3380CC4-5D6E-409C-BE32-E72D297353CC}">
              <c16:uniqueId val="{00000004-5EE0-4736-B7B9-9B8B29FCA845}"/>
            </c:ext>
          </c:extLst>
        </c:ser>
        <c:dLbls>
          <c:showLegendKey val="0"/>
          <c:showVal val="0"/>
          <c:showCatName val="0"/>
          <c:showSerName val="0"/>
          <c:showPercent val="0"/>
          <c:showBubbleSize val="0"/>
        </c:dLbls>
        <c:gapWidth val="219"/>
        <c:overlap val="-27"/>
        <c:axId val="951809151"/>
        <c:axId val="951810111"/>
      </c:barChart>
      <c:catAx>
        <c:axId val="95180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0111"/>
        <c:crosses val="autoZero"/>
        <c:auto val="1"/>
        <c:lblAlgn val="ctr"/>
        <c:lblOffset val="100"/>
        <c:noMultiLvlLbl val="0"/>
      </c:catAx>
      <c:valAx>
        <c:axId val="95181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0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A9CCE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29.07.25.xlsx]pivot!PivotTable36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 Distribution of Diagnoses by Age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pivot!$B$32:$B$33</c:f>
              <c:strCache>
                <c:ptCount val="1"/>
                <c:pt idx="0">
                  <c:v>18-29</c:v>
                </c:pt>
              </c:strCache>
            </c:strRef>
          </c:tx>
          <c:spPr>
            <a:solidFill>
              <a:schemeClr val="accent1"/>
            </a:solidFill>
            <a:ln>
              <a:noFill/>
            </a:ln>
            <a:effectLst/>
          </c:spPr>
          <c:invertIfNegative val="0"/>
          <c:cat>
            <c:strRef>
              <c:f>pivot!$A$34:$A$39</c:f>
              <c:strCache>
                <c:ptCount val="6"/>
                <c:pt idx="0">
                  <c:v>Asthma</c:v>
                </c:pt>
                <c:pt idx="1">
                  <c:v>COPD</c:v>
                </c:pt>
                <c:pt idx="2">
                  <c:v>Depression</c:v>
                </c:pt>
                <c:pt idx="3">
                  <c:v>Diabetes</c:v>
                </c:pt>
                <c:pt idx="4">
                  <c:v>Healthy</c:v>
                </c:pt>
                <c:pt idx="5">
                  <c:v>Hypertension</c:v>
                </c:pt>
              </c:strCache>
            </c:strRef>
          </c:cat>
          <c:val>
            <c:numRef>
              <c:f>pivot!$B$34:$B$39</c:f>
              <c:numCache>
                <c:formatCode>General</c:formatCode>
                <c:ptCount val="6"/>
                <c:pt idx="0">
                  <c:v>1</c:v>
                </c:pt>
                <c:pt idx="2">
                  <c:v>2</c:v>
                </c:pt>
                <c:pt idx="4">
                  <c:v>3</c:v>
                </c:pt>
                <c:pt idx="5">
                  <c:v>1</c:v>
                </c:pt>
              </c:numCache>
            </c:numRef>
          </c:val>
          <c:extLst>
            <c:ext xmlns:c16="http://schemas.microsoft.com/office/drawing/2014/chart" uri="{C3380CC4-5D6E-409C-BE32-E72D297353CC}">
              <c16:uniqueId val="{00000000-7B28-4388-95BF-93A276DA8AFC}"/>
            </c:ext>
          </c:extLst>
        </c:ser>
        <c:ser>
          <c:idx val="1"/>
          <c:order val="1"/>
          <c:tx>
            <c:strRef>
              <c:f>pivot!$C$32:$C$33</c:f>
              <c:strCache>
                <c:ptCount val="1"/>
                <c:pt idx="0">
                  <c:v>30-44</c:v>
                </c:pt>
              </c:strCache>
            </c:strRef>
          </c:tx>
          <c:spPr>
            <a:solidFill>
              <a:schemeClr val="accent2"/>
            </a:solidFill>
            <a:ln>
              <a:noFill/>
            </a:ln>
            <a:effectLst/>
          </c:spPr>
          <c:invertIfNegative val="0"/>
          <c:cat>
            <c:strRef>
              <c:f>pivot!$A$34:$A$39</c:f>
              <c:strCache>
                <c:ptCount val="6"/>
                <c:pt idx="0">
                  <c:v>Asthma</c:v>
                </c:pt>
                <c:pt idx="1">
                  <c:v>COPD</c:v>
                </c:pt>
                <c:pt idx="2">
                  <c:v>Depression</c:v>
                </c:pt>
                <c:pt idx="3">
                  <c:v>Diabetes</c:v>
                </c:pt>
                <c:pt idx="4">
                  <c:v>Healthy</c:v>
                </c:pt>
                <c:pt idx="5">
                  <c:v>Hypertension</c:v>
                </c:pt>
              </c:strCache>
            </c:strRef>
          </c:cat>
          <c:val>
            <c:numRef>
              <c:f>pivot!$C$34:$C$39</c:f>
              <c:numCache>
                <c:formatCode>General</c:formatCode>
                <c:ptCount val="6"/>
                <c:pt idx="0">
                  <c:v>3</c:v>
                </c:pt>
                <c:pt idx="1">
                  <c:v>1</c:v>
                </c:pt>
                <c:pt idx="3">
                  <c:v>1</c:v>
                </c:pt>
              </c:numCache>
            </c:numRef>
          </c:val>
          <c:extLst>
            <c:ext xmlns:c16="http://schemas.microsoft.com/office/drawing/2014/chart" uri="{C3380CC4-5D6E-409C-BE32-E72D297353CC}">
              <c16:uniqueId val="{00000001-7B28-4388-95BF-93A276DA8AFC}"/>
            </c:ext>
          </c:extLst>
        </c:ser>
        <c:ser>
          <c:idx val="2"/>
          <c:order val="2"/>
          <c:tx>
            <c:strRef>
              <c:f>pivot!$D$32:$D$33</c:f>
              <c:strCache>
                <c:ptCount val="1"/>
                <c:pt idx="0">
                  <c:v>45-59</c:v>
                </c:pt>
              </c:strCache>
            </c:strRef>
          </c:tx>
          <c:spPr>
            <a:solidFill>
              <a:schemeClr val="accent3"/>
            </a:solidFill>
            <a:ln>
              <a:noFill/>
            </a:ln>
            <a:effectLst/>
          </c:spPr>
          <c:invertIfNegative val="0"/>
          <c:cat>
            <c:strRef>
              <c:f>pivot!$A$34:$A$39</c:f>
              <c:strCache>
                <c:ptCount val="6"/>
                <c:pt idx="0">
                  <c:v>Asthma</c:v>
                </c:pt>
                <c:pt idx="1">
                  <c:v>COPD</c:v>
                </c:pt>
                <c:pt idx="2">
                  <c:v>Depression</c:v>
                </c:pt>
                <c:pt idx="3">
                  <c:v>Diabetes</c:v>
                </c:pt>
                <c:pt idx="4">
                  <c:v>Healthy</c:v>
                </c:pt>
                <c:pt idx="5">
                  <c:v>Hypertension</c:v>
                </c:pt>
              </c:strCache>
            </c:strRef>
          </c:cat>
          <c:val>
            <c:numRef>
              <c:f>pivot!$D$34:$D$39</c:f>
              <c:numCache>
                <c:formatCode>General</c:formatCode>
                <c:ptCount val="6"/>
                <c:pt idx="0">
                  <c:v>1</c:v>
                </c:pt>
                <c:pt idx="1">
                  <c:v>1</c:v>
                </c:pt>
                <c:pt idx="2">
                  <c:v>2</c:v>
                </c:pt>
                <c:pt idx="3">
                  <c:v>3</c:v>
                </c:pt>
                <c:pt idx="4">
                  <c:v>1</c:v>
                </c:pt>
                <c:pt idx="5">
                  <c:v>1</c:v>
                </c:pt>
              </c:numCache>
            </c:numRef>
          </c:val>
          <c:extLst>
            <c:ext xmlns:c16="http://schemas.microsoft.com/office/drawing/2014/chart" uri="{C3380CC4-5D6E-409C-BE32-E72D297353CC}">
              <c16:uniqueId val="{00000002-7B28-4388-95BF-93A276DA8AFC}"/>
            </c:ext>
          </c:extLst>
        </c:ser>
        <c:ser>
          <c:idx val="3"/>
          <c:order val="3"/>
          <c:tx>
            <c:strRef>
              <c:f>pivot!$E$32:$E$33</c:f>
              <c:strCache>
                <c:ptCount val="1"/>
                <c:pt idx="0">
                  <c:v>60+</c:v>
                </c:pt>
              </c:strCache>
            </c:strRef>
          </c:tx>
          <c:spPr>
            <a:solidFill>
              <a:schemeClr val="accent4"/>
            </a:solidFill>
            <a:ln>
              <a:noFill/>
            </a:ln>
            <a:effectLst/>
          </c:spPr>
          <c:invertIfNegative val="0"/>
          <c:cat>
            <c:strRef>
              <c:f>pivot!$A$34:$A$39</c:f>
              <c:strCache>
                <c:ptCount val="6"/>
                <c:pt idx="0">
                  <c:v>Asthma</c:v>
                </c:pt>
                <c:pt idx="1">
                  <c:v>COPD</c:v>
                </c:pt>
                <c:pt idx="2">
                  <c:v>Depression</c:v>
                </c:pt>
                <c:pt idx="3">
                  <c:v>Diabetes</c:v>
                </c:pt>
                <c:pt idx="4">
                  <c:v>Healthy</c:v>
                </c:pt>
                <c:pt idx="5">
                  <c:v>Hypertension</c:v>
                </c:pt>
              </c:strCache>
            </c:strRef>
          </c:cat>
          <c:val>
            <c:numRef>
              <c:f>pivot!$E$34:$E$39</c:f>
              <c:numCache>
                <c:formatCode>General</c:formatCode>
                <c:ptCount val="6"/>
                <c:pt idx="0">
                  <c:v>3</c:v>
                </c:pt>
                <c:pt idx="1">
                  <c:v>5</c:v>
                </c:pt>
                <c:pt idx="4">
                  <c:v>3</c:v>
                </c:pt>
                <c:pt idx="5">
                  <c:v>1</c:v>
                </c:pt>
              </c:numCache>
            </c:numRef>
          </c:val>
          <c:extLst>
            <c:ext xmlns:c16="http://schemas.microsoft.com/office/drawing/2014/chart" uri="{C3380CC4-5D6E-409C-BE32-E72D297353CC}">
              <c16:uniqueId val="{00000003-7B28-4388-95BF-93A276DA8AFC}"/>
            </c:ext>
          </c:extLst>
        </c:ser>
        <c:dLbls>
          <c:showLegendKey val="0"/>
          <c:showVal val="0"/>
          <c:showCatName val="0"/>
          <c:showSerName val="0"/>
          <c:showPercent val="0"/>
          <c:showBubbleSize val="0"/>
        </c:dLbls>
        <c:gapWidth val="219"/>
        <c:overlap val="-27"/>
        <c:axId val="947932351"/>
        <c:axId val="947930911"/>
      </c:barChart>
      <c:catAx>
        <c:axId val="94793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30911"/>
        <c:crosses val="autoZero"/>
        <c:auto val="1"/>
        <c:lblAlgn val="ctr"/>
        <c:lblOffset val="100"/>
        <c:noMultiLvlLbl val="0"/>
      </c:catAx>
      <c:valAx>
        <c:axId val="94793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3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29.07.25.xlsx]pivot!PivotTable37</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Prescription Patterns by Diagnosis</a:t>
            </a:r>
            <a:endParaRPr lang="en-GB"/>
          </a:p>
        </c:rich>
      </c:tx>
      <c:layout>
        <c:manualLayout>
          <c:xMode val="edge"/>
          <c:yMode val="edge"/>
          <c:x val="0.28673634081146332"/>
          <c:y val="3.669082122289473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32132250744518"/>
          <c:y val="0.14776976284991747"/>
          <c:w val="0.72833454741640258"/>
          <c:h val="0.72060700157386537"/>
        </c:manualLayout>
      </c:layout>
      <c:barChart>
        <c:barDir val="bar"/>
        <c:grouping val="clustered"/>
        <c:varyColors val="0"/>
        <c:ser>
          <c:idx val="0"/>
          <c:order val="0"/>
          <c:tx>
            <c:strRef>
              <c:f>pivot!$B$42:$B$43</c:f>
              <c:strCache>
                <c:ptCount val="1"/>
                <c:pt idx="0">
                  <c:v>Albuterol</c:v>
                </c:pt>
              </c:strCache>
            </c:strRef>
          </c:tx>
          <c:spPr>
            <a:solidFill>
              <a:schemeClr val="accent1"/>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pivot!$B$44:$B$49</c:f>
              <c:numCache>
                <c:formatCode>General</c:formatCode>
                <c:ptCount val="6"/>
                <c:pt idx="0">
                  <c:v>2</c:v>
                </c:pt>
                <c:pt idx="1">
                  <c:v>1</c:v>
                </c:pt>
                <c:pt idx="4">
                  <c:v>2</c:v>
                </c:pt>
              </c:numCache>
            </c:numRef>
          </c:val>
          <c:extLst>
            <c:ext xmlns:c16="http://schemas.microsoft.com/office/drawing/2014/chart" uri="{C3380CC4-5D6E-409C-BE32-E72D297353CC}">
              <c16:uniqueId val="{00000000-A8D8-431E-9D45-EC7779DDF991}"/>
            </c:ext>
          </c:extLst>
        </c:ser>
        <c:ser>
          <c:idx val="1"/>
          <c:order val="1"/>
          <c:tx>
            <c:strRef>
              <c:f>pivot!$C$42:$C$43</c:f>
              <c:strCache>
                <c:ptCount val="1"/>
                <c:pt idx="0">
                  <c:v>Atorvastatin</c:v>
                </c:pt>
              </c:strCache>
            </c:strRef>
          </c:tx>
          <c:spPr>
            <a:solidFill>
              <a:schemeClr val="accent2"/>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pivot!$C$44:$C$49</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A8D8-431E-9D45-EC7779DDF991}"/>
            </c:ext>
          </c:extLst>
        </c:ser>
        <c:ser>
          <c:idx val="2"/>
          <c:order val="2"/>
          <c:tx>
            <c:strRef>
              <c:f>pivot!$D$42:$D$43</c:f>
              <c:strCache>
                <c:ptCount val="1"/>
                <c:pt idx="0">
                  <c:v>Lisinopril</c:v>
                </c:pt>
              </c:strCache>
            </c:strRef>
          </c:tx>
          <c:spPr>
            <a:solidFill>
              <a:schemeClr val="accent3"/>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pivot!$D$44:$D$49</c:f>
              <c:numCache>
                <c:formatCode>General</c:formatCode>
                <c:ptCount val="6"/>
                <c:pt idx="0">
                  <c:v>1</c:v>
                </c:pt>
                <c:pt idx="1">
                  <c:v>1</c:v>
                </c:pt>
                <c:pt idx="2">
                  <c:v>1</c:v>
                </c:pt>
                <c:pt idx="3">
                  <c:v>1</c:v>
                </c:pt>
                <c:pt idx="4">
                  <c:v>2</c:v>
                </c:pt>
                <c:pt idx="5">
                  <c:v>1</c:v>
                </c:pt>
              </c:numCache>
            </c:numRef>
          </c:val>
          <c:extLst>
            <c:ext xmlns:c16="http://schemas.microsoft.com/office/drawing/2014/chart" uri="{C3380CC4-5D6E-409C-BE32-E72D297353CC}">
              <c16:uniqueId val="{00000002-A8D8-431E-9D45-EC7779DDF991}"/>
            </c:ext>
          </c:extLst>
        </c:ser>
        <c:ser>
          <c:idx val="3"/>
          <c:order val="3"/>
          <c:tx>
            <c:strRef>
              <c:f>pivot!$E$42:$E$43</c:f>
              <c:strCache>
                <c:ptCount val="1"/>
                <c:pt idx="0">
                  <c:v>Metformin</c:v>
                </c:pt>
              </c:strCache>
            </c:strRef>
          </c:tx>
          <c:spPr>
            <a:solidFill>
              <a:schemeClr val="accent4"/>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pivot!$E$44:$E$49</c:f>
              <c:numCache>
                <c:formatCode>General</c:formatCode>
                <c:ptCount val="6"/>
                <c:pt idx="0">
                  <c:v>2</c:v>
                </c:pt>
                <c:pt idx="1">
                  <c:v>1</c:v>
                </c:pt>
                <c:pt idx="4">
                  <c:v>1</c:v>
                </c:pt>
              </c:numCache>
            </c:numRef>
          </c:val>
          <c:extLst>
            <c:ext xmlns:c16="http://schemas.microsoft.com/office/drawing/2014/chart" uri="{C3380CC4-5D6E-409C-BE32-E72D297353CC}">
              <c16:uniqueId val="{00000003-A8D8-431E-9D45-EC7779DDF991}"/>
            </c:ext>
          </c:extLst>
        </c:ser>
        <c:ser>
          <c:idx val="4"/>
          <c:order val="4"/>
          <c:tx>
            <c:strRef>
              <c:f>pivot!$F$42:$F$43</c:f>
              <c:strCache>
                <c:ptCount val="1"/>
                <c:pt idx="0">
                  <c:v>None</c:v>
                </c:pt>
              </c:strCache>
            </c:strRef>
          </c:tx>
          <c:spPr>
            <a:solidFill>
              <a:schemeClr val="accent5"/>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pivot!$F$44:$F$49</c:f>
              <c:numCache>
                <c:formatCode>General</c:formatCode>
                <c:ptCount val="6"/>
                <c:pt idx="1">
                  <c:v>2</c:v>
                </c:pt>
                <c:pt idx="2">
                  <c:v>1</c:v>
                </c:pt>
                <c:pt idx="3">
                  <c:v>1</c:v>
                </c:pt>
                <c:pt idx="5">
                  <c:v>1</c:v>
                </c:pt>
              </c:numCache>
            </c:numRef>
          </c:val>
          <c:extLst>
            <c:ext xmlns:c16="http://schemas.microsoft.com/office/drawing/2014/chart" uri="{C3380CC4-5D6E-409C-BE32-E72D297353CC}">
              <c16:uniqueId val="{00000004-A8D8-431E-9D45-EC7779DDF991}"/>
            </c:ext>
          </c:extLst>
        </c:ser>
        <c:ser>
          <c:idx val="5"/>
          <c:order val="5"/>
          <c:tx>
            <c:strRef>
              <c:f>pivot!$G$42:$G$43</c:f>
              <c:strCache>
                <c:ptCount val="1"/>
                <c:pt idx="0">
                  <c:v>Sertraline</c:v>
                </c:pt>
              </c:strCache>
            </c:strRef>
          </c:tx>
          <c:spPr>
            <a:solidFill>
              <a:schemeClr val="accent6"/>
            </a:solidFill>
            <a:ln>
              <a:noFill/>
            </a:ln>
            <a:effectLst/>
          </c:spPr>
          <c:invertIfNegative val="0"/>
          <c:cat>
            <c:strRef>
              <c:f>pivot!$A$44:$A$49</c:f>
              <c:strCache>
                <c:ptCount val="6"/>
                <c:pt idx="0">
                  <c:v>Asthma</c:v>
                </c:pt>
                <c:pt idx="1">
                  <c:v>COPD</c:v>
                </c:pt>
                <c:pt idx="2">
                  <c:v>Depression</c:v>
                </c:pt>
                <c:pt idx="3">
                  <c:v>Diabetes</c:v>
                </c:pt>
                <c:pt idx="4">
                  <c:v>Healthy</c:v>
                </c:pt>
                <c:pt idx="5">
                  <c:v>Hypertension</c:v>
                </c:pt>
              </c:strCache>
            </c:strRef>
          </c:cat>
          <c:val>
            <c:numRef>
              <c:f>pivot!$G$44:$G$49</c:f>
              <c:numCache>
                <c:formatCode>General</c:formatCode>
                <c:ptCount val="6"/>
                <c:pt idx="0">
                  <c:v>2</c:v>
                </c:pt>
                <c:pt idx="1">
                  <c:v>1</c:v>
                </c:pt>
                <c:pt idx="2">
                  <c:v>1</c:v>
                </c:pt>
                <c:pt idx="3">
                  <c:v>1</c:v>
                </c:pt>
                <c:pt idx="4">
                  <c:v>1</c:v>
                </c:pt>
              </c:numCache>
            </c:numRef>
          </c:val>
          <c:extLst>
            <c:ext xmlns:c16="http://schemas.microsoft.com/office/drawing/2014/chart" uri="{C3380CC4-5D6E-409C-BE32-E72D297353CC}">
              <c16:uniqueId val="{00000005-A8D8-431E-9D45-EC7779DDF991}"/>
            </c:ext>
          </c:extLst>
        </c:ser>
        <c:dLbls>
          <c:showLegendKey val="0"/>
          <c:showVal val="0"/>
          <c:showCatName val="0"/>
          <c:showSerName val="0"/>
          <c:showPercent val="0"/>
          <c:showBubbleSize val="0"/>
        </c:dLbls>
        <c:gapWidth val="182"/>
        <c:axId val="949963199"/>
        <c:axId val="949969919"/>
      </c:barChart>
      <c:catAx>
        <c:axId val="949963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Diagnosis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69919"/>
        <c:crosses val="autoZero"/>
        <c:auto val="1"/>
        <c:lblAlgn val="ctr"/>
        <c:lblOffset val="100"/>
        <c:noMultiLvlLbl val="0"/>
      </c:catAx>
      <c:valAx>
        <c:axId val="9499699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963199"/>
        <c:crosses val="autoZero"/>
        <c:crossBetween val="between"/>
      </c:valAx>
      <c:spPr>
        <a:noFill/>
        <a:ln>
          <a:noFill/>
        </a:ln>
        <a:effectLst/>
      </c:spPr>
    </c:plotArea>
    <c:legend>
      <c:legendPos val="r"/>
      <c:layout>
        <c:manualLayout>
          <c:xMode val="edge"/>
          <c:yMode val="edge"/>
          <c:x val="0.88340072160941907"/>
          <c:y val="0.35676846121152528"/>
          <c:w val="0.10609040335599959"/>
          <c:h val="0.28675053001400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29.07.25.xlsx]pivot!PivotTable38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Usage of Medications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D8-46F3-B281-4710CDD06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D8-46F3-B281-4710CDD067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D8-46F3-B281-4710CDD067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D8-46F3-B281-4710CDD067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D8-46F3-B281-4710CDD067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D8-46F3-B281-4710CDD067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pivot!$A$57:$A$62</c:f>
              <c:strCache>
                <c:ptCount val="6"/>
                <c:pt idx="0">
                  <c:v>Albuterol</c:v>
                </c:pt>
                <c:pt idx="1">
                  <c:v>Atorvastatin</c:v>
                </c:pt>
                <c:pt idx="2">
                  <c:v>Lisinopril</c:v>
                </c:pt>
                <c:pt idx="3">
                  <c:v>Metformin</c:v>
                </c:pt>
                <c:pt idx="4">
                  <c:v>None</c:v>
                </c:pt>
                <c:pt idx="5">
                  <c:v>Sertraline</c:v>
                </c:pt>
              </c:strCache>
            </c:strRef>
          </c:cat>
          <c:val>
            <c:numRef>
              <c:f>pivot!$B$57:$B$62</c:f>
              <c:numCache>
                <c:formatCode>General</c:formatCode>
                <c:ptCount val="6"/>
                <c:pt idx="0">
                  <c:v>5</c:v>
                </c:pt>
                <c:pt idx="1">
                  <c:v>6</c:v>
                </c:pt>
                <c:pt idx="2">
                  <c:v>7</c:v>
                </c:pt>
                <c:pt idx="3">
                  <c:v>4</c:v>
                </c:pt>
                <c:pt idx="4">
                  <c:v>5</c:v>
                </c:pt>
                <c:pt idx="5">
                  <c:v>6</c:v>
                </c:pt>
              </c:numCache>
            </c:numRef>
          </c:val>
          <c:extLst>
            <c:ext xmlns:c16="http://schemas.microsoft.com/office/drawing/2014/chart" uri="{C3380CC4-5D6E-409C-BE32-E72D297353CC}">
              <c16:uniqueId val="{0000000C-FED8-46F3-B281-4710CDD067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29.07.25.xlsx]pivot!PivotTable39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Follow-up Required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01-4482-9D57-0C8DB099EC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01-4482-9D57-0C8DB099EC7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pivot!$A$68:$A$69</c:f>
              <c:strCache>
                <c:ptCount val="2"/>
                <c:pt idx="0">
                  <c:v>No</c:v>
                </c:pt>
                <c:pt idx="1">
                  <c:v>Yes</c:v>
                </c:pt>
              </c:strCache>
            </c:strRef>
          </c:cat>
          <c:val>
            <c:numRef>
              <c:f>pivot!$B$68:$B$69</c:f>
              <c:numCache>
                <c:formatCode>General</c:formatCode>
                <c:ptCount val="2"/>
                <c:pt idx="0">
                  <c:v>14</c:v>
                </c:pt>
                <c:pt idx="1">
                  <c:v>19</c:v>
                </c:pt>
              </c:numCache>
            </c:numRef>
          </c:val>
          <c:extLst>
            <c:ext xmlns:c16="http://schemas.microsoft.com/office/drawing/2014/chart" uri="{C3380CC4-5D6E-409C-BE32-E72D297353CC}">
              <c16:uniqueId val="{00000004-3501-4482-9D57-0C8DB099EC7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Records 29.07.25.xlsx]pivot!PivotTable41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Yearly Averages of Systolic, Diastolic, and Heart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pivot!$B$81</c:f>
              <c:strCache>
                <c:ptCount val="1"/>
                <c:pt idx="0">
                  <c:v>Average of Systolic</c:v>
                </c:pt>
              </c:strCache>
            </c:strRef>
          </c:tx>
          <c:spPr>
            <a:solidFill>
              <a:schemeClr val="accent1"/>
            </a:solidFill>
            <a:ln>
              <a:noFill/>
            </a:ln>
            <a:effectLst/>
          </c:spPr>
          <c:invertIfNegative val="0"/>
          <c:cat>
            <c:strRef>
              <c:f>pivot!$A$82:$A$84</c:f>
              <c:strCache>
                <c:ptCount val="3"/>
                <c:pt idx="0">
                  <c:v>2023</c:v>
                </c:pt>
                <c:pt idx="1">
                  <c:v>2024</c:v>
                </c:pt>
                <c:pt idx="2">
                  <c:v>2025</c:v>
                </c:pt>
              </c:strCache>
            </c:strRef>
          </c:cat>
          <c:val>
            <c:numRef>
              <c:f>pivot!$B$82:$B$84</c:f>
              <c:numCache>
                <c:formatCode>General</c:formatCode>
                <c:ptCount val="3"/>
                <c:pt idx="0">
                  <c:v>129</c:v>
                </c:pt>
                <c:pt idx="1">
                  <c:v>131.75</c:v>
                </c:pt>
                <c:pt idx="2">
                  <c:v>134.16666666666666</c:v>
                </c:pt>
              </c:numCache>
            </c:numRef>
          </c:val>
          <c:extLst>
            <c:ext xmlns:c16="http://schemas.microsoft.com/office/drawing/2014/chart" uri="{C3380CC4-5D6E-409C-BE32-E72D297353CC}">
              <c16:uniqueId val="{00000000-4CB7-4474-A06F-20A759DD7379}"/>
            </c:ext>
          </c:extLst>
        </c:ser>
        <c:ser>
          <c:idx val="1"/>
          <c:order val="1"/>
          <c:tx>
            <c:strRef>
              <c:f>pivot!$C$81</c:f>
              <c:strCache>
                <c:ptCount val="1"/>
                <c:pt idx="0">
                  <c:v>Average of Diastolic</c:v>
                </c:pt>
              </c:strCache>
            </c:strRef>
          </c:tx>
          <c:spPr>
            <a:solidFill>
              <a:schemeClr val="accent2"/>
            </a:solidFill>
            <a:ln>
              <a:noFill/>
            </a:ln>
            <a:effectLst/>
          </c:spPr>
          <c:invertIfNegative val="0"/>
          <c:cat>
            <c:strRef>
              <c:f>pivot!$A$82:$A$84</c:f>
              <c:strCache>
                <c:ptCount val="3"/>
                <c:pt idx="0">
                  <c:v>2023</c:v>
                </c:pt>
                <c:pt idx="1">
                  <c:v>2024</c:v>
                </c:pt>
                <c:pt idx="2">
                  <c:v>2025</c:v>
                </c:pt>
              </c:strCache>
            </c:strRef>
          </c:cat>
          <c:val>
            <c:numRef>
              <c:f>pivot!$C$82:$C$84</c:f>
              <c:numCache>
                <c:formatCode>General</c:formatCode>
                <c:ptCount val="3"/>
                <c:pt idx="0">
                  <c:v>78.428571428571431</c:v>
                </c:pt>
                <c:pt idx="1">
                  <c:v>86.55</c:v>
                </c:pt>
                <c:pt idx="2">
                  <c:v>76.5</c:v>
                </c:pt>
              </c:numCache>
            </c:numRef>
          </c:val>
          <c:extLst>
            <c:ext xmlns:c16="http://schemas.microsoft.com/office/drawing/2014/chart" uri="{C3380CC4-5D6E-409C-BE32-E72D297353CC}">
              <c16:uniqueId val="{00000001-4CB7-4474-A06F-20A759DD7379}"/>
            </c:ext>
          </c:extLst>
        </c:ser>
        <c:ser>
          <c:idx val="2"/>
          <c:order val="2"/>
          <c:tx>
            <c:strRef>
              <c:f>pivot!$D$81</c:f>
              <c:strCache>
                <c:ptCount val="1"/>
                <c:pt idx="0">
                  <c:v>Average of Heart_Rate</c:v>
                </c:pt>
              </c:strCache>
            </c:strRef>
          </c:tx>
          <c:spPr>
            <a:solidFill>
              <a:schemeClr val="accent3"/>
            </a:solidFill>
            <a:ln>
              <a:noFill/>
            </a:ln>
            <a:effectLst/>
          </c:spPr>
          <c:invertIfNegative val="0"/>
          <c:cat>
            <c:strRef>
              <c:f>pivot!$A$82:$A$84</c:f>
              <c:strCache>
                <c:ptCount val="3"/>
                <c:pt idx="0">
                  <c:v>2023</c:v>
                </c:pt>
                <c:pt idx="1">
                  <c:v>2024</c:v>
                </c:pt>
                <c:pt idx="2">
                  <c:v>2025</c:v>
                </c:pt>
              </c:strCache>
            </c:strRef>
          </c:cat>
          <c:val>
            <c:numRef>
              <c:f>pivot!$D$82:$D$84</c:f>
              <c:numCache>
                <c:formatCode>General</c:formatCode>
                <c:ptCount val="3"/>
                <c:pt idx="0">
                  <c:v>81</c:v>
                </c:pt>
                <c:pt idx="1">
                  <c:v>80.25</c:v>
                </c:pt>
                <c:pt idx="2">
                  <c:v>89.5</c:v>
                </c:pt>
              </c:numCache>
            </c:numRef>
          </c:val>
          <c:extLst>
            <c:ext xmlns:c16="http://schemas.microsoft.com/office/drawing/2014/chart" uri="{C3380CC4-5D6E-409C-BE32-E72D297353CC}">
              <c16:uniqueId val="{00000002-4CB7-4474-A06F-20A759DD7379}"/>
            </c:ext>
          </c:extLst>
        </c:ser>
        <c:dLbls>
          <c:showLegendKey val="0"/>
          <c:showVal val="0"/>
          <c:showCatName val="0"/>
          <c:showSerName val="0"/>
          <c:showPercent val="0"/>
          <c:showBubbleSize val="0"/>
        </c:dLbls>
        <c:gapWidth val="219"/>
        <c:overlap val="-27"/>
        <c:axId val="958361759"/>
        <c:axId val="958362239"/>
      </c:barChart>
      <c:catAx>
        <c:axId val="9583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62239"/>
        <c:crosses val="autoZero"/>
        <c:auto val="1"/>
        <c:lblAlgn val="ctr"/>
        <c:lblOffset val="100"/>
        <c:noMultiLvlLbl val="0"/>
      </c:catAx>
      <c:valAx>
        <c:axId val="95836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79375</xdr:rowOff>
    </xdr:from>
    <xdr:to>
      <xdr:col>8</xdr:col>
      <xdr:colOff>579395</xdr:colOff>
      <xdr:row>32</xdr:row>
      <xdr:rowOff>69850</xdr:rowOff>
    </xdr:to>
    <xdr:graphicFrame macro="">
      <xdr:nvGraphicFramePr>
        <xdr:cNvPr id="2" name="Chart 1">
          <a:extLst>
            <a:ext uri="{FF2B5EF4-FFF2-40B4-BE49-F238E27FC236}">
              <a16:creationId xmlns:a16="http://schemas.microsoft.com/office/drawing/2014/main" id="{80FDFD80-BD97-4172-A274-CA37BD878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52154</xdr:colOff>
      <xdr:row>14</xdr:row>
      <xdr:rowOff>159429</xdr:rowOff>
    </xdr:from>
    <xdr:to>
      <xdr:col>21</xdr:col>
      <xdr:colOff>597814</xdr:colOff>
      <xdr:row>32</xdr:row>
      <xdr:rowOff>140378</xdr:rowOff>
    </xdr:to>
    <xdr:graphicFrame macro="">
      <xdr:nvGraphicFramePr>
        <xdr:cNvPr id="3" name="Chart 2">
          <a:extLst>
            <a:ext uri="{FF2B5EF4-FFF2-40B4-BE49-F238E27FC236}">
              <a16:creationId xmlns:a16="http://schemas.microsoft.com/office/drawing/2014/main" id="{B1BDD0B2-C863-4E0E-8B46-C0BDE103D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66758</xdr:rowOff>
    </xdr:from>
    <xdr:to>
      <xdr:col>9</xdr:col>
      <xdr:colOff>34323</xdr:colOff>
      <xdr:row>50</xdr:row>
      <xdr:rowOff>36112</xdr:rowOff>
    </xdr:to>
    <xdr:graphicFrame macro="">
      <xdr:nvGraphicFramePr>
        <xdr:cNvPr id="4" name="Chart 3">
          <a:extLst>
            <a:ext uri="{FF2B5EF4-FFF2-40B4-BE49-F238E27FC236}">
              <a16:creationId xmlns:a16="http://schemas.microsoft.com/office/drawing/2014/main" id="{D2478B1E-871B-4839-A5AC-C3D3087FE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17161</xdr:colOff>
      <xdr:row>52</xdr:row>
      <xdr:rowOff>90408</xdr:rowOff>
    </xdr:from>
    <xdr:to>
      <xdr:col>9</xdr:col>
      <xdr:colOff>111554</xdr:colOff>
      <xdr:row>68</xdr:row>
      <xdr:rowOff>42190</xdr:rowOff>
    </xdr:to>
    <xdr:graphicFrame macro="">
      <xdr:nvGraphicFramePr>
        <xdr:cNvPr id="5" name="Chart 4">
          <a:extLst>
            <a:ext uri="{FF2B5EF4-FFF2-40B4-BE49-F238E27FC236}">
              <a16:creationId xmlns:a16="http://schemas.microsoft.com/office/drawing/2014/main" id="{49FF4C68-4760-42CA-8BCC-34B964446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126213</xdr:colOff>
      <xdr:row>52</xdr:row>
      <xdr:rowOff>110838</xdr:rowOff>
    </xdr:from>
    <xdr:to>
      <xdr:col>16</xdr:col>
      <xdr:colOff>127000</xdr:colOff>
      <xdr:row>67</xdr:row>
      <xdr:rowOff>150997</xdr:rowOff>
    </xdr:to>
    <xdr:graphicFrame macro="">
      <xdr:nvGraphicFramePr>
        <xdr:cNvPr id="6" name="Chart 5">
          <a:extLst>
            <a:ext uri="{FF2B5EF4-FFF2-40B4-BE49-F238E27FC236}">
              <a16:creationId xmlns:a16="http://schemas.microsoft.com/office/drawing/2014/main" id="{B6B9B167-C541-4722-84CD-DF6B92B8D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345003</xdr:colOff>
      <xdr:row>52</xdr:row>
      <xdr:rowOff>127250</xdr:rowOff>
    </xdr:from>
    <xdr:to>
      <xdr:col>22</xdr:col>
      <xdr:colOff>39476</xdr:colOff>
      <xdr:row>67</xdr:row>
      <xdr:rowOff>167410</xdr:rowOff>
    </xdr:to>
    <xdr:graphicFrame macro="">
      <xdr:nvGraphicFramePr>
        <xdr:cNvPr id="7" name="Chart 6">
          <a:extLst>
            <a:ext uri="{FF2B5EF4-FFF2-40B4-BE49-F238E27FC236}">
              <a16:creationId xmlns:a16="http://schemas.microsoft.com/office/drawing/2014/main" id="{6AA9B974-8371-4552-A4F5-AB97A462C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107621</xdr:colOff>
      <xdr:row>34</xdr:row>
      <xdr:rowOff>31463</xdr:rowOff>
    </xdr:from>
    <xdr:to>
      <xdr:col>22</xdr:col>
      <xdr:colOff>4648</xdr:colOff>
      <xdr:row>51</xdr:row>
      <xdr:rowOff>5721</xdr:rowOff>
    </xdr:to>
    <xdr:graphicFrame macro="">
      <xdr:nvGraphicFramePr>
        <xdr:cNvPr id="8" name="Chart 7">
          <a:extLst>
            <a:ext uri="{FF2B5EF4-FFF2-40B4-BE49-F238E27FC236}">
              <a16:creationId xmlns:a16="http://schemas.microsoft.com/office/drawing/2014/main" id="{9BA8FBF1-40E6-4F2A-AEBF-6DE51222D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105834</xdr:colOff>
      <xdr:row>13</xdr:row>
      <xdr:rowOff>0</xdr:rowOff>
    </xdr:from>
    <xdr:to>
      <xdr:col>25</xdr:col>
      <xdr:colOff>602741</xdr:colOff>
      <xdr:row>28</xdr:row>
      <xdr:rowOff>32596</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34BFE3D2-4AF4-4E34-B402-9F7381168BB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5406310" y="2555119"/>
              <a:ext cx="1827383" cy="2527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595312</xdr:colOff>
      <xdr:row>1</xdr:row>
      <xdr:rowOff>171980</xdr:rowOff>
    </xdr:from>
    <xdr:to>
      <xdr:col>10</xdr:col>
      <xdr:colOff>529166</xdr:colOff>
      <xdr:row>9</xdr:row>
      <xdr:rowOff>1</xdr:rowOff>
    </xdr:to>
    <xdr:sp macro="" textlink="">
      <xdr:nvSpPr>
        <xdr:cNvPr id="12" name="TextBox 11">
          <a:extLst>
            <a:ext uri="{FF2B5EF4-FFF2-40B4-BE49-F238E27FC236}">
              <a16:creationId xmlns:a16="http://schemas.microsoft.com/office/drawing/2014/main" id="{D1CA1D29-B46E-DB79-9019-FE78CB00353E}"/>
            </a:ext>
          </a:extLst>
        </xdr:cNvPr>
        <xdr:cNvSpPr txBox="1"/>
      </xdr:nvSpPr>
      <xdr:spPr>
        <a:xfrm>
          <a:off x="3619122" y="761623"/>
          <a:ext cx="2957663" cy="127944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solidFill>
                <a:schemeClr val="bg1"/>
              </a:solidFill>
            </a:rPr>
            <a:t>Follow</a:t>
          </a:r>
          <a:r>
            <a:rPr lang="en-GB" sz="2000" b="1" baseline="0">
              <a:solidFill>
                <a:schemeClr val="bg1"/>
              </a:solidFill>
            </a:rPr>
            <a:t>-</a:t>
          </a:r>
          <a:r>
            <a:rPr lang="en-GB" sz="2000" b="1">
              <a:solidFill>
                <a:schemeClr val="bg1"/>
              </a:solidFill>
            </a:rPr>
            <a:t>Up</a:t>
          </a:r>
          <a:r>
            <a:rPr lang="en-GB" sz="2000" b="1" baseline="0">
              <a:solidFill>
                <a:schemeClr val="bg1"/>
              </a:solidFill>
            </a:rPr>
            <a:t> </a:t>
          </a:r>
          <a:r>
            <a:rPr lang="en-GB" sz="2000" b="1">
              <a:solidFill>
                <a:schemeClr val="bg1"/>
              </a:solidFill>
            </a:rPr>
            <a:t>Required</a:t>
          </a:r>
          <a:r>
            <a:rPr lang="en-GB" sz="1800" b="1">
              <a:solidFill>
                <a:schemeClr val="bg1"/>
              </a:solidFill>
            </a:rPr>
            <a:t> </a:t>
          </a:r>
          <a:r>
            <a:rPr lang="en-GB" sz="2400"/>
            <a:t>💉</a:t>
          </a:r>
          <a:endParaRPr lang="en-GB" sz="2000" b="1">
            <a:solidFill>
              <a:schemeClr val="bg1"/>
            </a:solidFill>
          </a:endParaRPr>
        </a:p>
        <a:p>
          <a:pPr algn="ctr"/>
          <a:endParaRPr lang="en-GB" sz="900" b="1">
            <a:solidFill>
              <a:schemeClr val="bg1"/>
            </a:solidFill>
          </a:endParaRPr>
        </a:p>
        <a:p>
          <a:pPr algn="ctr"/>
          <a:r>
            <a:rPr lang="en-GB" sz="2400" b="1">
              <a:solidFill>
                <a:schemeClr val="bg1"/>
              </a:solidFill>
            </a:rPr>
            <a:t>%52</a:t>
          </a:r>
        </a:p>
      </xdr:txBody>
    </xdr:sp>
    <xdr:clientData/>
  </xdr:twoCellAnchor>
  <xdr:twoCellAnchor>
    <xdr:from>
      <xdr:col>0</xdr:col>
      <xdr:colOff>251355</xdr:colOff>
      <xdr:row>1</xdr:row>
      <xdr:rowOff>132293</xdr:rowOff>
    </xdr:from>
    <xdr:to>
      <xdr:col>4</xdr:col>
      <xdr:colOff>489480</xdr:colOff>
      <xdr:row>8</xdr:row>
      <xdr:rowOff>145522</xdr:rowOff>
    </xdr:to>
    <xdr:sp macro="" textlink="">
      <xdr:nvSpPr>
        <xdr:cNvPr id="17" name="TextBox 16">
          <a:extLst>
            <a:ext uri="{FF2B5EF4-FFF2-40B4-BE49-F238E27FC236}">
              <a16:creationId xmlns:a16="http://schemas.microsoft.com/office/drawing/2014/main" id="{6BEB86BA-385E-439A-A93B-7A2EAD8ED9EF}"/>
            </a:ext>
          </a:extLst>
        </xdr:cNvPr>
        <xdr:cNvSpPr txBox="1"/>
      </xdr:nvSpPr>
      <xdr:spPr>
        <a:xfrm>
          <a:off x="251355" y="714376"/>
          <a:ext cx="2672292" cy="1309688"/>
        </a:xfrm>
        <a:prstGeom prst="rect">
          <a:avLst/>
        </a:prstGeom>
        <a:solidFill>
          <a:srgbClr val="A9CCE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Total</a:t>
          </a:r>
          <a:r>
            <a:rPr lang="en-GB" sz="2400" b="1" baseline="0">
              <a:solidFill>
                <a:schemeClr val="bg1"/>
              </a:solidFill>
            </a:rPr>
            <a:t> Patient </a:t>
          </a:r>
          <a:r>
            <a:rPr lang="en-GB" sz="2400"/>
            <a:t>🧍‍♂️</a:t>
          </a:r>
          <a:endParaRPr lang="en-GB" sz="2400" b="1" baseline="0">
            <a:solidFill>
              <a:schemeClr val="bg1"/>
            </a:solidFill>
          </a:endParaRPr>
        </a:p>
        <a:p>
          <a:pPr algn="ctr"/>
          <a:r>
            <a:rPr lang="en-GB" sz="2400" b="1" baseline="0">
              <a:solidFill>
                <a:schemeClr val="bg1"/>
              </a:solidFill>
            </a:rPr>
            <a:t>99</a:t>
          </a:r>
          <a:endParaRPr lang="en-GB" sz="2400" b="1">
            <a:solidFill>
              <a:schemeClr val="bg1"/>
            </a:solidFill>
          </a:endParaRPr>
        </a:p>
      </xdr:txBody>
    </xdr:sp>
    <xdr:clientData/>
  </xdr:twoCellAnchor>
  <xdr:twoCellAnchor>
    <xdr:from>
      <xdr:col>11</xdr:col>
      <xdr:colOff>330730</xdr:colOff>
      <xdr:row>2</xdr:row>
      <xdr:rowOff>26457</xdr:rowOff>
    </xdr:from>
    <xdr:to>
      <xdr:col>15</xdr:col>
      <xdr:colOff>410105</xdr:colOff>
      <xdr:row>9</xdr:row>
      <xdr:rowOff>39687</xdr:rowOff>
    </xdr:to>
    <xdr:sp macro="" textlink="">
      <xdr:nvSpPr>
        <xdr:cNvPr id="18" name="TextBox 17">
          <a:extLst>
            <a:ext uri="{FF2B5EF4-FFF2-40B4-BE49-F238E27FC236}">
              <a16:creationId xmlns:a16="http://schemas.microsoft.com/office/drawing/2014/main" id="{DA0A0086-D841-48DC-95BD-203218C30725}"/>
            </a:ext>
          </a:extLst>
        </xdr:cNvPr>
        <xdr:cNvSpPr txBox="1"/>
      </xdr:nvSpPr>
      <xdr:spPr>
        <a:xfrm>
          <a:off x="7024688" y="793749"/>
          <a:ext cx="2513542" cy="1309688"/>
        </a:xfrm>
        <a:prstGeom prst="rect">
          <a:avLst/>
        </a:prstGeom>
        <a:solidFill>
          <a:srgbClr val="A9CCE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rPr>
            <a:t>Average</a:t>
          </a:r>
          <a:r>
            <a:rPr lang="en-GB" sz="2400" b="1" baseline="0">
              <a:solidFill>
                <a:schemeClr val="bg1"/>
              </a:solidFill>
            </a:rPr>
            <a:t> Age</a:t>
          </a:r>
          <a:r>
            <a:rPr lang="en-GB" sz="2000" b="1">
              <a:solidFill>
                <a:schemeClr val="bg1"/>
              </a:solidFill>
            </a:rPr>
            <a:t> </a:t>
          </a:r>
          <a:r>
            <a:rPr lang="en-GB" sz="2400"/>
            <a:t>🧓</a:t>
          </a:r>
          <a:endParaRPr lang="en-GB" sz="2400" b="1">
            <a:solidFill>
              <a:schemeClr val="bg1"/>
            </a:solidFill>
          </a:endParaRPr>
        </a:p>
        <a:p>
          <a:pPr algn="ctr"/>
          <a:endParaRPr lang="en-GB" sz="800" b="1">
            <a:solidFill>
              <a:schemeClr val="bg1"/>
            </a:solidFill>
          </a:endParaRPr>
        </a:p>
        <a:p>
          <a:pPr algn="ctr"/>
          <a:r>
            <a:rPr lang="en-GB" sz="2400" b="1">
              <a:solidFill>
                <a:schemeClr val="bg1"/>
              </a:solidFill>
            </a:rPr>
            <a:t>51.4</a:t>
          </a:r>
        </a:p>
      </xdr:txBody>
    </xdr:sp>
    <xdr:clientData/>
  </xdr:twoCellAnchor>
  <xdr:twoCellAnchor>
    <xdr:from>
      <xdr:col>16</xdr:col>
      <xdr:colOff>357187</xdr:colOff>
      <xdr:row>2</xdr:row>
      <xdr:rowOff>39687</xdr:rowOff>
    </xdr:from>
    <xdr:to>
      <xdr:col>22</xdr:col>
      <xdr:colOff>26458</xdr:colOff>
      <xdr:row>9</xdr:row>
      <xdr:rowOff>52917</xdr:rowOff>
    </xdr:to>
    <xdr:sp macro="" textlink="">
      <xdr:nvSpPr>
        <xdr:cNvPr id="19" name="TextBox 18">
          <a:extLst>
            <a:ext uri="{FF2B5EF4-FFF2-40B4-BE49-F238E27FC236}">
              <a16:creationId xmlns:a16="http://schemas.microsoft.com/office/drawing/2014/main" id="{87526D71-8BEB-486F-88BB-96F26A3CD8E7}"/>
            </a:ext>
          </a:extLst>
        </xdr:cNvPr>
        <xdr:cNvSpPr txBox="1"/>
      </xdr:nvSpPr>
      <xdr:spPr>
        <a:xfrm>
          <a:off x="10093854" y="806979"/>
          <a:ext cx="3320521" cy="1309688"/>
        </a:xfrm>
        <a:prstGeom prst="rect">
          <a:avLst/>
        </a:prstGeom>
        <a:solidFill>
          <a:srgbClr val="A9CCE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rPr>
            <a:t>Average</a:t>
          </a:r>
          <a:r>
            <a:rPr lang="en-GB" sz="2400" b="1" baseline="0">
              <a:solidFill>
                <a:schemeClr val="bg1"/>
              </a:solidFill>
            </a:rPr>
            <a:t> Heart Rate</a:t>
          </a:r>
          <a:r>
            <a:rPr lang="en-GB" sz="2000" b="1">
              <a:solidFill>
                <a:schemeClr val="bg1"/>
              </a:solidFill>
            </a:rPr>
            <a:t> </a:t>
          </a:r>
          <a:r>
            <a:rPr lang="en-GB" sz="2400"/>
            <a:t>❤️</a:t>
          </a:r>
          <a:endParaRPr lang="en-GB" sz="2400" b="1">
            <a:solidFill>
              <a:schemeClr val="bg1"/>
            </a:solidFill>
          </a:endParaRPr>
        </a:p>
        <a:p>
          <a:pPr algn="ctr"/>
          <a:endParaRPr lang="en-GB" sz="800" b="1">
            <a:solidFill>
              <a:schemeClr val="bg1"/>
            </a:solidFill>
          </a:endParaRPr>
        </a:p>
        <a:p>
          <a:pPr algn="ctr"/>
          <a:r>
            <a:rPr lang="en-GB" sz="2400" b="1">
              <a:solidFill>
                <a:schemeClr val="bg1"/>
              </a:solidFill>
            </a:rPr>
            <a:t>80.08</a:t>
          </a:r>
          <a:r>
            <a:rPr lang="en-GB" sz="2400" b="1" baseline="0">
              <a:solidFill>
                <a:schemeClr val="bg1"/>
              </a:solidFill>
            </a:rPr>
            <a:t> bpm</a:t>
          </a:r>
          <a:endParaRPr lang="en-GB" sz="2400" b="1">
            <a:solidFill>
              <a:schemeClr val="bg1"/>
            </a:solidFill>
          </a:endParaRPr>
        </a:p>
      </xdr:txBody>
    </xdr:sp>
    <xdr:clientData/>
  </xdr:twoCellAnchor>
  <xdr:twoCellAnchor>
    <xdr:from>
      <xdr:col>22</xdr:col>
      <xdr:colOff>438453</xdr:colOff>
      <xdr:row>2</xdr:row>
      <xdr:rowOff>0</xdr:rowOff>
    </xdr:from>
    <xdr:to>
      <xdr:col>28</xdr:col>
      <xdr:colOff>0</xdr:colOff>
      <xdr:row>9</xdr:row>
      <xdr:rowOff>13230</xdr:rowOff>
    </xdr:to>
    <xdr:sp macro="" textlink="">
      <xdr:nvSpPr>
        <xdr:cNvPr id="21" name="TextBox 20">
          <a:extLst>
            <a:ext uri="{FF2B5EF4-FFF2-40B4-BE49-F238E27FC236}">
              <a16:creationId xmlns:a16="http://schemas.microsoft.com/office/drawing/2014/main" id="{D54AB2FF-FE26-4D98-94C6-3644DB35F254}"/>
            </a:ext>
          </a:extLst>
        </xdr:cNvPr>
        <xdr:cNvSpPr txBox="1"/>
      </xdr:nvSpPr>
      <xdr:spPr>
        <a:xfrm>
          <a:off x="13743215" y="771071"/>
          <a:ext cx="3297843" cy="1283230"/>
        </a:xfrm>
        <a:prstGeom prst="rect">
          <a:avLst/>
        </a:prstGeom>
        <a:solidFill>
          <a:srgbClr val="A9CCE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2400" b="1">
              <a:solidFill>
                <a:schemeClr val="bg1"/>
              </a:solidFill>
              <a:latin typeface="+mn-lt"/>
              <a:ea typeface="+mn-ea"/>
              <a:cs typeface="+mn-cs"/>
            </a:rPr>
            <a:t>Top Diagnoses </a:t>
          </a:r>
          <a:r>
            <a:rPr lang="en-GB" sz="2000"/>
            <a:t>🔍</a:t>
          </a:r>
          <a:endParaRPr lang="en-GB" sz="2000" b="1">
            <a:solidFill>
              <a:schemeClr val="bg1"/>
            </a:solidFill>
            <a:latin typeface="+mn-lt"/>
            <a:ea typeface="+mn-ea"/>
            <a:cs typeface="+mn-cs"/>
          </a:endParaRPr>
        </a:p>
        <a:p>
          <a:pPr marL="0" indent="0" algn="ctr"/>
          <a:r>
            <a:rPr lang="en-GB" sz="2400" b="1">
              <a:solidFill>
                <a:schemeClr val="bg1"/>
              </a:solidFill>
              <a:latin typeface="+mn-lt"/>
              <a:ea typeface="+mn-ea"/>
              <a:cs typeface="+mn-cs"/>
            </a:rPr>
            <a:t>Asthma, COPD, Diabetes</a:t>
          </a:r>
        </a:p>
        <a:p>
          <a:pPr marL="0" indent="0" algn="ctr"/>
          <a:r>
            <a:rPr lang="en-GB" sz="2400"/>
            <a:t>🫁💨💊</a:t>
          </a:r>
          <a:r>
            <a:rPr lang="en-GB" sz="2400" b="1">
              <a:solidFill>
                <a:schemeClr val="bg1"/>
              </a:solidFill>
              <a:latin typeface="+mn-lt"/>
              <a:ea typeface="+mn-ea"/>
              <a:cs typeface="+mn-cs"/>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F EMIR" refreshedDate="45841.845437731485" createdVersion="8" refreshedVersion="8" minRefreshableVersion="3" recordCount="100" xr:uid="{7DDB294E-CD1B-4529-8AD7-503278596808}">
  <cacheSource type="worksheet">
    <worksheetSource ref="A1:K101" sheet="sample_healthcare_records(32)"/>
  </cacheSource>
  <cacheFields count="13">
    <cacheField name="Patient_ID" numFmtId="0">
      <sharedItems count="100">
        <s v="18c347f5-074a-453e-a3f9-5ba637333400"/>
        <s v="fa4b98be-b96d-485b-9fe5-83cd2753f783"/>
        <s v="36900f2a-f1bb-45b4-b231-dc28f923d63c"/>
        <s v="018d7e9e-0198-4919-8797-9cb578fafe97"/>
        <s v="b650874d-658f-4937-b698-8a4686bc8dd0"/>
        <s v="a08dc7ad-d895-4021-b0f3-8902f2c9c8b4"/>
        <s v="67802c5b-4693-4c4b-8fdc-a1b88bc997a3"/>
        <s v="6f8ee18a-b37b-403e-87b0-c8b850c85513"/>
        <s v="9043d151-7f39-4d01-af54-5e9b9aa8e599"/>
        <s v="10f87941-3145-47e1-94bd-6da91ead0133"/>
        <s v="d6aa8a18-084d-465f-880d-32f7fcdb2174"/>
        <s v="b3ed2753-a60d-48c2-927e-b3546949c9c2"/>
        <s v="fa0962d2-27dc-4252-8727-19d515de41a2"/>
        <s v="0c17ad73-2fff-49a8-8d0a-14afdb84d085"/>
        <s v="6797ddc4-b8fe-4f6b-87ca-5d83e6ebd2d7"/>
        <s v="3f79cea3-1947-4e69-8d62-5ba408095dad"/>
        <s v="22ac5239-4876-4022-bf7c-08a1e4c9d255"/>
        <s v="25da815b-262e-4130-9983-0e5a573a9fd4"/>
        <s v="e86029b3-5214-4e67-83ab-0da0c525d86c"/>
        <s v="4412f4f6-887e-4c65-a087-8785a3fd6443"/>
        <s v="eae54c9b-03a8-47fd-a140-686959037bae"/>
        <s v="d1c71d71-0bba-4801-bcaa-af593d7eead1"/>
        <s v="1ac74222-860e-4c3d-a8d0-7afba5985a8f"/>
        <s v="5db8e576-b04d-4713-ab32-16e4480d5e9c"/>
        <s v="ac866181-a639-4fef-ad0d-7ad8402a4542"/>
        <s v="062d3234-6225-482e-a682-4efa28ddee9f"/>
        <s v="e50e47a0-0d86-4267-89bf-fe7a3617071d"/>
        <s v="8c713f58-a1eb-4240-a68a-a39d38a9e6a1"/>
        <s v="85eca0c8-3caf-4010-a047-8a2eec4e7fc4"/>
        <s v="9705ef9a-66ff-4a7d-9ec8-e8a522bac84c"/>
        <s v="0581d582-bf71-419d-93cf-3153c9f49262"/>
        <s v="9f78d45d-99b9-47fd-9547-f967b7f3ed60"/>
        <s v="12f9776f-2e01-434f-8858-1a7bfcb8ae33"/>
        <s v="06d5e6b7-e93c-4801-838e-497d8b640d92"/>
        <s v="33956403-7f87-4145-8164-500b1a086a59"/>
        <s v="78ae8c2b-1899-409e-beeb-a6cdd5dc9493"/>
        <s v="ba333fd6-efa5-41d9-a48f-70f5f022703b"/>
        <s v="b0a81c16-b085-4ce1-87c6-fceb259c653e"/>
        <s v="0f53b218-6c80-4918-84dd-e12f169a8470"/>
        <s v="08e48757-9b81-4c35-a034-b559acdd4315"/>
        <s v="bacfab06-ba9b-49eb-99f8-e1a01e845a5c"/>
        <s v="bff85fe2-e9d1-4fed-86ec-5f1f6c4d3cff"/>
        <s v="f4c144b7-ed6e-43fe-92ae-f0f1a28cd661"/>
        <s v="d9b5b5de-a128-42ac-bb0c-a3dde9242a09"/>
        <s v="f2817c2a-28a4-437f-b492-4a6678553381"/>
        <s v="f492da90-5e8c-4e09-b284-efdcaf4179a7"/>
        <s v="4f32b4f2-96d1-4745-8721-db6ba1677234"/>
        <s v="25ae3e5e-476c-445e-b680-b5d4e79a1c8e"/>
        <s v="a9373e9e-c0b3-41e4-beb4-8e9f54599745"/>
        <s v="688a0192-7226-4543-a109-784edd5c34bc"/>
        <s v="a6d60b6b-d6fd-4a86-89fc-1a1722d10feb"/>
        <s v="7d5a0625-9f36-440c-bad1-4a82a43872f5"/>
        <s v="ee92f4bd-d51f-4c5b-8501-92f55617630a"/>
        <s v="678ef3c3-a73f-4895-b330-613728ed3090"/>
        <s v="2757bfe6-3e6c-4154-abd8-3f2bb5fe5130"/>
        <s v="c1e624c2-ceda-48a4-824d-4dfacd680051"/>
        <s v="d1cf88f7-97f9-4932-a3c8-530e08ccc409"/>
        <s v="021699f0-69e8-4c03-a77b-731b2f320ff8"/>
        <s v="e06bfd48-e57f-46eb-82a7-a0bbdbbc5c24"/>
        <s v="68826348-eeed-4f64-ad70-d6a18f1b6800"/>
        <s v="92368cbf-f5f3-41cf-8567-cb037cd60dad"/>
        <s v="ed00d7c1-868b-4389-b870-b38f82817305"/>
        <s v="25d76296-2b9d-4a5b-a1c9-138d39bbba21"/>
        <s v="5eb488b5-86b5-45e2-ae46-859c249718f9"/>
        <s v="403e6146-c7ff-4fed-be39-f9ab7242b166"/>
        <s v="c2ca389c-bcb8-4e8c-8c3f-39aac22d80a9"/>
        <s v="07c4aec6-93b6-4967-a2b6-12da2af813c8"/>
        <s v="163542c9-1c70-4f35-850a-914372152183"/>
        <s v="d948d838-4c05-4aef-9bd4-7b0813ee253c"/>
        <s v="12667502-6e3b-4de4-9fd3-ac936511808d"/>
        <s v="f4153e80-f2d8-484a-9b24-79f438d5d358"/>
        <s v="aca2f21e-ab79-4f56-ba18-13375a5a58b2"/>
        <s v="b02ce8e7-d9af-44ac-a936-14f6861ba90a"/>
        <s v="b96447f0-9d4f-47cc-8f2e-78116a34eb34"/>
        <s v="a9cc025f-501c-43b3-9851-9ef1d0c36d63"/>
        <s v="132c16a8-0e31-422c-bb7e-39602c46df8b"/>
        <s v="bb0b585e-79cc-4e9e-b556-5250aec1829b"/>
        <s v="0a0652a7-2ae5-4eb3-8d68-02f06bf4b914"/>
        <s v="762b8212-f5e5-4e9d-9cdd-f94abf00de85"/>
        <s v="2a879b25-9276-4faf-ac5c-d6054d6f4178"/>
        <s v="461a83a5-d68c-4fdd-b235-72e405780a4c"/>
        <s v="3a071e94-4dc5-45dd-a1ad-3196e23a7e7c"/>
        <s v="6b912088-944a-4d6c-8c7c-86b35731ccc1"/>
        <s v="418245bb-f201-480c-88e8-8acf185187f6"/>
        <s v="492c8ff4-79ea-4d01-87ee-dc309a8930f4"/>
        <s v="19e373b0-ceb3-4a53-aa13-714054aaca8f"/>
        <s v="ee0cb7e4-f454-44ac-91c2-a679c4bf7461"/>
        <s v="867e33f0-12bd-4652-8c3e-bdcba1d425ab"/>
        <s v="c0f0d875-71d8-4f3b-9c46-4e2c051ff488"/>
        <s v="af03d062-1b50-44f7-bb38-a9155c85476b"/>
        <s v="ed2b90b5-3bc2-4002-b464-bde74e099acd"/>
        <s v="9fdb8718-526c-4d01-ac47-a8b5fe1eb39d"/>
        <s v="ed58c093-b1c4-4693-a7a0-89aa2a55a3b1"/>
        <s v="a1ae358f-3094-406e-9836-0fd7d982ee2d"/>
        <s v="79e5e4f9-1d39-4044-baa4-e37e002e4a4c"/>
        <s v="d04b21e6-063a-4a34-912b-259f0921f349"/>
        <s v="1e2cd880-5a2a-4bfb-b160-da409a2e3af3"/>
        <s v="0d5f6190-3ebd-4e55-920d-2accc022a301"/>
        <s v="23e63c26-7719-497f-8327-a7785fa8ccf0"/>
        <s v="3d11245d-96ef-47d5-8b07-8a7dca11881f"/>
      </sharedItems>
    </cacheField>
    <cacheField name="Name" numFmtId="0">
      <sharedItems/>
    </cacheField>
    <cacheField name="Age" numFmtId="0">
      <sharedItems containsSemiMixedTypes="0" containsString="0" containsNumber="1" containsInteger="1" minValue="18" maxValue="90" count="58">
        <n v="51"/>
        <n v="67"/>
        <n v="21"/>
        <n v="57"/>
        <n v="30"/>
        <n v="88"/>
        <n v="24"/>
        <n v="32"/>
        <n v="20"/>
        <n v="45"/>
        <n v="50"/>
        <n v="75"/>
        <n v="62"/>
        <n v="33"/>
        <n v="58"/>
        <n v="73"/>
        <n v="82"/>
        <n v="49"/>
        <n v="27"/>
        <n v="28"/>
        <n v="43"/>
        <n v="90"/>
        <n v="39"/>
        <n v="61"/>
        <n v="31"/>
        <n v="59"/>
        <n v="69"/>
        <n v="78"/>
        <n v="40"/>
        <n v="18"/>
        <n v="66"/>
        <n v="72"/>
        <n v="89"/>
        <n v="77"/>
        <n v="25"/>
        <n v="19"/>
        <n v="23"/>
        <n v="53"/>
        <n v="47"/>
        <n v="56"/>
        <n v="84"/>
        <n v="55"/>
        <n v="60"/>
        <n v="86"/>
        <n v="80"/>
        <n v="46"/>
        <n v="38"/>
        <n v="52"/>
        <n v="35"/>
        <n v="42"/>
        <n v="48"/>
        <n v="65"/>
        <n v="37"/>
        <n v="87"/>
        <n v="54"/>
        <n v="83"/>
        <n v="70"/>
        <n v="64"/>
      </sharedItems>
    </cacheField>
    <cacheField name="Gender" numFmtId="0">
      <sharedItems count="3">
        <s v="Male"/>
        <s v="Female"/>
        <s v="Other"/>
      </sharedItems>
    </cacheField>
    <cacheField name="Visit_Date" numFmtId="14">
      <sharedItems containsSemiMixedTypes="0" containsNonDate="0" containsDate="1" containsString="0" minDate="2023-07-04T00:00:00" maxDate="2025-06-03T00:00:00" count="95">
        <d v="2023-09-28T00:00:00"/>
        <d v="2025-03-17T00:00:00"/>
        <d v="2025-05-12T00:00:00"/>
        <d v="2024-05-21T00:00:00"/>
        <d v="2024-07-04T00:00:00"/>
        <d v="2024-06-09T00:00:00"/>
        <d v="2023-08-02T00:00:00"/>
        <d v="2023-08-03T00:00:00"/>
        <d v="2024-10-28T00:00:00"/>
        <d v="2023-09-03T00:00:00"/>
        <d v="2023-07-30T00:00:00"/>
        <d v="2024-01-28T00:00:00"/>
        <d v="2024-07-20T00:00:00"/>
        <d v="2024-12-06T00:00:00"/>
        <d v="2024-12-27T00:00:00"/>
        <d v="2024-07-13T00:00:00"/>
        <d v="2024-10-30T00:00:00"/>
        <d v="2024-09-07T00:00:00"/>
        <d v="2023-09-09T00:00:00"/>
        <d v="2024-01-26T00:00:00"/>
        <d v="2024-01-30T00:00:00"/>
        <d v="2025-03-26T00:00:00"/>
        <d v="2023-09-11T00:00:00"/>
        <d v="2024-10-24T00:00:00"/>
        <d v="2024-04-26T00:00:00"/>
        <d v="2023-10-01T00:00:00"/>
        <d v="2025-02-19T00:00:00"/>
        <d v="2024-09-03T00:00:00"/>
        <d v="2023-07-14T00:00:00"/>
        <d v="2025-06-02T00:00:00"/>
        <d v="2025-04-01T00:00:00"/>
        <d v="2024-05-18T00:00:00"/>
        <d v="2024-01-02T00:00:00"/>
        <d v="2024-11-04T00:00:00"/>
        <d v="2025-03-08T00:00:00"/>
        <d v="2024-12-10T00:00:00"/>
        <d v="2025-02-20T00:00:00"/>
        <d v="2024-12-16T00:00:00"/>
        <d v="2025-05-13T00:00:00"/>
        <d v="2024-10-19T00:00:00"/>
        <d v="2023-10-10T00:00:00"/>
        <d v="2024-05-16T00:00:00"/>
        <d v="2024-01-13T00:00:00"/>
        <d v="2024-05-15T00:00:00"/>
        <d v="2025-02-13T00:00:00"/>
        <d v="2024-02-25T00:00:00"/>
        <d v="2025-03-20T00:00:00"/>
        <d v="2025-05-04T00:00:00"/>
        <d v="2023-09-07T00:00:00"/>
        <d v="2024-09-11T00:00:00"/>
        <d v="2024-11-16T00:00:00"/>
        <d v="2024-03-17T00:00:00"/>
        <d v="2025-02-02T00:00:00"/>
        <d v="2025-04-18T00:00:00"/>
        <d v="2024-11-02T00:00:00"/>
        <d v="2024-12-01T00:00:00"/>
        <d v="2024-07-10T00:00:00"/>
        <d v="2024-10-02T00:00:00"/>
        <d v="2023-11-29T00:00:00"/>
        <d v="2024-03-27T00:00:00"/>
        <d v="2024-12-31T00:00:00"/>
        <d v="2024-07-18T00:00:00"/>
        <d v="2024-04-12T00:00:00"/>
        <d v="2024-02-20T00:00:00"/>
        <d v="2024-02-12T00:00:00"/>
        <d v="2024-04-18T00:00:00"/>
        <d v="2025-01-09T00:00:00"/>
        <d v="2024-08-02T00:00:00"/>
        <d v="2024-06-30T00:00:00"/>
        <d v="2023-11-05T00:00:00"/>
        <d v="2023-10-19T00:00:00"/>
        <d v="2024-04-03T00:00:00"/>
        <d v="2024-09-19T00:00:00"/>
        <d v="2024-04-09T00:00:00"/>
        <d v="2025-05-28T00:00:00"/>
        <d v="2024-12-04T00:00:00"/>
        <d v="2025-02-18T00:00:00"/>
        <d v="2024-10-07T00:00:00"/>
        <d v="2023-08-16T00:00:00"/>
        <d v="2023-09-22T00:00:00"/>
        <d v="2024-01-08T00:00:00"/>
        <d v="2025-02-01T00:00:00"/>
        <d v="2024-11-19T00:00:00"/>
        <d v="2023-12-25T00:00:00"/>
        <d v="2023-07-04T00:00:00"/>
        <d v="2024-05-11T00:00:00"/>
        <d v="2024-09-22T00:00:00"/>
        <d v="2024-11-24T00:00:00"/>
        <d v="2024-05-25T00:00:00"/>
        <d v="2023-10-06T00:00:00"/>
        <d v="2025-06-01T00:00:00"/>
        <d v="2025-04-13T00:00:00"/>
        <d v="2025-03-23T00:00:00"/>
        <d v="2024-09-24T00:00:00"/>
        <d v="2023-10-16T00:00:00"/>
      </sharedItems>
      <fieldGroup par="12"/>
    </cacheField>
    <cacheField name="Diagnosis" numFmtId="0">
      <sharedItems count="6">
        <s v="COPD"/>
        <s v="Healthy"/>
        <s v="Diabetes"/>
        <s v="Hypertension"/>
        <s v="Asthma"/>
        <s v="Depression"/>
      </sharedItems>
    </cacheField>
    <cacheField name="Medication" numFmtId="0">
      <sharedItems/>
    </cacheField>
    <cacheField name="Blood_Pressure" numFmtId="0">
      <sharedItems count="99">
        <s v="147/85"/>
        <s v="128/92"/>
        <s v="108/72"/>
        <s v="131/86"/>
        <s v="131/76"/>
        <s v="105/73"/>
        <s v="107/80"/>
        <s v="156/77"/>
        <s v="114/95"/>
        <s v="123/86"/>
        <s v="135/62"/>
        <s v="159/69"/>
        <s v="104/99"/>
        <s v="143/67"/>
        <s v="102/86"/>
        <s v="159/89"/>
        <s v="133/80"/>
        <s v="150/74"/>
        <s v="121/82"/>
        <s v="139/99"/>
        <s v="115/64"/>
        <s v="129/98"/>
        <s v="103/100"/>
        <s v="158/65"/>
        <s v="147/82"/>
        <s v="108/81"/>
        <s v="138/83"/>
        <s v="112/88"/>
        <s v="106/61"/>
        <s v="126/76"/>
        <s v="159/76"/>
        <s v="102/84"/>
        <s v="107/88"/>
        <s v="114/67"/>
        <s v="115/65"/>
        <s v="137/80"/>
        <s v="113/65"/>
        <s v="146/93"/>
        <s v="153/62"/>
        <s v="151/83"/>
        <s v="108/88"/>
        <s v="116/61"/>
        <s v="105/100"/>
        <s v="148/99"/>
        <s v="124/100"/>
        <s v="153/65"/>
        <s v="159/63"/>
        <s v="108/60"/>
        <s v="136/84"/>
        <s v="135/98"/>
        <s v="121/69"/>
        <s v="102/100"/>
        <s v="123/94"/>
        <s v="133/100"/>
        <s v="121/94"/>
        <s v="121/88"/>
        <s v="124/79"/>
        <s v="130/60"/>
        <s v="154/62"/>
        <s v="156/94"/>
        <s v="112/82"/>
        <s v="126/72"/>
        <s v="103/92"/>
        <s v="146/77"/>
        <s v="125/66"/>
        <s v="129/89"/>
        <s v="131/72"/>
        <s v="140/61"/>
        <s v="148/95"/>
        <s v="124/61"/>
        <s v="121/80"/>
        <s v="106/82"/>
        <s v="154/78"/>
        <s v="132/87"/>
        <s v="148/66"/>
        <s v="156/88"/>
        <s v="116/88"/>
        <s v="132/96"/>
        <s v="106/68"/>
        <s v="130/85"/>
        <s v="105/89"/>
        <s v="123/82"/>
        <s v="140/87"/>
        <s v="145/99"/>
        <s v="157/71"/>
        <s v="137/75"/>
        <s v="158/96"/>
        <s v="139/64"/>
        <s v="115/74"/>
        <s v="138/65"/>
        <s v="132/62"/>
        <s v="107/93"/>
        <s v="152/69"/>
        <s v="117/67"/>
        <s v="157/62"/>
        <s v="156/85"/>
        <s v="160/65"/>
        <s v="142/83"/>
        <s v="105/97"/>
      </sharedItems>
    </cacheField>
    <cacheField name="Heart_Rate" numFmtId="0">
      <sharedItems containsSemiMixedTypes="0" containsString="0" containsNumber="1" containsInteger="1" minValue="60" maxValue="100"/>
    </cacheField>
    <cacheField name="Follow_Up_Required" numFmtId="0">
      <sharedItems/>
    </cacheField>
    <cacheField name="Months (Visit_Date)" numFmtId="0" databaseField="0">
      <fieldGroup base="4">
        <rangePr groupBy="months" startDate="2023-07-04T00:00:00" endDate="2025-06-03T00:00:00"/>
        <groupItems count="14">
          <s v="&lt;04/07/2023"/>
          <s v="Jan"/>
          <s v="Feb"/>
          <s v="Mar"/>
          <s v="Apr"/>
          <s v="May"/>
          <s v="Jun"/>
          <s v="Jul"/>
          <s v="Aug"/>
          <s v="Sep"/>
          <s v="Oct"/>
          <s v="Nov"/>
          <s v="Dec"/>
          <s v="&gt;03/06/2025"/>
        </groupItems>
      </fieldGroup>
    </cacheField>
    <cacheField name="Quarters (Visit_Date)" numFmtId="0" databaseField="0">
      <fieldGroup base="4">
        <rangePr groupBy="quarters" startDate="2023-07-04T00:00:00" endDate="2025-06-03T00:00:00"/>
        <groupItems count="6">
          <s v="&lt;04/07/2023"/>
          <s v="Qtr1"/>
          <s v="Qtr2"/>
          <s v="Qtr3"/>
          <s v="Qtr4"/>
          <s v="&gt;03/06/2025"/>
        </groupItems>
      </fieldGroup>
    </cacheField>
    <cacheField name="Years (Visit_Date)" numFmtId="0" databaseField="0">
      <fieldGroup base="4">
        <rangePr groupBy="years" startDate="2023-07-04T00:00:00" endDate="2025-06-03T00:00:00"/>
        <groupItems count="5">
          <s v="&lt;04/07/2023"/>
          <s v="2023"/>
          <s v="2024"/>
          <s v="2025"/>
          <s v="&gt;03/06/2025"/>
        </groupItems>
      </fieldGroup>
    </cacheField>
  </cacheFields>
  <extLst>
    <ext xmlns:x14="http://schemas.microsoft.com/office/spreadsheetml/2009/9/main" uri="{725AE2AE-9491-48be-B2B4-4EB974FC3084}">
      <x14:pivotCacheDefinition pivotCacheId="9266159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F EMIR" refreshedDate="45841.879211921296" createdVersion="8" refreshedVersion="8" minRefreshableVersion="3" recordCount="105" xr:uid="{49039DE5-17D7-402B-8E09-04E04D9FC982}">
  <cacheSource type="worksheet">
    <worksheetSource ref="A1:L106" sheet="sample_healthcare_records(32)"/>
  </cacheSource>
  <cacheFields count="14">
    <cacheField name="Patient_ID" numFmtId="0">
      <sharedItems containsBlank="1"/>
    </cacheField>
    <cacheField name="Name" numFmtId="0">
      <sharedItems containsBlank="1"/>
    </cacheField>
    <cacheField name="Age" numFmtId="0">
      <sharedItems containsString="0" containsBlank="1" containsNumber="1" containsInteger="1" minValue="18" maxValue="90"/>
    </cacheField>
    <cacheField name="Gender" numFmtId="0">
      <sharedItems containsBlank="1"/>
    </cacheField>
    <cacheField name="Visit_Date" numFmtId="0">
      <sharedItems containsNonDate="0" containsDate="1" containsString="0" containsBlank="1" minDate="2023-07-04T00:00:00" maxDate="2025-06-03T00:00:00" count="96">
        <d v="2023-09-28T00:00:00"/>
        <d v="2025-03-17T00:00:00"/>
        <d v="2025-05-12T00:00:00"/>
        <d v="2024-05-21T00:00:00"/>
        <d v="2024-07-04T00:00:00"/>
        <d v="2024-06-09T00:00:00"/>
        <d v="2023-08-02T00:00:00"/>
        <d v="2023-08-03T00:00:00"/>
        <d v="2024-10-28T00:00:00"/>
        <d v="2023-09-03T00:00:00"/>
        <d v="2023-07-30T00:00:00"/>
        <d v="2024-01-28T00:00:00"/>
        <d v="2024-07-20T00:00:00"/>
        <d v="2024-12-06T00:00:00"/>
        <d v="2024-12-27T00:00:00"/>
        <d v="2024-07-13T00:00:00"/>
        <d v="2024-10-30T00:00:00"/>
        <d v="2024-09-07T00:00:00"/>
        <d v="2023-09-09T00:00:00"/>
        <d v="2024-01-26T00:00:00"/>
        <d v="2024-01-30T00:00:00"/>
        <d v="2025-03-26T00:00:00"/>
        <d v="2023-09-11T00:00:00"/>
        <d v="2024-10-24T00:00:00"/>
        <d v="2024-04-26T00:00:00"/>
        <d v="2023-10-01T00:00:00"/>
        <d v="2025-02-19T00:00:00"/>
        <d v="2024-09-03T00:00:00"/>
        <d v="2023-07-14T00:00:00"/>
        <d v="2025-06-02T00:00:00"/>
        <d v="2025-04-01T00:00:00"/>
        <d v="2024-05-18T00:00:00"/>
        <d v="2024-01-02T00:00:00"/>
        <d v="2024-11-04T00:00:00"/>
        <d v="2025-03-08T00:00:00"/>
        <d v="2024-12-10T00:00:00"/>
        <d v="2025-02-20T00:00:00"/>
        <d v="2024-12-16T00:00:00"/>
        <d v="2025-05-13T00:00:00"/>
        <d v="2024-10-19T00:00:00"/>
        <d v="2023-10-10T00:00:00"/>
        <d v="2024-05-16T00:00:00"/>
        <d v="2024-01-13T00:00:00"/>
        <d v="2024-05-15T00:00:00"/>
        <d v="2025-02-13T00:00:00"/>
        <d v="2024-02-25T00:00:00"/>
        <d v="2025-03-20T00:00:00"/>
        <d v="2025-05-04T00:00:00"/>
        <d v="2023-09-07T00:00:00"/>
        <d v="2024-09-11T00:00:00"/>
        <d v="2024-11-16T00:00:00"/>
        <d v="2024-03-17T00:00:00"/>
        <d v="2025-02-02T00:00:00"/>
        <d v="2025-04-18T00:00:00"/>
        <d v="2024-11-02T00:00:00"/>
        <d v="2024-12-01T00:00:00"/>
        <d v="2024-07-10T00:00:00"/>
        <d v="2024-10-02T00:00:00"/>
        <d v="2023-11-29T00:00:00"/>
        <d v="2024-03-27T00:00:00"/>
        <d v="2024-12-31T00:00:00"/>
        <d v="2024-07-18T00:00:00"/>
        <d v="2024-04-12T00:00:00"/>
        <d v="2024-02-20T00:00:00"/>
        <d v="2024-02-12T00:00:00"/>
        <d v="2024-04-18T00:00:00"/>
        <d v="2025-01-09T00:00:00"/>
        <d v="2024-08-02T00:00:00"/>
        <d v="2024-06-30T00:00:00"/>
        <d v="2023-11-05T00:00:00"/>
        <d v="2023-10-19T00:00:00"/>
        <d v="2024-04-03T00:00:00"/>
        <d v="2024-09-19T00:00:00"/>
        <d v="2024-04-09T00:00:00"/>
        <d v="2025-05-28T00:00:00"/>
        <d v="2024-12-04T00:00:00"/>
        <d v="2025-02-18T00:00:00"/>
        <d v="2024-10-07T00:00:00"/>
        <d v="2023-08-16T00:00:00"/>
        <d v="2023-09-22T00:00:00"/>
        <d v="2024-01-08T00:00:00"/>
        <d v="2025-02-01T00:00:00"/>
        <d v="2024-11-19T00:00:00"/>
        <d v="2023-12-25T00:00:00"/>
        <d v="2023-07-04T00:00:00"/>
        <d v="2024-05-11T00:00:00"/>
        <d v="2024-09-22T00:00:00"/>
        <d v="2024-11-24T00:00:00"/>
        <d v="2024-05-25T00:00:00"/>
        <d v="2023-10-06T00:00:00"/>
        <d v="2025-06-01T00:00:00"/>
        <d v="2025-04-13T00:00:00"/>
        <d v="2025-03-23T00:00:00"/>
        <d v="2024-09-24T00:00:00"/>
        <d v="2023-10-16T00:00:00"/>
        <m/>
      </sharedItems>
      <fieldGroup par="13"/>
    </cacheField>
    <cacheField name="Diagnosis" numFmtId="0">
      <sharedItems containsBlank="1"/>
    </cacheField>
    <cacheField name="Medication" numFmtId="0">
      <sharedItems containsBlank="1"/>
    </cacheField>
    <cacheField name="Blood_Pressure" numFmtId="0">
      <sharedItems containsBlank="1"/>
    </cacheField>
    <cacheField name="Heart_Rate" numFmtId="0">
      <sharedItems containsString="0" containsBlank="1" containsNumber="1" containsInteger="1" minValue="60" maxValue="100"/>
    </cacheField>
    <cacheField name="Follow_Up_Required" numFmtId="0">
      <sharedItems containsBlank="1"/>
    </cacheField>
    <cacheField name="Age Range" numFmtId="0">
      <sharedItems containsBlank="1" count="5">
        <s v="45-59"/>
        <s v="60+"/>
        <s v="18-29"/>
        <s v="30-44"/>
        <m/>
      </sharedItems>
    </cacheField>
    <cacheField name="Months (Visit_Date)" numFmtId="0" databaseField="0">
      <fieldGroup base="4">
        <rangePr groupBy="months" startDate="2023-07-04T00:00:00" endDate="2025-06-03T00:00:00"/>
        <groupItems count="14">
          <s v="&lt;04/07/2023"/>
          <s v="Jan"/>
          <s v="Feb"/>
          <s v="Mar"/>
          <s v="Apr"/>
          <s v="May"/>
          <s v="Jun"/>
          <s v="Jul"/>
          <s v="Aug"/>
          <s v="Sep"/>
          <s v="Oct"/>
          <s v="Nov"/>
          <s v="Dec"/>
          <s v="&gt;03/06/2025"/>
        </groupItems>
      </fieldGroup>
    </cacheField>
    <cacheField name="Quarters (Visit_Date)" numFmtId="0" databaseField="0">
      <fieldGroup base="4">
        <rangePr groupBy="quarters" startDate="2023-07-04T00:00:00" endDate="2025-06-03T00:00:00"/>
        <groupItems count="6">
          <s v="&lt;04/07/2023"/>
          <s v="Qtr1"/>
          <s v="Qtr2"/>
          <s v="Qtr3"/>
          <s v="Qtr4"/>
          <s v="&gt;03/06/2025"/>
        </groupItems>
      </fieldGroup>
    </cacheField>
    <cacheField name="Years (Visit_Date)" numFmtId="0" databaseField="0">
      <fieldGroup base="4">
        <rangePr groupBy="years" startDate="2023-07-04T00:00:00" endDate="2025-06-03T00:00:00"/>
        <groupItems count="5">
          <s v="&lt;04/07/2023"/>
          <s v="2023"/>
          <s v="2024"/>
          <s v="2025"/>
          <s v="&gt;03/06/2025"/>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F EMIR" refreshedDate="45841.881022685186" createdVersion="8" refreshedVersion="8" minRefreshableVersion="3" recordCount="100" xr:uid="{D201852E-1B6B-42D5-84D8-CA560B58E134}">
  <cacheSource type="worksheet">
    <worksheetSource ref="M1:N101" sheet="sample_healthcare_records(32)"/>
  </cacheSource>
  <cacheFields count="2">
    <cacheField name="Year" numFmtId="0">
      <sharedItems count="3">
        <s v="2023"/>
        <s v="2025"/>
        <s v="2024"/>
      </sharedItems>
    </cacheField>
    <cacheField name="Patient"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F EMIR" refreshedDate="45841.882062268516" createdVersion="8" refreshedVersion="8" minRefreshableVersion="3" recordCount="100" xr:uid="{750543CC-89F6-4AE7-82DE-EC263BCB8D68}">
  <cacheSource type="worksheet">
    <worksheetSource ref="L1:N101" sheet="sample_healthcare_records(32)"/>
  </cacheSource>
  <cacheFields count="3">
    <cacheField name="Age Range" numFmtId="0">
      <sharedItems count="4">
        <s v="45-59"/>
        <s v="60+"/>
        <s v="18-29"/>
        <s v="30-44"/>
      </sharedItems>
    </cacheField>
    <cacheField name="Year" numFmtId="0">
      <sharedItems count="3">
        <s v="2023"/>
        <s v="2025"/>
        <s v="2024"/>
      </sharedItems>
    </cacheField>
    <cacheField name="Patient" numFmtId="0">
      <sharedItems count="100">
        <s v="18c347f5-074a-453e-a3f9-5ba637333400"/>
        <s v="fa4b98be-b96d-485b-9fe5-83cd2753f783"/>
        <s v="36900f2a-f1bb-45b4-b231-dc28f923d63c"/>
        <s v="018d7e9e-0198-4919-8797-9cb578fafe97"/>
        <s v="b650874d-658f-4937-b698-8a4686bc8dd0"/>
        <s v="a08dc7ad-d895-4021-b0f3-8902f2c9c8b4"/>
        <s v="67802c5b-4693-4c4b-8fdc-a1b88bc997a3"/>
        <s v="6f8ee18a-b37b-403e-87b0-c8b850c85513"/>
        <s v="9043d151-7f39-4d01-af54-5e9b9aa8e599"/>
        <s v="10f87941-3145-47e1-94bd-6da91ead0133"/>
        <s v="d6aa8a18-084d-465f-880d-32f7fcdb2174"/>
        <s v="b3ed2753-a60d-48c2-927e-b3546949c9c2"/>
        <s v="fa0962d2-27dc-4252-8727-19d515de41a2"/>
        <s v="0c17ad73-2fff-49a8-8d0a-14afdb84d085"/>
        <s v="6797ddc4-b8fe-4f6b-87ca-5d83e6ebd2d7"/>
        <s v="3f79cea3-1947-4e69-8d62-5ba408095dad"/>
        <s v="22ac5239-4876-4022-bf7c-08a1e4c9d255"/>
        <s v="25da815b-262e-4130-9983-0e5a573a9fd4"/>
        <s v="e86029b3-5214-4e67-83ab-0da0c525d86c"/>
        <s v="4412f4f6-887e-4c65-a087-8785a3fd6443"/>
        <s v="eae54c9b-03a8-47fd-a140-686959037bae"/>
        <s v="d1c71d71-0bba-4801-bcaa-af593d7eead1"/>
        <s v="1ac74222-860e-4c3d-a8d0-7afba5985a8f"/>
        <s v="5db8e576-b04d-4713-ab32-16e4480d5e9c"/>
        <s v="ac866181-a639-4fef-ad0d-7ad8402a4542"/>
        <s v="062d3234-6225-482e-a682-4efa28ddee9f"/>
        <s v="e50e47a0-0d86-4267-89bf-fe7a3617071d"/>
        <s v="8c713f58-a1eb-4240-a68a-a39d38a9e6a1"/>
        <s v="85eca0c8-3caf-4010-a047-8a2eec4e7fc4"/>
        <s v="9705ef9a-66ff-4a7d-9ec8-e8a522bac84c"/>
        <s v="0581d582-bf71-419d-93cf-3153c9f49262"/>
        <s v="9f78d45d-99b9-47fd-9547-f967b7f3ed60"/>
        <s v="12f9776f-2e01-434f-8858-1a7bfcb8ae33"/>
        <s v="06d5e6b7-e93c-4801-838e-497d8b640d92"/>
        <s v="33956403-7f87-4145-8164-500b1a086a59"/>
        <s v="78ae8c2b-1899-409e-beeb-a6cdd5dc9493"/>
        <s v="ba333fd6-efa5-41d9-a48f-70f5f022703b"/>
        <s v="b0a81c16-b085-4ce1-87c6-fceb259c653e"/>
        <s v="0f53b218-6c80-4918-84dd-e12f169a8470"/>
        <s v="08e48757-9b81-4c35-a034-b559acdd4315"/>
        <s v="bacfab06-ba9b-49eb-99f8-e1a01e845a5c"/>
        <s v="bff85fe2-e9d1-4fed-86ec-5f1f6c4d3cff"/>
        <s v="f4c144b7-ed6e-43fe-92ae-f0f1a28cd661"/>
        <s v="d9b5b5de-a128-42ac-bb0c-a3dde9242a09"/>
        <s v="f2817c2a-28a4-437f-b492-4a6678553381"/>
        <s v="f492da90-5e8c-4e09-b284-efdcaf4179a7"/>
        <s v="4f32b4f2-96d1-4745-8721-db6ba1677234"/>
        <s v="25ae3e5e-476c-445e-b680-b5d4e79a1c8e"/>
        <s v="a9373e9e-c0b3-41e4-beb4-8e9f54599745"/>
        <s v="688a0192-7226-4543-a109-784edd5c34bc"/>
        <s v="a6d60b6b-d6fd-4a86-89fc-1a1722d10feb"/>
        <s v="7d5a0625-9f36-440c-bad1-4a82a43872f5"/>
        <s v="ee92f4bd-d51f-4c5b-8501-92f55617630a"/>
        <s v="678ef3c3-a73f-4895-b330-613728ed3090"/>
        <s v="2757bfe6-3e6c-4154-abd8-3f2bb5fe5130"/>
        <s v="c1e624c2-ceda-48a4-824d-4dfacd680051"/>
        <s v="d1cf88f7-97f9-4932-a3c8-530e08ccc409"/>
        <s v="021699f0-69e8-4c03-a77b-731b2f320ff8"/>
        <s v="e06bfd48-e57f-46eb-82a7-a0bbdbbc5c24"/>
        <s v="68826348-eeed-4f64-ad70-d6a18f1b6800"/>
        <s v="92368cbf-f5f3-41cf-8567-cb037cd60dad"/>
        <s v="ed00d7c1-868b-4389-b870-b38f82817305"/>
        <s v="25d76296-2b9d-4a5b-a1c9-138d39bbba21"/>
        <s v="5eb488b5-86b5-45e2-ae46-859c249718f9"/>
        <s v="403e6146-c7ff-4fed-be39-f9ab7242b166"/>
        <s v="c2ca389c-bcb8-4e8c-8c3f-39aac22d80a9"/>
        <s v="07c4aec6-93b6-4967-a2b6-12da2af813c8"/>
        <s v="163542c9-1c70-4f35-850a-914372152183"/>
        <s v="d948d838-4c05-4aef-9bd4-7b0813ee253c"/>
        <s v="12667502-6e3b-4de4-9fd3-ac936511808d"/>
        <s v="f4153e80-f2d8-484a-9b24-79f438d5d358"/>
        <s v="aca2f21e-ab79-4f56-ba18-13375a5a58b2"/>
        <s v="b02ce8e7-d9af-44ac-a936-14f6861ba90a"/>
        <s v="b96447f0-9d4f-47cc-8f2e-78116a34eb34"/>
        <s v="a9cc025f-501c-43b3-9851-9ef1d0c36d63"/>
        <s v="132c16a8-0e31-422c-bb7e-39602c46df8b"/>
        <s v="bb0b585e-79cc-4e9e-b556-5250aec1829b"/>
        <s v="0a0652a7-2ae5-4eb3-8d68-02f06bf4b914"/>
        <s v="762b8212-f5e5-4e9d-9cdd-f94abf00de85"/>
        <s v="2a879b25-9276-4faf-ac5c-d6054d6f4178"/>
        <s v="461a83a5-d68c-4fdd-b235-72e405780a4c"/>
        <s v="3a071e94-4dc5-45dd-a1ad-3196e23a7e7c"/>
        <s v="6b912088-944a-4d6c-8c7c-86b35731ccc1"/>
        <s v="418245bb-f201-480c-88e8-8acf185187f6"/>
        <s v="492c8ff4-79ea-4d01-87ee-dc309a8930f4"/>
        <s v="19e373b0-ceb3-4a53-aa13-714054aaca8f"/>
        <s v="ee0cb7e4-f454-44ac-91c2-a679c4bf7461"/>
        <s v="867e33f0-12bd-4652-8c3e-bdcba1d425ab"/>
        <s v="c0f0d875-71d8-4f3b-9c46-4e2c051ff488"/>
        <s v="af03d062-1b50-44f7-bb38-a9155c85476b"/>
        <s v="ed2b90b5-3bc2-4002-b464-bde74e099acd"/>
        <s v="9fdb8718-526c-4d01-ac47-a8b5fe1eb39d"/>
        <s v="ed58c093-b1c4-4693-a7a0-89aa2a55a3b1"/>
        <s v="a1ae358f-3094-406e-9836-0fd7d982ee2d"/>
        <s v="79e5e4f9-1d39-4044-baa4-e37e002e4a4c"/>
        <s v="d04b21e6-063a-4a34-912b-259f0921f349"/>
        <s v="1e2cd880-5a2a-4bfb-b160-da409a2e3af3"/>
        <s v="0d5f6190-3ebd-4e55-920d-2accc022a301"/>
        <s v="23e63c26-7719-497f-8327-a7785fa8ccf0"/>
        <s v="3d11245d-96ef-47d5-8b07-8a7dca11881f"/>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F EMIR" refreshedDate="45841.991188078704" createdVersion="8" refreshedVersion="8" minRefreshableVersion="3" recordCount="100" xr:uid="{237B741E-3277-4E41-B8BD-0E6F4CD06CD7}">
  <cacheSource type="worksheet">
    <worksheetSource ref="A1:N101" sheet="sample_healthcare_records(32)"/>
  </cacheSource>
  <cacheFields count="14">
    <cacheField name="Patient_ID" numFmtId="0">
      <sharedItems count="100">
        <s v="18c347f5-074a-453e-a3f9-5ba637333400"/>
        <s v="fa4b98be-b96d-485b-9fe5-83cd2753f783"/>
        <s v="36900f2a-f1bb-45b4-b231-dc28f923d63c"/>
        <s v="018d7e9e-0198-4919-8797-9cb578fafe97"/>
        <s v="b650874d-658f-4937-b698-8a4686bc8dd0"/>
        <s v="a08dc7ad-d895-4021-b0f3-8902f2c9c8b4"/>
        <s v="67802c5b-4693-4c4b-8fdc-a1b88bc997a3"/>
        <s v="6f8ee18a-b37b-403e-87b0-c8b850c85513"/>
        <s v="9043d151-7f39-4d01-af54-5e9b9aa8e599"/>
        <s v="10f87941-3145-47e1-94bd-6da91ead0133"/>
        <s v="d6aa8a18-084d-465f-880d-32f7fcdb2174"/>
        <s v="b3ed2753-a60d-48c2-927e-b3546949c9c2"/>
        <s v="fa0962d2-27dc-4252-8727-19d515de41a2"/>
        <s v="0c17ad73-2fff-49a8-8d0a-14afdb84d085"/>
        <s v="6797ddc4-b8fe-4f6b-87ca-5d83e6ebd2d7"/>
        <s v="3f79cea3-1947-4e69-8d62-5ba408095dad"/>
        <s v="22ac5239-4876-4022-bf7c-08a1e4c9d255"/>
        <s v="25da815b-262e-4130-9983-0e5a573a9fd4"/>
        <s v="e86029b3-5214-4e67-83ab-0da0c525d86c"/>
        <s v="4412f4f6-887e-4c65-a087-8785a3fd6443"/>
        <s v="eae54c9b-03a8-47fd-a140-686959037bae"/>
        <s v="d1c71d71-0bba-4801-bcaa-af593d7eead1"/>
        <s v="1ac74222-860e-4c3d-a8d0-7afba5985a8f"/>
        <s v="5db8e576-b04d-4713-ab32-16e4480d5e9c"/>
        <s v="ac866181-a639-4fef-ad0d-7ad8402a4542"/>
        <s v="062d3234-6225-482e-a682-4efa28ddee9f"/>
        <s v="e50e47a0-0d86-4267-89bf-fe7a3617071d"/>
        <s v="8c713f58-a1eb-4240-a68a-a39d38a9e6a1"/>
        <s v="85eca0c8-3caf-4010-a047-8a2eec4e7fc4"/>
        <s v="9705ef9a-66ff-4a7d-9ec8-e8a522bac84c"/>
        <s v="0581d582-bf71-419d-93cf-3153c9f49262"/>
        <s v="9f78d45d-99b9-47fd-9547-f967b7f3ed60"/>
        <s v="12f9776f-2e01-434f-8858-1a7bfcb8ae33"/>
        <s v="06d5e6b7-e93c-4801-838e-497d8b640d92"/>
        <s v="33956403-7f87-4145-8164-500b1a086a59"/>
        <s v="78ae8c2b-1899-409e-beeb-a6cdd5dc9493"/>
        <s v="ba333fd6-efa5-41d9-a48f-70f5f022703b"/>
        <s v="b0a81c16-b085-4ce1-87c6-fceb259c653e"/>
        <s v="0f53b218-6c80-4918-84dd-e12f169a8470"/>
        <s v="08e48757-9b81-4c35-a034-b559acdd4315"/>
        <s v="bacfab06-ba9b-49eb-99f8-e1a01e845a5c"/>
        <s v="bff85fe2-e9d1-4fed-86ec-5f1f6c4d3cff"/>
        <s v="f4c144b7-ed6e-43fe-92ae-f0f1a28cd661"/>
        <s v="d9b5b5de-a128-42ac-bb0c-a3dde9242a09"/>
        <s v="f2817c2a-28a4-437f-b492-4a6678553381"/>
        <s v="f492da90-5e8c-4e09-b284-efdcaf4179a7"/>
        <s v="4f32b4f2-96d1-4745-8721-db6ba1677234"/>
        <s v="25ae3e5e-476c-445e-b680-b5d4e79a1c8e"/>
        <s v="a9373e9e-c0b3-41e4-beb4-8e9f54599745"/>
        <s v="688a0192-7226-4543-a109-784edd5c34bc"/>
        <s v="a6d60b6b-d6fd-4a86-89fc-1a1722d10feb"/>
        <s v="7d5a0625-9f36-440c-bad1-4a82a43872f5"/>
        <s v="ee92f4bd-d51f-4c5b-8501-92f55617630a"/>
        <s v="678ef3c3-a73f-4895-b330-613728ed3090"/>
        <s v="2757bfe6-3e6c-4154-abd8-3f2bb5fe5130"/>
        <s v="c1e624c2-ceda-48a4-824d-4dfacd680051"/>
        <s v="d1cf88f7-97f9-4932-a3c8-530e08ccc409"/>
        <s v="021699f0-69e8-4c03-a77b-731b2f320ff8"/>
        <s v="e06bfd48-e57f-46eb-82a7-a0bbdbbc5c24"/>
        <s v="68826348-eeed-4f64-ad70-d6a18f1b6800"/>
        <s v="92368cbf-f5f3-41cf-8567-cb037cd60dad"/>
        <s v="ed00d7c1-868b-4389-b870-b38f82817305"/>
        <s v="25d76296-2b9d-4a5b-a1c9-138d39bbba21"/>
        <s v="5eb488b5-86b5-45e2-ae46-859c249718f9"/>
        <s v="403e6146-c7ff-4fed-be39-f9ab7242b166"/>
        <s v="c2ca389c-bcb8-4e8c-8c3f-39aac22d80a9"/>
        <s v="07c4aec6-93b6-4967-a2b6-12da2af813c8"/>
        <s v="163542c9-1c70-4f35-850a-914372152183"/>
        <s v="d948d838-4c05-4aef-9bd4-7b0813ee253c"/>
        <s v="12667502-6e3b-4de4-9fd3-ac936511808d"/>
        <s v="f4153e80-f2d8-484a-9b24-79f438d5d358"/>
        <s v="aca2f21e-ab79-4f56-ba18-13375a5a58b2"/>
        <s v="b02ce8e7-d9af-44ac-a936-14f6861ba90a"/>
        <s v="b96447f0-9d4f-47cc-8f2e-78116a34eb34"/>
        <s v="a9cc025f-501c-43b3-9851-9ef1d0c36d63"/>
        <s v="132c16a8-0e31-422c-bb7e-39602c46df8b"/>
        <s v="bb0b585e-79cc-4e9e-b556-5250aec1829b"/>
        <s v="0a0652a7-2ae5-4eb3-8d68-02f06bf4b914"/>
        <s v="762b8212-f5e5-4e9d-9cdd-f94abf00de85"/>
        <s v="2a879b25-9276-4faf-ac5c-d6054d6f4178"/>
        <s v="461a83a5-d68c-4fdd-b235-72e405780a4c"/>
        <s v="3a071e94-4dc5-45dd-a1ad-3196e23a7e7c"/>
        <s v="6b912088-944a-4d6c-8c7c-86b35731ccc1"/>
        <s v="418245bb-f201-480c-88e8-8acf185187f6"/>
        <s v="492c8ff4-79ea-4d01-87ee-dc309a8930f4"/>
        <s v="19e373b0-ceb3-4a53-aa13-714054aaca8f"/>
        <s v="ee0cb7e4-f454-44ac-91c2-a679c4bf7461"/>
        <s v="867e33f0-12bd-4652-8c3e-bdcba1d425ab"/>
        <s v="c0f0d875-71d8-4f3b-9c46-4e2c051ff488"/>
        <s v="af03d062-1b50-44f7-bb38-a9155c85476b"/>
        <s v="ed2b90b5-3bc2-4002-b464-bde74e099acd"/>
        <s v="9fdb8718-526c-4d01-ac47-a8b5fe1eb39d"/>
        <s v="ed58c093-b1c4-4693-a7a0-89aa2a55a3b1"/>
        <s v="a1ae358f-3094-406e-9836-0fd7d982ee2d"/>
        <s v="79e5e4f9-1d39-4044-baa4-e37e002e4a4c"/>
        <s v="d04b21e6-063a-4a34-912b-259f0921f349"/>
        <s v="1e2cd880-5a2a-4bfb-b160-da409a2e3af3"/>
        <s v="0d5f6190-3ebd-4e55-920d-2accc022a301"/>
        <s v="23e63c26-7719-497f-8327-a7785fa8ccf0"/>
        <s v="3d11245d-96ef-47d5-8b07-8a7dca11881f"/>
      </sharedItems>
    </cacheField>
    <cacheField name="Name" numFmtId="0">
      <sharedItems/>
    </cacheField>
    <cacheField name="Age" numFmtId="0">
      <sharedItems containsSemiMixedTypes="0" containsString="0" containsNumber="1" containsInteger="1" minValue="18" maxValue="90"/>
    </cacheField>
    <cacheField name="Gender" numFmtId="0">
      <sharedItems count="3">
        <s v="Male"/>
        <s v="Female"/>
        <s v="Other"/>
      </sharedItems>
    </cacheField>
    <cacheField name="Visit_Date" numFmtId="14">
      <sharedItems containsSemiMixedTypes="0" containsNonDate="0" containsDate="1" containsString="0" minDate="2023-07-04T00:00:00" maxDate="2025-06-03T00:00:00"/>
    </cacheField>
    <cacheField name="Diagnosis" numFmtId="0">
      <sharedItems count="6">
        <s v="COPD"/>
        <s v="Healthy"/>
        <s v="Diabetes"/>
        <s v="Hypertension"/>
        <s v="Asthma"/>
        <s v="Depression"/>
      </sharedItems>
    </cacheField>
    <cacheField name="Medication" numFmtId="0">
      <sharedItems count="6">
        <s v="Albuterol"/>
        <s v="Atorvastatin"/>
        <s v="None"/>
        <s v="Sertraline"/>
        <s v="Lisinopril"/>
        <s v="Metformin"/>
      </sharedItems>
    </cacheField>
    <cacheField name="Systolic" numFmtId="0">
      <sharedItems containsSemiMixedTypes="0" containsString="0" containsNumber="1" containsInteger="1" minValue="102" maxValue="160"/>
    </cacheField>
    <cacheField name="Diastolic" numFmtId="0">
      <sharedItems containsSemiMixedTypes="0" containsString="0" containsNumber="1" containsInteger="1" minValue="60" maxValue="100"/>
    </cacheField>
    <cacheField name="Heart_Rate" numFmtId="0">
      <sharedItems containsSemiMixedTypes="0" containsString="0" containsNumber="1" containsInteger="1" minValue="60" maxValue="100"/>
    </cacheField>
    <cacheField name="Follow_Up_Required" numFmtId="0">
      <sharedItems count="2">
        <s v="Yes"/>
        <s v="No"/>
      </sharedItems>
    </cacheField>
    <cacheField name="Age Range" numFmtId="0">
      <sharedItems count="4">
        <s v="45-59"/>
        <s v="60+"/>
        <s v="18-29"/>
        <s v="30-44"/>
      </sharedItems>
    </cacheField>
    <cacheField name="Year" numFmtId="0">
      <sharedItems count="3">
        <s v="2023"/>
        <s v="2025"/>
        <s v="2024"/>
      </sharedItems>
    </cacheField>
    <cacheField name="Patient" numFmtId="0">
      <sharedItems/>
    </cacheField>
  </cacheFields>
  <extLst>
    <ext xmlns:x14="http://schemas.microsoft.com/office/spreadsheetml/2009/9/main" uri="{725AE2AE-9491-48be-B2B4-4EB974FC3084}">
      <x14:pivotCacheDefinition pivotCacheId="577624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tacey Warner"/>
    <x v="0"/>
    <x v="0"/>
    <x v="0"/>
    <x v="0"/>
    <s v="Albuterol"/>
    <x v="0"/>
    <n v="67"/>
    <s v="Yes"/>
  </r>
  <r>
    <x v="1"/>
    <s v="Logan Cline"/>
    <x v="1"/>
    <x v="1"/>
    <x v="1"/>
    <x v="1"/>
    <s v="Atorvastatin"/>
    <x v="1"/>
    <n v="88"/>
    <s v="Yes"/>
  </r>
  <r>
    <x v="2"/>
    <s v="Nicole Brown"/>
    <x v="2"/>
    <x v="2"/>
    <x v="2"/>
    <x v="1"/>
    <s v="Atorvastatin"/>
    <x v="2"/>
    <n v="93"/>
    <s v="Yes"/>
  </r>
  <r>
    <x v="3"/>
    <s v="Robert Padilla"/>
    <x v="3"/>
    <x v="0"/>
    <x v="3"/>
    <x v="2"/>
    <s v="Albuterol"/>
    <x v="3"/>
    <n v="88"/>
    <s v="No"/>
  </r>
  <r>
    <x v="4"/>
    <s v="Christopher Jones"/>
    <x v="2"/>
    <x v="0"/>
    <x v="4"/>
    <x v="3"/>
    <s v="Atorvastatin"/>
    <x v="4"/>
    <n v="75"/>
    <s v="Yes"/>
  </r>
  <r>
    <x v="5"/>
    <s v="Kayla Smith"/>
    <x v="4"/>
    <x v="2"/>
    <x v="5"/>
    <x v="1"/>
    <s v="None"/>
    <x v="5"/>
    <n v="75"/>
    <s v="Yes"/>
  </r>
  <r>
    <x v="6"/>
    <s v="Gina Callahan"/>
    <x v="5"/>
    <x v="2"/>
    <x v="6"/>
    <x v="3"/>
    <s v="Sertraline"/>
    <x v="6"/>
    <n v="100"/>
    <s v="No"/>
  </r>
  <r>
    <x v="7"/>
    <s v="Paul Jennings"/>
    <x v="6"/>
    <x v="1"/>
    <x v="7"/>
    <x v="1"/>
    <s v="Albuterol"/>
    <x v="7"/>
    <n v="77"/>
    <s v="Yes"/>
  </r>
  <r>
    <x v="8"/>
    <s v="Laura Knight"/>
    <x v="7"/>
    <x v="1"/>
    <x v="8"/>
    <x v="0"/>
    <s v="Lisinopril"/>
    <x v="8"/>
    <n v="78"/>
    <s v="Yes"/>
  </r>
  <r>
    <x v="9"/>
    <s v="Valerie Vaughan"/>
    <x v="8"/>
    <x v="1"/>
    <x v="9"/>
    <x v="1"/>
    <s v="Sertraline"/>
    <x v="9"/>
    <n v="90"/>
    <s v="No"/>
  </r>
  <r>
    <x v="10"/>
    <s v="Robert Mcdonald"/>
    <x v="9"/>
    <x v="2"/>
    <x v="10"/>
    <x v="2"/>
    <s v="Lisinopril"/>
    <x v="10"/>
    <n v="77"/>
    <s v="No"/>
  </r>
  <r>
    <x v="11"/>
    <s v="Clinton Smith"/>
    <x v="10"/>
    <x v="0"/>
    <x v="11"/>
    <x v="1"/>
    <s v="None"/>
    <x v="11"/>
    <n v="86"/>
    <s v="Yes"/>
  </r>
  <r>
    <x v="12"/>
    <s v="Brian Gardner"/>
    <x v="11"/>
    <x v="1"/>
    <x v="12"/>
    <x v="0"/>
    <s v="Atorvastatin"/>
    <x v="12"/>
    <n v="86"/>
    <s v="Yes"/>
  </r>
  <r>
    <x v="13"/>
    <s v="Amanda Thomas"/>
    <x v="10"/>
    <x v="0"/>
    <x v="13"/>
    <x v="4"/>
    <s v="Albuterol"/>
    <x v="13"/>
    <n v="97"/>
    <s v="No"/>
  </r>
  <r>
    <x v="14"/>
    <s v="Brian Wilson"/>
    <x v="12"/>
    <x v="1"/>
    <x v="14"/>
    <x v="0"/>
    <s v="Sertraline"/>
    <x v="14"/>
    <n v="91"/>
    <s v="No"/>
  </r>
  <r>
    <x v="15"/>
    <s v="Alex Green"/>
    <x v="13"/>
    <x v="0"/>
    <x v="15"/>
    <x v="1"/>
    <s v="Albuterol"/>
    <x v="15"/>
    <n v="92"/>
    <s v="Yes"/>
  </r>
  <r>
    <x v="16"/>
    <s v="Kevin Flowers"/>
    <x v="5"/>
    <x v="2"/>
    <x v="16"/>
    <x v="5"/>
    <s v="Sertraline"/>
    <x v="16"/>
    <n v="100"/>
    <s v="No"/>
  </r>
  <r>
    <x v="17"/>
    <s v="Judy Atkins"/>
    <x v="13"/>
    <x v="2"/>
    <x v="17"/>
    <x v="2"/>
    <s v="Lisinopril"/>
    <x v="17"/>
    <n v="60"/>
    <s v="No"/>
  </r>
  <r>
    <x v="18"/>
    <s v="Kathy Parker"/>
    <x v="14"/>
    <x v="0"/>
    <x v="18"/>
    <x v="0"/>
    <s v="Albuterol"/>
    <x v="18"/>
    <n v="64"/>
    <s v="No"/>
  </r>
  <r>
    <x v="19"/>
    <s v="Tiffany Villegas"/>
    <x v="15"/>
    <x v="0"/>
    <x v="19"/>
    <x v="1"/>
    <s v="Lisinopril"/>
    <x v="19"/>
    <n v="94"/>
    <s v="Yes"/>
  </r>
  <r>
    <x v="20"/>
    <s v="William Mullins"/>
    <x v="16"/>
    <x v="2"/>
    <x v="20"/>
    <x v="1"/>
    <s v="Lisinopril"/>
    <x v="20"/>
    <n v="85"/>
    <s v="Yes"/>
  </r>
  <r>
    <x v="21"/>
    <s v="Douglas Lewis"/>
    <x v="17"/>
    <x v="1"/>
    <x v="21"/>
    <x v="5"/>
    <s v="Atorvastatin"/>
    <x v="21"/>
    <n v="95"/>
    <s v="No"/>
  </r>
  <r>
    <x v="22"/>
    <s v="Linda Lee"/>
    <x v="18"/>
    <x v="0"/>
    <x v="22"/>
    <x v="2"/>
    <s v="Lisinopril"/>
    <x v="22"/>
    <n v="98"/>
    <s v="No"/>
  </r>
  <r>
    <x v="23"/>
    <s v="David Davis"/>
    <x v="19"/>
    <x v="1"/>
    <x v="23"/>
    <x v="5"/>
    <s v="None"/>
    <x v="23"/>
    <n v="96"/>
    <s v="No"/>
  </r>
  <r>
    <x v="24"/>
    <s v="Roger Rodriguez"/>
    <x v="20"/>
    <x v="0"/>
    <x v="24"/>
    <x v="1"/>
    <s v="Lisinopril"/>
    <x v="24"/>
    <n v="82"/>
    <s v="Yes"/>
  </r>
  <r>
    <x v="25"/>
    <s v="Jacob Hawkins"/>
    <x v="21"/>
    <x v="0"/>
    <x v="25"/>
    <x v="3"/>
    <s v="Lisinopril"/>
    <x v="25"/>
    <n v="65"/>
    <s v="Yes"/>
  </r>
  <r>
    <x v="26"/>
    <s v="Carolyn Love"/>
    <x v="3"/>
    <x v="2"/>
    <x v="26"/>
    <x v="3"/>
    <s v="Atorvastatin"/>
    <x v="26"/>
    <n v="63"/>
    <s v="No"/>
  </r>
  <r>
    <x v="27"/>
    <s v="Mitchell Hendricks"/>
    <x v="22"/>
    <x v="2"/>
    <x v="27"/>
    <x v="0"/>
    <s v="Albuterol"/>
    <x v="27"/>
    <n v="75"/>
    <s v="No"/>
  </r>
  <r>
    <x v="28"/>
    <s v="Miss Jamie Johnson"/>
    <x v="23"/>
    <x v="1"/>
    <x v="28"/>
    <x v="0"/>
    <s v="Metformin"/>
    <x v="28"/>
    <n v="70"/>
    <s v="Yes"/>
  </r>
  <r>
    <x v="29"/>
    <s v="Sarah Walters"/>
    <x v="24"/>
    <x v="1"/>
    <x v="29"/>
    <x v="4"/>
    <s v="Sertraline"/>
    <x v="29"/>
    <n v="77"/>
    <s v="No"/>
  </r>
  <r>
    <x v="30"/>
    <s v="Brandon Allen"/>
    <x v="25"/>
    <x v="0"/>
    <x v="30"/>
    <x v="2"/>
    <s v="Metformin"/>
    <x v="30"/>
    <n v="91"/>
    <s v="Yes"/>
  </r>
  <r>
    <x v="31"/>
    <s v="Jill Sanders"/>
    <x v="26"/>
    <x v="2"/>
    <x v="31"/>
    <x v="5"/>
    <s v="Metformin"/>
    <x v="31"/>
    <n v="92"/>
    <s v="Yes"/>
  </r>
  <r>
    <x v="32"/>
    <s v="Miguel Hoover Jr."/>
    <x v="27"/>
    <x v="1"/>
    <x v="32"/>
    <x v="4"/>
    <s v="Albuterol"/>
    <x v="32"/>
    <n v="66"/>
    <s v="Yes"/>
  </r>
  <r>
    <x v="33"/>
    <s v="Tonya Lynch"/>
    <x v="22"/>
    <x v="0"/>
    <x v="33"/>
    <x v="0"/>
    <s v="Metformin"/>
    <x v="33"/>
    <n v="81"/>
    <s v="Yes"/>
  </r>
  <r>
    <x v="34"/>
    <s v="Jason Mills"/>
    <x v="28"/>
    <x v="2"/>
    <x v="34"/>
    <x v="3"/>
    <s v="Atorvastatin"/>
    <x v="34"/>
    <n v="75"/>
    <s v="No"/>
  </r>
  <r>
    <x v="35"/>
    <s v="Rachel Chapman"/>
    <x v="29"/>
    <x v="1"/>
    <x v="35"/>
    <x v="5"/>
    <s v="Lisinopril"/>
    <x v="35"/>
    <n v="66"/>
    <s v="Yes"/>
  </r>
  <r>
    <x v="36"/>
    <s v="Scott Phillips"/>
    <x v="7"/>
    <x v="2"/>
    <x v="36"/>
    <x v="3"/>
    <s v="None"/>
    <x v="36"/>
    <n v="80"/>
    <s v="Yes"/>
  </r>
  <r>
    <x v="37"/>
    <s v="Alexis Logan"/>
    <x v="20"/>
    <x v="1"/>
    <x v="37"/>
    <x v="2"/>
    <s v="None"/>
    <x v="37"/>
    <n v="68"/>
    <s v="Yes"/>
  </r>
  <r>
    <x v="38"/>
    <s v="Sean Olson"/>
    <x v="30"/>
    <x v="2"/>
    <x v="38"/>
    <x v="2"/>
    <s v="Atorvastatin"/>
    <x v="38"/>
    <n v="72"/>
    <s v="Yes"/>
  </r>
  <r>
    <x v="39"/>
    <s v="Dr. Curtis Smith"/>
    <x v="31"/>
    <x v="0"/>
    <x v="39"/>
    <x v="3"/>
    <s v="None"/>
    <x v="39"/>
    <n v="63"/>
    <s v="Yes"/>
  </r>
  <r>
    <x v="40"/>
    <s v="Seth Lee"/>
    <x v="29"/>
    <x v="0"/>
    <x v="40"/>
    <x v="0"/>
    <s v="Albuterol"/>
    <x v="40"/>
    <n v="64"/>
    <s v="No"/>
  </r>
  <r>
    <x v="41"/>
    <s v="Brooke Everett"/>
    <x v="32"/>
    <x v="2"/>
    <x v="41"/>
    <x v="5"/>
    <s v="Metformin"/>
    <x v="41"/>
    <n v="92"/>
    <s v="No"/>
  </r>
  <r>
    <x v="42"/>
    <s v="Christopher Martin"/>
    <x v="24"/>
    <x v="2"/>
    <x v="42"/>
    <x v="1"/>
    <s v="None"/>
    <x v="42"/>
    <n v="95"/>
    <s v="No"/>
  </r>
  <r>
    <x v="43"/>
    <s v="Nicholas Lowery"/>
    <x v="28"/>
    <x v="0"/>
    <x v="43"/>
    <x v="1"/>
    <s v="Albuterol"/>
    <x v="43"/>
    <n v="82"/>
    <s v="Yes"/>
  </r>
  <r>
    <x v="44"/>
    <s v="Kara Evans"/>
    <x v="33"/>
    <x v="0"/>
    <x v="44"/>
    <x v="3"/>
    <s v="None"/>
    <x v="44"/>
    <n v="71"/>
    <s v="No"/>
  </r>
  <r>
    <x v="45"/>
    <s v="Carl Cole"/>
    <x v="17"/>
    <x v="0"/>
    <x v="45"/>
    <x v="4"/>
    <s v="Atorvastatin"/>
    <x v="45"/>
    <n v="71"/>
    <s v="Yes"/>
  </r>
  <r>
    <x v="46"/>
    <s v="Ashley Schneider"/>
    <x v="34"/>
    <x v="1"/>
    <x v="46"/>
    <x v="1"/>
    <s v="Albuterol"/>
    <x v="46"/>
    <n v="86"/>
    <s v="Yes"/>
  </r>
  <r>
    <x v="47"/>
    <s v="Patricia Wilson"/>
    <x v="12"/>
    <x v="2"/>
    <x v="47"/>
    <x v="1"/>
    <s v="Albuterol"/>
    <x v="47"/>
    <n v="93"/>
    <s v="Yes"/>
  </r>
  <r>
    <x v="48"/>
    <s v="Stephen Williamson"/>
    <x v="35"/>
    <x v="1"/>
    <x v="48"/>
    <x v="4"/>
    <s v="Lisinopril"/>
    <x v="48"/>
    <n v="78"/>
    <s v="Yes"/>
  </r>
  <r>
    <x v="49"/>
    <s v="Pamela Ramirez"/>
    <x v="36"/>
    <x v="1"/>
    <x v="49"/>
    <x v="3"/>
    <s v="Atorvastatin"/>
    <x v="49"/>
    <n v="70"/>
    <s v="Yes"/>
  </r>
  <r>
    <x v="50"/>
    <s v="Daniel Griffith"/>
    <x v="23"/>
    <x v="1"/>
    <x v="50"/>
    <x v="1"/>
    <s v="Lisinopril"/>
    <x v="50"/>
    <n v="75"/>
    <s v="No"/>
  </r>
  <r>
    <x v="51"/>
    <s v="James Wolf"/>
    <x v="35"/>
    <x v="0"/>
    <x v="51"/>
    <x v="3"/>
    <s v="Sertraline"/>
    <x v="51"/>
    <n v="94"/>
    <s v="Yes"/>
  </r>
  <r>
    <x v="52"/>
    <s v="Carolyn Thomas"/>
    <x v="37"/>
    <x v="2"/>
    <x v="52"/>
    <x v="1"/>
    <s v="Lisinopril"/>
    <x v="52"/>
    <n v="96"/>
    <s v="Yes"/>
  </r>
  <r>
    <x v="53"/>
    <s v="Christopher Martinez"/>
    <x v="38"/>
    <x v="2"/>
    <x v="53"/>
    <x v="4"/>
    <s v="Albuterol"/>
    <x v="53"/>
    <n v="70"/>
    <s v="No"/>
  </r>
  <r>
    <x v="54"/>
    <s v="Andrew Castro"/>
    <x v="23"/>
    <x v="0"/>
    <x v="54"/>
    <x v="3"/>
    <s v="Lisinopril"/>
    <x v="54"/>
    <n v="74"/>
    <s v="No"/>
  </r>
  <r>
    <x v="55"/>
    <s v="Diane Torres"/>
    <x v="39"/>
    <x v="1"/>
    <x v="55"/>
    <x v="0"/>
    <s v="Albuterol"/>
    <x v="55"/>
    <n v="86"/>
    <s v="No"/>
  </r>
  <r>
    <x v="56"/>
    <s v="William Williams"/>
    <x v="40"/>
    <x v="0"/>
    <x v="56"/>
    <x v="4"/>
    <s v="Metformin"/>
    <x v="56"/>
    <n v="66"/>
    <s v="No"/>
  </r>
  <r>
    <x v="57"/>
    <s v="Eric Anderson"/>
    <x v="28"/>
    <x v="2"/>
    <x v="57"/>
    <x v="4"/>
    <s v="Sertraline"/>
    <x v="57"/>
    <n v="65"/>
    <s v="Yes"/>
  </r>
  <r>
    <x v="58"/>
    <s v="Sara Copeland"/>
    <x v="41"/>
    <x v="1"/>
    <x v="58"/>
    <x v="3"/>
    <s v="None"/>
    <x v="58"/>
    <n v="86"/>
    <s v="No"/>
  </r>
  <r>
    <x v="59"/>
    <s v="Joseph Harris"/>
    <x v="42"/>
    <x v="1"/>
    <x v="59"/>
    <x v="4"/>
    <s v="Albuterol"/>
    <x v="59"/>
    <n v="94"/>
    <s v="No"/>
  </r>
  <r>
    <x v="60"/>
    <s v="Theresa Rose"/>
    <x v="36"/>
    <x v="2"/>
    <x v="60"/>
    <x v="2"/>
    <s v="None"/>
    <x v="60"/>
    <n v="74"/>
    <s v="No"/>
  </r>
  <r>
    <x v="61"/>
    <s v="Robin Kennedy"/>
    <x v="8"/>
    <x v="0"/>
    <x v="61"/>
    <x v="2"/>
    <s v="Sertraline"/>
    <x v="61"/>
    <n v="63"/>
    <s v="No"/>
  </r>
  <r>
    <x v="62"/>
    <s v="Brian Johnson"/>
    <x v="43"/>
    <x v="1"/>
    <x v="62"/>
    <x v="0"/>
    <s v="None"/>
    <x v="62"/>
    <n v="94"/>
    <s v="No"/>
  </r>
  <r>
    <x v="63"/>
    <s v="David White"/>
    <x v="23"/>
    <x v="2"/>
    <x v="63"/>
    <x v="3"/>
    <s v="None"/>
    <x v="63"/>
    <n v="60"/>
    <s v="No"/>
  </r>
  <r>
    <x v="64"/>
    <s v="Alexander Lawson"/>
    <x v="11"/>
    <x v="0"/>
    <x v="64"/>
    <x v="2"/>
    <s v="Atorvastatin"/>
    <x v="64"/>
    <n v="84"/>
    <s v="Yes"/>
  </r>
  <r>
    <x v="65"/>
    <s v="Dominic Williams"/>
    <x v="23"/>
    <x v="1"/>
    <x v="65"/>
    <x v="3"/>
    <s v="Lisinopril"/>
    <x v="65"/>
    <n v="75"/>
    <s v="No"/>
  </r>
  <r>
    <x v="66"/>
    <s v="Diane Brown"/>
    <x v="44"/>
    <x v="2"/>
    <x v="66"/>
    <x v="2"/>
    <s v="Sertraline"/>
    <x v="66"/>
    <n v="86"/>
    <s v="No"/>
  </r>
  <r>
    <x v="67"/>
    <s v="Emily Wilson"/>
    <x v="31"/>
    <x v="0"/>
    <x v="67"/>
    <x v="4"/>
    <s v="Metformin"/>
    <x v="67"/>
    <n v="71"/>
    <s v="No"/>
  </r>
  <r>
    <x v="68"/>
    <s v="Courtney Smith"/>
    <x v="45"/>
    <x v="1"/>
    <x v="68"/>
    <x v="5"/>
    <s v="Sertraline"/>
    <x v="68"/>
    <n v="71"/>
    <s v="Yes"/>
  </r>
  <r>
    <x v="69"/>
    <s v="Kelly Williams"/>
    <x v="46"/>
    <x v="2"/>
    <x v="47"/>
    <x v="4"/>
    <s v="None"/>
    <x v="69"/>
    <n v="92"/>
    <s v="Yes"/>
  </r>
  <r>
    <x v="70"/>
    <s v="Nicole Stewart"/>
    <x v="19"/>
    <x v="2"/>
    <x v="69"/>
    <x v="3"/>
    <s v="Albuterol"/>
    <x v="70"/>
    <n v="62"/>
    <s v="No"/>
  </r>
  <r>
    <x v="71"/>
    <s v="Rhonda Ortiz"/>
    <x v="46"/>
    <x v="2"/>
    <x v="70"/>
    <x v="1"/>
    <s v="Lisinopril"/>
    <x v="71"/>
    <n v="61"/>
    <s v="No"/>
  </r>
  <r>
    <x v="72"/>
    <s v="Henry Harrell"/>
    <x v="47"/>
    <x v="1"/>
    <x v="71"/>
    <x v="2"/>
    <s v="Lisinopril"/>
    <x v="19"/>
    <n v="95"/>
    <s v="Yes"/>
  </r>
  <r>
    <x v="73"/>
    <s v="Christopher Casey"/>
    <x v="48"/>
    <x v="1"/>
    <x v="72"/>
    <x v="4"/>
    <s v="Sertraline"/>
    <x v="72"/>
    <n v="75"/>
    <s v="No"/>
  </r>
  <r>
    <x v="74"/>
    <s v="John Russo DDS"/>
    <x v="6"/>
    <x v="2"/>
    <x v="73"/>
    <x v="0"/>
    <s v="None"/>
    <x v="73"/>
    <n v="96"/>
    <s v="No"/>
  </r>
  <r>
    <x v="75"/>
    <s v="Rachel Proctor"/>
    <x v="37"/>
    <x v="1"/>
    <x v="51"/>
    <x v="1"/>
    <s v="Lisinopril"/>
    <x v="74"/>
    <n v="83"/>
    <s v="Yes"/>
  </r>
  <r>
    <x v="76"/>
    <s v="Nicole Hughes"/>
    <x v="49"/>
    <x v="2"/>
    <x v="74"/>
    <x v="5"/>
    <s v="Metformin"/>
    <x v="75"/>
    <n v="78"/>
    <s v="Yes"/>
  </r>
  <r>
    <x v="77"/>
    <s v="Joseph Wilson"/>
    <x v="13"/>
    <x v="2"/>
    <x v="75"/>
    <x v="4"/>
    <s v="Atorvastatin"/>
    <x v="76"/>
    <n v="76"/>
    <s v="Yes"/>
  </r>
  <r>
    <x v="78"/>
    <s v="Toni Price"/>
    <x v="31"/>
    <x v="0"/>
    <x v="40"/>
    <x v="2"/>
    <s v="Lisinopril"/>
    <x v="77"/>
    <n v="100"/>
    <s v="No"/>
  </r>
  <r>
    <x v="79"/>
    <s v="Bruce Andrews"/>
    <x v="37"/>
    <x v="1"/>
    <x v="76"/>
    <x v="2"/>
    <s v="Sertraline"/>
    <x v="78"/>
    <n v="99"/>
    <s v="Yes"/>
  </r>
  <r>
    <x v="80"/>
    <s v="Juan Mendez"/>
    <x v="50"/>
    <x v="0"/>
    <x v="77"/>
    <x v="3"/>
    <s v="Sertraline"/>
    <x v="79"/>
    <n v="65"/>
    <s v="No"/>
  </r>
  <r>
    <x v="81"/>
    <s v="Michael Woods"/>
    <x v="37"/>
    <x v="0"/>
    <x v="78"/>
    <x v="1"/>
    <s v="Atorvastatin"/>
    <x v="80"/>
    <n v="80"/>
    <s v="No"/>
  </r>
  <r>
    <x v="82"/>
    <s v="Stephanie Gaines"/>
    <x v="38"/>
    <x v="1"/>
    <x v="79"/>
    <x v="2"/>
    <s v="Atorvastatin"/>
    <x v="81"/>
    <n v="95"/>
    <s v="Yes"/>
  </r>
  <r>
    <x v="83"/>
    <s v="Tony Daniel"/>
    <x v="14"/>
    <x v="1"/>
    <x v="80"/>
    <x v="4"/>
    <s v="Metformin"/>
    <x v="82"/>
    <n v="70"/>
    <s v="Yes"/>
  </r>
  <r>
    <x v="84"/>
    <s v="Sarah Hines"/>
    <x v="51"/>
    <x v="2"/>
    <x v="81"/>
    <x v="0"/>
    <s v="Sertraline"/>
    <x v="83"/>
    <n v="92"/>
    <s v="No"/>
  </r>
  <r>
    <x v="85"/>
    <s v="Cynthia Perez"/>
    <x v="52"/>
    <x v="2"/>
    <x v="82"/>
    <x v="5"/>
    <s v="Metformin"/>
    <x v="84"/>
    <n v="66"/>
    <s v="Yes"/>
  </r>
  <r>
    <x v="86"/>
    <s v="Jeremy Hernandez"/>
    <x v="49"/>
    <x v="2"/>
    <x v="83"/>
    <x v="4"/>
    <s v="Sertraline"/>
    <x v="85"/>
    <n v="77"/>
    <s v="No"/>
  </r>
  <r>
    <x v="87"/>
    <s v="Mary Young"/>
    <x v="11"/>
    <x v="1"/>
    <x v="19"/>
    <x v="1"/>
    <s v="Metformin"/>
    <x v="86"/>
    <n v="66"/>
    <s v="Yes"/>
  </r>
  <r>
    <x v="88"/>
    <s v="Kathryn Short"/>
    <x v="31"/>
    <x v="0"/>
    <x v="84"/>
    <x v="0"/>
    <s v="Metformin"/>
    <x v="87"/>
    <n v="64"/>
    <s v="No"/>
  </r>
  <r>
    <x v="89"/>
    <s v="Catherine Rice"/>
    <x v="46"/>
    <x v="1"/>
    <x v="85"/>
    <x v="4"/>
    <s v="Atorvastatin"/>
    <x v="88"/>
    <n v="100"/>
    <s v="Yes"/>
  </r>
  <r>
    <x v="90"/>
    <s v="Rachel Yates"/>
    <x v="50"/>
    <x v="2"/>
    <x v="86"/>
    <x v="3"/>
    <s v="Atorvastatin"/>
    <x v="89"/>
    <n v="75"/>
    <s v="No"/>
  </r>
  <r>
    <x v="91"/>
    <s v="Jason Riley"/>
    <x v="53"/>
    <x v="2"/>
    <x v="87"/>
    <x v="5"/>
    <s v="Sertraline"/>
    <x v="90"/>
    <n v="77"/>
    <s v="Yes"/>
  </r>
  <r>
    <x v="92"/>
    <s v="April Williams"/>
    <x v="54"/>
    <x v="0"/>
    <x v="88"/>
    <x v="0"/>
    <s v="Albuterol"/>
    <x v="91"/>
    <n v="75"/>
    <s v="Yes"/>
  </r>
  <r>
    <x v="93"/>
    <s v="Kathleen Espinoza"/>
    <x v="5"/>
    <x v="0"/>
    <x v="89"/>
    <x v="0"/>
    <s v="Albuterol"/>
    <x v="92"/>
    <n v="90"/>
    <s v="No"/>
  </r>
  <r>
    <x v="94"/>
    <s v="Janice Johnson"/>
    <x v="17"/>
    <x v="0"/>
    <x v="90"/>
    <x v="2"/>
    <s v="None"/>
    <x v="93"/>
    <n v="87"/>
    <s v="Yes"/>
  </r>
  <r>
    <x v="95"/>
    <s v="Ronald Mata"/>
    <x v="55"/>
    <x v="1"/>
    <x v="91"/>
    <x v="0"/>
    <s v="None"/>
    <x v="94"/>
    <n v="92"/>
    <s v="No"/>
  </r>
  <r>
    <x v="96"/>
    <s v="Thomas Santos"/>
    <x v="56"/>
    <x v="0"/>
    <x v="31"/>
    <x v="1"/>
    <s v="None"/>
    <x v="95"/>
    <n v="70"/>
    <s v="Yes"/>
  </r>
  <r>
    <x v="97"/>
    <s v="Nicholas Fleming"/>
    <x v="29"/>
    <x v="2"/>
    <x v="92"/>
    <x v="1"/>
    <s v="Atorvastatin"/>
    <x v="96"/>
    <n v="88"/>
    <s v="Yes"/>
  </r>
  <r>
    <x v="98"/>
    <s v="Dominique Gonzalez"/>
    <x v="43"/>
    <x v="2"/>
    <x v="93"/>
    <x v="2"/>
    <s v="Sertraline"/>
    <x v="97"/>
    <n v="67"/>
    <s v="Yes"/>
  </r>
  <r>
    <x v="99"/>
    <s v="Cindy Todd"/>
    <x v="57"/>
    <x v="1"/>
    <x v="94"/>
    <x v="4"/>
    <s v="Metformin"/>
    <x v="98"/>
    <n v="71"/>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8c347f5-074a-453e-a3f9-5ba637333400"/>
    <s v="Stacey Warner"/>
    <n v="51"/>
    <s v="Male"/>
    <x v="0"/>
    <s v="COPD"/>
    <s v="Albuterol"/>
    <s v="147/85"/>
    <n v="67"/>
    <s v="Yes"/>
    <x v="0"/>
  </r>
  <r>
    <s v="fa4b98be-b96d-485b-9fe5-83cd2753f783"/>
    <s v="Logan Cline"/>
    <n v="67"/>
    <s v="Female"/>
    <x v="1"/>
    <s v="Healthy"/>
    <s v="Atorvastatin"/>
    <s v="128/92"/>
    <n v="88"/>
    <s v="Yes"/>
    <x v="1"/>
  </r>
  <r>
    <s v="36900f2a-f1bb-45b4-b231-dc28f923d63c"/>
    <s v="Nicole Brown"/>
    <n v="21"/>
    <s v="Other"/>
    <x v="2"/>
    <s v="Healthy"/>
    <s v="Atorvastatin"/>
    <s v="108/72"/>
    <n v="93"/>
    <s v="Yes"/>
    <x v="2"/>
  </r>
  <r>
    <s v="018d7e9e-0198-4919-8797-9cb578fafe97"/>
    <s v="Robert Padilla"/>
    <n v="57"/>
    <s v="Male"/>
    <x v="3"/>
    <s v="Diabetes"/>
    <s v="Albuterol"/>
    <s v="131/86"/>
    <n v="88"/>
    <s v="No"/>
    <x v="0"/>
  </r>
  <r>
    <s v="b650874d-658f-4937-b698-8a4686bc8dd0"/>
    <s v="Christopher Jones"/>
    <n v="21"/>
    <s v="Male"/>
    <x v="4"/>
    <s v="Hypertension"/>
    <s v="Atorvastatin"/>
    <s v="131/76"/>
    <n v="75"/>
    <s v="Yes"/>
    <x v="2"/>
  </r>
  <r>
    <s v="a08dc7ad-d895-4021-b0f3-8902f2c9c8b4"/>
    <s v="Kayla Smith"/>
    <n v="30"/>
    <s v="Other"/>
    <x v="5"/>
    <s v="Healthy"/>
    <s v="None"/>
    <s v="105/73"/>
    <n v="75"/>
    <s v="Yes"/>
    <x v="3"/>
  </r>
  <r>
    <s v="67802c5b-4693-4c4b-8fdc-a1b88bc997a3"/>
    <s v="Gina Callahan"/>
    <n v="88"/>
    <s v="Other"/>
    <x v="6"/>
    <s v="Hypertension"/>
    <s v="Sertraline"/>
    <s v="107/80"/>
    <n v="100"/>
    <s v="No"/>
    <x v="1"/>
  </r>
  <r>
    <s v="6f8ee18a-b37b-403e-87b0-c8b850c85513"/>
    <s v="Paul Jennings"/>
    <n v="24"/>
    <s v="Female"/>
    <x v="7"/>
    <s v="Healthy"/>
    <s v="Albuterol"/>
    <s v="156/77"/>
    <n v="77"/>
    <s v="Yes"/>
    <x v="2"/>
  </r>
  <r>
    <s v="9043d151-7f39-4d01-af54-5e9b9aa8e599"/>
    <s v="Laura Knight"/>
    <n v="32"/>
    <s v="Female"/>
    <x v="8"/>
    <s v="COPD"/>
    <s v="Lisinopril"/>
    <s v="114/95"/>
    <n v="78"/>
    <s v="Yes"/>
    <x v="3"/>
  </r>
  <r>
    <s v="10f87941-3145-47e1-94bd-6da91ead0133"/>
    <s v="Valerie Vaughan"/>
    <n v="20"/>
    <s v="Female"/>
    <x v="9"/>
    <s v="Healthy"/>
    <s v="Sertraline"/>
    <s v="123/86"/>
    <n v="90"/>
    <s v="No"/>
    <x v="2"/>
  </r>
  <r>
    <s v="d6aa8a18-084d-465f-880d-32f7fcdb2174"/>
    <s v="Robert Mcdonald"/>
    <n v="45"/>
    <s v="Other"/>
    <x v="10"/>
    <s v="Diabetes"/>
    <s v="Lisinopril"/>
    <s v="135/62"/>
    <n v="77"/>
    <s v="No"/>
    <x v="0"/>
  </r>
  <r>
    <s v="b3ed2753-a60d-48c2-927e-b3546949c9c2"/>
    <s v="Clinton Smith"/>
    <n v="50"/>
    <s v="Male"/>
    <x v="11"/>
    <s v="Healthy"/>
    <s v="None"/>
    <s v="159/69"/>
    <n v="86"/>
    <s v="Yes"/>
    <x v="0"/>
  </r>
  <r>
    <s v="fa0962d2-27dc-4252-8727-19d515de41a2"/>
    <s v="Brian Gardner"/>
    <n v="75"/>
    <s v="Female"/>
    <x v="12"/>
    <s v="COPD"/>
    <s v="Atorvastatin"/>
    <s v="104/99"/>
    <n v="86"/>
    <s v="Yes"/>
    <x v="1"/>
  </r>
  <r>
    <s v="0c17ad73-2fff-49a8-8d0a-14afdb84d085"/>
    <s v="Amanda Thomas"/>
    <n v="50"/>
    <s v="Male"/>
    <x v="13"/>
    <s v="Asthma"/>
    <s v="Albuterol"/>
    <s v="143/67"/>
    <n v="97"/>
    <s v="No"/>
    <x v="0"/>
  </r>
  <r>
    <s v="6797ddc4-b8fe-4f6b-87ca-5d83e6ebd2d7"/>
    <s v="Brian Wilson"/>
    <n v="62"/>
    <s v="Female"/>
    <x v="14"/>
    <s v="COPD"/>
    <s v="Sertraline"/>
    <s v="102/86"/>
    <n v="91"/>
    <s v="No"/>
    <x v="1"/>
  </r>
  <r>
    <s v="3f79cea3-1947-4e69-8d62-5ba408095dad"/>
    <s v="Alex Green"/>
    <n v="33"/>
    <s v="Male"/>
    <x v="15"/>
    <s v="Healthy"/>
    <s v="Albuterol"/>
    <s v="159/89"/>
    <n v="92"/>
    <s v="Yes"/>
    <x v="3"/>
  </r>
  <r>
    <s v="22ac5239-4876-4022-bf7c-08a1e4c9d255"/>
    <s v="Kevin Flowers"/>
    <n v="88"/>
    <s v="Other"/>
    <x v="16"/>
    <s v="Depression"/>
    <s v="Sertraline"/>
    <s v="133/80"/>
    <n v="100"/>
    <s v="No"/>
    <x v="1"/>
  </r>
  <r>
    <s v="25da815b-262e-4130-9983-0e5a573a9fd4"/>
    <s v="Judy Atkins"/>
    <n v="33"/>
    <s v="Other"/>
    <x v="17"/>
    <s v="Diabetes"/>
    <s v="Lisinopril"/>
    <s v="150/74"/>
    <n v="60"/>
    <s v="No"/>
    <x v="3"/>
  </r>
  <r>
    <s v="e86029b3-5214-4e67-83ab-0da0c525d86c"/>
    <s v="Kathy Parker"/>
    <n v="58"/>
    <s v="Male"/>
    <x v="18"/>
    <s v="COPD"/>
    <s v="Albuterol"/>
    <s v="121/82"/>
    <n v="64"/>
    <s v="No"/>
    <x v="0"/>
  </r>
  <r>
    <s v="4412f4f6-887e-4c65-a087-8785a3fd6443"/>
    <s v="Tiffany Villegas"/>
    <n v="73"/>
    <s v="Male"/>
    <x v="19"/>
    <s v="Healthy"/>
    <s v="Lisinopril"/>
    <s v="139/99"/>
    <n v="94"/>
    <s v="Yes"/>
    <x v="1"/>
  </r>
  <r>
    <s v="eae54c9b-03a8-47fd-a140-686959037bae"/>
    <s v="William Mullins"/>
    <n v="82"/>
    <s v="Other"/>
    <x v="20"/>
    <s v="Healthy"/>
    <s v="Lisinopril"/>
    <s v="115/64"/>
    <n v="85"/>
    <s v="Yes"/>
    <x v="1"/>
  </r>
  <r>
    <s v="d1c71d71-0bba-4801-bcaa-af593d7eead1"/>
    <s v="Douglas Lewis"/>
    <n v="49"/>
    <s v="Female"/>
    <x v="21"/>
    <s v="Depression"/>
    <s v="Atorvastatin"/>
    <s v="129/98"/>
    <n v="95"/>
    <s v="No"/>
    <x v="0"/>
  </r>
  <r>
    <s v="1ac74222-860e-4c3d-a8d0-7afba5985a8f"/>
    <s v="Linda Lee"/>
    <n v="27"/>
    <s v="Male"/>
    <x v="22"/>
    <s v="Diabetes"/>
    <s v="Lisinopril"/>
    <s v="103/100"/>
    <n v="98"/>
    <s v="No"/>
    <x v="2"/>
  </r>
  <r>
    <s v="5db8e576-b04d-4713-ab32-16e4480d5e9c"/>
    <s v="David Davis"/>
    <n v="28"/>
    <s v="Female"/>
    <x v="23"/>
    <s v="Depression"/>
    <s v="None"/>
    <s v="158/65"/>
    <n v="96"/>
    <s v="No"/>
    <x v="2"/>
  </r>
  <r>
    <s v="ac866181-a639-4fef-ad0d-7ad8402a4542"/>
    <s v="Roger Rodriguez"/>
    <n v="43"/>
    <s v="Male"/>
    <x v="24"/>
    <s v="Healthy"/>
    <s v="Lisinopril"/>
    <s v="147/82"/>
    <n v="82"/>
    <s v="Yes"/>
    <x v="3"/>
  </r>
  <r>
    <s v="062d3234-6225-482e-a682-4efa28ddee9f"/>
    <s v="Jacob Hawkins"/>
    <n v="90"/>
    <s v="Male"/>
    <x v="25"/>
    <s v="Hypertension"/>
    <s v="Lisinopril"/>
    <s v="108/81"/>
    <n v="65"/>
    <s v="Yes"/>
    <x v="1"/>
  </r>
  <r>
    <s v="e50e47a0-0d86-4267-89bf-fe7a3617071d"/>
    <s v="Carolyn Love"/>
    <n v="57"/>
    <s v="Other"/>
    <x v="26"/>
    <s v="Hypertension"/>
    <s v="Atorvastatin"/>
    <s v="138/83"/>
    <n v="63"/>
    <s v="No"/>
    <x v="0"/>
  </r>
  <r>
    <s v="8c713f58-a1eb-4240-a68a-a39d38a9e6a1"/>
    <s v="Mitchell Hendricks"/>
    <n v="39"/>
    <s v="Other"/>
    <x v="27"/>
    <s v="COPD"/>
    <s v="Albuterol"/>
    <s v="112/88"/>
    <n v="75"/>
    <s v="No"/>
    <x v="3"/>
  </r>
  <r>
    <s v="85eca0c8-3caf-4010-a047-8a2eec4e7fc4"/>
    <s v="Miss Jamie Johnson"/>
    <n v="61"/>
    <s v="Female"/>
    <x v="28"/>
    <s v="COPD"/>
    <s v="Metformin"/>
    <s v="106/61"/>
    <n v="70"/>
    <s v="Yes"/>
    <x v="1"/>
  </r>
  <r>
    <s v="9705ef9a-66ff-4a7d-9ec8-e8a522bac84c"/>
    <s v="Sarah Walters"/>
    <n v="31"/>
    <s v="Female"/>
    <x v="29"/>
    <s v="Asthma"/>
    <s v="Sertraline"/>
    <s v="126/76"/>
    <n v="77"/>
    <s v="No"/>
    <x v="3"/>
  </r>
  <r>
    <s v="0581d582-bf71-419d-93cf-3153c9f49262"/>
    <s v="Brandon Allen"/>
    <n v="59"/>
    <s v="Male"/>
    <x v="30"/>
    <s v="Diabetes"/>
    <s v="Metformin"/>
    <s v="159/76"/>
    <n v="91"/>
    <s v="Yes"/>
    <x v="0"/>
  </r>
  <r>
    <s v="9f78d45d-99b9-47fd-9547-f967b7f3ed60"/>
    <s v="Jill Sanders"/>
    <n v="69"/>
    <s v="Other"/>
    <x v="31"/>
    <s v="Depression"/>
    <s v="Metformin"/>
    <s v="102/84"/>
    <n v="92"/>
    <s v="Yes"/>
    <x v="1"/>
  </r>
  <r>
    <s v="12f9776f-2e01-434f-8858-1a7bfcb8ae33"/>
    <s v="Miguel Hoover Jr."/>
    <n v="78"/>
    <s v="Female"/>
    <x v="32"/>
    <s v="Asthma"/>
    <s v="Albuterol"/>
    <s v="107/88"/>
    <n v="66"/>
    <s v="Yes"/>
    <x v="1"/>
  </r>
  <r>
    <s v="06d5e6b7-e93c-4801-838e-497d8b640d92"/>
    <s v="Tonya Lynch"/>
    <n v="39"/>
    <s v="Male"/>
    <x v="33"/>
    <s v="COPD"/>
    <s v="Metformin"/>
    <s v="114/67"/>
    <n v="81"/>
    <s v="Yes"/>
    <x v="3"/>
  </r>
  <r>
    <s v="33956403-7f87-4145-8164-500b1a086a59"/>
    <s v="Jason Mills"/>
    <n v="40"/>
    <s v="Other"/>
    <x v="34"/>
    <s v="Hypertension"/>
    <s v="Atorvastatin"/>
    <s v="115/65"/>
    <n v="75"/>
    <s v="No"/>
    <x v="3"/>
  </r>
  <r>
    <s v="78ae8c2b-1899-409e-beeb-a6cdd5dc9493"/>
    <s v="Rachel Chapman"/>
    <n v="18"/>
    <s v="Female"/>
    <x v="35"/>
    <s v="Depression"/>
    <s v="Lisinopril"/>
    <s v="137/80"/>
    <n v="66"/>
    <s v="Yes"/>
    <x v="2"/>
  </r>
  <r>
    <s v="ba333fd6-efa5-41d9-a48f-70f5f022703b"/>
    <s v="Scott Phillips"/>
    <n v="32"/>
    <s v="Other"/>
    <x v="36"/>
    <s v="Hypertension"/>
    <s v="None"/>
    <s v="113/65"/>
    <n v="80"/>
    <s v="Yes"/>
    <x v="3"/>
  </r>
  <r>
    <s v="b0a81c16-b085-4ce1-87c6-fceb259c653e"/>
    <s v="Alexis Logan"/>
    <n v="43"/>
    <s v="Female"/>
    <x v="37"/>
    <s v="Diabetes"/>
    <s v="None"/>
    <s v="146/93"/>
    <n v="68"/>
    <s v="Yes"/>
    <x v="3"/>
  </r>
  <r>
    <s v="0f53b218-6c80-4918-84dd-e12f169a8470"/>
    <s v="Sean Olson"/>
    <n v="66"/>
    <s v="Other"/>
    <x v="38"/>
    <s v="Diabetes"/>
    <s v="Atorvastatin"/>
    <s v="153/62"/>
    <n v="72"/>
    <s v="Yes"/>
    <x v="1"/>
  </r>
  <r>
    <s v="08e48757-9b81-4c35-a034-b559acdd4315"/>
    <s v="Dr. Curtis Smith"/>
    <n v="72"/>
    <s v="Male"/>
    <x v="39"/>
    <s v="Hypertension"/>
    <s v="None"/>
    <s v="151/83"/>
    <n v="63"/>
    <s v="Yes"/>
    <x v="1"/>
  </r>
  <r>
    <s v="bacfab06-ba9b-49eb-99f8-e1a01e845a5c"/>
    <s v="Seth Lee"/>
    <n v="18"/>
    <s v="Male"/>
    <x v="40"/>
    <s v="COPD"/>
    <s v="Albuterol"/>
    <s v="108/88"/>
    <n v="64"/>
    <s v="No"/>
    <x v="2"/>
  </r>
  <r>
    <s v="bff85fe2-e9d1-4fed-86ec-5f1f6c4d3cff"/>
    <s v="Brooke Everett"/>
    <n v="89"/>
    <s v="Other"/>
    <x v="41"/>
    <s v="Depression"/>
    <s v="Metformin"/>
    <s v="116/61"/>
    <n v="92"/>
    <s v="No"/>
    <x v="1"/>
  </r>
  <r>
    <s v="f4c144b7-ed6e-43fe-92ae-f0f1a28cd661"/>
    <s v="Christopher Martin"/>
    <n v="31"/>
    <s v="Other"/>
    <x v="42"/>
    <s v="Healthy"/>
    <s v="None"/>
    <s v="105/100"/>
    <n v="95"/>
    <s v="No"/>
    <x v="3"/>
  </r>
  <r>
    <s v="d9b5b5de-a128-42ac-bb0c-a3dde9242a09"/>
    <s v="Nicholas Lowery"/>
    <n v="40"/>
    <s v="Male"/>
    <x v="43"/>
    <s v="Healthy"/>
    <s v="Albuterol"/>
    <s v="148/99"/>
    <n v="82"/>
    <s v="Yes"/>
    <x v="3"/>
  </r>
  <r>
    <s v="f2817c2a-28a4-437f-b492-4a6678553381"/>
    <s v="Kara Evans"/>
    <n v="77"/>
    <s v="Male"/>
    <x v="44"/>
    <s v="Hypertension"/>
    <s v="None"/>
    <s v="124/100"/>
    <n v="71"/>
    <s v="No"/>
    <x v="1"/>
  </r>
  <r>
    <s v="f492da90-5e8c-4e09-b284-efdcaf4179a7"/>
    <s v="Carl Cole"/>
    <n v="49"/>
    <s v="Male"/>
    <x v="45"/>
    <s v="Asthma"/>
    <s v="Atorvastatin"/>
    <s v="153/65"/>
    <n v="71"/>
    <s v="Yes"/>
    <x v="0"/>
  </r>
  <r>
    <s v="4f32b4f2-96d1-4745-8721-db6ba1677234"/>
    <s v="Ashley Schneider"/>
    <n v="25"/>
    <s v="Female"/>
    <x v="46"/>
    <s v="Healthy"/>
    <s v="Albuterol"/>
    <s v="159/63"/>
    <n v="86"/>
    <s v="Yes"/>
    <x v="2"/>
  </r>
  <r>
    <s v="25ae3e5e-476c-445e-b680-b5d4e79a1c8e"/>
    <s v="Patricia Wilson"/>
    <n v="62"/>
    <s v="Other"/>
    <x v="47"/>
    <s v="Healthy"/>
    <s v="Albuterol"/>
    <s v="108/60"/>
    <n v="93"/>
    <s v="Yes"/>
    <x v="1"/>
  </r>
  <r>
    <s v="a9373e9e-c0b3-41e4-beb4-8e9f54599745"/>
    <s v="Stephen Williamson"/>
    <n v="19"/>
    <s v="Female"/>
    <x v="48"/>
    <s v="Asthma"/>
    <s v="Lisinopril"/>
    <s v="136/84"/>
    <n v="78"/>
    <s v="Yes"/>
    <x v="2"/>
  </r>
  <r>
    <s v="688a0192-7226-4543-a109-784edd5c34bc"/>
    <s v="Pamela Ramirez"/>
    <n v="23"/>
    <s v="Female"/>
    <x v="49"/>
    <s v="Hypertension"/>
    <s v="Atorvastatin"/>
    <s v="135/98"/>
    <n v="70"/>
    <s v="Yes"/>
    <x v="2"/>
  </r>
  <r>
    <s v="a6d60b6b-d6fd-4a86-89fc-1a1722d10feb"/>
    <s v="Daniel Griffith"/>
    <n v="61"/>
    <s v="Female"/>
    <x v="50"/>
    <s v="Healthy"/>
    <s v="Lisinopril"/>
    <s v="121/69"/>
    <n v="75"/>
    <s v="No"/>
    <x v="1"/>
  </r>
  <r>
    <s v="7d5a0625-9f36-440c-bad1-4a82a43872f5"/>
    <s v="James Wolf"/>
    <n v="19"/>
    <s v="Male"/>
    <x v="51"/>
    <s v="Hypertension"/>
    <s v="Sertraline"/>
    <s v="102/100"/>
    <n v="94"/>
    <s v="Yes"/>
    <x v="2"/>
  </r>
  <r>
    <s v="ee92f4bd-d51f-4c5b-8501-92f55617630a"/>
    <s v="Carolyn Thomas"/>
    <n v="53"/>
    <s v="Other"/>
    <x v="52"/>
    <s v="Healthy"/>
    <s v="Lisinopril"/>
    <s v="123/94"/>
    <n v="96"/>
    <s v="Yes"/>
    <x v="0"/>
  </r>
  <r>
    <s v="678ef3c3-a73f-4895-b330-613728ed3090"/>
    <s v="Christopher Martinez"/>
    <n v="47"/>
    <s v="Other"/>
    <x v="53"/>
    <s v="Asthma"/>
    <s v="Albuterol"/>
    <s v="133/100"/>
    <n v="70"/>
    <s v="No"/>
    <x v="0"/>
  </r>
  <r>
    <s v="2757bfe6-3e6c-4154-abd8-3f2bb5fe5130"/>
    <s v="Andrew Castro"/>
    <n v="61"/>
    <s v="Male"/>
    <x v="54"/>
    <s v="Hypertension"/>
    <s v="Lisinopril"/>
    <s v="121/94"/>
    <n v="74"/>
    <s v="No"/>
    <x v="1"/>
  </r>
  <r>
    <s v="c1e624c2-ceda-48a4-824d-4dfacd680051"/>
    <s v="Diane Torres"/>
    <n v="56"/>
    <s v="Female"/>
    <x v="55"/>
    <s v="COPD"/>
    <s v="Albuterol"/>
    <s v="121/88"/>
    <n v="86"/>
    <s v="No"/>
    <x v="0"/>
  </r>
  <r>
    <s v="d1cf88f7-97f9-4932-a3c8-530e08ccc409"/>
    <s v="William Williams"/>
    <n v="84"/>
    <s v="Male"/>
    <x v="56"/>
    <s v="Asthma"/>
    <s v="Metformin"/>
    <s v="124/79"/>
    <n v="66"/>
    <s v="No"/>
    <x v="1"/>
  </r>
  <r>
    <s v="021699f0-69e8-4c03-a77b-731b2f320ff8"/>
    <s v="Eric Anderson"/>
    <n v="40"/>
    <s v="Other"/>
    <x v="57"/>
    <s v="Asthma"/>
    <s v="Sertraline"/>
    <s v="130/60"/>
    <n v="65"/>
    <s v="Yes"/>
    <x v="3"/>
  </r>
  <r>
    <s v="e06bfd48-e57f-46eb-82a7-a0bbdbbc5c24"/>
    <s v="Sara Copeland"/>
    <n v="55"/>
    <s v="Female"/>
    <x v="58"/>
    <s v="Hypertension"/>
    <s v="None"/>
    <s v="154/62"/>
    <n v="86"/>
    <s v="No"/>
    <x v="0"/>
  </r>
  <r>
    <s v="68826348-eeed-4f64-ad70-d6a18f1b6800"/>
    <s v="Joseph Harris"/>
    <n v="60"/>
    <s v="Female"/>
    <x v="59"/>
    <s v="Asthma"/>
    <s v="Albuterol"/>
    <s v="156/94"/>
    <n v="94"/>
    <s v="No"/>
    <x v="1"/>
  </r>
  <r>
    <s v="92368cbf-f5f3-41cf-8567-cb037cd60dad"/>
    <s v="Theresa Rose"/>
    <n v="23"/>
    <s v="Other"/>
    <x v="60"/>
    <s v="Diabetes"/>
    <s v="None"/>
    <s v="112/82"/>
    <n v="74"/>
    <s v="No"/>
    <x v="2"/>
  </r>
  <r>
    <s v="ed00d7c1-868b-4389-b870-b38f82817305"/>
    <s v="Robin Kennedy"/>
    <n v="20"/>
    <s v="Male"/>
    <x v="61"/>
    <s v="Diabetes"/>
    <s v="Sertraline"/>
    <s v="126/72"/>
    <n v="63"/>
    <s v="No"/>
    <x v="2"/>
  </r>
  <r>
    <s v="25d76296-2b9d-4a5b-a1c9-138d39bbba21"/>
    <s v="Brian Johnson"/>
    <n v="86"/>
    <s v="Female"/>
    <x v="62"/>
    <s v="COPD"/>
    <s v="None"/>
    <s v="103/92"/>
    <n v="94"/>
    <s v="No"/>
    <x v="1"/>
  </r>
  <r>
    <s v="5eb488b5-86b5-45e2-ae46-859c249718f9"/>
    <s v="David White"/>
    <n v="61"/>
    <s v="Other"/>
    <x v="63"/>
    <s v="Hypertension"/>
    <s v="None"/>
    <s v="146/77"/>
    <n v="60"/>
    <s v="No"/>
    <x v="1"/>
  </r>
  <r>
    <s v="403e6146-c7ff-4fed-be39-f9ab7242b166"/>
    <s v="Alexander Lawson"/>
    <n v="75"/>
    <s v="Male"/>
    <x v="64"/>
    <s v="Diabetes"/>
    <s v="Atorvastatin"/>
    <s v="125/66"/>
    <n v="84"/>
    <s v="Yes"/>
    <x v="1"/>
  </r>
  <r>
    <s v="c2ca389c-bcb8-4e8c-8c3f-39aac22d80a9"/>
    <s v="Dominic Williams"/>
    <n v="61"/>
    <s v="Female"/>
    <x v="65"/>
    <s v="Hypertension"/>
    <s v="Lisinopril"/>
    <s v="129/89"/>
    <n v="75"/>
    <s v="No"/>
    <x v="1"/>
  </r>
  <r>
    <s v="07c4aec6-93b6-4967-a2b6-12da2af813c8"/>
    <s v="Diane Brown"/>
    <n v="80"/>
    <s v="Other"/>
    <x v="66"/>
    <s v="Diabetes"/>
    <s v="Sertraline"/>
    <s v="131/72"/>
    <n v="86"/>
    <s v="No"/>
    <x v="1"/>
  </r>
  <r>
    <s v="163542c9-1c70-4f35-850a-914372152183"/>
    <s v="Emily Wilson"/>
    <n v="72"/>
    <s v="Male"/>
    <x v="67"/>
    <s v="Asthma"/>
    <s v="Metformin"/>
    <s v="140/61"/>
    <n v="71"/>
    <s v="No"/>
    <x v="1"/>
  </r>
  <r>
    <s v="d948d838-4c05-4aef-9bd4-7b0813ee253c"/>
    <s v="Courtney Smith"/>
    <n v="46"/>
    <s v="Female"/>
    <x v="68"/>
    <s v="Depression"/>
    <s v="Sertraline"/>
    <s v="148/95"/>
    <n v="71"/>
    <s v="Yes"/>
    <x v="0"/>
  </r>
  <r>
    <s v="12667502-6e3b-4de4-9fd3-ac936511808d"/>
    <s v="Kelly Williams"/>
    <n v="38"/>
    <s v="Other"/>
    <x v="47"/>
    <s v="Asthma"/>
    <s v="None"/>
    <s v="124/61"/>
    <n v="92"/>
    <s v="Yes"/>
    <x v="3"/>
  </r>
  <r>
    <s v="f4153e80-f2d8-484a-9b24-79f438d5d358"/>
    <s v="Nicole Stewart"/>
    <n v="28"/>
    <s v="Other"/>
    <x v="69"/>
    <s v="Hypertension"/>
    <s v="Albuterol"/>
    <s v="121/80"/>
    <n v="62"/>
    <s v="No"/>
    <x v="2"/>
  </r>
  <r>
    <s v="aca2f21e-ab79-4f56-ba18-13375a5a58b2"/>
    <s v="Rhonda Ortiz"/>
    <n v="38"/>
    <s v="Other"/>
    <x v="70"/>
    <s v="Healthy"/>
    <s v="Lisinopril"/>
    <s v="106/82"/>
    <n v="61"/>
    <s v="No"/>
    <x v="3"/>
  </r>
  <r>
    <s v="b02ce8e7-d9af-44ac-a936-14f6861ba90a"/>
    <s v="Henry Harrell"/>
    <n v="52"/>
    <s v="Female"/>
    <x v="71"/>
    <s v="Diabetes"/>
    <s v="Lisinopril"/>
    <s v="139/99"/>
    <n v="95"/>
    <s v="Yes"/>
    <x v="0"/>
  </r>
  <r>
    <s v="b96447f0-9d4f-47cc-8f2e-78116a34eb34"/>
    <s v="Christopher Casey"/>
    <n v="35"/>
    <s v="Female"/>
    <x v="72"/>
    <s v="Asthma"/>
    <s v="Sertraline"/>
    <s v="154/78"/>
    <n v="75"/>
    <s v="No"/>
    <x v="3"/>
  </r>
  <r>
    <s v="a9cc025f-501c-43b3-9851-9ef1d0c36d63"/>
    <s v="John Russo DDS"/>
    <n v="24"/>
    <s v="Other"/>
    <x v="73"/>
    <s v="COPD"/>
    <s v="None"/>
    <s v="132/87"/>
    <n v="96"/>
    <s v="No"/>
    <x v="2"/>
  </r>
  <r>
    <s v="132c16a8-0e31-422c-bb7e-39602c46df8b"/>
    <s v="Rachel Proctor"/>
    <n v="53"/>
    <s v="Female"/>
    <x v="51"/>
    <s v="Healthy"/>
    <s v="Lisinopril"/>
    <s v="148/66"/>
    <n v="83"/>
    <s v="Yes"/>
    <x v="0"/>
  </r>
  <r>
    <s v="bb0b585e-79cc-4e9e-b556-5250aec1829b"/>
    <s v="Nicole Hughes"/>
    <n v="42"/>
    <s v="Other"/>
    <x v="74"/>
    <s v="Depression"/>
    <s v="Metformin"/>
    <s v="156/88"/>
    <n v="78"/>
    <s v="Yes"/>
    <x v="3"/>
  </r>
  <r>
    <s v="0a0652a7-2ae5-4eb3-8d68-02f06bf4b914"/>
    <s v="Joseph Wilson"/>
    <n v="33"/>
    <s v="Other"/>
    <x v="75"/>
    <s v="Asthma"/>
    <s v="Atorvastatin"/>
    <s v="116/88"/>
    <n v="76"/>
    <s v="Yes"/>
    <x v="3"/>
  </r>
  <r>
    <s v="762b8212-f5e5-4e9d-9cdd-f94abf00de85"/>
    <s v="Toni Price"/>
    <n v="72"/>
    <s v="Male"/>
    <x v="40"/>
    <s v="Diabetes"/>
    <s v="Lisinopril"/>
    <s v="132/96"/>
    <n v="100"/>
    <s v="No"/>
    <x v="1"/>
  </r>
  <r>
    <s v="2a879b25-9276-4faf-ac5c-d6054d6f4178"/>
    <s v="Bruce Andrews"/>
    <n v="53"/>
    <s v="Female"/>
    <x v="76"/>
    <s v="Diabetes"/>
    <s v="Sertraline"/>
    <s v="106/68"/>
    <n v="99"/>
    <s v="Yes"/>
    <x v="0"/>
  </r>
  <r>
    <s v="461a83a5-d68c-4fdd-b235-72e405780a4c"/>
    <s v="Juan Mendez"/>
    <n v="48"/>
    <s v="Male"/>
    <x v="77"/>
    <s v="Hypertension"/>
    <s v="Sertraline"/>
    <s v="130/85"/>
    <n v="65"/>
    <s v="No"/>
    <x v="0"/>
  </r>
  <r>
    <s v="3a071e94-4dc5-45dd-a1ad-3196e23a7e7c"/>
    <s v="Michael Woods"/>
    <n v="53"/>
    <s v="Male"/>
    <x v="78"/>
    <s v="Healthy"/>
    <s v="Atorvastatin"/>
    <s v="105/89"/>
    <n v="80"/>
    <s v="No"/>
    <x v="0"/>
  </r>
  <r>
    <s v="6b912088-944a-4d6c-8c7c-86b35731ccc1"/>
    <s v="Stephanie Gaines"/>
    <n v="47"/>
    <s v="Female"/>
    <x v="79"/>
    <s v="Diabetes"/>
    <s v="Atorvastatin"/>
    <s v="123/82"/>
    <n v="95"/>
    <s v="Yes"/>
    <x v="0"/>
  </r>
  <r>
    <s v="418245bb-f201-480c-88e8-8acf185187f6"/>
    <s v="Tony Daniel"/>
    <n v="58"/>
    <s v="Female"/>
    <x v="80"/>
    <s v="Asthma"/>
    <s v="Metformin"/>
    <s v="140/87"/>
    <n v="70"/>
    <s v="Yes"/>
    <x v="0"/>
  </r>
  <r>
    <s v="492c8ff4-79ea-4d01-87ee-dc309a8930f4"/>
    <s v="Sarah Hines"/>
    <n v="65"/>
    <s v="Other"/>
    <x v="81"/>
    <s v="COPD"/>
    <s v="Sertraline"/>
    <s v="145/99"/>
    <n v="92"/>
    <s v="No"/>
    <x v="1"/>
  </r>
  <r>
    <s v="19e373b0-ceb3-4a53-aa13-714054aaca8f"/>
    <s v="Cynthia Perez"/>
    <n v="37"/>
    <s v="Other"/>
    <x v="82"/>
    <s v="Depression"/>
    <s v="Metformin"/>
    <s v="157/71"/>
    <n v="66"/>
    <s v="Yes"/>
    <x v="3"/>
  </r>
  <r>
    <s v="ee0cb7e4-f454-44ac-91c2-a679c4bf7461"/>
    <s v="Jeremy Hernandez"/>
    <n v="42"/>
    <s v="Other"/>
    <x v="83"/>
    <s v="Asthma"/>
    <s v="Sertraline"/>
    <s v="137/75"/>
    <n v="77"/>
    <s v="No"/>
    <x v="3"/>
  </r>
  <r>
    <s v="867e33f0-12bd-4652-8c3e-bdcba1d425ab"/>
    <s v="Mary Young"/>
    <n v="75"/>
    <s v="Female"/>
    <x v="19"/>
    <s v="Healthy"/>
    <s v="Metformin"/>
    <s v="158/96"/>
    <n v="66"/>
    <s v="Yes"/>
    <x v="1"/>
  </r>
  <r>
    <s v="c0f0d875-71d8-4f3b-9c46-4e2c051ff488"/>
    <s v="Kathryn Short"/>
    <n v="72"/>
    <s v="Male"/>
    <x v="84"/>
    <s v="COPD"/>
    <s v="Metformin"/>
    <s v="139/64"/>
    <n v="64"/>
    <s v="No"/>
    <x v="1"/>
  </r>
  <r>
    <s v="af03d062-1b50-44f7-bb38-a9155c85476b"/>
    <s v="Catherine Rice"/>
    <n v="38"/>
    <s v="Female"/>
    <x v="85"/>
    <s v="Asthma"/>
    <s v="Atorvastatin"/>
    <s v="115/74"/>
    <n v="100"/>
    <s v="Yes"/>
    <x v="3"/>
  </r>
  <r>
    <s v="ed2b90b5-3bc2-4002-b464-bde74e099acd"/>
    <s v="Rachel Yates"/>
    <n v="48"/>
    <s v="Other"/>
    <x v="86"/>
    <s v="Hypertension"/>
    <s v="Atorvastatin"/>
    <s v="138/65"/>
    <n v="75"/>
    <s v="No"/>
    <x v="0"/>
  </r>
  <r>
    <s v="9fdb8718-526c-4d01-ac47-a8b5fe1eb39d"/>
    <s v="Jason Riley"/>
    <n v="87"/>
    <s v="Other"/>
    <x v="87"/>
    <s v="Depression"/>
    <s v="Sertraline"/>
    <s v="132/62"/>
    <n v="77"/>
    <s v="Yes"/>
    <x v="1"/>
  </r>
  <r>
    <s v="ed58c093-b1c4-4693-a7a0-89aa2a55a3b1"/>
    <s v="April Williams"/>
    <n v="54"/>
    <s v="Male"/>
    <x v="88"/>
    <s v="COPD"/>
    <s v="Albuterol"/>
    <s v="107/93"/>
    <n v="75"/>
    <s v="Yes"/>
    <x v="0"/>
  </r>
  <r>
    <s v="a1ae358f-3094-406e-9836-0fd7d982ee2d"/>
    <s v="Kathleen Espinoza"/>
    <n v="88"/>
    <s v="Male"/>
    <x v="89"/>
    <s v="COPD"/>
    <s v="Albuterol"/>
    <s v="152/69"/>
    <n v="90"/>
    <s v="No"/>
    <x v="1"/>
  </r>
  <r>
    <s v="79e5e4f9-1d39-4044-baa4-e37e002e4a4c"/>
    <s v="Janice Johnson"/>
    <n v="49"/>
    <s v="Male"/>
    <x v="90"/>
    <s v="Diabetes"/>
    <s v="None"/>
    <s v="117/67"/>
    <n v="87"/>
    <s v="Yes"/>
    <x v="0"/>
  </r>
  <r>
    <s v="d04b21e6-063a-4a34-912b-259f0921f349"/>
    <s v="Ronald Mata"/>
    <n v="83"/>
    <s v="Female"/>
    <x v="91"/>
    <s v="COPD"/>
    <s v="None"/>
    <s v="157/62"/>
    <n v="92"/>
    <s v="No"/>
    <x v="1"/>
  </r>
  <r>
    <s v="1e2cd880-5a2a-4bfb-b160-da409a2e3af3"/>
    <s v="Thomas Santos"/>
    <n v="70"/>
    <s v="Male"/>
    <x v="31"/>
    <s v="Healthy"/>
    <s v="None"/>
    <s v="156/85"/>
    <n v="70"/>
    <s v="Yes"/>
    <x v="1"/>
  </r>
  <r>
    <s v="0d5f6190-3ebd-4e55-920d-2accc022a301"/>
    <s v="Nicholas Fleming"/>
    <n v="18"/>
    <s v="Other"/>
    <x v="92"/>
    <s v="Healthy"/>
    <s v="Atorvastatin"/>
    <s v="160/65"/>
    <n v="88"/>
    <s v="Yes"/>
    <x v="2"/>
  </r>
  <r>
    <s v="23e63c26-7719-497f-8327-a7785fa8ccf0"/>
    <s v="Dominique Gonzalez"/>
    <n v="86"/>
    <s v="Other"/>
    <x v="93"/>
    <s v="Diabetes"/>
    <s v="Sertraline"/>
    <s v="142/83"/>
    <n v="67"/>
    <s v="Yes"/>
    <x v="1"/>
  </r>
  <r>
    <s v="3d11245d-96ef-47d5-8b07-8a7dca11881f"/>
    <s v="Cindy Todd"/>
    <n v="64"/>
    <s v="Female"/>
    <x v="94"/>
    <s v="Asthma"/>
    <s v="Metformin"/>
    <s v="105/97"/>
    <n v="71"/>
    <s v="No"/>
    <x v="1"/>
  </r>
  <r>
    <m/>
    <m/>
    <m/>
    <m/>
    <x v="95"/>
    <m/>
    <m/>
    <m/>
    <m/>
    <m/>
    <x v="4"/>
  </r>
  <r>
    <m/>
    <m/>
    <m/>
    <m/>
    <x v="95"/>
    <m/>
    <m/>
    <m/>
    <m/>
    <m/>
    <x v="4"/>
  </r>
  <r>
    <m/>
    <m/>
    <m/>
    <m/>
    <x v="95"/>
    <m/>
    <m/>
    <m/>
    <m/>
    <m/>
    <x v="4"/>
  </r>
  <r>
    <m/>
    <m/>
    <m/>
    <m/>
    <x v="95"/>
    <m/>
    <m/>
    <m/>
    <m/>
    <m/>
    <x v="4"/>
  </r>
  <r>
    <m/>
    <m/>
    <m/>
    <m/>
    <x v="95"/>
    <m/>
    <m/>
    <m/>
    <m/>
    <m/>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18c347f5-074a-453e-a3f9-5ba637333400"/>
  </r>
  <r>
    <x v="1"/>
    <s v="fa4b98be-b96d-485b-9fe5-83cd2753f783"/>
  </r>
  <r>
    <x v="1"/>
    <s v="36900f2a-f1bb-45b4-b231-dc28f923d63c"/>
  </r>
  <r>
    <x v="2"/>
    <s v="018d7e9e-0198-4919-8797-9cb578fafe97"/>
  </r>
  <r>
    <x v="2"/>
    <s v="b650874d-658f-4937-b698-8a4686bc8dd0"/>
  </r>
  <r>
    <x v="2"/>
    <s v="a08dc7ad-d895-4021-b0f3-8902f2c9c8b4"/>
  </r>
  <r>
    <x v="0"/>
    <s v="67802c5b-4693-4c4b-8fdc-a1b88bc997a3"/>
  </r>
  <r>
    <x v="0"/>
    <s v="6f8ee18a-b37b-403e-87b0-c8b850c85513"/>
  </r>
  <r>
    <x v="2"/>
    <s v="9043d151-7f39-4d01-af54-5e9b9aa8e599"/>
  </r>
  <r>
    <x v="0"/>
    <s v="10f87941-3145-47e1-94bd-6da91ead0133"/>
  </r>
  <r>
    <x v="0"/>
    <s v="d6aa8a18-084d-465f-880d-32f7fcdb2174"/>
  </r>
  <r>
    <x v="2"/>
    <s v="b3ed2753-a60d-48c2-927e-b3546949c9c2"/>
  </r>
  <r>
    <x v="2"/>
    <s v="fa0962d2-27dc-4252-8727-19d515de41a2"/>
  </r>
  <r>
    <x v="2"/>
    <s v="0c17ad73-2fff-49a8-8d0a-14afdb84d085"/>
  </r>
  <r>
    <x v="2"/>
    <s v="6797ddc4-b8fe-4f6b-87ca-5d83e6ebd2d7"/>
  </r>
  <r>
    <x v="2"/>
    <s v="3f79cea3-1947-4e69-8d62-5ba408095dad"/>
  </r>
  <r>
    <x v="2"/>
    <s v="22ac5239-4876-4022-bf7c-08a1e4c9d255"/>
  </r>
  <r>
    <x v="2"/>
    <s v="25da815b-262e-4130-9983-0e5a573a9fd4"/>
  </r>
  <r>
    <x v="0"/>
    <s v="e86029b3-5214-4e67-83ab-0da0c525d86c"/>
  </r>
  <r>
    <x v="2"/>
    <s v="4412f4f6-887e-4c65-a087-8785a3fd6443"/>
  </r>
  <r>
    <x v="2"/>
    <s v="eae54c9b-03a8-47fd-a140-686959037bae"/>
  </r>
  <r>
    <x v="1"/>
    <s v="d1c71d71-0bba-4801-bcaa-af593d7eead1"/>
  </r>
  <r>
    <x v="0"/>
    <s v="1ac74222-860e-4c3d-a8d0-7afba5985a8f"/>
  </r>
  <r>
    <x v="2"/>
    <s v="5db8e576-b04d-4713-ab32-16e4480d5e9c"/>
  </r>
  <r>
    <x v="2"/>
    <s v="ac866181-a639-4fef-ad0d-7ad8402a4542"/>
  </r>
  <r>
    <x v="0"/>
    <s v="062d3234-6225-482e-a682-4efa28ddee9f"/>
  </r>
  <r>
    <x v="1"/>
    <s v="e50e47a0-0d86-4267-89bf-fe7a3617071d"/>
  </r>
  <r>
    <x v="2"/>
    <s v="8c713f58-a1eb-4240-a68a-a39d38a9e6a1"/>
  </r>
  <r>
    <x v="0"/>
    <s v="85eca0c8-3caf-4010-a047-8a2eec4e7fc4"/>
  </r>
  <r>
    <x v="1"/>
    <s v="9705ef9a-66ff-4a7d-9ec8-e8a522bac84c"/>
  </r>
  <r>
    <x v="1"/>
    <s v="0581d582-bf71-419d-93cf-3153c9f49262"/>
  </r>
  <r>
    <x v="2"/>
    <s v="9f78d45d-99b9-47fd-9547-f967b7f3ed60"/>
  </r>
  <r>
    <x v="2"/>
    <s v="12f9776f-2e01-434f-8858-1a7bfcb8ae33"/>
  </r>
  <r>
    <x v="2"/>
    <s v="06d5e6b7-e93c-4801-838e-497d8b640d92"/>
  </r>
  <r>
    <x v="1"/>
    <s v="33956403-7f87-4145-8164-500b1a086a59"/>
  </r>
  <r>
    <x v="2"/>
    <s v="78ae8c2b-1899-409e-beeb-a6cdd5dc9493"/>
  </r>
  <r>
    <x v="1"/>
    <s v="ba333fd6-efa5-41d9-a48f-70f5f022703b"/>
  </r>
  <r>
    <x v="2"/>
    <s v="b0a81c16-b085-4ce1-87c6-fceb259c653e"/>
  </r>
  <r>
    <x v="1"/>
    <s v="0f53b218-6c80-4918-84dd-e12f169a8470"/>
  </r>
  <r>
    <x v="2"/>
    <s v="08e48757-9b81-4c35-a034-b559acdd4315"/>
  </r>
  <r>
    <x v="0"/>
    <s v="bacfab06-ba9b-49eb-99f8-e1a01e845a5c"/>
  </r>
  <r>
    <x v="2"/>
    <s v="bff85fe2-e9d1-4fed-86ec-5f1f6c4d3cff"/>
  </r>
  <r>
    <x v="2"/>
    <s v="f4c144b7-ed6e-43fe-92ae-f0f1a28cd661"/>
  </r>
  <r>
    <x v="2"/>
    <s v="d9b5b5de-a128-42ac-bb0c-a3dde9242a09"/>
  </r>
  <r>
    <x v="1"/>
    <s v="f2817c2a-28a4-437f-b492-4a6678553381"/>
  </r>
  <r>
    <x v="2"/>
    <s v="f492da90-5e8c-4e09-b284-efdcaf4179a7"/>
  </r>
  <r>
    <x v="1"/>
    <s v="4f32b4f2-96d1-4745-8721-db6ba1677234"/>
  </r>
  <r>
    <x v="1"/>
    <s v="25ae3e5e-476c-445e-b680-b5d4e79a1c8e"/>
  </r>
  <r>
    <x v="0"/>
    <s v="a9373e9e-c0b3-41e4-beb4-8e9f54599745"/>
  </r>
  <r>
    <x v="2"/>
    <s v="688a0192-7226-4543-a109-784edd5c34bc"/>
  </r>
  <r>
    <x v="2"/>
    <s v="a6d60b6b-d6fd-4a86-89fc-1a1722d10feb"/>
  </r>
  <r>
    <x v="2"/>
    <s v="7d5a0625-9f36-440c-bad1-4a82a43872f5"/>
  </r>
  <r>
    <x v="1"/>
    <s v="ee92f4bd-d51f-4c5b-8501-92f55617630a"/>
  </r>
  <r>
    <x v="1"/>
    <s v="678ef3c3-a73f-4895-b330-613728ed3090"/>
  </r>
  <r>
    <x v="2"/>
    <s v="2757bfe6-3e6c-4154-abd8-3f2bb5fe5130"/>
  </r>
  <r>
    <x v="2"/>
    <s v="c1e624c2-ceda-48a4-824d-4dfacd680051"/>
  </r>
  <r>
    <x v="2"/>
    <s v="d1cf88f7-97f9-4932-a3c8-530e08ccc409"/>
  </r>
  <r>
    <x v="2"/>
    <s v="021699f0-69e8-4c03-a77b-731b2f320ff8"/>
  </r>
  <r>
    <x v="0"/>
    <s v="e06bfd48-e57f-46eb-82a7-a0bbdbbc5c24"/>
  </r>
  <r>
    <x v="2"/>
    <s v="68826348-eeed-4f64-ad70-d6a18f1b6800"/>
  </r>
  <r>
    <x v="2"/>
    <s v="92368cbf-f5f3-41cf-8567-cb037cd60dad"/>
  </r>
  <r>
    <x v="2"/>
    <s v="ed00d7c1-868b-4389-b870-b38f82817305"/>
  </r>
  <r>
    <x v="2"/>
    <s v="25d76296-2b9d-4a5b-a1c9-138d39bbba21"/>
  </r>
  <r>
    <x v="2"/>
    <s v="5eb488b5-86b5-45e2-ae46-859c249718f9"/>
  </r>
  <r>
    <x v="2"/>
    <s v="403e6146-c7ff-4fed-be39-f9ab7242b166"/>
  </r>
  <r>
    <x v="2"/>
    <s v="c2ca389c-bcb8-4e8c-8c3f-39aac22d80a9"/>
  </r>
  <r>
    <x v="1"/>
    <s v="07c4aec6-93b6-4967-a2b6-12da2af813c8"/>
  </r>
  <r>
    <x v="2"/>
    <s v="163542c9-1c70-4f35-850a-914372152183"/>
  </r>
  <r>
    <x v="2"/>
    <s v="d948d838-4c05-4aef-9bd4-7b0813ee253c"/>
  </r>
  <r>
    <x v="1"/>
    <s v="12667502-6e3b-4de4-9fd3-ac936511808d"/>
  </r>
  <r>
    <x v="0"/>
    <s v="f4153e80-f2d8-484a-9b24-79f438d5d358"/>
  </r>
  <r>
    <x v="0"/>
    <s v="aca2f21e-ab79-4f56-ba18-13375a5a58b2"/>
  </r>
  <r>
    <x v="2"/>
    <s v="b02ce8e7-d9af-44ac-a936-14f6861ba90a"/>
  </r>
  <r>
    <x v="2"/>
    <s v="b96447f0-9d4f-47cc-8f2e-78116a34eb34"/>
  </r>
  <r>
    <x v="2"/>
    <s v="a9cc025f-501c-43b3-9851-9ef1d0c36d63"/>
  </r>
  <r>
    <x v="2"/>
    <s v="132c16a8-0e31-422c-bb7e-39602c46df8b"/>
  </r>
  <r>
    <x v="1"/>
    <s v="bb0b585e-79cc-4e9e-b556-5250aec1829b"/>
  </r>
  <r>
    <x v="2"/>
    <s v="0a0652a7-2ae5-4eb3-8d68-02f06bf4b914"/>
  </r>
  <r>
    <x v="0"/>
    <s v="762b8212-f5e5-4e9d-9cdd-f94abf00de85"/>
  </r>
  <r>
    <x v="1"/>
    <s v="2a879b25-9276-4faf-ac5c-d6054d6f4178"/>
  </r>
  <r>
    <x v="2"/>
    <s v="461a83a5-d68c-4fdd-b235-72e405780a4c"/>
  </r>
  <r>
    <x v="0"/>
    <s v="3a071e94-4dc5-45dd-a1ad-3196e23a7e7c"/>
  </r>
  <r>
    <x v="0"/>
    <s v="6b912088-944a-4d6c-8c7c-86b35731ccc1"/>
  </r>
  <r>
    <x v="2"/>
    <s v="418245bb-f201-480c-88e8-8acf185187f6"/>
  </r>
  <r>
    <x v="1"/>
    <s v="492c8ff4-79ea-4d01-87ee-dc309a8930f4"/>
  </r>
  <r>
    <x v="2"/>
    <s v="19e373b0-ceb3-4a53-aa13-714054aaca8f"/>
  </r>
  <r>
    <x v="0"/>
    <s v="ee0cb7e4-f454-44ac-91c2-a679c4bf7461"/>
  </r>
  <r>
    <x v="2"/>
    <s v="867e33f0-12bd-4652-8c3e-bdcba1d425ab"/>
  </r>
  <r>
    <x v="0"/>
    <s v="c0f0d875-71d8-4f3b-9c46-4e2c051ff488"/>
  </r>
  <r>
    <x v="2"/>
    <s v="af03d062-1b50-44f7-bb38-a9155c85476b"/>
  </r>
  <r>
    <x v="2"/>
    <s v="ed2b90b5-3bc2-4002-b464-bde74e099acd"/>
  </r>
  <r>
    <x v="2"/>
    <s v="9fdb8718-526c-4d01-ac47-a8b5fe1eb39d"/>
  </r>
  <r>
    <x v="2"/>
    <s v="ed58c093-b1c4-4693-a7a0-89aa2a55a3b1"/>
  </r>
  <r>
    <x v="0"/>
    <s v="a1ae358f-3094-406e-9836-0fd7d982ee2d"/>
  </r>
  <r>
    <x v="1"/>
    <s v="79e5e4f9-1d39-4044-baa4-e37e002e4a4c"/>
  </r>
  <r>
    <x v="1"/>
    <s v="d04b21e6-063a-4a34-912b-259f0921f349"/>
  </r>
  <r>
    <x v="2"/>
    <s v="1e2cd880-5a2a-4bfb-b160-da409a2e3af3"/>
  </r>
  <r>
    <x v="1"/>
    <s v="0d5f6190-3ebd-4e55-920d-2accc022a301"/>
  </r>
  <r>
    <x v="2"/>
    <s v="23e63c26-7719-497f-8327-a7785fa8ccf0"/>
  </r>
  <r>
    <x v="0"/>
    <s v="3d11245d-96ef-47d5-8b07-8a7dca11881f"/>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r>
  <r>
    <x v="1"/>
    <x v="1"/>
    <x v="1"/>
  </r>
  <r>
    <x v="2"/>
    <x v="1"/>
    <x v="2"/>
  </r>
  <r>
    <x v="0"/>
    <x v="2"/>
    <x v="3"/>
  </r>
  <r>
    <x v="2"/>
    <x v="2"/>
    <x v="4"/>
  </r>
  <r>
    <x v="3"/>
    <x v="2"/>
    <x v="5"/>
  </r>
  <r>
    <x v="1"/>
    <x v="0"/>
    <x v="6"/>
  </r>
  <r>
    <x v="2"/>
    <x v="0"/>
    <x v="7"/>
  </r>
  <r>
    <x v="3"/>
    <x v="2"/>
    <x v="8"/>
  </r>
  <r>
    <x v="2"/>
    <x v="0"/>
    <x v="9"/>
  </r>
  <r>
    <x v="0"/>
    <x v="0"/>
    <x v="10"/>
  </r>
  <r>
    <x v="0"/>
    <x v="2"/>
    <x v="11"/>
  </r>
  <r>
    <x v="1"/>
    <x v="2"/>
    <x v="12"/>
  </r>
  <r>
    <x v="0"/>
    <x v="2"/>
    <x v="13"/>
  </r>
  <r>
    <x v="1"/>
    <x v="2"/>
    <x v="14"/>
  </r>
  <r>
    <x v="3"/>
    <x v="2"/>
    <x v="15"/>
  </r>
  <r>
    <x v="1"/>
    <x v="2"/>
    <x v="16"/>
  </r>
  <r>
    <x v="3"/>
    <x v="2"/>
    <x v="17"/>
  </r>
  <r>
    <x v="0"/>
    <x v="0"/>
    <x v="18"/>
  </r>
  <r>
    <x v="1"/>
    <x v="2"/>
    <x v="19"/>
  </r>
  <r>
    <x v="1"/>
    <x v="2"/>
    <x v="20"/>
  </r>
  <r>
    <x v="0"/>
    <x v="1"/>
    <x v="21"/>
  </r>
  <r>
    <x v="2"/>
    <x v="0"/>
    <x v="22"/>
  </r>
  <r>
    <x v="2"/>
    <x v="2"/>
    <x v="23"/>
  </r>
  <r>
    <x v="3"/>
    <x v="2"/>
    <x v="24"/>
  </r>
  <r>
    <x v="1"/>
    <x v="0"/>
    <x v="25"/>
  </r>
  <r>
    <x v="0"/>
    <x v="1"/>
    <x v="26"/>
  </r>
  <r>
    <x v="3"/>
    <x v="2"/>
    <x v="27"/>
  </r>
  <r>
    <x v="1"/>
    <x v="0"/>
    <x v="28"/>
  </r>
  <r>
    <x v="3"/>
    <x v="1"/>
    <x v="29"/>
  </r>
  <r>
    <x v="0"/>
    <x v="1"/>
    <x v="30"/>
  </r>
  <r>
    <x v="1"/>
    <x v="2"/>
    <x v="31"/>
  </r>
  <r>
    <x v="1"/>
    <x v="2"/>
    <x v="32"/>
  </r>
  <r>
    <x v="3"/>
    <x v="2"/>
    <x v="33"/>
  </r>
  <r>
    <x v="3"/>
    <x v="1"/>
    <x v="34"/>
  </r>
  <r>
    <x v="2"/>
    <x v="2"/>
    <x v="35"/>
  </r>
  <r>
    <x v="3"/>
    <x v="1"/>
    <x v="36"/>
  </r>
  <r>
    <x v="3"/>
    <x v="2"/>
    <x v="37"/>
  </r>
  <r>
    <x v="1"/>
    <x v="1"/>
    <x v="38"/>
  </r>
  <r>
    <x v="1"/>
    <x v="2"/>
    <x v="39"/>
  </r>
  <r>
    <x v="2"/>
    <x v="0"/>
    <x v="40"/>
  </r>
  <r>
    <x v="1"/>
    <x v="2"/>
    <x v="41"/>
  </r>
  <r>
    <x v="3"/>
    <x v="2"/>
    <x v="42"/>
  </r>
  <r>
    <x v="3"/>
    <x v="2"/>
    <x v="43"/>
  </r>
  <r>
    <x v="1"/>
    <x v="1"/>
    <x v="44"/>
  </r>
  <r>
    <x v="0"/>
    <x v="2"/>
    <x v="45"/>
  </r>
  <r>
    <x v="2"/>
    <x v="1"/>
    <x v="46"/>
  </r>
  <r>
    <x v="1"/>
    <x v="1"/>
    <x v="47"/>
  </r>
  <r>
    <x v="2"/>
    <x v="0"/>
    <x v="48"/>
  </r>
  <r>
    <x v="2"/>
    <x v="2"/>
    <x v="49"/>
  </r>
  <r>
    <x v="1"/>
    <x v="2"/>
    <x v="50"/>
  </r>
  <r>
    <x v="2"/>
    <x v="2"/>
    <x v="51"/>
  </r>
  <r>
    <x v="0"/>
    <x v="1"/>
    <x v="52"/>
  </r>
  <r>
    <x v="0"/>
    <x v="1"/>
    <x v="53"/>
  </r>
  <r>
    <x v="1"/>
    <x v="2"/>
    <x v="54"/>
  </r>
  <r>
    <x v="0"/>
    <x v="2"/>
    <x v="55"/>
  </r>
  <r>
    <x v="1"/>
    <x v="2"/>
    <x v="56"/>
  </r>
  <r>
    <x v="3"/>
    <x v="2"/>
    <x v="57"/>
  </r>
  <r>
    <x v="0"/>
    <x v="0"/>
    <x v="58"/>
  </r>
  <r>
    <x v="1"/>
    <x v="2"/>
    <x v="59"/>
  </r>
  <r>
    <x v="2"/>
    <x v="2"/>
    <x v="60"/>
  </r>
  <r>
    <x v="2"/>
    <x v="2"/>
    <x v="61"/>
  </r>
  <r>
    <x v="1"/>
    <x v="2"/>
    <x v="62"/>
  </r>
  <r>
    <x v="1"/>
    <x v="2"/>
    <x v="63"/>
  </r>
  <r>
    <x v="1"/>
    <x v="2"/>
    <x v="64"/>
  </r>
  <r>
    <x v="1"/>
    <x v="2"/>
    <x v="65"/>
  </r>
  <r>
    <x v="1"/>
    <x v="1"/>
    <x v="66"/>
  </r>
  <r>
    <x v="1"/>
    <x v="2"/>
    <x v="67"/>
  </r>
  <r>
    <x v="0"/>
    <x v="2"/>
    <x v="68"/>
  </r>
  <r>
    <x v="3"/>
    <x v="1"/>
    <x v="69"/>
  </r>
  <r>
    <x v="2"/>
    <x v="0"/>
    <x v="70"/>
  </r>
  <r>
    <x v="3"/>
    <x v="0"/>
    <x v="71"/>
  </r>
  <r>
    <x v="0"/>
    <x v="2"/>
    <x v="72"/>
  </r>
  <r>
    <x v="3"/>
    <x v="2"/>
    <x v="73"/>
  </r>
  <r>
    <x v="2"/>
    <x v="2"/>
    <x v="74"/>
  </r>
  <r>
    <x v="0"/>
    <x v="2"/>
    <x v="75"/>
  </r>
  <r>
    <x v="3"/>
    <x v="1"/>
    <x v="76"/>
  </r>
  <r>
    <x v="3"/>
    <x v="2"/>
    <x v="77"/>
  </r>
  <r>
    <x v="1"/>
    <x v="0"/>
    <x v="78"/>
  </r>
  <r>
    <x v="0"/>
    <x v="1"/>
    <x v="79"/>
  </r>
  <r>
    <x v="0"/>
    <x v="2"/>
    <x v="80"/>
  </r>
  <r>
    <x v="0"/>
    <x v="0"/>
    <x v="81"/>
  </r>
  <r>
    <x v="0"/>
    <x v="0"/>
    <x v="82"/>
  </r>
  <r>
    <x v="0"/>
    <x v="2"/>
    <x v="83"/>
  </r>
  <r>
    <x v="1"/>
    <x v="1"/>
    <x v="84"/>
  </r>
  <r>
    <x v="3"/>
    <x v="2"/>
    <x v="85"/>
  </r>
  <r>
    <x v="3"/>
    <x v="0"/>
    <x v="86"/>
  </r>
  <r>
    <x v="1"/>
    <x v="2"/>
    <x v="87"/>
  </r>
  <r>
    <x v="1"/>
    <x v="0"/>
    <x v="88"/>
  </r>
  <r>
    <x v="3"/>
    <x v="2"/>
    <x v="89"/>
  </r>
  <r>
    <x v="0"/>
    <x v="2"/>
    <x v="90"/>
  </r>
  <r>
    <x v="1"/>
    <x v="2"/>
    <x v="91"/>
  </r>
  <r>
    <x v="0"/>
    <x v="2"/>
    <x v="92"/>
  </r>
  <r>
    <x v="1"/>
    <x v="0"/>
    <x v="93"/>
  </r>
  <r>
    <x v="0"/>
    <x v="1"/>
    <x v="94"/>
  </r>
  <r>
    <x v="1"/>
    <x v="1"/>
    <x v="95"/>
  </r>
  <r>
    <x v="1"/>
    <x v="2"/>
    <x v="96"/>
  </r>
  <r>
    <x v="2"/>
    <x v="1"/>
    <x v="97"/>
  </r>
  <r>
    <x v="1"/>
    <x v="2"/>
    <x v="98"/>
  </r>
  <r>
    <x v="1"/>
    <x v="0"/>
    <x v="9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tacey Warner"/>
    <n v="51"/>
    <x v="0"/>
    <d v="2023-09-28T00:00:00"/>
    <x v="0"/>
    <x v="0"/>
    <n v="147"/>
    <n v="85"/>
    <n v="67"/>
    <x v="0"/>
    <x v="0"/>
    <x v="0"/>
    <s v="18c347f5-074a-453e-a3f9-5ba637333400"/>
  </r>
  <r>
    <x v="1"/>
    <s v="Logan Cline"/>
    <n v="67"/>
    <x v="1"/>
    <d v="2025-03-17T00:00:00"/>
    <x v="1"/>
    <x v="1"/>
    <n v="128"/>
    <n v="92"/>
    <n v="88"/>
    <x v="0"/>
    <x v="1"/>
    <x v="1"/>
    <s v="fa4b98be-b96d-485b-9fe5-83cd2753f783"/>
  </r>
  <r>
    <x v="2"/>
    <s v="Nicole Brown"/>
    <n v="21"/>
    <x v="2"/>
    <d v="2025-05-12T00:00:00"/>
    <x v="1"/>
    <x v="1"/>
    <n v="108"/>
    <n v="72"/>
    <n v="93"/>
    <x v="0"/>
    <x v="2"/>
    <x v="1"/>
    <s v="36900f2a-f1bb-45b4-b231-dc28f923d63c"/>
  </r>
  <r>
    <x v="3"/>
    <s v="Robert Padilla"/>
    <n v="57"/>
    <x v="0"/>
    <d v="2024-05-21T00:00:00"/>
    <x v="2"/>
    <x v="0"/>
    <n v="131"/>
    <n v="86"/>
    <n v="88"/>
    <x v="1"/>
    <x v="0"/>
    <x v="2"/>
    <s v="018d7e9e-0198-4919-8797-9cb578fafe97"/>
  </r>
  <r>
    <x v="4"/>
    <s v="Christopher Jones"/>
    <n v="21"/>
    <x v="0"/>
    <d v="2024-07-04T00:00:00"/>
    <x v="3"/>
    <x v="1"/>
    <n v="131"/>
    <n v="76"/>
    <n v="75"/>
    <x v="0"/>
    <x v="2"/>
    <x v="2"/>
    <s v="b650874d-658f-4937-b698-8a4686bc8dd0"/>
  </r>
  <r>
    <x v="5"/>
    <s v="Kayla Smith"/>
    <n v="30"/>
    <x v="2"/>
    <d v="2024-06-09T00:00:00"/>
    <x v="1"/>
    <x v="2"/>
    <n v="105"/>
    <n v="73"/>
    <n v="75"/>
    <x v="0"/>
    <x v="3"/>
    <x v="2"/>
    <s v="a08dc7ad-d895-4021-b0f3-8902f2c9c8b4"/>
  </r>
  <r>
    <x v="6"/>
    <s v="Gina Callahan"/>
    <n v="88"/>
    <x v="2"/>
    <d v="2023-08-02T00:00:00"/>
    <x v="3"/>
    <x v="3"/>
    <n v="107"/>
    <n v="80"/>
    <n v="100"/>
    <x v="1"/>
    <x v="1"/>
    <x v="0"/>
    <s v="67802c5b-4693-4c4b-8fdc-a1b88bc997a3"/>
  </r>
  <r>
    <x v="7"/>
    <s v="Paul Jennings"/>
    <n v="24"/>
    <x v="1"/>
    <d v="2023-08-03T00:00:00"/>
    <x v="1"/>
    <x v="0"/>
    <n v="156"/>
    <n v="77"/>
    <n v="77"/>
    <x v="0"/>
    <x v="2"/>
    <x v="0"/>
    <s v="6f8ee18a-b37b-403e-87b0-c8b850c85513"/>
  </r>
  <r>
    <x v="8"/>
    <s v="Laura Knight"/>
    <n v="32"/>
    <x v="1"/>
    <d v="2024-10-28T00:00:00"/>
    <x v="0"/>
    <x v="4"/>
    <n v="114"/>
    <n v="95"/>
    <n v="78"/>
    <x v="0"/>
    <x v="3"/>
    <x v="2"/>
    <s v="9043d151-7f39-4d01-af54-5e9b9aa8e599"/>
  </r>
  <r>
    <x v="9"/>
    <s v="Valerie Vaughan"/>
    <n v="20"/>
    <x v="1"/>
    <d v="2023-09-03T00:00:00"/>
    <x v="1"/>
    <x v="3"/>
    <n v="123"/>
    <n v="86"/>
    <n v="90"/>
    <x v="1"/>
    <x v="2"/>
    <x v="0"/>
    <s v="10f87941-3145-47e1-94bd-6da91ead0133"/>
  </r>
  <r>
    <x v="10"/>
    <s v="Robert Mcdonald"/>
    <n v="45"/>
    <x v="2"/>
    <d v="2023-07-30T00:00:00"/>
    <x v="2"/>
    <x v="4"/>
    <n v="135"/>
    <n v="62"/>
    <n v="77"/>
    <x v="1"/>
    <x v="0"/>
    <x v="0"/>
    <s v="d6aa8a18-084d-465f-880d-32f7fcdb2174"/>
  </r>
  <r>
    <x v="11"/>
    <s v="Clinton Smith"/>
    <n v="50"/>
    <x v="0"/>
    <d v="2024-01-28T00:00:00"/>
    <x v="1"/>
    <x v="2"/>
    <n v="159"/>
    <n v="69"/>
    <n v="86"/>
    <x v="0"/>
    <x v="0"/>
    <x v="2"/>
    <s v="b3ed2753-a60d-48c2-927e-b3546949c9c2"/>
  </r>
  <r>
    <x v="12"/>
    <s v="Brian Gardner"/>
    <n v="75"/>
    <x v="1"/>
    <d v="2024-07-20T00:00:00"/>
    <x v="0"/>
    <x v="1"/>
    <n v="104"/>
    <n v="99"/>
    <n v="86"/>
    <x v="0"/>
    <x v="1"/>
    <x v="2"/>
    <s v="fa0962d2-27dc-4252-8727-19d515de41a2"/>
  </r>
  <r>
    <x v="13"/>
    <s v="Amanda Thomas"/>
    <n v="50"/>
    <x v="0"/>
    <d v="2024-12-06T00:00:00"/>
    <x v="4"/>
    <x v="0"/>
    <n v="143"/>
    <n v="67"/>
    <n v="97"/>
    <x v="1"/>
    <x v="0"/>
    <x v="2"/>
    <s v="0c17ad73-2fff-49a8-8d0a-14afdb84d085"/>
  </r>
  <r>
    <x v="14"/>
    <s v="Brian Wilson"/>
    <n v="62"/>
    <x v="1"/>
    <d v="2024-12-27T00:00:00"/>
    <x v="0"/>
    <x v="3"/>
    <n v="102"/>
    <n v="86"/>
    <n v="91"/>
    <x v="1"/>
    <x v="1"/>
    <x v="2"/>
    <s v="6797ddc4-b8fe-4f6b-87ca-5d83e6ebd2d7"/>
  </r>
  <r>
    <x v="15"/>
    <s v="Alex Green"/>
    <n v="33"/>
    <x v="0"/>
    <d v="2024-07-13T00:00:00"/>
    <x v="1"/>
    <x v="0"/>
    <n v="159"/>
    <n v="89"/>
    <n v="92"/>
    <x v="0"/>
    <x v="3"/>
    <x v="2"/>
    <s v="3f79cea3-1947-4e69-8d62-5ba408095dad"/>
  </r>
  <r>
    <x v="16"/>
    <s v="Kevin Flowers"/>
    <n v="88"/>
    <x v="2"/>
    <d v="2024-10-30T00:00:00"/>
    <x v="5"/>
    <x v="3"/>
    <n v="133"/>
    <n v="80"/>
    <n v="100"/>
    <x v="1"/>
    <x v="1"/>
    <x v="2"/>
    <s v="22ac5239-4876-4022-bf7c-08a1e4c9d255"/>
  </r>
  <r>
    <x v="17"/>
    <s v="Judy Atkins"/>
    <n v="33"/>
    <x v="2"/>
    <d v="2024-09-07T00:00:00"/>
    <x v="2"/>
    <x v="4"/>
    <n v="150"/>
    <n v="74"/>
    <n v="60"/>
    <x v="1"/>
    <x v="3"/>
    <x v="2"/>
    <s v="25da815b-262e-4130-9983-0e5a573a9fd4"/>
  </r>
  <r>
    <x v="18"/>
    <s v="Kathy Parker"/>
    <n v="58"/>
    <x v="0"/>
    <d v="2023-09-09T00:00:00"/>
    <x v="0"/>
    <x v="0"/>
    <n v="121"/>
    <n v="82"/>
    <n v="64"/>
    <x v="1"/>
    <x v="0"/>
    <x v="0"/>
    <s v="e86029b3-5214-4e67-83ab-0da0c525d86c"/>
  </r>
  <r>
    <x v="19"/>
    <s v="Tiffany Villegas"/>
    <n v="73"/>
    <x v="0"/>
    <d v="2024-01-26T00:00:00"/>
    <x v="1"/>
    <x v="4"/>
    <n v="139"/>
    <n v="99"/>
    <n v="94"/>
    <x v="0"/>
    <x v="1"/>
    <x v="2"/>
    <s v="4412f4f6-887e-4c65-a087-8785a3fd6443"/>
  </r>
  <r>
    <x v="20"/>
    <s v="William Mullins"/>
    <n v="82"/>
    <x v="2"/>
    <d v="2024-01-30T00:00:00"/>
    <x v="1"/>
    <x v="4"/>
    <n v="115"/>
    <n v="64"/>
    <n v="85"/>
    <x v="0"/>
    <x v="1"/>
    <x v="2"/>
    <s v="eae54c9b-03a8-47fd-a140-686959037bae"/>
  </r>
  <r>
    <x v="21"/>
    <s v="Douglas Lewis"/>
    <n v="49"/>
    <x v="1"/>
    <d v="2025-03-26T00:00:00"/>
    <x v="5"/>
    <x v="1"/>
    <n v="129"/>
    <n v="98"/>
    <n v="95"/>
    <x v="1"/>
    <x v="0"/>
    <x v="1"/>
    <s v="d1c71d71-0bba-4801-bcaa-af593d7eead1"/>
  </r>
  <r>
    <x v="22"/>
    <s v="Linda Lee"/>
    <n v="27"/>
    <x v="0"/>
    <d v="2023-09-11T00:00:00"/>
    <x v="2"/>
    <x v="4"/>
    <n v="103"/>
    <n v="100"/>
    <n v="98"/>
    <x v="1"/>
    <x v="2"/>
    <x v="0"/>
    <s v="1ac74222-860e-4c3d-a8d0-7afba5985a8f"/>
  </r>
  <r>
    <x v="23"/>
    <s v="David Davis"/>
    <n v="28"/>
    <x v="1"/>
    <d v="2024-10-24T00:00:00"/>
    <x v="5"/>
    <x v="2"/>
    <n v="158"/>
    <n v="65"/>
    <n v="96"/>
    <x v="1"/>
    <x v="2"/>
    <x v="2"/>
    <s v="5db8e576-b04d-4713-ab32-16e4480d5e9c"/>
  </r>
  <r>
    <x v="24"/>
    <s v="Roger Rodriguez"/>
    <n v="43"/>
    <x v="0"/>
    <d v="2024-04-26T00:00:00"/>
    <x v="1"/>
    <x v="4"/>
    <n v="147"/>
    <n v="82"/>
    <n v="82"/>
    <x v="0"/>
    <x v="3"/>
    <x v="2"/>
    <s v="ac866181-a639-4fef-ad0d-7ad8402a4542"/>
  </r>
  <r>
    <x v="25"/>
    <s v="Jacob Hawkins"/>
    <n v="90"/>
    <x v="0"/>
    <d v="2023-10-01T00:00:00"/>
    <x v="3"/>
    <x v="4"/>
    <n v="108"/>
    <n v="81"/>
    <n v="65"/>
    <x v="0"/>
    <x v="1"/>
    <x v="0"/>
    <s v="062d3234-6225-482e-a682-4efa28ddee9f"/>
  </r>
  <r>
    <x v="26"/>
    <s v="Carolyn Love"/>
    <n v="57"/>
    <x v="2"/>
    <d v="2025-02-19T00:00:00"/>
    <x v="3"/>
    <x v="1"/>
    <n v="138"/>
    <n v="83"/>
    <n v="63"/>
    <x v="1"/>
    <x v="0"/>
    <x v="1"/>
    <s v="e50e47a0-0d86-4267-89bf-fe7a3617071d"/>
  </r>
  <r>
    <x v="27"/>
    <s v="Mitchell Hendricks"/>
    <n v="39"/>
    <x v="2"/>
    <d v="2024-09-03T00:00:00"/>
    <x v="0"/>
    <x v="0"/>
    <n v="112"/>
    <n v="88"/>
    <n v="75"/>
    <x v="1"/>
    <x v="3"/>
    <x v="2"/>
    <s v="8c713f58-a1eb-4240-a68a-a39d38a9e6a1"/>
  </r>
  <r>
    <x v="28"/>
    <s v="Miss Jamie Johnson"/>
    <n v="61"/>
    <x v="1"/>
    <d v="2023-07-14T00:00:00"/>
    <x v="0"/>
    <x v="5"/>
    <n v="106"/>
    <n v="61"/>
    <n v="70"/>
    <x v="0"/>
    <x v="1"/>
    <x v="0"/>
    <s v="85eca0c8-3caf-4010-a047-8a2eec4e7fc4"/>
  </r>
  <r>
    <x v="29"/>
    <s v="Sarah Walters"/>
    <n v="31"/>
    <x v="1"/>
    <d v="2025-06-02T00:00:00"/>
    <x v="4"/>
    <x v="3"/>
    <n v="126"/>
    <n v="76"/>
    <n v="77"/>
    <x v="1"/>
    <x v="3"/>
    <x v="1"/>
    <s v="9705ef9a-66ff-4a7d-9ec8-e8a522bac84c"/>
  </r>
  <r>
    <x v="30"/>
    <s v="Brandon Allen"/>
    <n v="59"/>
    <x v="0"/>
    <d v="2025-04-01T00:00:00"/>
    <x v="2"/>
    <x v="5"/>
    <n v="159"/>
    <n v="76"/>
    <n v="91"/>
    <x v="0"/>
    <x v="0"/>
    <x v="1"/>
    <s v="0581d582-bf71-419d-93cf-3153c9f49262"/>
  </r>
  <r>
    <x v="31"/>
    <s v="Jill Sanders"/>
    <n v="69"/>
    <x v="2"/>
    <d v="2024-05-18T00:00:00"/>
    <x v="5"/>
    <x v="5"/>
    <n v="102"/>
    <n v="84"/>
    <n v="92"/>
    <x v="0"/>
    <x v="1"/>
    <x v="2"/>
    <s v="9f78d45d-99b9-47fd-9547-f967b7f3ed60"/>
  </r>
  <r>
    <x v="32"/>
    <s v="Miguel Hoover Jr."/>
    <n v="78"/>
    <x v="1"/>
    <d v="2024-01-02T00:00:00"/>
    <x v="4"/>
    <x v="0"/>
    <n v="107"/>
    <n v="88"/>
    <n v="66"/>
    <x v="0"/>
    <x v="1"/>
    <x v="2"/>
    <s v="12f9776f-2e01-434f-8858-1a7bfcb8ae33"/>
  </r>
  <r>
    <x v="33"/>
    <s v="Tonya Lynch"/>
    <n v="39"/>
    <x v="0"/>
    <d v="2024-11-04T00:00:00"/>
    <x v="0"/>
    <x v="5"/>
    <n v="114"/>
    <n v="67"/>
    <n v="81"/>
    <x v="0"/>
    <x v="3"/>
    <x v="2"/>
    <s v="06d5e6b7-e93c-4801-838e-497d8b640d92"/>
  </r>
  <r>
    <x v="34"/>
    <s v="Jason Mills"/>
    <n v="40"/>
    <x v="2"/>
    <d v="2025-03-08T00:00:00"/>
    <x v="3"/>
    <x v="1"/>
    <n v="115"/>
    <n v="65"/>
    <n v="75"/>
    <x v="1"/>
    <x v="3"/>
    <x v="1"/>
    <s v="33956403-7f87-4145-8164-500b1a086a59"/>
  </r>
  <r>
    <x v="35"/>
    <s v="Rachel Chapman"/>
    <n v="18"/>
    <x v="1"/>
    <d v="2024-12-10T00:00:00"/>
    <x v="5"/>
    <x v="4"/>
    <n v="137"/>
    <n v="80"/>
    <n v="66"/>
    <x v="0"/>
    <x v="2"/>
    <x v="2"/>
    <s v="78ae8c2b-1899-409e-beeb-a6cdd5dc9493"/>
  </r>
  <r>
    <x v="36"/>
    <s v="Scott Phillips"/>
    <n v="32"/>
    <x v="2"/>
    <d v="2025-02-20T00:00:00"/>
    <x v="3"/>
    <x v="2"/>
    <n v="113"/>
    <n v="65"/>
    <n v="80"/>
    <x v="0"/>
    <x v="3"/>
    <x v="1"/>
    <s v="ba333fd6-efa5-41d9-a48f-70f5f022703b"/>
  </r>
  <r>
    <x v="37"/>
    <s v="Alexis Logan"/>
    <n v="43"/>
    <x v="1"/>
    <d v="2024-12-16T00:00:00"/>
    <x v="2"/>
    <x v="2"/>
    <n v="146"/>
    <n v="93"/>
    <n v="68"/>
    <x v="0"/>
    <x v="3"/>
    <x v="2"/>
    <s v="b0a81c16-b085-4ce1-87c6-fceb259c653e"/>
  </r>
  <r>
    <x v="38"/>
    <s v="Sean Olson"/>
    <n v="66"/>
    <x v="2"/>
    <d v="2025-05-13T00:00:00"/>
    <x v="2"/>
    <x v="1"/>
    <n v="153"/>
    <n v="62"/>
    <n v="72"/>
    <x v="0"/>
    <x v="1"/>
    <x v="1"/>
    <s v="0f53b218-6c80-4918-84dd-e12f169a8470"/>
  </r>
  <r>
    <x v="39"/>
    <s v="Dr. Curtis Smith"/>
    <n v="72"/>
    <x v="0"/>
    <d v="2024-10-19T00:00:00"/>
    <x v="3"/>
    <x v="2"/>
    <n v="151"/>
    <n v="83"/>
    <n v="63"/>
    <x v="0"/>
    <x v="1"/>
    <x v="2"/>
    <s v="08e48757-9b81-4c35-a034-b559acdd4315"/>
  </r>
  <r>
    <x v="40"/>
    <s v="Seth Lee"/>
    <n v="18"/>
    <x v="0"/>
    <d v="2023-10-10T00:00:00"/>
    <x v="0"/>
    <x v="0"/>
    <n v="108"/>
    <n v="88"/>
    <n v="64"/>
    <x v="1"/>
    <x v="2"/>
    <x v="0"/>
    <s v="bacfab06-ba9b-49eb-99f8-e1a01e845a5c"/>
  </r>
  <r>
    <x v="41"/>
    <s v="Brooke Everett"/>
    <n v="89"/>
    <x v="2"/>
    <d v="2024-05-16T00:00:00"/>
    <x v="5"/>
    <x v="5"/>
    <n v="116"/>
    <n v="61"/>
    <n v="92"/>
    <x v="1"/>
    <x v="1"/>
    <x v="2"/>
    <s v="bff85fe2-e9d1-4fed-86ec-5f1f6c4d3cff"/>
  </r>
  <r>
    <x v="42"/>
    <s v="Christopher Martin"/>
    <n v="31"/>
    <x v="2"/>
    <d v="2024-01-13T00:00:00"/>
    <x v="1"/>
    <x v="2"/>
    <n v="105"/>
    <n v="100"/>
    <n v="95"/>
    <x v="1"/>
    <x v="3"/>
    <x v="2"/>
    <s v="f4c144b7-ed6e-43fe-92ae-f0f1a28cd661"/>
  </r>
  <r>
    <x v="43"/>
    <s v="Nicholas Lowery"/>
    <n v="40"/>
    <x v="0"/>
    <d v="2024-05-15T00:00:00"/>
    <x v="1"/>
    <x v="0"/>
    <n v="148"/>
    <n v="99"/>
    <n v="82"/>
    <x v="0"/>
    <x v="3"/>
    <x v="2"/>
    <s v="d9b5b5de-a128-42ac-bb0c-a3dde9242a09"/>
  </r>
  <r>
    <x v="44"/>
    <s v="Kara Evans"/>
    <n v="77"/>
    <x v="0"/>
    <d v="2025-02-13T00:00:00"/>
    <x v="3"/>
    <x v="2"/>
    <n v="124"/>
    <n v="100"/>
    <n v="71"/>
    <x v="1"/>
    <x v="1"/>
    <x v="1"/>
    <s v="f2817c2a-28a4-437f-b492-4a6678553381"/>
  </r>
  <r>
    <x v="45"/>
    <s v="Carl Cole"/>
    <n v="49"/>
    <x v="0"/>
    <d v="2024-02-25T00:00:00"/>
    <x v="4"/>
    <x v="1"/>
    <n v="153"/>
    <n v="65"/>
    <n v="71"/>
    <x v="0"/>
    <x v="0"/>
    <x v="2"/>
    <s v="f492da90-5e8c-4e09-b284-efdcaf4179a7"/>
  </r>
  <r>
    <x v="46"/>
    <s v="Ashley Schneider"/>
    <n v="25"/>
    <x v="1"/>
    <d v="2025-03-20T00:00:00"/>
    <x v="1"/>
    <x v="0"/>
    <n v="159"/>
    <n v="63"/>
    <n v="86"/>
    <x v="0"/>
    <x v="2"/>
    <x v="1"/>
    <s v="4f32b4f2-96d1-4745-8721-db6ba1677234"/>
  </r>
  <r>
    <x v="47"/>
    <s v="Patricia Wilson"/>
    <n v="62"/>
    <x v="2"/>
    <d v="2025-05-04T00:00:00"/>
    <x v="1"/>
    <x v="0"/>
    <n v="108"/>
    <n v="60"/>
    <n v="93"/>
    <x v="0"/>
    <x v="1"/>
    <x v="1"/>
    <s v="25ae3e5e-476c-445e-b680-b5d4e79a1c8e"/>
  </r>
  <r>
    <x v="48"/>
    <s v="Stephen Williamson"/>
    <n v="19"/>
    <x v="1"/>
    <d v="2023-09-07T00:00:00"/>
    <x v="4"/>
    <x v="4"/>
    <n v="136"/>
    <n v="84"/>
    <n v="78"/>
    <x v="0"/>
    <x v="2"/>
    <x v="0"/>
    <s v="a9373e9e-c0b3-41e4-beb4-8e9f54599745"/>
  </r>
  <r>
    <x v="49"/>
    <s v="Pamela Ramirez"/>
    <n v="23"/>
    <x v="1"/>
    <d v="2024-09-11T00:00:00"/>
    <x v="3"/>
    <x v="1"/>
    <n v="135"/>
    <n v="98"/>
    <n v="70"/>
    <x v="0"/>
    <x v="2"/>
    <x v="2"/>
    <s v="688a0192-7226-4543-a109-784edd5c34bc"/>
  </r>
  <r>
    <x v="50"/>
    <s v="Daniel Griffith"/>
    <n v="61"/>
    <x v="1"/>
    <d v="2024-11-16T00:00:00"/>
    <x v="1"/>
    <x v="4"/>
    <n v="121"/>
    <n v="69"/>
    <n v="75"/>
    <x v="1"/>
    <x v="1"/>
    <x v="2"/>
    <s v="a6d60b6b-d6fd-4a86-89fc-1a1722d10feb"/>
  </r>
  <r>
    <x v="51"/>
    <s v="James Wolf"/>
    <n v="19"/>
    <x v="0"/>
    <d v="2024-03-17T00:00:00"/>
    <x v="3"/>
    <x v="3"/>
    <n v="102"/>
    <n v="100"/>
    <n v="94"/>
    <x v="0"/>
    <x v="2"/>
    <x v="2"/>
    <s v="7d5a0625-9f36-440c-bad1-4a82a43872f5"/>
  </r>
  <r>
    <x v="52"/>
    <s v="Carolyn Thomas"/>
    <n v="53"/>
    <x v="2"/>
    <d v="2025-02-02T00:00:00"/>
    <x v="1"/>
    <x v="4"/>
    <n v="123"/>
    <n v="94"/>
    <n v="96"/>
    <x v="0"/>
    <x v="0"/>
    <x v="1"/>
    <s v="ee92f4bd-d51f-4c5b-8501-92f55617630a"/>
  </r>
  <r>
    <x v="53"/>
    <s v="Christopher Martinez"/>
    <n v="47"/>
    <x v="2"/>
    <d v="2025-04-18T00:00:00"/>
    <x v="4"/>
    <x v="0"/>
    <n v="133"/>
    <n v="100"/>
    <n v="70"/>
    <x v="1"/>
    <x v="0"/>
    <x v="1"/>
    <s v="678ef3c3-a73f-4895-b330-613728ed3090"/>
  </r>
  <r>
    <x v="54"/>
    <s v="Andrew Castro"/>
    <n v="61"/>
    <x v="0"/>
    <d v="2024-11-02T00:00:00"/>
    <x v="3"/>
    <x v="4"/>
    <n v="121"/>
    <n v="94"/>
    <n v="74"/>
    <x v="1"/>
    <x v="1"/>
    <x v="2"/>
    <s v="2757bfe6-3e6c-4154-abd8-3f2bb5fe5130"/>
  </r>
  <r>
    <x v="55"/>
    <s v="Diane Torres"/>
    <n v="56"/>
    <x v="1"/>
    <d v="2024-12-01T00:00:00"/>
    <x v="0"/>
    <x v="0"/>
    <n v="121"/>
    <n v="88"/>
    <n v="86"/>
    <x v="1"/>
    <x v="0"/>
    <x v="2"/>
    <s v="c1e624c2-ceda-48a4-824d-4dfacd680051"/>
  </r>
  <r>
    <x v="56"/>
    <s v="William Williams"/>
    <n v="84"/>
    <x v="0"/>
    <d v="2024-07-10T00:00:00"/>
    <x v="4"/>
    <x v="5"/>
    <n v="124"/>
    <n v="79"/>
    <n v="66"/>
    <x v="1"/>
    <x v="1"/>
    <x v="2"/>
    <s v="d1cf88f7-97f9-4932-a3c8-530e08ccc409"/>
  </r>
  <r>
    <x v="57"/>
    <s v="Eric Anderson"/>
    <n v="40"/>
    <x v="2"/>
    <d v="2024-10-02T00:00:00"/>
    <x v="4"/>
    <x v="3"/>
    <n v="130"/>
    <n v="60"/>
    <n v="65"/>
    <x v="0"/>
    <x v="3"/>
    <x v="2"/>
    <s v="021699f0-69e8-4c03-a77b-731b2f320ff8"/>
  </r>
  <r>
    <x v="58"/>
    <s v="Sara Copeland"/>
    <n v="55"/>
    <x v="1"/>
    <d v="2023-11-29T00:00:00"/>
    <x v="3"/>
    <x v="2"/>
    <n v="154"/>
    <n v="62"/>
    <n v="86"/>
    <x v="1"/>
    <x v="0"/>
    <x v="0"/>
    <s v="e06bfd48-e57f-46eb-82a7-a0bbdbbc5c24"/>
  </r>
  <r>
    <x v="59"/>
    <s v="Joseph Harris"/>
    <n v="60"/>
    <x v="1"/>
    <d v="2024-03-27T00:00:00"/>
    <x v="4"/>
    <x v="0"/>
    <n v="156"/>
    <n v="94"/>
    <n v="94"/>
    <x v="1"/>
    <x v="1"/>
    <x v="2"/>
    <s v="68826348-eeed-4f64-ad70-d6a18f1b6800"/>
  </r>
  <r>
    <x v="60"/>
    <s v="Theresa Rose"/>
    <n v="23"/>
    <x v="2"/>
    <d v="2024-12-31T00:00:00"/>
    <x v="2"/>
    <x v="2"/>
    <n v="112"/>
    <n v="82"/>
    <n v="74"/>
    <x v="1"/>
    <x v="2"/>
    <x v="2"/>
    <s v="92368cbf-f5f3-41cf-8567-cb037cd60dad"/>
  </r>
  <r>
    <x v="61"/>
    <s v="Robin Kennedy"/>
    <n v="20"/>
    <x v="0"/>
    <d v="2024-07-18T00:00:00"/>
    <x v="2"/>
    <x v="3"/>
    <n v="126"/>
    <n v="72"/>
    <n v="63"/>
    <x v="1"/>
    <x v="2"/>
    <x v="2"/>
    <s v="ed00d7c1-868b-4389-b870-b38f82817305"/>
  </r>
  <r>
    <x v="62"/>
    <s v="Brian Johnson"/>
    <n v="86"/>
    <x v="1"/>
    <d v="2024-04-12T00:00:00"/>
    <x v="0"/>
    <x v="2"/>
    <n v="103"/>
    <n v="92"/>
    <n v="94"/>
    <x v="1"/>
    <x v="1"/>
    <x v="2"/>
    <s v="25d76296-2b9d-4a5b-a1c9-138d39bbba21"/>
  </r>
  <r>
    <x v="63"/>
    <s v="David White"/>
    <n v="61"/>
    <x v="2"/>
    <d v="2024-02-20T00:00:00"/>
    <x v="3"/>
    <x v="2"/>
    <n v="146"/>
    <n v="77"/>
    <n v="60"/>
    <x v="1"/>
    <x v="1"/>
    <x v="2"/>
    <s v="5eb488b5-86b5-45e2-ae46-859c249718f9"/>
  </r>
  <r>
    <x v="64"/>
    <s v="Alexander Lawson"/>
    <n v="75"/>
    <x v="0"/>
    <d v="2024-02-12T00:00:00"/>
    <x v="2"/>
    <x v="1"/>
    <n v="125"/>
    <n v="66"/>
    <n v="84"/>
    <x v="0"/>
    <x v="1"/>
    <x v="2"/>
    <s v="403e6146-c7ff-4fed-be39-f9ab7242b166"/>
  </r>
  <r>
    <x v="65"/>
    <s v="Dominic Williams"/>
    <n v="61"/>
    <x v="1"/>
    <d v="2024-04-18T00:00:00"/>
    <x v="3"/>
    <x v="4"/>
    <n v="129"/>
    <n v="89"/>
    <n v="75"/>
    <x v="1"/>
    <x v="1"/>
    <x v="2"/>
    <s v="c2ca389c-bcb8-4e8c-8c3f-39aac22d80a9"/>
  </r>
  <r>
    <x v="66"/>
    <s v="Diane Brown"/>
    <n v="80"/>
    <x v="2"/>
    <d v="2025-01-09T00:00:00"/>
    <x v="2"/>
    <x v="3"/>
    <n v="131"/>
    <n v="72"/>
    <n v="86"/>
    <x v="1"/>
    <x v="1"/>
    <x v="1"/>
    <s v="07c4aec6-93b6-4967-a2b6-12da2af813c8"/>
  </r>
  <r>
    <x v="67"/>
    <s v="Emily Wilson"/>
    <n v="72"/>
    <x v="0"/>
    <d v="2024-08-02T00:00:00"/>
    <x v="4"/>
    <x v="5"/>
    <n v="140"/>
    <n v="61"/>
    <n v="71"/>
    <x v="1"/>
    <x v="1"/>
    <x v="2"/>
    <s v="163542c9-1c70-4f35-850a-914372152183"/>
  </r>
  <r>
    <x v="68"/>
    <s v="Courtney Smith"/>
    <n v="46"/>
    <x v="1"/>
    <d v="2024-06-30T00:00:00"/>
    <x v="5"/>
    <x v="3"/>
    <n v="148"/>
    <n v="95"/>
    <n v="71"/>
    <x v="0"/>
    <x v="0"/>
    <x v="2"/>
    <s v="d948d838-4c05-4aef-9bd4-7b0813ee253c"/>
  </r>
  <r>
    <x v="69"/>
    <s v="Kelly Williams"/>
    <n v="38"/>
    <x v="2"/>
    <d v="2025-05-04T00:00:00"/>
    <x v="4"/>
    <x v="2"/>
    <n v="124"/>
    <n v="61"/>
    <n v="92"/>
    <x v="0"/>
    <x v="3"/>
    <x v="1"/>
    <s v="12667502-6e3b-4de4-9fd3-ac936511808d"/>
  </r>
  <r>
    <x v="70"/>
    <s v="Nicole Stewart"/>
    <n v="28"/>
    <x v="2"/>
    <d v="2023-11-05T00:00:00"/>
    <x v="3"/>
    <x v="0"/>
    <n v="121"/>
    <n v="80"/>
    <n v="62"/>
    <x v="1"/>
    <x v="2"/>
    <x v="0"/>
    <s v="f4153e80-f2d8-484a-9b24-79f438d5d358"/>
  </r>
  <r>
    <x v="71"/>
    <s v="Rhonda Ortiz"/>
    <n v="38"/>
    <x v="2"/>
    <d v="2023-10-19T00:00:00"/>
    <x v="1"/>
    <x v="4"/>
    <n v="106"/>
    <n v="82"/>
    <n v="61"/>
    <x v="1"/>
    <x v="3"/>
    <x v="0"/>
    <s v="aca2f21e-ab79-4f56-ba18-13375a5a58b2"/>
  </r>
  <r>
    <x v="72"/>
    <s v="Henry Harrell"/>
    <n v="52"/>
    <x v="1"/>
    <d v="2024-04-03T00:00:00"/>
    <x v="2"/>
    <x v="4"/>
    <n v="139"/>
    <n v="99"/>
    <n v="95"/>
    <x v="0"/>
    <x v="0"/>
    <x v="2"/>
    <s v="b02ce8e7-d9af-44ac-a936-14f6861ba90a"/>
  </r>
  <r>
    <x v="73"/>
    <s v="Christopher Casey"/>
    <n v="35"/>
    <x v="1"/>
    <d v="2024-09-19T00:00:00"/>
    <x v="4"/>
    <x v="3"/>
    <n v="154"/>
    <n v="78"/>
    <n v="75"/>
    <x v="1"/>
    <x v="3"/>
    <x v="2"/>
    <s v="b96447f0-9d4f-47cc-8f2e-78116a34eb34"/>
  </r>
  <r>
    <x v="74"/>
    <s v="John Russo DDS"/>
    <n v="24"/>
    <x v="2"/>
    <d v="2024-04-09T00:00:00"/>
    <x v="0"/>
    <x v="2"/>
    <n v="132"/>
    <n v="87"/>
    <n v="96"/>
    <x v="1"/>
    <x v="2"/>
    <x v="2"/>
    <s v="a9cc025f-501c-43b3-9851-9ef1d0c36d63"/>
  </r>
  <r>
    <x v="75"/>
    <s v="Rachel Proctor"/>
    <n v="53"/>
    <x v="1"/>
    <d v="2024-03-17T00:00:00"/>
    <x v="1"/>
    <x v="4"/>
    <n v="148"/>
    <n v="66"/>
    <n v="83"/>
    <x v="0"/>
    <x v="0"/>
    <x v="2"/>
    <s v="132c16a8-0e31-422c-bb7e-39602c46df8b"/>
  </r>
  <r>
    <x v="76"/>
    <s v="Nicole Hughes"/>
    <n v="42"/>
    <x v="2"/>
    <d v="2025-05-28T00:00:00"/>
    <x v="5"/>
    <x v="5"/>
    <n v="156"/>
    <n v="88"/>
    <n v="78"/>
    <x v="0"/>
    <x v="3"/>
    <x v="1"/>
    <s v="bb0b585e-79cc-4e9e-b556-5250aec1829b"/>
  </r>
  <r>
    <x v="77"/>
    <s v="Joseph Wilson"/>
    <n v="33"/>
    <x v="2"/>
    <d v="2024-12-04T00:00:00"/>
    <x v="4"/>
    <x v="1"/>
    <n v="116"/>
    <n v="88"/>
    <n v="76"/>
    <x v="0"/>
    <x v="3"/>
    <x v="2"/>
    <s v="0a0652a7-2ae5-4eb3-8d68-02f06bf4b914"/>
  </r>
  <r>
    <x v="78"/>
    <s v="Toni Price"/>
    <n v="72"/>
    <x v="0"/>
    <d v="2023-10-10T00:00:00"/>
    <x v="2"/>
    <x v="4"/>
    <n v="132"/>
    <n v="96"/>
    <n v="100"/>
    <x v="1"/>
    <x v="1"/>
    <x v="0"/>
    <s v="762b8212-f5e5-4e9d-9cdd-f94abf00de85"/>
  </r>
  <r>
    <x v="79"/>
    <s v="Bruce Andrews"/>
    <n v="53"/>
    <x v="1"/>
    <d v="2025-02-18T00:00:00"/>
    <x v="2"/>
    <x v="3"/>
    <n v="106"/>
    <n v="68"/>
    <n v="99"/>
    <x v="0"/>
    <x v="0"/>
    <x v="1"/>
    <s v="2a879b25-9276-4faf-ac5c-d6054d6f4178"/>
  </r>
  <r>
    <x v="80"/>
    <s v="Juan Mendez"/>
    <n v="48"/>
    <x v="0"/>
    <d v="2024-10-07T00:00:00"/>
    <x v="3"/>
    <x v="3"/>
    <n v="130"/>
    <n v="85"/>
    <n v="65"/>
    <x v="1"/>
    <x v="0"/>
    <x v="2"/>
    <s v="461a83a5-d68c-4fdd-b235-72e405780a4c"/>
  </r>
  <r>
    <x v="81"/>
    <s v="Michael Woods"/>
    <n v="53"/>
    <x v="0"/>
    <d v="2023-08-16T00:00:00"/>
    <x v="1"/>
    <x v="1"/>
    <n v="105"/>
    <n v="89"/>
    <n v="80"/>
    <x v="1"/>
    <x v="0"/>
    <x v="0"/>
    <s v="3a071e94-4dc5-45dd-a1ad-3196e23a7e7c"/>
  </r>
  <r>
    <x v="82"/>
    <s v="Stephanie Gaines"/>
    <n v="47"/>
    <x v="1"/>
    <d v="2023-09-22T00:00:00"/>
    <x v="2"/>
    <x v="1"/>
    <n v="123"/>
    <n v="82"/>
    <n v="95"/>
    <x v="0"/>
    <x v="0"/>
    <x v="0"/>
    <s v="6b912088-944a-4d6c-8c7c-86b35731ccc1"/>
  </r>
  <r>
    <x v="83"/>
    <s v="Tony Daniel"/>
    <n v="58"/>
    <x v="1"/>
    <d v="2024-01-08T00:00:00"/>
    <x v="4"/>
    <x v="5"/>
    <n v="140"/>
    <n v="87"/>
    <n v="70"/>
    <x v="0"/>
    <x v="0"/>
    <x v="2"/>
    <s v="418245bb-f201-480c-88e8-8acf185187f6"/>
  </r>
  <r>
    <x v="84"/>
    <s v="Sarah Hines"/>
    <n v="65"/>
    <x v="2"/>
    <d v="2025-02-01T00:00:00"/>
    <x v="0"/>
    <x v="3"/>
    <n v="145"/>
    <n v="99"/>
    <n v="92"/>
    <x v="1"/>
    <x v="1"/>
    <x v="1"/>
    <s v="492c8ff4-79ea-4d01-87ee-dc309a8930f4"/>
  </r>
  <r>
    <x v="85"/>
    <s v="Cynthia Perez"/>
    <n v="37"/>
    <x v="2"/>
    <d v="2024-11-19T00:00:00"/>
    <x v="5"/>
    <x v="5"/>
    <n v="157"/>
    <n v="71"/>
    <n v="66"/>
    <x v="0"/>
    <x v="3"/>
    <x v="2"/>
    <s v="19e373b0-ceb3-4a53-aa13-714054aaca8f"/>
  </r>
  <r>
    <x v="86"/>
    <s v="Jeremy Hernandez"/>
    <n v="42"/>
    <x v="2"/>
    <d v="2023-12-25T00:00:00"/>
    <x v="4"/>
    <x v="3"/>
    <n v="137"/>
    <n v="75"/>
    <n v="77"/>
    <x v="1"/>
    <x v="3"/>
    <x v="0"/>
    <s v="ee0cb7e4-f454-44ac-91c2-a679c4bf7461"/>
  </r>
  <r>
    <x v="87"/>
    <s v="Mary Young"/>
    <n v="75"/>
    <x v="1"/>
    <d v="2024-01-26T00:00:00"/>
    <x v="1"/>
    <x v="5"/>
    <n v="158"/>
    <n v="96"/>
    <n v="66"/>
    <x v="0"/>
    <x v="1"/>
    <x v="2"/>
    <s v="867e33f0-12bd-4652-8c3e-bdcba1d425ab"/>
  </r>
  <r>
    <x v="88"/>
    <s v="Kathryn Short"/>
    <n v="72"/>
    <x v="0"/>
    <d v="2023-07-04T00:00:00"/>
    <x v="0"/>
    <x v="5"/>
    <n v="139"/>
    <n v="64"/>
    <n v="64"/>
    <x v="1"/>
    <x v="1"/>
    <x v="0"/>
    <s v="c0f0d875-71d8-4f3b-9c46-4e2c051ff488"/>
  </r>
  <r>
    <x v="89"/>
    <s v="Catherine Rice"/>
    <n v="38"/>
    <x v="1"/>
    <d v="2024-05-11T00:00:00"/>
    <x v="4"/>
    <x v="1"/>
    <n v="115"/>
    <n v="74"/>
    <n v="100"/>
    <x v="0"/>
    <x v="3"/>
    <x v="2"/>
    <s v="af03d062-1b50-44f7-bb38-a9155c85476b"/>
  </r>
  <r>
    <x v="90"/>
    <s v="Rachel Yates"/>
    <n v="48"/>
    <x v="2"/>
    <d v="2024-09-22T00:00:00"/>
    <x v="3"/>
    <x v="1"/>
    <n v="138"/>
    <n v="65"/>
    <n v="75"/>
    <x v="1"/>
    <x v="0"/>
    <x v="2"/>
    <s v="ed2b90b5-3bc2-4002-b464-bde74e099acd"/>
  </r>
  <r>
    <x v="91"/>
    <s v="Jason Riley"/>
    <n v="87"/>
    <x v="2"/>
    <d v="2024-11-24T00:00:00"/>
    <x v="5"/>
    <x v="3"/>
    <n v="132"/>
    <n v="62"/>
    <n v="77"/>
    <x v="0"/>
    <x v="1"/>
    <x v="2"/>
    <s v="9fdb8718-526c-4d01-ac47-a8b5fe1eb39d"/>
  </r>
  <r>
    <x v="92"/>
    <s v="April Williams"/>
    <n v="54"/>
    <x v="0"/>
    <d v="2024-05-25T00:00:00"/>
    <x v="0"/>
    <x v="0"/>
    <n v="107"/>
    <n v="93"/>
    <n v="75"/>
    <x v="0"/>
    <x v="0"/>
    <x v="2"/>
    <s v="ed58c093-b1c4-4693-a7a0-89aa2a55a3b1"/>
  </r>
  <r>
    <x v="93"/>
    <s v="Kathleen Espinoza"/>
    <n v="88"/>
    <x v="0"/>
    <d v="2023-10-06T00:00:00"/>
    <x v="0"/>
    <x v="0"/>
    <n v="152"/>
    <n v="69"/>
    <n v="90"/>
    <x v="1"/>
    <x v="1"/>
    <x v="0"/>
    <s v="a1ae358f-3094-406e-9836-0fd7d982ee2d"/>
  </r>
  <r>
    <x v="94"/>
    <s v="Janice Johnson"/>
    <n v="49"/>
    <x v="0"/>
    <d v="2025-06-01T00:00:00"/>
    <x v="2"/>
    <x v="2"/>
    <n v="117"/>
    <n v="67"/>
    <n v="87"/>
    <x v="0"/>
    <x v="0"/>
    <x v="1"/>
    <s v="79e5e4f9-1d39-4044-baa4-e37e002e4a4c"/>
  </r>
  <r>
    <x v="95"/>
    <s v="Ronald Mata"/>
    <n v="83"/>
    <x v="1"/>
    <d v="2025-04-13T00:00:00"/>
    <x v="0"/>
    <x v="2"/>
    <n v="157"/>
    <n v="62"/>
    <n v="92"/>
    <x v="1"/>
    <x v="1"/>
    <x v="1"/>
    <s v="d04b21e6-063a-4a34-912b-259f0921f349"/>
  </r>
  <r>
    <x v="96"/>
    <s v="Thomas Santos"/>
    <n v="70"/>
    <x v="0"/>
    <d v="2024-05-18T00:00:00"/>
    <x v="1"/>
    <x v="2"/>
    <n v="156"/>
    <n v="85"/>
    <n v="70"/>
    <x v="0"/>
    <x v="1"/>
    <x v="2"/>
    <s v="1e2cd880-5a2a-4bfb-b160-da409a2e3af3"/>
  </r>
  <r>
    <x v="97"/>
    <s v="Nicholas Fleming"/>
    <n v="18"/>
    <x v="2"/>
    <d v="2025-03-23T00:00:00"/>
    <x v="1"/>
    <x v="1"/>
    <n v="160"/>
    <n v="65"/>
    <n v="88"/>
    <x v="0"/>
    <x v="2"/>
    <x v="1"/>
    <s v="0d5f6190-3ebd-4e55-920d-2accc022a301"/>
  </r>
  <r>
    <x v="98"/>
    <s v="Dominique Gonzalez"/>
    <n v="86"/>
    <x v="2"/>
    <d v="2024-09-24T00:00:00"/>
    <x v="2"/>
    <x v="3"/>
    <n v="142"/>
    <n v="83"/>
    <n v="67"/>
    <x v="0"/>
    <x v="1"/>
    <x v="2"/>
    <s v="23e63c26-7719-497f-8327-a7785fa8ccf0"/>
  </r>
  <r>
    <x v="99"/>
    <s v="Cindy Todd"/>
    <n v="64"/>
    <x v="1"/>
    <d v="2023-10-16T00:00:00"/>
    <x v="4"/>
    <x v="5"/>
    <n v="105"/>
    <n v="97"/>
    <n v="71"/>
    <x v="1"/>
    <x v="1"/>
    <x v="0"/>
    <s v="3d11245d-96ef-47d5-8b07-8a7dca11881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E9B3C-66BB-4A99-904A-BE10E617FB03}"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9" firstHeaderRow="0" firstDataRow="0" firstDataCol="0" rowPageCount="1" colPageCount="1"/>
  <pivotFields count="13">
    <pivotField showAll="0">
      <items count="101">
        <item x="3"/>
        <item x="57"/>
        <item x="30"/>
        <item x="25"/>
        <item x="33"/>
        <item x="66"/>
        <item x="39"/>
        <item x="77"/>
        <item x="13"/>
        <item x="97"/>
        <item x="38"/>
        <item x="9"/>
        <item x="69"/>
        <item x="32"/>
        <item x="75"/>
        <item x="67"/>
        <item x="0"/>
        <item x="85"/>
        <item x="22"/>
        <item x="96"/>
        <item x="16"/>
        <item x="98"/>
        <item x="47"/>
        <item x="62"/>
        <item x="17"/>
        <item x="54"/>
        <item x="79"/>
        <item x="34"/>
        <item x="2"/>
        <item x="81"/>
        <item x="99"/>
        <item x="15"/>
        <item x="64"/>
        <item x="83"/>
        <item x="19"/>
        <item x="80"/>
        <item x="84"/>
        <item x="46"/>
        <item x="23"/>
        <item x="63"/>
        <item x="6"/>
        <item x="53"/>
        <item x="14"/>
        <item x="59"/>
        <item x="49"/>
        <item x="82"/>
        <item x="7"/>
        <item x="78"/>
        <item x="35"/>
        <item x="94"/>
        <item x="51"/>
        <item x="28"/>
        <item x="87"/>
        <item x="27"/>
        <item x="8"/>
        <item x="60"/>
        <item x="29"/>
        <item x="31"/>
        <item x="91"/>
        <item x="5"/>
        <item x="93"/>
        <item x="50"/>
        <item x="48"/>
        <item x="74"/>
        <item x="24"/>
        <item x="71"/>
        <item x="89"/>
        <item x="72"/>
        <item x="37"/>
        <item x="11"/>
        <item x="4"/>
        <item x="73"/>
        <item x="36"/>
        <item x="40"/>
        <item x="76"/>
        <item x="41"/>
        <item x="88"/>
        <item x="55"/>
        <item x="65"/>
        <item x="95"/>
        <item x="21"/>
        <item x="56"/>
        <item x="10"/>
        <item x="68"/>
        <item x="43"/>
        <item x="58"/>
        <item x="26"/>
        <item x="18"/>
        <item x="20"/>
        <item x="61"/>
        <item x="90"/>
        <item x="92"/>
        <item x="86"/>
        <item x="52"/>
        <item x="44"/>
        <item x="70"/>
        <item x="45"/>
        <item x="42"/>
        <item x="12"/>
        <item x="1"/>
        <item t="default"/>
      </items>
    </pivotField>
    <pivotField showAll="0"/>
    <pivotField showAll="0" avgSubtotal="1">
      <items count="59">
        <item sd="0" x="29"/>
        <item sd="0" x="35"/>
        <item x="8"/>
        <item x="2"/>
        <item x="36"/>
        <item x="6"/>
        <item x="34"/>
        <item x="18"/>
        <item x="19"/>
        <item x="4"/>
        <item x="24"/>
        <item x="7"/>
        <item x="13"/>
        <item x="48"/>
        <item x="52"/>
        <item x="46"/>
        <item x="22"/>
        <item x="28"/>
        <item x="49"/>
        <item x="20"/>
        <item x="9"/>
        <item x="45"/>
        <item x="38"/>
        <item x="50"/>
        <item x="17"/>
        <item x="10"/>
        <item x="0"/>
        <item x="47"/>
        <item x="37"/>
        <item x="54"/>
        <item x="41"/>
        <item x="39"/>
        <item x="3"/>
        <item x="14"/>
        <item x="25"/>
        <item x="42"/>
        <item x="23"/>
        <item x="12"/>
        <item x="57"/>
        <item x="51"/>
        <item x="30"/>
        <item x="1"/>
        <item x="26"/>
        <item x="56"/>
        <item x="31"/>
        <item x="15"/>
        <item x="11"/>
        <item x="33"/>
        <item x="27"/>
        <item x="44"/>
        <item x="16"/>
        <item x="55"/>
        <item x="40"/>
        <item x="43"/>
        <item x="53"/>
        <item x="5"/>
        <item x="32"/>
        <item x="21"/>
        <item t="avg"/>
      </items>
    </pivotField>
    <pivotField showAll="0"/>
    <pivotField numFmtId="14" showAll="0">
      <items count="96">
        <item x="84"/>
        <item x="28"/>
        <item x="10"/>
        <item x="6"/>
        <item x="7"/>
        <item x="78"/>
        <item x="9"/>
        <item x="48"/>
        <item x="18"/>
        <item x="22"/>
        <item x="79"/>
        <item x="0"/>
        <item x="25"/>
        <item x="89"/>
        <item x="40"/>
        <item x="94"/>
        <item x="70"/>
        <item x="69"/>
        <item x="58"/>
        <item x="83"/>
        <item x="32"/>
        <item x="80"/>
        <item x="42"/>
        <item x="19"/>
        <item x="11"/>
        <item x="20"/>
        <item x="64"/>
        <item x="63"/>
        <item x="45"/>
        <item x="51"/>
        <item x="59"/>
        <item x="71"/>
        <item x="73"/>
        <item x="62"/>
        <item x="65"/>
        <item x="24"/>
        <item x="85"/>
        <item x="43"/>
        <item x="41"/>
        <item x="31"/>
        <item x="3"/>
        <item x="88"/>
        <item x="5"/>
        <item x="68"/>
        <item x="4"/>
        <item x="56"/>
        <item x="15"/>
        <item x="61"/>
        <item x="12"/>
        <item x="67"/>
        <item x="27"/>
        <item x="17"/>
        <item x="49"/>
        <item x="72"/>
        <item x="86"/>
        <item x="93"/>
        <item x="57"/>
        <item x="77"/>
        <item x="39"/>
        <item x="23"/>
        <item x="8"/>
        <item x="16"/>
        <item x="54"/>
        <item x="33"/>
        <item x="50"/>
        <item x="82"/>
        <item x="87"/>
        <item x="55"/>
        <item x="75"/>
        <item x="13"/>
        <item x="35"/>
        <item x="37"/>
        <item x="14"/>
        <item x="60"/>
        <item x="66"/>
        <item x="81"/>
        <item x="52"/>
        <item x="44"/>
        <item x="76"/>
        <item x="26"/>
        <item x="36"/>
        <item x="34"/>
        <item x="1"/>
        <item x="46"/>
        <item x="92"/>
        <item x="21"/>
        <item x="30"/>
        <item x="91"/>
        <item x="53"/>
        <item x="47"/>
        <item x="2"/>
        <item x="38"/>
        <item x="74"/>
        <item x="90"/>
        <item x="29"/>
        <item t="default"/>
      </items>
    </pivotField>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Page" showAll="0" defaultSubtotal="0">
      <items count="5">
        <item sd="0" x="0"/>
        <item sd="0" x="1"/>
        <item sd="0" x="2"/>
        <item sd="0" x="3"/>
        <item sd="0" x="4"/>
      </items>
    </pivotField>
  </pivotFields>
  <pageFields count="1">
    <pageField fld="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676860-5074-420F-BA3D-950A7ED0BCF4}" name="PivotTable4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96:B102" firstHeaderRow="1" firstDataRow="1" firstDataCol="1"/>
  <pivotFields count="14">
    <pivotField dataField="1" showAll="0">
      <items count="101">
        <item x="3"/>
        <item x="57"/>
        <item x="30"/>
        <item x="25"/>
        <item x="33"/>
        <item x="66"/>
        <item x="39"/>
        <item x="77"/>
        <item x="13"/>
        <item x="97"/>
        <item x="38"/>
        <item x="9"/>
        <item x="69"/>
        <item x="32"/>
        <item x="75"/>
        <item x="67"/>
        <item x="0"/>
        <item x="85"/>
        <item x="22"/>
        <item x="96"/>
        <item x="16"/>
        <item x="98"/>
        <item x="47"/>
        <item x="62"/>
        <item x="17"/>
        <item x="54"/>
        <item x="79"/>
        <item x="34"/>
        <item x="2"/>
        <item x="81"/>
        <item x="99"/>
        <item x="15"/>
        <item x="64"/>
        <item x="83"/>
        <item x="19"/>
        <item x="80"/>
        <item x="84"/>
        <item x="46"/>
        <item x="23"/>
        <item x="63"/>
        <item x="6"/>
        <item x="53"/>
        <item x="14"/>
        <item x="59"/>
        <item x="49"/>
        <item x="82"/>
        <item x="7"/>
        <item x="78"/>
        <item x="35"/>
        <item x="94"/>
        <item x="51"/>
        <item x="28"/>
        <item x="87"/>
        <item x="27"/>
        <item x="8"/>
        <item x="60"/>
        <item x="29"/>
        <item x="31"/>
        <item x="91"/>
        <item x="5"/>
        <item x="93"/>
        <item x="50"/>
        <item x="48"/>
        <item x="74"/>
        <item x="24"/>
        <item x="71"/>
        <item x="89"/>
        <item x="72"/>
        <item x="37"/>
        <item x="11"/>
        <item x="4"/>
        <item x="73"/>
        <item x="36"/>
        <item x="40"/>
        <item x="76"/>
        <item x="41"/>
        <item x="88"/>
        <item x="55"/>
        <item x="65"/>
        <item x="95"/>
        <item x="21"/>
        <item x="56"/>
        <item x="10"/>
        <item x="68"/>
        <item x="43"/>
        <item x="58"/>
        <item x="26"/>
        <item x="18"/>
        <item x="20"/>
        <item x="61"/>
        <item x="90"/>
        <item x="92"/>
        <item x="86"/>
        <item x="52"/>
        <item x="44"/>
        <item x="70"/>
        <item x="45"/>
        <item x="42"/>
        <item x="12"/>
        <item x="1"/>
        <item t="default"/>
      </items>
    </pivotField>
    <pivotField showAll="0"/>
    <pivotField showAll="0"/>
    <pivotField showAll="0"/>
    <pivotField numFmtId="14" showAll="0"/>
    <pivotField axis="axisRow" showAll="0">
      <items count="7">
        <item x="4"/>
        <item x="0"/>
        <item x="5"/>
        <item x="2"/>
        <item x="1"/>
        <item x="3"/>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x v="5"/>
    </i>
  </rowItems>
  <colItems count="1">
    <i/>
  </colItems>
  <dataFields count="1">
    <dataField name="Count of 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B5C6BF-FEC9-425D-95D6-8EEF21207388}"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3" firstHeaderRow="1" firstDataRow="1" firstDataCol="1"/>
  <pivotFields count="2">
    <pivotField axis="axisRow" showAll="0">
      <items count="4">
        <item x="0"/>
        <item x="2"/>
        <item x="1"/>
        <item t="default"/>
      </items>
    </pivotField>
    <pivotField dataField="1" showAll="0"/>
  </pivotFields>
  <rowFields count="1">
    <field x="0"/>
  </rowFields>
  <rowItems count="4">
    <i>
      <x/>
    </i>
    <i>
      <x v="1"/>
    </i>
    <i>
      <x v="2"/>
    </i>
    <i t="grand">
      <x/>
    </i>
  </rowItems>
  <colItems count="1">
    <i/>
  </colItems>
  <dataFields count="1">
    <dataField name="Count of Pati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A66635-BBEC-46E9-8A16-5C577131A93D}" name="PivotTable3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iagnosis">
  <location ref="A32:E39" firstHeaderRow="1" firstDataRow="2" firstDataCol="1"/>
  <pivotFields count="14">
    <pivotField showAll="0"/>
    <pivotField showAll="0"/>
    <pivotField showAll="0"/>
    <pivotField showAll="0">
      <items count="4">
        <item x="1"/>
        <item h="1" x="0"/>
        <item h="1" x="2"/>
        <item t="default"/>
      </items>
    </pivotField>
    <pivotField numFmtId="14" showAll="0"/>
    <pivotField axis="axisRow" showAll="0">
      <items count="7">
        <item x="4"/>
        <item x="0"/>
        <item x="5"/>
        <item x="2"/>
        <item x="1"/>
        <item x="3"/>
        <item t="default"/>
      </items>
    </pivotField>
    <pivotField showAll="0"/>
    <pivotField showAll="0"/>
    <pivotField showAll="0"/>
    <pivotField showAll="0"/>
    <pivotField showAll="0"/>
    <pivotField axis="axisCol" showAll="0">
      <items count="5">
        <item x="2"/>
        <item x="3"/>
        <item x="0"/>
        <item x="1"/>
        <item t="default"/>
      </items>
    </pivotField>
    <pivotField showAll="0"/>
    <pivotField dataField="1" showAll="0"/>
  </pivotFields>
  <rowFields count="1">
    <field x="5"/>
  </rowFields>
  <rowItems count="6">
    <i>
      <x/>
    </i>
    <i>
      <x v="1"/>
    </i>
    <i>
      <x v="2"/>
    </i>
    <i>
      <x v="3"/>
    </i>
    <i>
      <x v="4"/>
    </i>
    <i>
      <x v="5"/>
    </i>
  </rowItems>
  <colFields count="1">
    <field x="11"/>
  </colFields>
  <colItems count="4">
    <i>
      <x/>
    </i>
    <i>
      <x v="1"/>
    </i>
    <i>
      <x v="2"/>
    </i>
    <i>
      <x v="3"/>
    </i>
  </colItems>
  <dataFields count="1">
    <dataField name="Count of Patient" fld="13" subtotal="count" baseField="0" baseItem="0"/>
  </dataFields>
  <formats count="2">
    <format dxfId="6">
      <pivotArea collapsedLevelsAreSubtotals="1" fieldPosition="0">
        <references count="1">
          <reference field="5" count="0"/>
        </references>
      </pivotArea>
    </format>
    <format dxfId="5">
      <pivotArea collapsedLevelsAreSubtotals="1" fieldPosition="0">
        <references count="1">
          <reference field="5" count="0"/>
        </references>
      </pivotArea>
    </format>
  </formats>
  <chartFormats count="4">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C3540C-8827-4959-8C07-84D2AFD56C6F}" name="PivotTable4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89:A90" firstHeaderRow="1" firstDataRow="1" firstDataCol="1"/>
  <pivotFields count="14">
    <pivotField showAll="0"/>
    <pivotField showAll="0"/>
    <pivotField showAll="0"/>
    <pivotField axis="axisRow" showAll="0">
      <items count="4">
        <item x="1"/>
        <item h="1" x="0"/>
        <item h="1" x="2"/>
        <item t="default"/>
      </items>
    </pivotField>
    <pivotField numFmtId="14" showAll="0"/>
    <pivotField showAll="0"/>
    <pivotField showAll="0"/>
    <pivotField showAll="0"/>
    <pivotField showAll="0"/>
    <pivotField showAll="0"/>
    <pivotField showAll="0"/>
    <pivotField showAll="0"/>
    <pivotField showAll="0"/>
    <pivotField showAll="0"/>
  </pivotFields>
  <rowFields count="1">
    <field x="3"/>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452FC-39A5-4874-A07D-DD49DE2C1857}" name="PivotTable39"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67:B69" firstHeaderRow="1" firstDataRow="1" firstDataCol="1"/>
  <pivotFields count="14">
    <pivotField dataField="1" showAll="0"/>
    <pivotField showAll="0"/>
    <pivotField showAll="0"/>
    <pivotField showAll="0">
      <items count="4">
        <item x="1"/>
        <item h="1" x="0"/>
        <item h="1" x="2"/>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showAll="0"/>
    <pivotField showAll="0"/>
  </pivotFields>
  <rowFields count="1">
    <field x="10"/>
  </rowFields>
  <rowItems count="2">
    <i>
      <x/>
    </i>
    <i>
      <x v="1"/>
    </i>
  </rowItems>
  <colItems count="1">
    <i/>
  </colItems>
  <dataFields count="1">
    <dataField name="Count of Patient_ID" fld="0"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34B05-CAA5-4407-95D1-074631336F7B}" name="PivotTable37"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2:G49" firstHeaderRow="1" firstDataRow="2" firstDataCol="1"/>
  <pivotFields count="14">
    <pivotField dataField="1" showAll="0"/>
    <pivotField showAll="0"/>
    <pivotField showAll="0"/>
    <pivotField showAll="0">
      <items count="4">
        <item x="1"/>
        <item h="1" x="0"/>
        <item h="1" x="2"/>
        <item t="default"/>
      </items>
    </pivotField>
    <pivotField numFmtId="14" showAll="0"/>
    <pivotField axis="axisRow" showAll="0">
      <items count="7">
        <item x="4"/>
        <item x="0"/>
        <item x="5"/>
        <item x="2"/>
        <item x="1"/>
        <item x="3"/>
        <item t="default"/>
      </items>
    </pivotField>
    <pivotField axis="axisCol" showAll="0">
      <items count="7">
        <item x="0"/>
        <item x="1"/>
        <item x="4"/>
        <item x="5"/>
        <item x="2"/>
        <item x="3"/>
        <item t="default"/>
      </items>
    </pivotField>
    <pivotField showAll="0"/>
    <pivotField showAll="0"/>
    <pivotField showAll="0"/>
    <pivotField showAll="0"/>
    <pivotField showAll="0"/>
    <pivotField showAll="0"/>
    <pivotField showAll="0"/>
  </pivotFields>
  <rowFields count="1">
    <field x="5"/>
  </rowFields>
  <rowItems count="6">
    <i>
      <x/>
    </i>
    <i>
      <x v="1"/>
    </i>
    <i>
      <x v="2"/>
    </i>
    <i>
      <x v="3"/>
    </i>
    <i>
      <x v="4"/>
    </i>
    <i>
      <x v="5"/>
    </i>
  </rowItems>
  <colFields count="1">
    <field x="6"/>
  </colFields>
  <colItems count="6">
    <i>
      <x/>
    </i>
    <i>
      <x v="1"/>
    </i>
    <i>
      <x v="2"/>
    </i>
    <i>
      <x v="3"/>
    </i>
    <i>
      <x v="4"/>
    </i>
    <i>
      <x v="5"/>
    </i>
  </colItems>
  <dataFields count="1">
    <dataField name="Count of Patient_ID" fld="0" subtotal="count" baseField="0" baseItem="0"/>
  </dataFields>
  <chartFormats count="6">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2"/>
          </reference>
        </references>
      </pivotArea>
    </chartFormat>
    <chartFormat chart="2" format="15" series="1">
      <pivotArea type="data" outline="0" fieldPosition="0">
        <references count="2">
          <reference field="4294967294" count="1" selected="0">
            <x v="0"/>
          </reference>
          <reference field="6" count="1" selected="0">
            <x v="3"/>
          </reference>
        </references>
      </pivotArea>
    </chartFormat>
    <chartFormat chart="2" format="16" series="1">
      <pivotArea type="data" outline="0" fieldPosition="0">
        <references count="2">
          <reference field="4294967294" count="1" selected="0">
            <x v="0"/>
          </reference>
          <reference field="6" count="1" selected="0">
            <x v="4"/>
          </reference>
        </references>
      </pivotArea>
    </chartFormat>
    <chartFormat chart="2"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FD4D07-6423-4936-A127-5EE27E076529}" name="PivotTable19"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11:F17" firstHeaderRow="1" firstDataRow="2" firstDataCol="1"/>
  <pivotFields count="14">
    <pivotField dataField="1" showAll="0"/>
    <pivotField showAll="0"/>
    <pivotField showAll="0"/>
    <pivotField showAll="0"/>
    <pivotField showAll="0">
      <items count="97">
        <item x="84"/>
        <item x="28"/>
        <item x="10"/>
        <item x="6"/>
        <item x="7"/>
        <item x="78"/>
        <item x="9"/>
        <item x="48"/>
        <item x="18"/>
        <item x="22"/>
        <item x="79"/>
        <item x="0"/>
        <item x="25"/>
        <item x="89"/>
        <item x="40"/>
        <item x="94"/>
        <item x="70"/>
        <item x="69"/>
        <item x="58"/>
        <item x="83"/>
        <item x="32"/>
        <item x="80"/>
        <item x="42"/>
        <item x="19"/>
        <item x="11"/>
        <item x="20"/>
        <item x="64"/>
        <item x="63"/>
        <item x="45"/>
        <item x="51"/>
        <item x="59"/>
        <item x="71"/>
        <item x="73"/>
        <item x="62"/>
        <item x="65"/>
        <item x="24"/>
        <item x="85"/>
        <item x="43"/>
        <item x="41"/>
        <item x="31"/>
        <item x="3"/>
        <item x="88"/>
        <item x="5"/>
        <item x="68"/>
        <item x="4"/>
        <item x="56"/>
        <item x="15"/>
        <item x="61"/>
        <item x="12"/>
        <item x="67"/>
        <item x="27"/>
        <item x="17"/>
        <item x="49"/>
        <item x="72"/>
        <item x="86"/>
        <item x="93"/>
        <item x="57"/>
        <item x="77"/>
        <item x="39"/>
        <item x="23"/>
        <item x="8"/>
        <item x="16"/>
        <item x="54"/>
        <item x="33"/>
        <item x="50"/>
        <item x="82"/>
        <item x="87"/>
        <item x="55"/>
        <item x="75"/>
        <item x="13"/>
        <item x="35"/>
        <item x="37"/>
        <item x="14"/>
        <item x="60"/>
        <item x="66"/>
        <item x="81"/>
        <item x="52"/>
        <item x="44"/>
        <item x="76"/>
        <item x="26"/>
        <item x="36"/>
        <item x="34"/>
        <item x="1"/>
        <item x="46"/>
        <item x="92"/>
        <item x="21"/>
        <item x="30"/>
        <item x="91"/>
        <item x="53"/>
        <item x="47"/>
        <item x="2"/>
        <item x="38"/>
        <item x="74"/>
        <item x="90"/>
        <item x="29"/>
        <item x="95"/>
        <item t="default"/>
      </items>
    </pivotField>
    <pivotField showAll="0"/>
    <pivotField showAll="0"/>
    <pivotField showAll="0"/>
    <pivotField showAll="0"/>
    <pivotField showAll="0"/>
    <pivotField axis="axisCol" showAll="0">
      <items count="6">
        <item x="2"/>
        <item x="3"/>
        <item x="0"/>
        <item x="1"/>
        <item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x="0"/>
        <item sd="0" x="1"/>
        <item sd="0" x="2"/>
        <item sd="0" x="3"/>
        <item sd="0" x="4"/>
        <item t="default"/>
      </items>
    </pivotField>
  </pivotFields>
  <rowFields count="1">
    <field x="13"/>
  </rowFields>
  <rowItems count="5">
    <i>
      <x/>
    </i>
    <i>
      <x v="1"/>
    </i>
    <i>
      <x v="2"/>
    </i>
    <i>
      <x v="3"/>
    </i>
    <i t="grand">
      <x/>
    </i>
  </rowItems>
  <colFields count="1">
    <field x="10"/>
  </colFields>
  <colItems count="5">
    <i>
      <x/>
    </i>
    <i>
      <x v="1"/>
    </i>
    <i>
      <x v="2"/>
    </i>
    <i>
      <x v="3"/>
    </i>
    <i>
      <x v="4"/>
    </i>
  </colItems>
  <dataFields count="1">
    <dataField name="Count of Pati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3EDD1-F074-4398-AD89-1F4182A6376B}" name="PivotTable4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81:D84" firstHeaderRow="0" firstDataRow="1" firstDataCol="1"/>
  <pivotFields count="14">
    <pivotField showAll="0"/>
    <pivotField showAll="0"/>
    <pivotField showAll="0"/>
    <pivotField showAll="0">
      <items count="4">
        <item x="1"/>
        <item h="1" x="0"/>
        <item h="1" x="2"/>
        <item t="default"/>
      </items>
    </pivotField>
    <pivotField numFmtId="14" showAll="0"/>
    <pivotField showAll="0"/>
    <pivotField showAll="0"/>
    <pivotField dataField="1" showAll="0"/>
    <pivotField dataField="1" showAll="0"/>
    <pivotField dataField="1" showAll="0"/>
    <pivotField showAll="0"/>
    <pivotField showAll="0"/>
    <pivotField axis="axisRow" showAll="0">
      <items count="4">
        <item x="0"/>
        <item x="2"/>
        <item x="1"/>
        <item t="default"/>
      </items>
    </pivotField>
    <pivotField showAll="0"/>
  </pivotFields>
  <rowFields count="1">
    <field x="12"/>
  </rowFields>
  <rowItems count="3">
    <i>
      <x/>
    </i>
    <i>
      <x v="1"/>
    </i>
    <i>
      <x v="2"/>
    </i>
  </rowItems>
  <colFields count="1">
    <field x="-2"/>
  </colFields>
  <colItems count="3">
    <i>
      <x/>
    </i>
    <i i="1">
      <x v="1"/>
    </i>
    <i i="2">
      <x v="2"/>
    </i>
  </colItems>
  <dataFields count="3">
    <dataField name="Average of Systolic" fld="7" subtotal="average" baseField="0" baseItem="1"/>
    <dataField name="Average of Diastolic" fld="8" subtotal="average" baseField="0" baseItem="1"/>
    <dataField name="Average of Heart_Rate" fld="9" subtotal="average" baseField="0" baseItem="1"/>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061A64-EF12-4DDB-8339-298C3BA666A0}" name="PivotTable38"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56:B62" firstHeaderRow="1" firstDataRow="1" firstDataCol="1"/>
  <pivotFields count="14">
    <pivotField showAll="0"/>
    <pivotField showAll="0"/>
    <pivotField showAll="0"/>
    <pivotField showAll="0">
      <items count="4">
        <item x="1"/>
        <item h="1" x="0"/>
        <item h="1" x="2"/>
        <item t="default"/>
      </items>
    </pivotField>
    <pivotField numFmtId="14" showAll="0"/>
    <pivotField showAll="0"/>
    <pivotField axis="axisRow" showAll="0">
      <items count="7">
        <item x="0"/>
        <item x="1"/>
        <item x="4"/>
        <item x="5"/>
        <item x="2"/>
        <item x="3"/>
        <item t="default"/>
      </items>
    </pivotField>
    <pivotField showAll="0"/>
    <pivotField showAll="0"/>
    <pivotField showAll="0"/>
    <pivotField showAll="0"/>
    <pivotField showAll="0"/>
    <pivotField showAll="0"/>
    <pivotField dataField="1" showAll="0"/>
  </pivotFields>
  <rowFields count="1">
    <field x="6"/>
  </rowFields>
  <rowItems count="6">
    <i>
      <x/>
    </i>
    <i>
      <x v="1"/>
    </i>
    <i>
      <x v="2"/>
    </i>
    <i>
      <x v="3"/>
    </i>
    <i>
      <x v="4"/>
    </i>
    <i>
      <x v="5"/>
    </i>
  </rowItems>
  <colItems count="1">
    <i/>
  </colItems>
  <dataFields count="1">
    <dataField name="Count of Patient" fld="13" subtotal="count" baseField="6" baseItem="0"/>
  </dataFields>
  <chartFormats count="7">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6" count="1" selected="0">
            <x v="0"/>
          </reference>
        </references>
      </pivotArea>
    </chartFormat>
    <chartFormat chart="5" format="13">
      <pivotArea type="data" outline="0" fieldPosition="0">
        <references count="2">
          <reference field="4294967294" count="1" selected="0">
            <x v="0"/>
          </reference>
          <reference field="6" count="1" selected="0">
            <x v="1"/>
          </reference>
        </references>
      </pivotArea>
    </chartFormat>
    <chartFormat chart="5" format="14">
      <pivotArea type="data" outline="0" fieldPosition="0">
        <references count="2">
          <reference field="4294967294" count="1" selected="0">
            <x v="0"/>
          </reference>
          <reference field="6" count="1" selected="0">
            <x v="2"/>
          </reference>
        </references>
      </pivotArea>
    </chartFormat>
    <chartFormat chart="5" format="15">
      <pivotArea type="data" outline="0" fieldPosition="0">
        <references count="2">
          <reference field="4294967294" count="1" selected="0">
            <x v="0"/>
          </reference>
          <reference field="6" count="1" selected="0">
            <x v="3"/>
          </reference>
        </references>
      </pivotArea>
    </chartFormat>
    <chartFormat chart="5" format="16">
      <pivotArea type="data" outline="0" fieldPosition="0">
        <references count="2">
          <reference field="4294967294" count="1" selected="0">
            <x v="0"/>
          </reference>
          <reference field="6" count="1" selected="0">
            <x v="4"/>
          </reference>
        </references>
      </pivotArea>
    </chartFormat>
    <chartFormat chart="5" format="17">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D3BBA6-78DC-490B-BDA4-2A1A565723B6}" name="PivotTable2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5:E29" firstHeaderRow="1" firstDataRow="2" firstDataCol="1"/>
  <pivotFields count="3">
    <pivotField axis="axisCol" showAll="0">
      <items count="5">
        <item x="2"/>
        <item x="3"/>
        <item x="0"/>
        <item x="1"/>
        <item t="default"/>
      </items>
    </pivotField>
    <pivotField axis="axisRow" showAll="0">
      <items count="4">
        <item x="0"/>
        <item x="2"/>
        <item x="1"/>
        <item t="default"/>
      </items>
    </pivotField>
    <pivotField dataField="1" showAll="0">
      <items count="101">
        <item x="3"/>
        <item x="57"/>
        <item x="30"/>
        <item x="25"/>
        <item x="33"/>
        <item x="66"/>
        <item x="39"/>
        <item x="77"/>
        <item x="13"/>
        <item x="97"/>
        <item x="38"/>
        <item x="9"/>
        <item x="69"/>
        <item x="32"/>
        <item x="75"/>
        <item x="67"/>
        <item x="0"/>
        <item x="85"/>
        <item x="22"/>
        <item x="96"/>
        <item x="16"/>
        <item x="98"/>
        <item x="47"/>
        <item x="62"/>
        <item x="17"/>
        <item x="54"/>
        <item x="79"/>
        <item x="34"/>
        <item x="2"/>
        <item x="81"/>
        <item x="99"/>
        <item x="15"/>
        <item x="64"/>
        <item x="83"/>
        <item x="19"/>
        <item x="80"/>
        <item x="84"/>
        <item x="46"/>
        <item x="23"/>
        <item x="63"/>
        <item x="6"/>
        <item x="53"/>
        <item x="14"/>
        <item x="59"/>
        <item x="49"/>
        <item x="82"/>
        <item x="7"/>
        <item x="78"/>
        <item x="35"/>
        <item x="94"/>
        <item x="51"/>
        <item x="28"/>
        <item x="87"/>
        <item x="27"/>
        <item x="8"/>
        <item x="60"/>
        <item x="29"/>
        <item x="31"/>
        <item x="91"/>
        <item x="5"/>
        <item x="93"/>
        <item x="50"/>
        <item x="48"/>
        <item x="74"/>
        <item x="24"/>
        <item x="71"/>
        <item x="89"/>
        <item x="72"/>
        <item x="37"/>
        <item x="11"/>
        <item x="4"/>
        <item x="73"/>
        <item x="36"/>
        <item x="40"/>
        <item x="76"/>
        <item x="41"/>
        <item x="88"/>
        <item x="55"/>
        <item x="65"/>
        <item x="95"/>
        <item x="21"/>
        <item x="56"/>
        <item x="10"/>
        <item x="68"/>
        <item x="43"/>
        <item x="58"/>
        <item x="26"/>
        <item x="18"/>
        <item x="20"/>
        <item x="61"/>
        <item x="90"/>
        <item x="92"/>
        <item x="86"/>
        <item x="52"/>
        <item x="44"/>
        <item x="70"/>
        <item x="45"/>
        <item x="42"/>
        <item x="12"/>
        <item x="1"/>
        <item t="default"/>
      </items>
    </pivotField>
  </pivotFields>
  <rowFields count="1">
    <field x="1"/>
  </rowFields>
  <rowItems count="3">
    <i>
      <x/>
    </i>
    <i>
      <x v="1"/>
    </i>
    <i>
      <x v="2"/>
    </i>
  </rowItems>
  <colFields count="1">
    <field x="0"/>
  </colFields>
  <colItems count="4">
    <i>
      <x/>
    </i>
    <i>
      <x v="1"/>
    </i>
    <i>
      <x v="2"/>
    </i>
    <i>
      <x v="3"/>
    </i>
  </colItems>
  <dataFields count="1">
    <dataField name="Count of Patient" fld="2" subtotal="count" baseField="0" baseItem="0"/>
  </dataFields>
  <chartFormats count="4">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486DEC-CEFE-4EDA-97D8-0273862B613E}" name="PivotTable4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B76" firstHeaderRow="1" firstDataRow="1" firstDataCol="1"/>
  <pivotFields count="14">
    <pivotField showAll="0"/>
    <pivotField showAll="0"/>
    <pivotField showAll="0"/>
    <pivotField showAll="0">
      <items count="4">
        <item x="1"/>
        <item h="1" x="0"/>
        <item h="1" x="2"/>
        <item t="default"/>
      </items>
    </pivotField>
    <pivotField numFmtId="14" showAll="0"/>
    <pivotField showAll="0"/>
    <pivotField showAll="0"/>
    <pivotField showAll="0"/>
    <pivotField showAll="0"/>
    <pivotField dataField="1" showAll="0"/>
    <pivotField showAll="0"/>
    <pivotField showAll="0"/>
    <pivotField axis="axisRow" showAll="0">
      <items count="4">
        <item x="0"/>
        <item x="2"/>
        <item x="1"/>
        <item t="default"/>
      </items>
    </pivotField>
    <pivotField showAll="0"/>
  </pivotFields>
  <rowFields count="1">
    <field x="12"/>
  </rowFields>
  <rowItems count="4">
    <i>
      <x/>
    </i>
    <i>
      <x v="1"/>
    </i>
    <i>
      <x v="2"/>
    </i>
    <i t="grand">
      <x/>
    </i>
  </rowItems>
  <colItems count="1">
    <i/>
  </colItems>
  <dataFields count="1">
    <dataField name="Average of Heart_Rat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50C7C8-592E-4E45-B067-06C1FD6A5616}"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iagnosis">
  <location ref="A3:B6" firstHeaderRow="1" firstDataRow="1" firstDataCol="1"/>
  <pivotFields count="13">
    <pivotField dataField="1" showAll="0">
      <items count="101">
        <item x="3"/>
        <item x="57"/>
        <item x="30"/>
        <item x="25"/>
        <item x="33"/>
        <item x="66"/>
        <item x="39"/>
        <item x="77"/>
        <item x="13"/>
        <item x="97"/>
        <item x="38"/>
        <item x="9"/>
        <item x="69"/>
        <item x="32"/>
        <item x="75"/>
        <item x="67"/>
        <item x="0"/>
        <item x="85"/>
        <item x="22"/>
        <item x="96"/>
        <item x="16"/>
        <item x="98"/>
        <item x="47"/>
        <item x="62"/>
        <item x="17"/>
        <item x="54"/>
        <item x="79"/>
        <item x="34"/>
        <item x="2"/>
        <item x="81"/>
        <item x="99"/>
        <item x="15"/>
        <item x="64"/>
        <item x="83"/>
        <item x="19"/>
        <item x="80"/>
        <item x="84"/>
        <item x="46"/>
        <item x="23"/>
        <item x="63"/>
        <item x="6"/>
        <item x="53"/>
        <item x="14"/>
        <item x="59"/>
        <item x="49"/>
        <item x="82"/>
        <item x="7"/>
        <item x="78"/>
        <item x="35"/>
        <item x="94"/>
        <item x="51"/>
        <item x="28"/>
        <item x="87"/>
        <item x="27"/>
        <item x="8"/>
        <item x="60"/>
        <item x="29"/>
        <item x="31"/>
        <item x="91"/>
        <item x="5"/>
        <item x="93"/>
        <item x="50"/>
        <item x="48"/>
        <item x="74"/>
        <item x="24"/>
        <item x="71"/>
        <item x="89"/>
        <item x="72"/>
        <item x="37"/>
        <item x="11"/>
        <item x="4"/>
        <item x="73"/>
        <item x="36"/>
        <item x="40"/>
        <item x="76"/>
        <item x="41"/>
        <item x="88"/>
        <item x="55"/>
        <item x="65"/>
        <item x="95"/>
        <item x="21"/>
        <item x="56"/>
        <item x="10"/>
        <item x="68"/>
        <item x="43"/>
        <item x="58"/>
        <item x="26"/>
        <item x="18"/>
        <item x="20"/>
        <item x="61"/>
        <item x="90"/>
        <item x="92"/>
        <item x="86"/>
        <item x="52"/>
        <item x="44"/>
        <item x="70"/>
        <item x="45"/>
        <item x="42"/>
        <item x="12"/>
        <item x="1"/>
        <item t="default"/>
      </items>
    </pivotField>
    <pivotField showAll="0"/>
    <pivotField showAll="0">
      <items count="59">
        <item x="29"/>
        <item x="35"/>
        <item x="8"/>
        <item x="2"/>
        <item x="36"/>
        <item x="6"/>
        <item x="34"/>
        <item x="18"/>
        <item x="19"/>
        <item x="4"/>
        <item x="24"/>
        <item x="7"/>
        <item x="13"/>
        <item x="48"/>
        <item x="52"/>
        <item x="46"/>
        <item x="22"/>
        <item x="28"/>
        <item x="49"/>
        <item x="20"/>
        <item x="9"/>
        <item x="45"/>
        <item x="38"/>
        <item x="50"/>
        <item x="17"/>
        <item x="10"/>
        <item x="0"/>
        <item x="47"/>
        <item x="37"/>
        <item x="54"/>
        <item x="41"/>
        <item x="39"/>
        <item x="3"/>
        <item x="14"/>
        <item x="25"/>
        <item x="42"/>
        <item x="23"/>
        <item x="12"/>
        <item x="57"/>
        <item x="51"/>
        <item x="30"/>
        <item x="1"/>
        <item x="26"/>
        <item x="56"/>
        <item x="31"/>
        <item x="15"/>
        <item x="11"/>
        <item x="33"/>
        <item x="27"/>
        <item x="44"/>
        <item x="16"/>
        <item x="55"/>
        <item x="40"/>
        <item x="43"/>
        <item x="53"/>
        <item x="5"/>
        <item x="32"/>
        <item x="21"/>
        <item t="default"/>
      </items>
    </pivotField>
    <pivotField showAll="0">
      <items count="4">
        <item x="1"/>
        <item x="0"/>
        <item x="2"/>
        <item t="default"/>
      </items>
    </pivotField>
    <pivotField numFmtId="14" showAll="0" countASubtotal="1">
      <items count="96">
        <item x="84"/>
        <item x="28"/>
        <item x="10"/>
        <item x="6"/>
        <item x="7"/>
        <item x="78"/>
        <item x="9"/>
        <item x="48"/>
        <item x="18"/>
        <item x="22"/>
        <item x="79"/>
        <item x="0"/>
        <item x="25"/>
        <item x="89"/>
        <item x="40"/>
        <item x="94"/>
        <item x="70"/>
        <item x="69"/>
        <item x="58"/>
        <item x="83"/>
        <item x="32"/>
        <item x="80"/>
        <item x="42"/>
        <item x="19"/>
        <item x="11"/>
        <item x="20"/>
        <item x="64"/>
        <item x="63"/>
        <item x="45"/>
        <item x="51"/>
        <item x="59"/>
        <item x="71"/>
        <item x="73"/>
        <item x="62"/>
        <item x="65"/>
        <item x="24"/>
        <item x="85"/>
        <item x="43"/>
        <item x="41"/>
        <item x="31"/>
        <item x="3"/>
        <item x="88"/>
        <item x="5"/>
        <item x="68"/>
        <item x="4"/>
        <item x="56"/>
        <item x="15"/>
        <item x="61"/>
        <item x="12"/>
        <item x="67"/>
        <item x="27"/>
        <item x="17"/>
        <item x="49"/>
        <item x="72"/>
        <item x="86"/>
        <item x="93"/>
        <item x="57"/>
        <item x="77"/>
        <item x="39"/>
        <item x="23"/>
        <item x="8"/>
        <item x="16"/>
        <item x="54"/>
        <item x="33"/>
        <item x="50"/>
        <item x="82"/>
        <item x="87"/>
        <item x="55"/>
        <item x="75"/>
        <item x="13"/>
        <item x="35"/>
        <item x="37"/>
        <item x="14"/>
        <item x="60"/>
        <item x="66"/>
        <item x="81"/>
        <item x="52"/>
        <item x="44"/>
        <item x="76"/>
        <item x="26"/>
        <item x="36"/>
        <item x="34"/>
        <item x="1"/>
        <item x="46"/>
        <item x="92"/>
        <item x="21"/>
        <item x="30"/>
        <item x="91"/>
        <item x="53"/>
        <item x="47"/>
        <item x="2"/>
        <item x="38"/>
        <item x="74"/>
        <item x="90"/>
        <item x="29"/>
        <item t="countA"/>
      </items>
    </pivotField>
    <pivotField multipleItemSelectionAllowed="1" showAll="0">
      <items count="7">
        <item h="1" x="4"/>
        <item h="1" x="0"/>
        <item h="1" x="5"/>
        <item x="2"/>
        <item h="1" x="1"/>
        <item h="1" x="3"/>
        <item t="default"/>
      </items>
    </pivotField>
    <pivotField showAll="0"/>
    <pivotField showAll="0">
      <items count="100">
        <item x="51"/>
        <item x="31"/>
        <item x="14"/>
        <item x="22"/>
        <item x="62"/>
        <item x="12"/>
        <item x="42"/>
        <item x="5"/>
        <item x="80"/>
        <item x="98"/>
        <item x="28"/>
        <item x="78"/>
        <item x="71"/>
        <item x="6"/>
        <item x="32"/>
        <item x="91"/>
        <item x="47"/>
        <item x="2"/>
        <item x="25"/>
        <item x="40"/>
        <item x="60"/>
        <item x="27"/>
        <item x="36"/>
        <item x="33"/>
        <item x="8"/>
        <item x="20"/>
        <item x="34"/>
        <item x="88"/>
        <item x="41"/>
        <item x="76"/>
        <item x="93"/>
        <item x="50"/>
        <item x="70"/>
        <item x="18"/>
        <item x="55"/>
        <item x="54"/>
        <item x="81"/>
        <item x="9"/>
        <item x="52"/>
        <item x="44"/>
        <item x="69"/>
        <item x="56"/>
        <item x="64"/>
        <item x="61"/>
        <item x="29"/>
        <item x="1"/>
        <item x="65"/>
        <item x="21"/>
        <item x="57"/>
        <item x="79"/>
        <item x="66"/>
        <item x="4"/>
        <item x="3"/>
        <item x="90"/>
        <item x="73"/>
        <item x="77"/>
        <item x="53"/>
        <item x="16"/>
        <item x="10"/>
        <item x="49"/>
        <item x="48"/>
        <item x="85"/>
        <item x="35"/>
        <item x="89"/>
        <item x="26"/>
        <item x="87"/>
        <item x="19"/>
        <item x="67"/>
        <item x="82"/>
        <item x="97"/>
        <item x="13"/>
        <item x="83"/>
        <item x="63"/>
        <item x="37"/>
        <item x="24"/>
        <item x="0"/>
        <item x="74"/>
        <item x="68"/>
        <item x="43"/>
        <item x="17"/>
        <item x="39"/>
        <item x="92"/>
        <item x="38"/>
        <item x="45"/>
        <item x="58"/>
        <item x="72"/>
        <item x="7"/>
        <item x="95"/>
        <item x="75"/>
        <item x="59"/>
        <item x="94"/>
        <item x="84"/>
        <item x="23"/>
        <item x="86"/>
        <item x="46"/>
        <item x="11"/>
        <item x="30"/>
        <item x="15"/>
        <item x="9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countASubtotal="1">
      <items count="6">
        <item sd="0" x="0"/>
        <item sd="0" x="1"/>
        <item sd="0" x="2"/>
        <item sd="0" x="3"/>
        <item sd="0" x="4"/>
        <item t="countA"/>
      </items>
    </pivotField>
  </pivotFields>
  <rowFields count="1">
    <field x="12"/>
  </rowFields>
  <rowItems count="3">
    <i>
      <x v="1"/>
    </i>
    <i>
      <x v="2"/>
    </i>
    <i>
      <x v="3"/>
    </i>
  </rowItems>
  <colItems count="1">
    <i/>
  </colItems>
  <dataFields count="1">
    <dataField name="Count of Patient_ID" fld="0" subtotal="count" baseField="0" baseItem="0"/>
  </dataFields>
  <formats count="5">
    <format dxfId="4">
      <pivotArea type="all" dataOnly="0" outline="0" fieldPosition="0"/>
    </format>
    <format dxfId="3">
      <pivotArea outline="0" collapsedLevelsAreSubtotals="1" fieldPosition="0"/>
    </format>
    <format dxfId="2">
      <pivotArea field="12" type="button" dataOnly="0" labelOnly="1" outline="0" axis="axisRow" fieldPosition="0"/>
    </format>
    <format dxfId="1">
      <pivotArea dataOnly="0" labelOnly="1" fieldPosition="0">
        <references count="1">
          <reference field="12" count="3">
            <x v="1"/>
            <x v="2"/>
            <x v="3"/>
          </reference>
        </references>
      </pivotArea>
    </format>
    <format dxfId="0">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4A91A03-ADD0-4486-859B-B6CF38BAF954}" sourceName="Gender">
  <pivotTables>
    <pivotTable tabId="2" name="PivotTable43"/>
    <pivotTable tabId="2" name="PivotTable36"/>
    <pivotTable tabId="2" name="PivotTable37"/>
    <pivotTable tabId="2" name="PivotTable38"/>
    <pivotTable tabId="2" name="PivotTable40"/>
    <pivotTable tabId="2" name="PivotTable41"/>
    <pivotTable tabId="2" name="PivotTable39"/>
  </pivotTables>
  <data>
    <tabular pivotCacheId="577624719">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C7FEF326-6B59-420B-BFAF-E905E6FF77F4}" cache="Slicer_Gender1" caption="Gender" rowHeight="25188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5AAE-8041-43BB-BA49-CCF73516F2BD}">
  <dimension ref="A3:G102"/>
  <sheetViews>
    <sheetView topLeftCell="A69" zoomScale="48" zoomScaleNormal="48" workbookViewId="0">
      <selection activeCell="E96" sqref="E96"/>
    </sheetView>
  </sheetViews>
  <sheetFormatPr defaultRowHeight="13.5" x14ac:dyDescent="0.25"/>
  <cols>
    <col min="1" max="1" width="18" bestFit="1" customWidth="1"/>
    <col min="2" max="2" width="22.6640625" bestFit="1" customWidth="1"/>
    <col min="3" max="3" width="23.33203125" bestFit="1" customWidth="1"/>
    <col min="4" max="4" width="25.58203125" bestFit="1" customWidth="1"/>
    <col min="5" max="5" width="12.25" bestFit="1" customWidth="1"/>
    <col min="6" max="6" width="6.83203125" bestFit="1" customWidth="1"/>
    <col min="7" max="7" width="11.9140625" bestFit="1" customWidth="1"/>
    <col min="8" max="8" width="10.33203125" customWidth="1"/>
    <col min="9" max="9" width="7.75" bestFit="1" customWidth="1"/>
    <col min="10" max="10" width="10" bestFit="1" customWidth="1"/>
    <col min="11" max="11" width="7.9140625" bestFit="1" customWidth="1"/>
    <col min="12" max="12" width="8.6640625" bestFit="1" customWidth="1"/>
    <col min="13" max="13" width="4.75" bestFit="1" customWidth="1"/>
    <col min="14" max="14" width="8.25" bestFit="1" customWidth="1"/>
    <col min="15" max="15" width="9.33203125" bestFit="1" customWidth="1"/>
    <col min="16" max="16" width="11" bestFit="1" customWidth="1"/>
    <col min="17" max="17" width="7.9140625" bestFit="1" customWidth="1"/>
    <col min="18" max="18" width="8.6640625" bestFit="1" customWidth="1"/>
    <col min="19" max="19" width="4.75" bestFit="1" customWidth="1"/>
    <col min="20" max="20" width="8.25" bestFit="1" customWidth="1"/>
    <col min="21" max="21" width="13.58203125" bestFit="1" customWidth="1"/>
    <col min="22" max="22" width="9.1640625" bestFit="1" customWidth="1"/>
    <col min="23" max="23" width="10" bestFit="1" customWidth="1"/>
    <col min="24" max="24" width="7.9140625" bestFit="1" customWidth="1"/>
    <col min="25" max="25" width="8.6640625" bestFit="1" customWidth="1"/>
    <col min="26" max="26" width="4.75" bestFit="1" customWidth="1"/>
    <col min="27" max="27" width="8.25" bestFit="1" customWidth="1"/>
    <col min="28" max="28" width="11.6640625" bestFit="1" customWidth="1"/>
    <col min="29" max="29" width="8.25" bestFit="1" customWidth="1"/>
    <col min="30" max="30" width="10" bestFit="1" customWidth="1"/>
    <col min="31" max="31" width="7.9140625" bestFit="1" customWidth="1"/>
    <col min="32" max="32" width="8.6640625" bestFit="1" customWidth="1"/>
    <col min="33" max="33" width="4.75" bestFit="1" customWidth="1"/>
    <col min="34" max="34" width="8.25" bestFit="1" customWidth="1"/>
    <col min="35" max="35" width="10.75" bestFit="1" customWidth="1"/>
    <col min="36" max="36" width="12.58203125" bestFit="1" customWidth="1"/>
    <col min="37" max="37" width="10" bestFit="1" customWidth="1"/>
    <col min="38" max="38" width="7.9140625" bestFit="1" customWidth="1"/>
    <col min="39" max="39" width="4.75" bestFit="1" customWidth="1"/>
    <col min="40" max="40" width="8.25" bestFit="1" customWidth="1"/>
    <col min="41" max="41" width="15.1640625" bestFit="1" customWidth="1"/>
    <col min="42" max="42" width="9.5" bestFit="1" customWidth="1"/>
    <col min="43" max="59" width="2.58203125" bestFit="1" customWidth="1"/>
    <col min="60" max="60" width="9.5" bestFit="1" customWidth="1"/>
    <col min="61" max="61" width="32.6640625" bestFit="1" customWidth="1"/>
    <col min="62" max="63" width="32.5" bestFit="1" customWidth="1"/>
    <col min="64" max="64" width="32.83203125" bestFit="1" customWidth="1"/>
    <col min="65" max="67" width="32.5" bestFit="1" customWidth="1"/>
    <col min="68" max="68" width="32.6640625" bestFit="1" customWidth="1"/>
    <col min="69" max="69" width="32.5" bestFit="1" customWidth="1"/>
    <col min="70" max="70" width="32.83203125" bestFit="1" customWidth="1"/>
    <col min="71" max="71" width="33.25" bestFit="1" customWidth="1"/>
    <col min="72" max="72" width="33.08203125" bestFit="1" customWidth="1"/>
    <col min="73" max="73" width="32.1640625" bestFit="1" customWidth="1"/>
    <col min="74" max="74" width="31.58203125" bestFit="1" customWidth="1"/>
    <col min="75" max="75" width="32.6640625" bestFit="1" customWidth="1"/>
    <col min="76" max="76" width="33.33203125" bestFit="1" customWidth="1"/>
    <col min="77" max="77" width="30.58203125" bestFit="1" customWidth="1"/>
    <col min="78" max="78" width="31.83203125" bestFit="1" customWidth="1"/>
    <col min="79" max="79" width="32.9140625" bestFit="1" customWidth="1"/>
    <col min="80" max="80" width="32.83203125" bestFit="1" customWidth="1"/>
    <col min="81" max="81" width="32.5" bestFit="1" customWidth="1"/>
    <col min="82" max="82" width="33.1640625" bestFit="1" customWidth="1"/>
    <col min="83" max="83" width="32" bestFit="1" customWidth="1"/>
    <col min="84" max="84" width="32.33203125" bestFit="1" customWidth="1"/>
    <col min="85" max="85" width="33" bestFit="1" customWidth="1"/>
    <col min="86" max="86" width="33.58203125" bestFit="1" customWidth="1"/>
    <col min="87" max="87" width="32.9140625" bestFit="1" customWidth="1"/>
    <col min="88" max="88" width="32.5" bestFit="1" customWidth="1"/>
    <col min="89" max="89" width="33.25" bestFit="1" customWidth="1"/>
    <col min="90" max="90" width="32.83203125" bestFit="1" customWidth="1"/>
    <col min="91" max="91" width="33" bestFit="1" customWidth="1"/>
    <col min="92" max="92" width="33.58203125" bestFit="1" customWidth="1"/>
    <col min="93" max="93" width="33.1640625" bestFit="1" customWidth="1"/>
    <col min="94" max="94" width="32.4140625" bestFit="1" customWidth="1"/>
    <col min="95" max="95" width="32.25" bestFit="1" customWidth="1"/>
    <col min="96" max="96" width="32.33203125" bestFit="1" customWidth="1"/>
    <col min="97" max="97" width="32.25" bestFit="1" customWidth="1"/>
    <col min="98" max="98" width="32.1640625" bestFit="1" customWidth="1"/>
    <col min="99" max="99" width="31.83203125" bestFit="1" customWidth="1"/>
    <col min="100" max="100" width="32.9140625" bestFit="1" customWidth="1"/>
    <col min="101" max="101" width="32.4140625" bestFit="1" customWidth="1"/>
    <col min="102" max="102" width="9.5" bestFit="1" customWidth="1"/>
  </cols>
  <sheetData>
    <row r="3" spans="1:6" x14ac:dyDescent="0.25">
      <c r="A3" s="7" t="s">
        <v>5</v>
      </c>
      <c r="B3" s="8" t="s">
        <v>234</v>
      </c>
    </row>
    <row r="4" spans="1:6" x14ac:dyDescent="0.25">
      <c r="A4" s="9" t="s">
        <v>230</v>
      </c>
      <c r="B4" s="10">
        <v>21</v>
      </c>
    </row>
    <row r="5" spans="1:6" x14ac:dyDescent="0.25">
      <c r="A5" s="9" t="s">
        <v>231</v>
      </c>
      <c r="B5" s="10">
        <v>57</v>
      </c>
    </row>
    <row r="6" spans="1:6" x14ac:dyDescent="0.25">
      <c r="A6" s="9" t="s">
        <v>232</v>
      </c>
      <c r="B6" s="10">
        <v>22</v>
      </c>
    </row>
    <row r="7" spans="1:6" x14ac:dyDescent="0.25">
      <c r="A7" s="4" t="s">
        <v>233</v>
      </c>
      <c r="B7" t="s">
        <v>229</v>
      </c>
    </row>
    <row r="11" spans="1:6" x14ac:dyDescent="0.25">
      <c r="A11" s="4" t="s">
        <v>234</v>
      </c>
      <c r="B11" s="4" t="s">
        <v>228</v>
      </c>
    </row>
    <row r="12" spans="1:6" x14ac:dyDescent="0.25">
      <c r="A12" s="4" t="s">
        <v>226</v>
      </c>
      <c r="B12" t="s">
        <v>239</v>
      </c>
      <c r="C12" t="s">
        <v>240</v>
      </c>
      <c r="D12" t="s">
        <v>241</v>
      </c>
      <c r="E12" t="s">
        <v>242</v>
      </c>
      <c r="F12" t="s">
        <v>236</v>
      </c>
    </row>
    <row r="13" spans="1:6" x14ac:dyDescent="0.25">
      <c r="A13" s="5" t="s">
        <v>237</v>
      </c>
      <c r="B13" s="6"/>
      <c r="C13" s="6"/>
      <c r="D13" s="6"/>
      <c r="E13" s="6"/>
      <c r="F13" s="6"/>
    </row>
    <row r="14" spans="1:6" x14ac:dyDescent="0.25">
      <c r="A14" s="5" t="s">
        <v>230</v>
      </c>
      <c r="B14" s="6">
        <v>6</v>
      </c>
      <c r="C14" s="6">
        <v>2</v>
      </c>
      <c r="D14" s="6">
        <v>6</v>
      </c>
      <c r="E14" s="6">
        <v>7</v>
      </c>
      <c r="F14" s="6"/>
    </row>
    <row r="15" spans="1:6" x14ac:dyDescent="0.25">
      <c r="A15" s="5" t="s">
        <v>231</v>
      </c>
      <c r="B15" s="6">
        <v>8</v>
      </c>
      <c r="C15" s="6">
        <v>15</v>
      </c>
      <c r="D15" s="6">
        <v>12</v>
      </c>
      <c r="E15" s="6">
        <v>22</v>
      </c>
      <c r="F15" s="6"/>
    </row>
    <row r="16" spans="1:6" x14ac:dyDescent="0.25">
      <c r="A16" s="5" t="s">
        <v>232</v>
      </c>
      <c r="B16" s="6">
        <v>3</v>
      </c>
      <c r="C16" s="6">
        <v>5</v>
      </c>
      <c r="D16" s="6">
        <v>7</v>
      </c>
      <c r="E16" s="6">
        <v>7</v>
      </c>
      <c r="F16" s="6"/>
    </row>
    <row r="17" spans="1:6" x14ac:dyDescent="0.25">
      <c r="A17" s="5" t="s">
        <v>227</v>
      </c>
      <c r="B17" s="6">
        <v>17</v>
      </c>
      <c r="C17" s="6">
        <v>22</v>
      </c>
      <c r="D17" s="6">
        <v>25</v>
      </c>
      <c r="E17" s="6">
        <v>36</v>
      </c>
      <c r="F17" s="6"/>
    </row>
    <row r="19" spans="1:6" x14ac:dyDescent="0.25">
      <c r="A19" s="4" t="s">
        <v>226</v>
      </c>
      <c r="B19" t="s">
        <v>245</v>
      </c>
    </row>
    <row r="20" spans="1:6" x14ac:dyDescent="0.25">
      <c r="A20" s="5" t="s">
        <v>230</v>
      </c>
      <c r="B20" s="6">
        <v>21</v>
      </c>
    </row>
    <row r="21" spans="1:6" x14ac:dyDescent="0.25">
      <c r="A21" s="5" t="s">
        <v>231</v>
      </c>
      <c r="B21" s="6">
        <v>57</v>
      </c>
    </row>
    <row r="22" spans="1:6" x14ac:dyDescent="0.25">
      <c r="A22" s="5" t="s">
        <v>232</v>
      </c>
      <c r="B22" s="6">
        <v>22</v>
      </c>
    </row>
    <row r="23" spans="1:6" x14ac:dyDescent="0.25">
      <c r="A23" s="5" t="s">
        <v>227</v>
      </c>
      <c r="B23" s="6">
        <v>100</v>
      </c>
    </row>
    <row r="25" spans="1:6" x14ac:dyDescent="0.25">
      <c r="A25" s="4" t="s">
        <v>245</v>
      </c>
      <c r="B25" s="4" t="s">
        <v>228</v>
      </c>
    </row>
    <row r="26" spans="1:6" x14ac:dyDescent="0.25">
      <c r="A26" s="4" t="s">
        <v>226</v>
      </c>
      <c r="B26" t="s">
        <v>239</v>
      </c>
      <c r="C26" t="s">
        <v>240</v>
      </c>
      <c r="D26" t="s">
        <v>241</v>
      </c>
      <c r="E26" t="s">
        <v>242</v>
      </c>
    </row>
    <row r="27" spans="1:6" x14ac:dyDescent="0.25">
      <c r="A27" s="5" t="s">
        <v>230</v>
      </c>
      <c r="B27" s="6">
        <v>6</v>
      </c>
      <c r="C27" s="6">
        <v>2</v>
      </c>
      <c r="D27" s="6">
        <v>6</v>
      </c>
      <c r="E27" s="6">
        <v>7</v>
      </c>
    </row>
    <row r="28" spans="1:6" x14ac:dyDescent="0.25">
      <c r="A28" s="5" t="s">
        <v>231</v>
      </c>
      <c r="B28" s="6">
        <v>8</v>
      </c>
      <c r="C28" s="6">
        <v>15</v>
      </c>
      <c r="D28" s="6">
        <v>12</v>
      </c>
      <c r="E28" s="6">
        <v>22</v>
      </c>
    </row>
    <row r="29" spans="1:6" x14ac:dyDescent="0.25">
      <c r="A29" s="5" t="s">
        <v>232</v>
      </c>
      <c r="B29" s="6">
        <v>3</v>
      </c>
      <c r="C29" s="6">
        <v>5</v>
      </c>
      <c r="D29" s="6">
        <v>7</v>
      </c>
      <c r="E29" s="6">
        <v>7</v>
      </c>
    </row>
    <row r="32" spans="1:6" x14ac:dyDescent="0.25">
      <c r="A32" s="4" t="s">
        <v>245</v>
      </c>
      <c r="B32" s="4" t="s">
        <v>228</v>
      </c>
    </row>
    <row r="33" spans="1:7" x14ac:dyDescent="0.25">
      <c r="A33" s="4" t="s">
        <v>5</v>
      </c>
      <c r="B33" t="s">
        <v>239</v>
      </c>
      <c r="C33" t="s">
        <v>240</v>
      </c>
      <c r="D33" t="s">
        <v>241</v>
      </c>
      <c r="E33" t="s">
        <v>242</v>
      </c>
    </row>
    <row r="34" spans="1:7" x14ac:dyDescent="0.25">
      <c r="A34" s="5" t="s">
        <v>51</v>
      </c>
      <c r="B34" s="11">
        <v>1</v>
      </c>
      <c r="C34" s="11">
        <v>3</v>
      </c>
      <c r="D34" s="11">
        <v>1</v>
      </c>
      <c r="E34" s="11">
        <v>3</v>
      </c>
    </row>
    <row r="35" spans="1:7" x14ac:dyDescent="0.25">
      <c r="A35" s="5" t="s">
        <v>12</v>
      </c>
      <c r="B35" s="11"/>
      <c r="C35" s="11">
        <v>1</v>
      </c>
      <c r="D35" s="11">
        <v>1</v>
      </c>
      <c r="E35" s="11">
        <v>5</v>
      </c>
    </row>
    <row r="36" spans="1:7" x14ac:dyDescent="0.25">
      <c r="A36" s="5" t="s">
        <v>58</v>
      </c>
      <c r="B36" s="11">
        <v>2</v>
      </c>
      <c r="C36" s="11"/>
      <c r="D36" s="11">
        <v>2</v>
      </c>
      <c r="E36" s="11"/>
    </row>
    <row r="37" spans="1:7" x14ac:dyDescent="0.25">
      <c r="A37" s="5" t="s">
        <v>25</v>
      </c>
      <c r="B37" s="11"/>
      <c r="C37" s="11">
        <v>1</v>
      </c>
      <c r="D37" s="11">
        <v>3</v>
      </c>
      <c r="E37" s="11"/>
    </row>
    <row r="38" spans="1:7" x14ac:dyDescent="0.25">
      <c r="A38" s="5" t="s">
        <v>18</v>
      </c>
      <c r="B38" s="11">
        <v>3</v>
      </c>
      <c r="C38" s="11"/>
      <c r="D38" s="11">
        <v>1</v>
      </c>
      <c r="E38" s="11">
        <v>3</v>
      </c>
    </row>
    <row r="39" spans="1:7" x14ac:dyDescent="0.25">
      <c r="A39" s="5" t="s">
        <v>29</v>
      </c>
      <c r="B39" s="11">
        <v>1</v>
      </c>
      <c r="C39" s="11"/>
      <c r="D39" s="11">
        <v>1</v>
      </c>
      <c r="E39" s="11">
        <v>1</v>
      </c>
    </row>
    <row r="42" spans="1:7" x14ac:dyDescent="0.25">
      <c r="A42" s="4" t="s">
        <v>234</v>
      </c>
      <c r="B42" s="4" t="s">
        <v>228</v>
      </c>
    </row>
    <row r="43" spans="1:7" x14ac:dyDescent="0.25">
      <c r="A43" s="4" t="s">
        <v>226</v>
      </c>
      <c r="B43" t="s">
        <v>13</v>
      </c>
      <c r="C43" t="s">
        <v>19</v>
      </c>
      <c r="D43" t="s">
        <v>40</v>
      </c>
      <c r="E43" t="s">
        <v>83</v>
      </c>
      <c r="F43" t="s">
        <v>32</v>
      </c>
      <c r="G43" t="s">
        <v>35</v>
      </c>
    </row>
    <row r="44" spans="1:7" x14ac:dyDescent="0.25">
      <c r="A44" s="5" t="s">
        <v>51</v>
      </c>
      <c r="B44" s="6">
        <v>2</v>
      </c>
      <c r="C44" s="6">
        <v>1</v>
      </c>
      <c r="D44" s="6">
        <v>1</v>
      </c>
      <c r="E44" s="6">
        <v>2</v>
      </c>
      <c r="F44" s="6"/>
      <c r="G44" s="6">
        <v>2</v>
      </c>
    </row>
    <row r="45" spans="1:7" x14ac:dyDescent="0.25">
      <c r="A45" s="5" t="s">
        <v>12</v>
      </c>
      <c r="B45" s="6">
        <v>1</v>
      </c>
      <c r="C45" s="6">
        <v>1</v>
      </c>
      <c r="D45" s="6">
        <v>1</v>
      </c>
      <c r="E45" s="6">
        <v>1</v>
      </c>
      <c r="F45" s="6">
        <v>2</v>
      </c>
      <c r="G45" s="6">
        <v>1</v>
      </c>
    </row>
    <row r="46" spans="1:7" x14ac:dyDescent="0.25">
      <c r="A46" s="5" t="s">
        <v>58</v>
      </c>
      <c r="B46" s="6"/>
      <c r="C46" s="6">
        <v>1</v>
      </c>
      <c r="D46" s="6">
        <v>1</v>
      </c>
      <c r="E46" s="6"/>
      <c r="F46" s="6">
        <v>1</v>
      </c>
      <c r="G46" s="6">
        <v>1</v>
      </c>
    </row>
    <row r="47" spans="1:7" x14ac:dyDescent="0.25">
      <c r="A47" s="5" t="s">
        <v>25</v>
      </c>
      <c r="B47" s="6"/>
      <c r="C47" s="6">
        <v>1</v>
      </c>
      <c r="D47" s="6">
        <v>1</v>
      </c>
      <c r="E47" s="6"/>
      <c r="F47" s="6">
        <v>1</v>
      </c>
      <c r="G47" s="6">
        <v>1</v>
      </c>
    </row>
    <row r="48" spans="1:7" x14ac:dyDescent="0.25">
      <c r="A48" s="5" t="s">
        <v>18</v>
      </c>
      <c r="B48" s="6">
        <v>2</v>
      </c>
      <c r="C48" s="6">
        <v>1</v>
      </c>
      <c r="D48" s="6">
        <v>2</v>
      </c>
      <c r="E48" s="6">
        <v>1</v>
      </c>
      <c r="F48" s="6"/>
      <c r="G48" s="6">
        <v>1</v>
      </c>
    </row>
    <row r="49" spans="1:7" x14ac:dyDescent="0.25">
      <c r="A49" s="5" t="s">
        <v>29</v>
      </c>
      <c r="B49" s="6"/>
      <c r="C49" s="6">
        <v>1</v>
      </c>
      <c r="D49" s="6">
        <v>1</v>
      </c>
      <c r="E49" s="6"/>
      <c r="F49" s="6">
        <v>1</v>
      </c>
      <c r="G49" s="6"/>
    </row>
    <row r="56" spans="1:7" x14ac:dyDescent="0.25">
      <c r="A56" s="4" t="s">
        <v>226</v>
      </c>
      <c r="B56" t="s">
        <v>245</v>
      </c>
    </row>
    <row r="57" spans="1:7" x14ac:dyDescent="0.25">
      <c r="A57" s="5" t="s">
        <v>13</v>
      </c>
      <c r="B57" s="6">
        <v>5</v>
      </c>
    </row>
    <row r="58" spans="1:7" x14ac:dyDescent="0.25">
      <c r="A58" s="5" t="s">
        <v>19</v>
      </c>
      <c r="B58" s="6">
        <v>6</v>
      </c>
    </row>
    <row r="59" spans="1:7" x14ac:dyDescent="0.25">
      <c r="A59" s="5" t="s">
        <v>40</v>
      </c>
      <c r="B59" s="6">
        <v>7</v>
      </c>
    </row>
    <row r="60" spans="1:7" x14ac:dyDescent="0.25">
      <c r="A60" s="5" t="s">
        <v>83</v>
      </c>
      <c r="B60" s="6">
        <v>4</v>
      </c>
    </row>
    <row r="61" spans="1:7" x14ac:dyDescent="0.25">
      <c r="A61" s="5" t="s">
        <v>32</v>
      </c>
      <c r="B61" s="6">
        <v>5</v>
      </c>
    </row>
    <row r="62" spans="1:7" x14ac:dyDescent="0.25">
      <c r="A62" s="5" t="s">
        <v>35</v>
      </c>
      <c r="B62" s="6">
        <v>6</v>
      </c>
    </row>
    <row r="67" spans="1:2" x14ac:dyDescent="0.25">
      <c r="A67" s="4" t="s">
        <v>226</v>
      </c>
      <c r="B67" t="s">
        <v>234</v>
      </c>
    </row>
    <row r="68" spans="1:2" x14ac:dyDescent="0.25">
      <c r="A68" s="5" t="s">
        <v>26</v>
      </c>
      <c r="B68" s="6">
        <v>14</v>
      </c>
    </row>
    <row r="69" spans="1:2" x14ac:dyDescent="0.25">
      <c r="A69" s="5" t="s">
        <v>14</v>
      </c>
      <c r="B69" s="6">
        <v>19</v>
      </c>
    </row>
    <row r="72" spans="1:2" x14ac:dyDescent="0.25">
      <c r="A72" s="4" t="s">
        <v>226</v>
      </c>
      <c r="B72" t="s">
        <v>246</v>
      </c>
    </row>
    <row r="73" spans="1:2" x14ac:dyDescent="0.25">
      <c r="A73" s="5" t="s">
        <v>230</v>
      </c>
      <c r="B73" s="6">
        <v>81</v>
      </c>
    </row>
    <row r="74" spans="1:2" x14ac:dyDescent="0.25">
      <c r="A74" s="5" t="s">
        <v>231</v>
      </c>
      <c r="B74" s="6">
        <v>80.25</v>
      </c>
    </row>
    <row r="75" spans="1:2" x14ac:dyDescent="0.25">
      <c r="A75" s="5" t="s">
        <v>232</v>
      </c>
      <c r="B75" s="6">
        <v>89.5</v>
      </c>
    </row>
    <row r="76" spans="1:2" x14ac:dyDescent="0.25">
      <c r="A76" s="5" t="s">
        <v>227</v>
      </c>
      <c r="B76" s="6">
        <v>82.090909090909093</v>
      </c>
    </row>
    <row r="81" spans="1:4" x14ac:dyDescent="0.25">
      <c r="A81" s="4" t="s">
        <v>226</v>
      </c>
      <c r="B81" t="s">
        <v>249</v>
      </c>
      <c r="C81" t="s">
        <v>250</v>
      </c>
      <c r="D81" t="s">
        <v>246</v>
      </c>
    </row>
    <row r="82" spans="1:4" x14ac:dyDescent="0.25">
      <c r="A82" s="5" t="s">
        <v>230</v>
      </c>
      <c r="B82" s="6">
        <v>129</v>
      </c>
      <c r="C82" s="6">
        <v>78.428571428571431</v>
      </c>
      <c r="D82" s="6">
        <v>81</v>
      </c>
    </row>
    <row r="83" spans="1:4" x14ac:dyDescent="0.25">
      <c r="A83" s="5" t="s">
        <v>231</v>
      </c>
      <c r="B83" s="6">
        <v>131.75</v>
      </c>
      <c r="C83" s="6">
        <v>86.55</v>
      </c>
      <c r="D83" s="6">
        <v>80.25</v>
      </c>
    </row>
    <row r="84" spans="1:4" x14ac:dyDescent="0.25">
      <c r="A84" s="5" t="s">
        <v>232</v>
      </c>
      <c r="B84" s="6">
        <v>134.16666666666666</v>
      </c>
      <c r="C84" s="6">
        <v>76.5</v>
      </c>
      <c r="D84" s="6">
        <v>89.5</v>
      </c>
    </row>
    <row r="89" spans="1:4" x14ac:dyDescent="0.25">
      <c r="A89" s="4" t="s">
        <v>226</v>
      </c>
    </row>
    <row r="90" spans="1:4" x14ac:dyDescent="0.25">
      <c r="A90" s="5" t="s">
        <v>17</v>
      </c>
    </row>
    <row r="96" spans="1:4" x14ac:dyDescent="0.25">
      <c r="A96" s="4" t="s">
        <v>226</v>
      </c>
      <c r="B96" t="s">
        <v>234</v>
      </c>
    </row>
    <row r="97" spans="1:2" x14ac:dyDescent="0.25">
      <c r="A97" s="5" t="s">
        <v>51</v>
      </c>
      <c r="B97" s="6">
        <v>17</v>
      </c>
    </row>
    <row r="98" spans="1:2" x14ac:dyDescent="0.25">
      <c r="A98" s="5" t="s">
        <v>12</v>
      </c>
      <c r="B98" s="6">
        <v>17</v>
      </c>
    </row>
    <row r="99" spans="1:2" x14ac:dyDescent="0.25">
      <c r="A99" s="5" t="s">
        <v>58</v>
      </c>
      <c r="B99" s="6">
        <v>10</v>
      </c>
    </row>
    <row r="100" spans="1:2" x14ac:dyDescent="0.25">
      <c r="A100" s="5" t="s">
        <v>25</v>
      </c>
      <c r="B100" s="6">
        <v>17</v>
      </c>
    </row>
    <row r="101" spans="1:2" x14ac:dyDescent="0.25">
      <c r="A101" s="5" t="s">
        <v>18</v>
      </c>
      <c r="B101" s="6">
        <v>22</v>
      </c>
    </row>
    <row r="102" spans="1:2" x14ac:dyDescent="0.25">
      <c r="A102" s="5" t="s">
        <v>29</v>
      </c>
      <c r="B102" s="6">
        <v>17</v>
      </c>
    </row>
  </sheetData>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6C90-5873-4FB4-8C92-22833FF1DA34}">
  <dimension ref="A1:AD73"/>
  <sheetViews>
    <sheetView showGridLines="0" tabSelected="1" topLeftCell="A37" zoomScale="42" zoomScaleNormal="42" zoomScaleSheetLayoutView="62" workbookViewId="0">
      <selection activeCell="P82" sqref="P82"/>
    </sheetView>
  </sheetViews>
  <sheetFormatPr defaultRowHeight="13.5" x14ac:dyDescent="0.25"/>
  <sheetData>
    <row r="1" spans="1:30" ht="44" x14ac:dyDescent="0.25">
      <c r="A1" s="16" t="s">
        <v>235</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5"/>
      <c r="AD1" s="15"/>
    </row>
    <row r="2" spans="1:30"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row>
    <row r="3" spans="1:30"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row>
    <row r="4" spans="1:30"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row>
    <row r="5" spans="1:30"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row>
    <row r="6" spans="1:30"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row>
    <row r="7" spans="1:30"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row>
    <row r="8" spans="1:30"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row>
    <row r="9" spans="1:30"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30"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row>
    <row r="11" spans="1:30"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30"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row>
    <row r="13" spans="1:30"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row>
    <row r="14" spans="1:30"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row>
    <row r="15" spans="1:30"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row>
    <row r="16" spans="1:30"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row>
    <row r="17" spans="1:28"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row>
    <row r="19" spans="1:28"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row>
    <row r="20" spans="1:28"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row>
    <row r="21" spans="1:28"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row>
    <row r="22" spans="1:28"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spans="1:28"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row>
    <row r="24" spans="1:28"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row>
    <row r="25" spans="1:28"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row>
    <row r="26" spans="1:28"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row>
    <row r="27" spans="1:28"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row>
    <row r="28" spans="1:28"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row>
    <row r="29" spans="1:28"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spans="1:28"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row>
    <row r="31" spans="1:28"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row>
    <row r="32" spans="1:28"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row>
    <row r="33" spans="1:28"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row>
    <row r="34" spans="1:28"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row>
    <row r="35" spans="1:28"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row>
    <row r="36" spans="1:28"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row>
    <row r="37" spans="1:28"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row>
    <row r="38" spans="1:28"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row>
    <row r="39" spans="1:28"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row>
    <row r="40" spans="1:28"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row>
    <row r="41" spans="1:28"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row>
    <row r="42" spans="1:28"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row>
    <row r="43" spans="1:28"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row>
    <row r="44" spans="1:28"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row>
    <row r="45" spans="1:28"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row>
    <row r="46" spans="1:28"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row>
    <row r="47" spans="1:28"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row>
    <row r="48" spans="1:28"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row>
    <row r="49" spans="1:28"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row>
    <row r="50" spans="1:28"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row>
    <row r="51" spans="1:28"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row>
    <row r="52" spans="1:28"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row>
    <row r="53" spans="1:28"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row>
    <row r="54" spans="1:28"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row>
    <row r="55" spans="1:28"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row>
    <row r="56" spans="1:28"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row>
    <row r="57" spans="1:28"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row>
    <row r="58" spans="1:28"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row>
    <row r="59" spans="1:28"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row>
    <row r="60" spans="1:28"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row>
    <row r="61" spans="1:28"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row>
    <row r="62" spans="1:28"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row>
    <row r="63" spans="1:28"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row>
    <row r="64" spans="1:28"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row>
    <row r="65" spans="1:28"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row>
    <row r="66" spans="1:28"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row>
    <row r="67" spans="1:28"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row>
    <row r="68" spans="1:28"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row>
    <row r="69" spans="1:28"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row>
    <row r="70" spans="1:28"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row>
    <row r="71" spans="1:28"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row>
    <row r="72" spans="1:28"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row>
    <row r="73" spans="1:28"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row>
  </sheetData>
  <mergeCells count="2">
    <mergeCell ref="AC1:AD1"/>
    <mergeCell ref="A1:AB1"/>
  </mergeCells>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D881-D7D5-4DC4-B5B9-10D7C1FCF2B6}">
  <dimension ref="A1:N109"/>
  <sheetViews>
    <sheetView zoomScale="48" zoomScaleNormal="48" workbookViewId="0">
      <selection activeCell="E20" sqref="E20"/>
    </sheetView>
  </sheetViews>
  <sheetFormatPr defaultRowHeight="13.5" x14ac:dyDescent="0.25"/>
  <cols>
    <col min="1" max="1" width="35.83203125" style="1" customWidth="1"/>
    <col min="2" max="2" width="17.83203125" style="1" customWidth="1"/>
    <col min="3" max="3" width="8.33203125" style="1" customWidth="1"/>
    <col min="4" max="4" width="11.25" style="1" customWidth="1"/>
    <col min="5" max="5" width="13.58203125" style="1" customWidth="1"/>
    <col min="6" max="6" width="13.25" style="1" customWidth="1"/>
    <col min="7" max="7" width="14.33203125" style="1" customWidth="1"/>
    <col min="8" max="9" width="17.9140625" style="1" customWidth="1"/>
    <col min="10" max="10" width="14.4140625" style="1" customWidth="1"/>
    <col min="11" max="11" width="21.75" style="1" customWidth="1"/>
    <col min="12" max="12" width="8.6640625" style="1"/>
  </cols>
  <sheetData>
    <row r="1" spans="1:14" x14ac:dyDescent="0.25">
      <c r="A1" s="1" t="s">
        <v>0</v>
      </c>
      <c r="B1" s="1" t="s">
        <v>1</v>
      </c>
      <c r="C1" s="1" t="s">
        <v>2</v>
      </c>
      <c r="D1" s="1" t="s">
        <v>3</v>
      </c>
      <c r="E1" s="1" t="s">
        <v>4</v>
      </c>
      <c r="F1" s="1" t="s">
        <v>5</v>
      </c>
      <c r="G1" s="1" t="s">
        <v>6</v>
      </c>
      <c r="H1" s="1" t="s">
        <v>247</v>
      </c>
      <c r="I1" s="1" t="s">
        <v>248</v>
      </c>
      <c r="J1" s="1" t="s">
        <v>7</v>
      </c>
      <c r="K1" s="1" t="s">
        <v>8</v>
      </c>
      <c r="L1" s="1" t="s">
        <v>238</v>
      </c>
      <c r="M1" s="1" t="s">
        <v>243</v>
      </c>
      <c r="N1" s="1" t="s">
        <v>244</v>
      </c>
    </row>
    <row r="2" spans="1:14" x14ac:dyDescent="0.25">
      <c r="A2" s="1" t="s">
        <v>9</v>
      </c>
      <c r="B2" s="1" t="s">
        <v>10</v>
      </c>
      <c r="C2" s="1">
        <v>51</v>
      </c>
      <c r="D2" s="1" t="s">
        <v>11</v>
      </c>
      <c r="E2" s="2">
        <v>45197</v>
      </c>
      <c r="F2" s="1" t="s">
        <v>12</v>
      </c>
      <c r="G2" s="1" t="s">
        <v>13</v>
      </c>
      <c r="H2" s="1">
        <v>147</v>
      </c>
      <c r="I2" s="1">
        <v>85</v>
      </c>
      <c r="J2" s="1">
        <v>67</v>
      </c>
      <c r="K2" s="1" t="s">
        <v>14</v>
      </c>
      <c r="L2" s="1" t="str">
        <f>IF(C2&lt;30,"18-29",IF(C2&lt;45,"30-44",IF(C2&lt;60,"45-59","60+")))</f>
        <v>45-59</v>
      </c>
      <c r="M2" t="str">
        <f>TEXT(E2,"yyyy")</f>
        <v>2023</v>
      </c>
      <c r="N2" t="str">
        <f>TEXT(A2,"aa")</f>
        <v>18c347f5-074a-453e-a3f9-5ba637333400</v>
      </c>
    </row>
    <row r="3" spans="1:14" x14ac:dyDescent="0.25">
      <c r="A3" s="1" t="s">
        <v>15</v>
      </c>
      <c r="B3" s="1" t="s">
        <v>16</v>
      </c>
      <c r="C3" s="1">
        <v>67</v>
      </c>
      <c r="D3" s="1" t="s">
        <v>17</v>
      </c>
      <c r="E3" s="2">
        <v>45733</v>
      </c>
      <c r="F3" s="1" t="s">
        <v>18</v>
      </c>
      <c r="G3" s="1" t="s">
        <v>19</v>
      </c>
      <c r="H3" s="1">
        <v>128</v>
      </c>
      <c r="I3" s="1">
        <v>92</v>
      </c>
      <c r="J3" s="1">
        <v>88</v>
      </c>
      <c r="K3" s="1" t="s">
        <v>14</v>
      </c>
      <c r="L3" s="1" t="str">
        <f t="shared" ref="L3:L66" si="0">IF(C3&lt;30,"18-29",IF(C3&lt;45,"30-44",IF(C3&lt;60,"45-59","60+")))</f>
        <v>60+</v>
      </c>
      <c r="M3" t="str">
        <f t="shared" ref="M3:M66" si="1">TEXT(E3,"yyyy")</f>
        <v>2025</v>
      </c>
      <c r="N3" t="str">
        <f t="shared" ref="N3:N66" si="2">TEXT(A3,"aa")</f>
        <v>fa4b98be-b96d-485b-9fe5-83cd2753f783</v>
      </c>
    </row>
    <row r="4" spans="1:14" x14ac:dyDescent="0.25">
      <c r="A4" s="1" t="s">
        <v>20</v>
      </c>
      <c r="B4" s="1" t="s">
        <v>21</v>
      </c>
      <c r="C4" s="1">
        <v>21</v>
      </c>
      <c r="D4" s="1" t="s">
        <v>22</v>
      </c>
      <c r="E4" s="2">
        <v>45789</v>
      </c>
      <c r="F4" s="1" t="s">
        <v>18</v>
      </c>
      <c r="G4" s="1" t="s">
        <v>19</v>
      </c>
      <c r="H4" s="1">
        <v>108</v>
      </c>
      <c r="I4" s="1">
        <v>72</v>
      </c>
      <c r="J4" s="1">
        <v>93</v>
      </c>
      <c r="K4" s="1" t="s">
        <v>14</v>
      </c>
      <c r="L4" s="1" t="str">
        <f t="shared" si="0"/>
        <v>18-29</v>
      </c>
      <c r="M4" t="str">
        <f t="shared" si="1"/>
        <v>2025</v>
      </c>
      <c r="N4" t="str">
        <f t="shared" si="2"/>
        <v>36900f2a-f1bb-45b4-b231-dc28f923d63c</v>
      </c>
    </row>
    <row r="5" spans="1:14" x14ac:dyDescent="0.25">
      <c r="A5" s="1" t="s">
        <v>23</v>
      </c>
      <c r="B5" s="1" t="s">
        <v>24</v>
      </c>
      <c r="C5" s="1">
        <v>57</v>
      </c>
      <c r="D5" s="1" t="s">
        <v>11</v>
      </c>
      <c r="E5" s="2">
        <v>45433</v>
      </c>
      <c r="F5" s="1" t="s">
        <v>25</v>
      </c>
      <c r="G5" s="1" t="s">
        <v>13</v>
      </c>
      <c r="H5" s="1">
        <v>131</v>
      </c>
      <c r="I5" s="1">
        <v>86</v>
      </c>
      <c r="J5" s="1">
        <v>88</v>
      </c>
      <c r="K5" s="1" t="s">
        <v>26</v>
      </c>
      <c r="L5" s="1" t="str">
        <f t="shared" si="0"/>
        <v>45-59</v>
      </c>
      <c r="M5" t="str">
        <f t="shared" si="1"/>
        <v>2024</v>
      </c>
      <c r="N5" t="str">
        <f t="shared" si="2"/>
        <v>018d7e9e-0198-4919-8797-9cb578fafe97</v>
      </c>
    </row>
    <row r="6" spans="1:14" x14ac:dyDescent="0.25">
      <c r="A6" s="1" t="s">
        <v>27</v>
      </c>
      <c r="B6" s="1" t="s">
        <v>28</v>
      </c>
      <c r="C6" s="1">
        <v>21</v>
      </c>
      <c r="D6" s="1" t="s">
        <v>11</v>
      </c>
      <c r="E6" s="2">
        <v>45477</v>
      </c>
      <c r="F6" s="1" t="s">
        <v>29</v>
      </c>
      <c r="G6" s="1" t="s">
        <v>19</v>
      </c>
      <c r="H6" s="1">
        <v>131</v>
      </c>
      <c r="I6" s="1">
        <v>76</v>
      </c>
      <c r="J6" s="1">
        <v>75</v>
      </c>
      <c r="K6" s="1" t="s">
        <v>14</v>
      </c>
      <c r="L6" s="1" t="str">
        <f t="shared" si="0"/>
        <v>18-29</v>
      </c>
      <c r="M6" t="str">
        <f t="shared" si="1"/>
        <v>2024</v>
      </c>
      <c r="N6" t="str">
        <f t="shared" si="2"/>
        <v>b650874d-658f-4937-b698-8a4686bc8dd0</v>
      </c>
    </row>
    <row r="7" spans="1:14" x14ac:dyDescent="0.25">
      <c r="A7" s="1" t="s">
        <v>30</v>
      </c>
      <c r="B7" s="1" t="s">
        <v>31</v>
      </c>
      <c r="C7" s="1">
        <v>30</v>
      </c>
      <c r="D7" s="1" t="s">
        <v>22</v>
      </c>
      <c r="E7" s="2">
        <v>45452</v>
      </c>
      <c r="F7" s="1" t="s">
        <v>18</v>
      </c>
      <c r="G7" s="1" t="s">
        <v>32</v>
      </c>
      <c r="H7" s="1">
        <v>105</v>
      </c>
      <c r="I7" s="1">
        <v>73</v>
      </c>
      <c r="J7" s="1">
        <v>75</v>
      </c>
      <c r="K7" s="1" t="s">
        <v>14</v>
      </c>
      <c r="L7" s="1" t="str">
        <f t="shared" si="0"/>
        <v>30-44</v>
      </c>
      <c r="M7" t="str">
        <f t="shared" si="1"/>
        <v>2024</v>
      </c>
      <c r="N7" t="str">
        <f t="shared" si="2"/>
        <v>a08dc7ad-d895-4021-b0f3-8902f2c9c8b4</v>
      </c>
    </row>
    <row r="8" spans="1:14" x14ac:dyDescent="0.25">
      <c r="A8" s="1" t="s">
        <v>33</v>
      </c>
      <c r="B8" s="1" t="s">
        <v>34</v>
      </c>
      <c r="C8" s="1">
        <v>88</v>
      </c>
      <c r="D8" s="1" t="s">
        <v>22</v>
      </c>
      <c r="E8" s="2">
        <v>45140</v>
      </c>
      <c r="F8" s="1" t="s">
        <v>29</v>
      </c>
      <c r="G8" s="1" t="s">
        <v>35</v>
      </c>
      <c r="H8" s="1">
        <v>107</v>
      </c>
      <c r="I8" s="1">
        <v>80</v>
      </c>
      <c r="J8" s="1">
        <v>100</v>
      </c>
      <c r="K8" s="1" t="s">
        <v>26</v>
      </c>
      <c r="L8" s="1" t="str">
        <f t="shared" si="0"/>
        <v>60+</v>
      </c>
      <c r="M8" t="str">
        <f t="shared" si="1"/>
        <v>2023</v>
      </c>
      <c r="N8" t="str">
        <f t="shared" si="2"/>
        <v>67802c5b-4693-4c4b-8fdc-a1b88bc997a3</v>
      </c>
    </row>
    <row r="9" spans="1:14" x14ac:dyDescent="0.25">
      <c r="A9" s="1" t="s">
        <v>36</v>
      </c>
      <c r="B9" s="1" t="s">
        <v>37</v>
      </c>
      <c r="C9" s="1">
        <v>24</v>
      </c>
      <c r="D9" s="1" t="s">
        <v>17</v>
      </c>
      <c r="E9" s="2">
        <v>45141</v>
      </c>
      <c r="F9" s="1" t="s">
        <v>18</v>
      </c>
      <c r="G9" s="1" t="s">
        <v>13</v>
      </c>
      <c r="H9" s="1">
        <v>156</v>
      </c>
      <c r="I9" s="1">
        <v>77</v>
      </c>
      <c r="J9" s="1">
        <v>77</v>
      </c>
      <c r="K9" s="1" t="s">
        <v>14</v>
      </c>
      <c r="L9" s="1" t="str">
        <f t="shared" si="0"/>
        <v>18-29</v>
      </c>
      <c r="M9" t="str">
        <f t="shared" si="1"/>
        <v>2023</v>
      </c>
      <c r="N9" t="str">
        <f t="shared" si="2"/>
        <v>6f8ee18a-b37b-403e-87b0-c8b850c85513</v>
      </c>
    </row>
    <row r="10" spans="1:14" x14ac:dyDescent="0.25">
      <c r="A10" s="1" t="s">
        <v>38</v>
      </c>
      <c r="B10" s="1" t="s">
        <v>39</v>
      </c>
      <c r="C10" s="1">
        <v>32</v>
      </c>
      <c r="D10" s="1" t="s">
        <v>17</v>
      </c>
      <c r="E10" s="2">
        <v>45593</v>
      </c>
      <c r="F10" s="1" t="s">
        <v>12</v>
      </c>
      <c r="G10" s="1" t="s">
        <v>40</v>
      </c>
      <c r="H10" s="1">
        <v>114</v>
      </c>
      <c r="I10" s="1">
        <v>95</v>
      </c>
      <c r="J10" s="1">
        <v>78</v>
      </c>
      <c r="K10" s="1" t="s">
        <v>14</v>
      </c>
      <c r="L10" s="1" t="str">
        <f t="shared" si="0"/>
        <v>30-44</v>
      </c>
      <c r="M10" t="str">
        <f t="shared" si="1"/>
        <v>2024</v>
      </c>
      <c r="N10" t="str">
        <f t="shared" si="2"/>
        <v>9043d151-7f39-4d01-af54-5e9b9aa8e599</v>
      </c>
    </row>
    <row r="11" spans="1:14" x14ac:dyDescent="0.25">
      <c r="A11" s="1" t="s">
        <v>41</v>
      </c>
      <c r="B11" s="1" t="s">
        <v>42</v>
      </c>
      <c r="C11" s="1">
        <v>20</v>
      </c>
      <c r="D11" s="1" t="s">
        <v>17</v>
      </c>
      <c r="E11" s="2">
        <v>45172</v>
      </c>
      <c r="F11" s="1" t="s">
        <v>18</v>
      </c>
      <c r="G11" s="1" t="s">
        <v>35</v>
      </c>
      <c r="H11" s="1">
        <v>123</v>
      </c>
      <c r="I11" s="1">
        <v>86</v>
      </c>
      <c r="J11" s="1">
        <v>90</v>
      </c>
      <c r="K11" s="1" t="s">
        <v>26</v>
      </c>
      <c r="L11" s="1" t="str">
        <f t="shared" si="0"/>
        <v>18-29</v>
      </c>
      <c r="M11" t="str">
        <f t="shared" si="1"/>
        <v>2023</v>
      </c>
      <c r="N11" t="str">
        <f t="shared" si="2"/>
        <v>10f87941-3145-47e1-94bd-6da91ead0133</v>
      </c>
    </row>
    <row r="12" spans="1:14" x14ac:dyDescent="0.25">
      <c r="A12" s="1" t="s">
        <v>43</v>
      </c>
      <c r="B12" s="1" t="s">
        <v>44</v>
      </c>
      <c r="C12" s="1">
        <v>45</v>
      </c>
      <c r="D12" s="1" t="s">
        <v>22</v>
      </c>
      <c r="E12" s="2">
        <v>45137</v>
      </c>
      <c r="F12" s="1" t="s">
        <v>25</v>
      </c>
      <c r="G12" s="1" t="s">
        <v>40</v>
      </c>
      <c r="H12" s="1">
        <v>135</v>
      </c>
      <c r="I12" s="1">
        <v>62</v>
      </c>
      <c r="J12" s="1">
        <v>77</v>
      </c>
      <c r="K12" s="1" t="s">
        <v>26</v>
      </c>
      <c r="L12" s="1" t="str">
        <f t="shared" si="0"/>
        <v>45-59</v>
      </c>
      <c r="M12" t="str">
        <f t="shared" si="1"/>
        <v>2023</v>
      </c>
      <c r="N12" t="str">
        <f t="shared" si="2"/>
        <v>d6aa8a18-084d-465f-880d-32f7fcdb2174</v>
      </c>
    </row>
    <row r="13" spans="1:14" x14ac:dyDescent="0.25">
      <c r="A13" s="1" t="s">
        <v>45</v>
      </c>
      <c r="B13" s="1" t="s">
        <v>46</v>
      </c>
      <c r="C13" s="1">
        <v>50</v>
      </c>
      <c r="D13" s="1" t="s">
        <v>11</v>
      </c>
      <c r="E13" s="2">
        <v>45319</v>
      </c>
      <c r="F13" s="1" t="s">
        <v>18</v>
      </c>
      <c r="G13" s="1" t="s">
        <v>32</v>
      </c>
      <c r="H13" s="1">
        <v>159</v>
      </c>
      <c r="I13" s="1">
        <v>69</v>
      </c>
      <c r="J13" s="1">
        <v>86</v>
      </c>
      <c r="K13" s="1" t="s">
        <v>14</v>
      </c>
      <c r="L13" s="1" t="str">
        <f t="shared" si="0"/>
        <v>45-59</v>
      </c>
      <c r="M13" t="str">
        <f t="shared" si="1"/>
        <v>2024</v>
      </c>
      <c r="N13" t="str">
        <f t="shared" si="2"/>
        <v>b3ed2753-a60d-48c2-927e-b3546949c9c2</v>
      </c>
    </row>
    <row r="14" spans="1:14" x14ac:dyDescent="0.25">
      <c r="A14" s="1" t="s">
        <v>47</v>
      </c>
      <c r="B14" s="1" t="s">
        <v>48</v>
      </c>
      <c r="C14" s="1">
        <v>75</v>
      </c>
      <c r="D14" s="1" t="s">
        <v>17</v>
      </c>
      <c r="E14" s="2">
        <v>45493</v>
      </c>
      <c r="F14" s="1" t="s">
        <v>12</v>
      </c>
      <c r="G14" s="1" t="s">
        <v>19</v>
      </c>
      <c r="H14" s="1">
        <v>104</v>
      </c>
      <c r="I14" s="1">
        <v>99</v>
      </c>
      <c r="J14" s="1">
        <v>86</v>
      </c>
      <c r="K14" s="1" t="s">
        <v>14</v>
      </c>
      <c r="L14" s="1" t="str">
        <f t="shared" si="0"/>
        <v>60+</v>
      </c>
      <c r="M14" t="str">
        <f t="shared" si="1"/>
        <v>2024</v>
      </c>
      <c r="N14" t="str">
        <f t="shared" si="2"/>
        <v>fa0962d2-27dc-4252-8727-19d515de41a2</v>
      </c>
    </row>
    <row r="15" spans="1:14" x14ac:dyDescent="0.25">
      <c r="A15" s="1" t="s">
        <v>49</v>
      </c>
      <c r="B15" s="1" t="s">
        <v>50</v>
      </c>
      <c r="C15" s="1">
        <v>50</v>
      </c>
      <c r="D15" s="1" t="s">
        <v>11</v>
      </c>
      <c r="E15" s="2">
        <v>45632</v>
      </c>
      <c r="F15" s="1" t="s">
        <v>51</v>
      </c>
      <c r="G15" s="1" t="s">
        <v>13</v>
      </c>
      <c r="H15" s="1">
        <v>143</v>
      </c>
      <c r="I15" s="1">
        <v>67</v>
      </c>
      <c r="J15" s="1">
        <v>97</v>
      </c>
      <c r="K15" s="1" t="s">
        <v>26</v>
      </c>
      <c r="L15" s="1" t="str">
        <f t="shared" si="0"/>
        <v>45-59</v>
      </c>
      <c r="M15" t="str">
        <f t="shared" si="1"/>
        <v>2024</v>
      </c>
      <c r="N15" t="str">
        <f t="shared" si="2"/>
        <v>0c17ad73-2fff-49a8-8d0a-14afdb84d085</v>
      </c>
    </row>
    <row r="16" spans="1:14" x14ac:dyDescent="0.25">
      <c r="A16" s="1" t="s">
        <v>52</v>
      </c>
      <c r="B16" s="1" t="s">
        <v>53</v>
      </c>
      <c r="C16" s="1">
        <v>62</v>
      </c>
      <c r="D16" s="1" t="s">
        <v>17</v>
      </c>
      <c r="E16" s="2">
        <v>45653</v>
      </c>
      <c r="F16" s="1" t="s">
        <v>12</v>
      </c>
      <c r="G16" s="1" t="s">
        <v>35</v>
      </c>
      <c r="H16" s="1">
        <v>102</v>
      </c>
      <c r="I16" s="1">
        <v>86</v>
      </c>
      <c r="J16" s="1">
        <v>91</v>
      </c>
      <c r="K16" s="1" t="s">
        <v>26</v>
      </c>
      <c r="L16" s="1" t="str">
        <f t="shared" si="0"/>
        <v>60+</v>
      </c>
      <c r="M16" t="str">
        <f t="shared" si="1"/>
        <v>2024</v>
      </c>
      <c r="N16" t="str">
        <f t="shared" si="2"/>
        <v>6797ddc4-b8fe-4f6b-87ca-5d83e6ebd2d7</v>
      </c>
    </row>
    <row r="17" spans="1:14" x14ac:dyDescent="0.25">
      <c r="A17" s="1" t="s">
        <v>54</v>
      </c>
      <c r="B17" s="1" t="s">
        <v>55</v>
      </c>
      <c r="C17" s="1">
        <v>33</v>
      </c>
      <c r="D17" s="1" t="s">
        <v>11</v>
      </c>
      <c r="E17" s="2">
        <v>45486</v>
      </c>
      <c r="F17" s="1" t="s">
        <v>18</v>
      </c>
      <c r="G17" s="1" t="s">
        <v>13</v>
      </c>
      <c r="H17" s="1">
        <v>159</v>
      </c>
      <c r="I17" s="1">
        <v>89</v>
      </c>
      <c r="J17" s="1">
        <v>92</v>
      </c>
      <c r="K17" s="1" t="s">
        <v>14</v>
      </c>
      <c r="L17" s="1" t="str">
        <f t="shared" si="0"/>
        <v>30-44</v>
      </c>
      <c r="M17" t="str">
        <f t="shared" si="1"/>
        <v>2024</v>
      </c>
      <c r="N17" t="str">
        <f t="shared" si="2"/>
        <v>3f79cea3-1947-4e69-8d62-5ba408095dad</v>
      </c>
    </row>
    <row r="18" spans="1:14" x14ac:dyDescent="0.25">
      <c r="A18" s="1" t="s">
        <v>56</v>
      </c>
      <c r="B18" s="1" t="s">
        <v>57</v>
      </c>
      <c r="C18" s="1">
        <v>88</v>
      </c>
      <c r="D18" s="1" t="s">
        <v>22</v>
      </c>
      <c r="E18" s="2">
        <v>45595</v>
      </c>
      <c r="F18" s="1" t="s">
        <v>58</v>
      </c>
      <c r="G18" s="1" t="s">
        <v>35</v>
      </c>
      <c r="H18" s="1">
        <v>133</v>
      </c>
      <c r="I18" s="1">
        <v>80</v>
      </c>
      <c r="J18" s="1">
        <v>100</v>
      </c>
      <c r="K18" s="1" t="s">
        <v>26</v>
      </c>
      <c r="L18" s="1" t="str">
        <f t="shared" si="0"/>
        <v>60+</v>
      </c>
      <c r="M18" t="str">
        <f t="shared" si="1"/>
        <v>2024</v>
      </c>
      <c r="N18" t="str">
        <f t="shared" si="2"/>
        <v>22ac5239-4876-4022-bf7c-08a1e4c9d255</v>
      </c>
    </row>
    <row r="19" spans="1:14" x14ac:dyDescent="0.25">
      <c r="A19" s="1" t="s">
        <v>59</v>
      </c>
      <c r="B19" s="1" t="s">
        <v>60</v>
      </c>
      <c r="C19" s="1">
        <v>33</v>
      </c>
      <c r="D19" s="1" t="s">
        <v>22</v>
      </c>
      <c r="E19" s="2">
        <v>45542</v>
      </c>
      <c r="F19" s="1" t="s">
        <v>25</v>
      </c>
      <c r="G19" s="1" t="s">
        <v>40</v>
      </c>
      <c r="H19" s="1">
        <v>150</v>
      </c>
      <c r="I19" s="1">
        <v>74</v>
      </c>
      <c r="J19" s="1">
        <v>60</v>
      </c>
      <c r="K19" s="1" t="s">
        <v>26</v>
      </c>
      <c r="L19" s="1" t="str">
        <f t="shared" si="0"/>
        <v>30-44</v>
      </c>
      <c r="M19" t="str">
        <f t="shared" si="1"/>
        <v>2024</v>
      </c>
      <c r="N19" t="str">
        <f t="shared" si="2"/>
        <v>25da815b-262e-4130-9983-0e5a573a9fd4</v>
      </c>
    </row>
    <row r="20" spans="1:14" x14ac:dyDescent="0.25">
      <c r="A20" s="1" t="s">
        <v>61</v>
      </c>
      <c r="B20" s="1" t="s">
        <v>62</v>
      </c>
      <c r="C20" s="1">
        <v>58</v>
      </c>
      <c r="D20" s="1" t="s">
        <v>11</v>
      </c>
      <c r="E20" s="2">
        <v>45178</v>
      </c>
      <c r="F20" s="1" t="s">
        <v>12</v>
      </c>
      <c r="G20" s="1" t="s">
        <v>13</v>
      </c>
      <c r="H20" s="1">
        <v>121</v>
      </c>
      <c r="I20" s="1">
        <v>82</v>
      </c>
      <c r="J20" s="1">
        <v>64</v>
      </c>
      <c r="K20" s="1" t="s">
        <v>26</v>
      </c>
      <c r="L20" s="1" t="str">
        <f t="shared" si="0"/>
        <v>45-59</v>
      </c>
      <c r="M20" t="str">
        <f t="shared" si="1"/>
        <v>2023</v>
      </c>
      <c r="N20" t="str">
        <f t="shared" si="2"/>
        <v>e86029b3-5214-4e67-83ab-0da0c525d86c</v>
      </c>
    </row>
    <row r="21" spans="1:14" x14ac:dyDescent="0.25">
      <c r="A21" s="1" t="s">
        <v>63</v>
      </c>
      <c r="B21" s="1" t="s">
        <v>64</v>
      </c>
      <c r="C21" s="1">
        <v>73</v>
      </c>
      <c r="D21" s="1" t="s">
        <v>11</v>
      </c>
      <c r="E21" s="2">
        <v>45317</v>
      </c>
      <c r="F21" s="1" t="s">
        <v>18</v>
      </c>
      <c r="G21" s="1" t="s">
        <v>40</v>
      </c>
      <c r="H21" s="1">
        <v>139</v>
      </c>
      <c r="I21" s="1">
        <v>99</v>
      </c>
      <c r="J21" s="1">
        <v>94</v>
      </c>
      <c r="K21" s="1" t="s">
        <v>14</v>
      </c>
      <c r="L21" s="1" t="str">
        <f t="shared" si="0"/>
        <v>60+</v>
      </c>
      <c r="M21" t="str">
        <f t="shared" si="1"/>
        <v>2024</v>
      </c>
      <c r="N21" t="str">
        <f t="shared" si="2"/>
        <v>4412f4f6-887e-4c65-a087-8785a3fd6443</v>
      </c>
    </row>
    <row r="22" spans="1:14" x14ac:dyDescent="0.25">
      <c r="A22" s="1" t="s">
        <v>65</v>
      </c>
      <c r="B22" s="1" t="s">
        <v>66</v>
      </c>
      <c r="C22" s="1">
        <v>82</v>
      </c>
      <c r="D22" s="1" t="s">
        <v>22</v>
      </c>
      <c r="E22" s="2">
        <v>45321</v>
      </c>
      <c r="F22" s="1" t="s">
        <v>18</v>
      </c>
      <c r="G22" s="1" t="s">
        <v>40</v>
      </c>
      <c r="H22" s="1">
        <v>115</v>
      </c>
      <c r="I22" s="1">
        <v>64</v>
      </c>
      <c r="J22" s="1">
        <v>85</v>
      </c>
      <c r="K22" s="1" t="s">
        <v>14</v>
      </c>
      <c r="L22" s="1" t="str">
        <f t="shared" si="0"/>
        <v>60+</v>
      </c>
      <c r="M22" t="str">
        <f t="shared" si="1"/>
        <v>2024</v>
      </c>
      <c r="N22" t="str">
        <f t="shared" si="2"/>
        <v>eae54c9b-03a8-47fd-a140-686959037bae</v>
      </c>
    </row>
    <row r="23" spans="1:14" x14ac:dyDescent="0.25">
      <c r="A23" s="1" t="s">
        <v>67</v>
      </c>
      <c r="B23" s="1" t="s">
        <v>68</v>
      </c>
      <c r="C23" s="1">
        <v>49</v>
      </c>
      <c r="D23" s="1" t="s">
        <v>17</v>
      </c>
      <c r="E23" s="2">
        <v>45742</v>
      </c>
      <c r="F23" s="1" t="s">
        <v>58</v>
      </c>
      <c r="G23" s="1" t="s">
        <v>19</v>
      </c>
      <c r="H23" s="1">
        <v>129</v>
      </c>
      <c r="I23" s="1">
        <v>98</v>
      </c>
      <c r="J23" s="1">
        <v>95</v>
      </c>
      <c r="K23" s="1" t="s">
        <v>26</v>
      </c>
      <c r="L23" s="1" t="str">
        <f t="shared" si="0"/>
        <v>45-59</v>
      </c>
      <c r="M23" t="str">
        <f t="shared" si="1"/>
        <v>2025</v>
      </c>
      <c r="N23" t="str">
        <f t="shared" si="2"/>
        <v>d1c71d71-0bba-4801-bcaa-af593d7eead1</v>
      </c>
    </row>
    <row r="24" spans="1:14" x14ac:dyDescent="0.25">
      <c r="A24" s="1" t="s">
        <v>69</v>
      </c>
      <c r="B24" s="1" t="s">
        <v>70</v>
      </c>
      <c r="C24" s="1">
        <v>27</v>
      </c>
      <c r="D24" s="1" t="s">
        <v>11</v>
      </c>
      <c r="E24" s="2">
        <v>45180</v>
      </c>
      <c r="F24" s="1" t="s">
        <v>25</v>
      </c>
      <c r="G24" s="1" t="s">
        <v>40</v>
      </c>
      <c r="H24" s="1">
        <v>103</v>
      </c>
      <c r="I24" s="1">
        <v>100</v>
      </c>
      <c r="J24" s="1">
        <v>98</v>
      </c>
      <c r="K24" s="1" t="s">
        <v>26</v>
      </c>
      <c r="L24" s="1" t="str">
        <f t="shared" si="0"/>
        <v>18-29</v>
      </c>
      <c r="M24" t="str">
        <f t="shared" si="1"/>
        <v>2023</v>
      </c>
      <c r="N24" t="str">
        <f t="shared" si="2"/>
        <v>1ac74222-860e-4c3d-a8d0-7afba5985a8f</v>
      </c>
    </row>
    <row r="25" spans="1:14" x14ac:dyDescent="0.25">
      <c r="A25" s="1" t="s">
        <v>71</v>
      </c>
      <c r="B25" s="1" t="s">
        <v>72</v>
      </c>
      <c r="C25" s="1">
        <v>28</v>
      </c>
      <c r="D25" s="1" t="s">
        <v>17</v>
      </c>
      <c r="E25" s="2">
        <v>45589</v>
      </c>
      <c r="F25" s="1" t="s">
        <v>58</v>
      </c>
      <c r="G25" s="1" t="s">
        <v>32</v>
      </c>
      <c r="H25" s="1">
        <v>158</v>
      </c>
      <c r="I25" s="1">
        <v>65</v>
      </c>
      <c r="J25" s="1">
        <v>96</v>
      </c>
      <c r="K25" s="1" t="s">
        <v>26</v>
      </c>
      <c r="L25" s="1" t="str">
        <f t="shared" si="0"/>
        <v>18-29</v>
      </c>
      <c r="M25" t="str">
        <f t="shared" si="1"/>
        <v>2024</v>
      </c>
      <c r="N25" t="str">
        <f t="shared" si="2"/>
        <v>5db8e576-b04d-4713-ab32-16e4480d5e9c</v>
      </c>
    </row>
    <row r="26" spans="1:14" x14ac:dyDescent="0.25">
      <c r="A26" s="1" t="s">
        <v>73</v>
      </c>
      <c r="B26" s="1" t="s">
        <v>74</v>
      </c>
      <c r="C26" s="1">
        <v>43</v>
      </c>
      <c r="D26" s="1" t="s">
        <v>11</v>
      </c>
      <c r="E26" s="2">
        <v>45408</v>
      </c>
      <c r="F26" s="1" t="s">
        <v>18</v>
      </c>
      <c r="G26" s="1" t="s">
        <v>40</v>
      </c>
      <c r="H26" s="1">
        <v>147</v>
      </c>
      <c r="I26" s="1">
        <v>82</v>
      </c>
      <c r="J26" s="1">
        <v>82</v>
      </c>
      <c r="K26" s="1" t="s">
        <v>14</v>
      </c>
      <c r="L26" s="1" t="str">
        <f t="shared" si="0"/>
        <v>30-44</v>
      </c>
      <c r="M26" t="str">
        <f t="shared" si="1"/>
        <v>2024</v>
      </c>
      <c r="N26" t="str">
        <f t="shared" si="2"/>
        <v>ac866181-a639-4fef-ad0d-7ad8402a4542</v>
      </c>
    </row>
    <row r="27" spans="1:14" x14ac:dyDescent="0.25">
      <c r="A27" s="1" t="s">
        <v>75</v>
      </c>
      <c r="B27" s="1" t="s">
        <v>76</v>
      </c>
      <c r="C27" s="1">
        <v>90</v>
      </c>
      <c r="D27" s="1" t="s">
        <v>11</v>
      </c>
      <c r="E27" s="2">
        <v>45200</v>
      </c>
      <c r="F27" s="1" t="s">
        <v>29</v>
      </c>
      <c r="G27" s="1" t="s">
        <v>40</v>
      </c>
      <c r="H27" s="1">
        <v>108</v>
      </c>
      <c r="I27" s="1">
        <v>81</v>
      </c>
      <c r="J27" s="1">
        <v>65</v>
      </c>
      <c r="K27" s="1" t="s">
        <v>14</v>
      </c>
      <c r="L27" s="1" t="str">
        <f t="shared" si="0"/>
        <v>60+</v>
      </c>
      <c r="M27" t="str">
        <f t="shared" si="1"/>
        <v>2023</v>
      </c>
      <c r="N27" t="str">
        <f t="shared" si="2"/>
        <v>062d3234-6225-482e-a682-4efa28ddee9f</v>
      </c>
    </row>
    <row r="28" spans="1:14" x14ac:dyDescent="0.25">
      <c r="A28" s="1" t="s">
        <v>77</v>
      </c>
      <c r="B28" s="1" t="s">
        <v>78</v>
      </c>
      <c r="C28" s="1">
        <v>57</v>
      </c>
      <c r="D28" s="1" t="s">
        <v>22</v>
      </c>
      <c r="E28" s="2">
        <v>45707</v>
      </c>
      <c r="F28" s="1" t="s">
        <v>29</v>
      </c>
      <c r="G28" s="1" t="s">
        <v>19</v>
      </c>
      <c r="H28" s="1">
        <v>138</v>
      </c>
      <c r="I28" s="1">
        <v>83</v>
      </c>
      <c r="J28" s="1">
        <v>63</v>
      </c>
      <c r="K28" s="1" t="s">
        <v>26</v>
      </c>
      <c r="L28" s="1" t="str">
        <f t="shared" si="0"/>
        <v>45-59</v>
      </c>
      <c r="M28" t="str">
        <f t="shared" si="1"/>
        <v>2025</v>
      </c>
      <c r="N28" t="str">
        <f t="shared" si="2"/>
        <v>e50e47a0-0d86-4267-89bf-fe7a3617071d</v>
      </c>
    </row>
    <row r="29" spans="1:14" x14ac:dyDescent="0.25">
      <c r="A29" s="1" t="s">
        <v>79</v>
      </c>
      <c r="B29" s="1" t="s">
        <v>80</v>
      </c>
      <c r="C29" s="1">
        <v>39</v>
      </c>
      <c r="D29" s="1" t="s">
        <v>22</v>
      </c>
      <c r="E29" s="2">
        <v>45538</v>
      </c>
      <c r="F29" s="1" t="s">
        <v>12</v>
      </c>
      <c r="G29" s="1" t="s">
        <v>13</v>
      </c>
      <c r="H29" s="1">
        <v>112</v>
      </c>
      <c r="I29" s="1">
        <v>88</v>
      </c>
      <c r="J29" s="1">
        <v>75</v>
      </c>
      <c r="K29" s="1" t="s">
        <v>26</v>
      </c>
      <c r="L29" s="1" t="str">
        <f t="shared" si="0"/>
        <v>30-44</v>
      </c>
      <c r="M29" t="str">
        <f t="shared" si="1"/>
        <v>2024</v>
      </c>
      <c r="N29" t="str">
        <f t="shared" si="2"/>
        <v>8c713f58-a1eb-4240-a68a-a39d38a9e6a1</v>
      </c>
    </row>
    <row r="30" spans="1:14" x14ac:dyDescent="0.25">
      <c r="A30" s="1" t="s">
        <v>81</v>
      </c>
      <c r="B30" s="1" t="s">
        <v>82</v>
      </c>
      <c r="C30" s="1">
        <v>61</v>
      </c>
      <c r="D30" s="1" t="s">
        <v>17</v>
      </c>
      <c r="E30" s="2">
        <v>45121</v>
      </c>
      <c r="F30" s="1" t="s">
        <v>12</v>
      </c>
      <c r="G30" s="1" t="s">
        <v>83</v>
      </c>
      <c r="H30" s="1">
        <v>106</v>
      </c>
      <c r="I30" s="1">
        <v>61</v>
      </c>
      <c r="J30" s="1">
        <v>70</v>
      </c>
      <c r="K30" s="1" t="s">
        <v>14</v>
      </c>
      <c r="L30" s="1" t="str">
        <f t="shared" si="0"/>
        <v>60+</v>
      </c>
      <c r="M30" t="str">
        <f t="shared" si="1"/>
        <v>2023</v>
      </c>
      <c r="N30" t="str">
        <f t="shared" si="2"/>
        <v>85eca0c8-3caf-4010-a047-8a2eec4e7fc4</v>
      </c>
    </row>
    <row r="31" spans="1:14" x14ac:dyDescent="0.25">
      <c r="A31" s="1" t="s">
        <v>84</v>
      </c>
      <c r="B31" s="1" t="s">
        <v>85</v>
      </c>
      <c r="C31" s="1">
        <v>31</v>
      </c>
      <c r="D31" s="1" t="s">
        <v>17</v>
      </c>
      <c r="E31" s="2">
        <v>45810</v>
      </c>
      <c r="F31" s="1" t="s">
        <v>51</v>
      </c>
      <c r="G31" s="1" t="s">
        <v>35</v>
      </c>
      <c r="H31" s="1">
        <v>126</v>
      </c>
      <c r="I31" s="1">
        <v>76</v>
      </c>
      <c r="J31" s="1">
        <v>77</v>
      </c>
      <c r="K31" s="1" t="s">
        <v>26</v>
      </c>
      <c r="L31" s="1" t="str">
        <f t="shared" si="0"/>
        <v>30-44</v>
      </c>
      <c r="M31" t="str">
        <f t="shared" si="1"/>
        <v>2025</v>
      </c>
      <c r="N31" t="str">
        <f t="shared" si="2"/>
        <v>9705ef9a-66ff-4a7d-9ec8-e8a522bac84c</v>
      </c>
    </row>
    <row r="32" spans="1:14" x14ac:dyDescent="0.25">
      <c r="A32" s="1" t="s">
        <v>86</v>
      </c>
      <c r="B32" s="1" t="s">
        <v>87</v>
      </c>
      <c r="C32" s="1">
        <v>59</v>
      </c>
      <c r="D32" s="1" t="s">
        <v>11</v>
      </c>
      <c r="E32" s="2">
        <v>45748</v>
      </c>
      <c r="F32" s="1" t="s">
        <v>25</v>
      </c>
      <c r="G32" s="1" t="s">
        <v>83</v>
      </c>
      <c r="H32" s="1">
        <v>159</v>
      </c>
      <c r="I32" s="1">
        <v>76</v>
      </c>
      <c r="J32" s="1">
        <v>91</v>
      </c>
      <c r="K32" s="1" t="s">
        <v>14</v>
      </c>
      <c r="L32" s="1" t="str">
        <f t="shared" si="0"/>
        <v>45-59</v>
      </c>
      <c r="M32" t="str">
        <f t="shared" si="1"/>
        <v>2025</v>
      </c>
      <c r="N32" t="str">
        <f t="shared" si="2"/>
        <v>0581d582-bf71-419d-93cf-3153c9f49262</v>
      </c>
    </row>
    <row r="33" spans="1:14" x14ac:dyDescent="0.25">
      <c r="A33" s="1" t="s">
        <v>88</v>
      </c>
      <c r="B33" s="1" t="s">
        <v>89</v>
      </c>
      <c r="C33" s="1">
        <v>69</v>
      </c>
      <c r="D33" s="1" t="s">
        <v>22</v>
      </c>
      <c r="E33" s="2">
        <v>45430</v>
      </c>
      <c r="F33" s="1" t="s">
        <v>58</v>
      </c>
      <c r="G33" s="1" t="s">
        <v>83</v>
      </c>
      <c r="H33" s="1">
        <v>102</v>
      </c>
      <c r="I33" s="1">
        <v>84</v>
      </c>
      <c r="J33" s="1">
        <v>92</v>
      </c>
      <c r="K33" s="1" t="s">
        <v>14</v>
      </c>
      <c r="L33" s="1" t="str">
        <f t="shared" si="0"/>
        <v>60+</v>
      </c>
      <c r="M33" t="str">
        <f t="shared" si="1"/>
        <v>2024</v>
      </c>
      <c r="N33" t="str">
        <f t="shared" si="2"/>
        <v>9f78d45d-99b9-47fd-9547-f967b7f3ed60</v>
      </c>
    </row>
    <row r="34" spans="1:14" x14ac:dyDescent="0.25">
      <c r="A34" s="1" t="s">
        <v>90</v>
      </c>
      <c r="B34" s="1" t="s">
        <v>91</v>
      </c>
      <c r="C34" s="1">
        <v>78</v>
      </c>
      <c r="D34" s="1" t="s">
        <v>17</v>
      </c>
      <c r="E34" s="2">
        <v>45293</v>
      </c>
      <c r="F34" s="1" t="s">
        <v>51</v>
      </c>
      <c r="G34" s="1" t="s">
        <v>13</v>
      </c>
      <c r="H34" s="1">
        <v>107</v>
      </c>
      <c r="I34" s="1">
        <v>88</v>
      </c>
      <c r="J34" s="1">
        <v>66</v>
      </c>
      <c r="K34" s="1" t="s">
        <v>14</v>
      </c>
      <c r="L34" s="1" t="str">
        <f t="shared" si="0"/>
        <v>60+</v>
      </c>
      <c r="M34" t="str">
        <f t="shared" si="1"/>
        <v>2024</v>
      </c>
      <c r="N34" t="str">
        <f t="shared" si="2"/>
        <v>12f9776f-2e01-434f-8858-1a7bfcb8ae33</v>
      </c>
    </row>
    <row r="35" spans="1:14" x14ac:dyDescent="0.25">
      <c r="A35" s="1" t="s">
        <v>92</v>
      </c>
      <c r="B35" s="1" t="s">
        <v>93</v>
      </c>
      <c r="C35" s="1">
        <v>39</v>
      </c>
      <c r="D35" s="1" t="s">
        <v>11</v>
      </c>
      <c r="E35" s="2">
        <v>45600</v>
      </c>
      <c r="F35" s="1" t="s">
        <v>12</v>
      </c>
      <c r="G35" s="1" t="s">
        <v>83</v>
      </c>
      <c r="H35" s="1">
        <v>114</v>
      </c>
      <c r="I35" s="1">
        <v>67</v>
      </c>
      <c r="J35" s="1">
        <v>81</v>
      </c>
      <c r="K35" s="1" t="s">
        <v>14</v>
      </c>
      <c r="L35" s="1" t="str">
        <f t="shared" si="0"/>
        <v>30-44</v>
      </c>
      <c r="M35" t="str">
        <f t="shared" si="1"/>
        <v>2024</v>
      </c>
      <c r="N35" t="str">
        <f t="shared" si="2"/>
        <v>06d5e6b7-e93c-4801-838e-497d8b640d92</v>
      </c>
    </row>
    <row r="36" spans="1:14" x14ac:dyDescent="0.25">
      <c r="A36" s="1" t="s">
        <v>94</v>
      </c>
      <c r="B36" s="1" t="s">
        <v>95</v>
      </c>
      <c r="C36" s="1">
        <v>40</v>
      </c>
      <c r="D36" s="1" t="s">
        <v>22</v>
      </c>
      <c r="E36" s="2">
        <v>45724</v>
      </c>
      <c r="F36" s="1" t="s">
        <v>29</v>
      </c>
      <c r="G36" s="1" t="s">
        <v>19</v>
      </c>
      <c r="H36" s="1">
        <v>115</v>
      </c>
      <c r="I36" s="1">
        <v>65</v>
      </c>
      <c r="J36" s="1">
        <v>75</v>
      </c>
      <c r="K36" s="1" t="s">
        <v>26</v>
      </c>
      <c r="L36" s="1" t="str">
        <f t="shared" si="0"/>
        <v>30-44</v>
      </c>
      <c r="M36" t="str">
        <f t="shared" si="1"/>
        <v>2025</v>
      </c>
      <c r="N36" t="str">
        <f t="shared" si="2"/>
        <v>33956403-7f87-4145-8164-500b1a086a59</v>
      </c>
    </row>
    <row r="37" spans="1:14" x14ac:dyDescent="0.25">
      <c r="A37" s="1" t="s">
        <v>96</v>
      </c>
      <c r="B37" s="1" t="s">
        <v>97</v>
      </c>
      <c r="C37" s="1">
        <v>18</v>
      </c>
      <c r="D37" s="1" t="s">
        <v>17</v>
      </c>
      <c r="E37" s="2">
        <v>45636</v>
      </c>
      <c r="F37" s="1" t="s">
        <v>58</v>
      </c>
      <c r="G37" s="1" t="s">
        <v>40</v>
      </c>
      <c r="H37" s="1">
        <v>137</v>
      </c>
      <c r="I37" s="1">
        <v>80</v>
      </c>
      <c r="J37" s="1">
        <v>66</v>
      </c>
      <c r="K37" s="1" t="s">
        <v>14</v>
      </c>
      <c r="L37" s="1" t="str">
        <f t="shared" si="0"/>
        <v>18-29</v>
      </c>
      <c r="M37" t="str">
        <f t="shared" si="1"/>
        <v>2024</v>
      </c>
      <c r="N37" t="str">
        <f t="shared" si="2"/>
        <v>78ae8c2b-1899-409e-beeb-a6cdd5dc9493</v>
      </c>
    </row>
    <row r="38" spans="1:14" x14ac:dyDescent="0.25">
      <c r="A38" s="1" t="s">
        <v>98</v>
      </c>
      <c r="B38" s="1" t="s">
        <v>99</v>
      </c>
      <c r="C38" s="1">
        <v>32</v>
      </c>
      <c r="D38" s="1" t="s">
        <v>22</v>
      </c>
      <c r="E38" s="2">
        <v>45708</v>
      </c>
      <c r="F38" s="1" t="s">
        <v>29</v>
      </c>
      <c r="G38" s="1" t="s">
        <v>32</v>
      </c>
      <c r="H38" s="1">
        <v>113</v>
      </c>
      <c r="I38" s="1">
        <v>65</v>
      </c>
      <c r="J38" s="1">
        <v>80</v>
      </c>
      <c r="K38" s="1" t="s">
        <v>14</v>
      </c>
      <c r="L38" s="1" t="str">
        <f t="shared" si="0"/>
        <v>30-44</v>
      </c>
      <c r="M38" t="str">
        <f t="shared" si="1"/>
        <v>2025</v>
      </c>
      <c r="N38" t="str">
        <f t="shared" si="2"/>
        <v>ba333fd6-efa5-41d9-a48f-70f5f022703b</v>
      </c>
    </row>
    <row r="39" spans="1:14" x14ac:dyDescent="0.25">
      <c r="A39" s="1" t="s">
        <v>100</v>
      </c>
      <c r="B39" s="1" t="s">
        <v>101</v>
      </c>
      <c r="C39" s="1">
        <v>43</v>
      </c>
      <c r="D39" s="1" t="s">
        <v>17</v>
      </c>
      <c r="E39" s="2">
        <v>45642</v>
      </c>
      <c r="F39" s="1" t="s">
        <v>25</v>
      </c>
      <c r="G39" s="1" t="s">
        <v>32</v>
      </c>
      <c r="H39" s="1">
        <v>146</v>
      </c>
      <c r="I39" s="1">
        <v>93</v>
      </c>
      <c r="J39" s="1">
        <v>68</v>
      </c>
      <c r="K39" s="1" t="s">
        <v>14</v>
      </c>
      <c r="L39" s="1" t="str">
        <f t="shared" si="0"/>
        <v>30-44</v>
      </c>
      <c r="M39" t="str">
        <f t="shared" si="1"/>
        <v>2024</v>
      </c>
      <c r="N39" t="str">
        <f t="shared" si="2"/>
        <v>b0a81c16-b085-4ce1-87c6-fceb259c653e</v>
      </c>
    </row>
    <row r="40" spans="1:14" x14ac:dyDescent="0.25">
      <c r="A40" s="1" t="s">
        <v>102</v>
      </c>
      <c r="B40" s="1" t="s">
        <v>103</v>
      </c>
      <c r="C40" s="1">
        <v>66</v>
      </c>
      <c r="D40" s="1" t="s">
        <v>22</v>
      </c>
      <c r="E40" s="2">
        <v>45790</v>
      </c>
      <c r="F40" s="1" t="s">
        <v>25</v>
      </c>
      <c r="G40" s="1" t="s">
        <v>19</v>
      </c>
      <c r="H40" s="1">
        <v>153</v>
      </c>
      <c r="I40" s="1">
        <v>62</v>
      </c>
      <c r="J40" s="1">
        <v>72</v>
      </c>
      <c r="K40" s="1" t="s">
        <v>14</v>
      </c>
      <c r="L40" s="1" t="str">
        <f t="shared" si="0"/>
        <v>60+</v>
      </c>
      <c r="M40" t="str">
        <f t="shared" si="1"/>
        <v>2025</v>
      </c>
      <c r="N40" t="str">
        <f t="shared" si="2"/>
        <v>0f53b218-6c80-4918-84dd-e12f169a8470</v>
      </c>
    </row>
    <row r="41" spans="1:14" x14ac:dyDescent="0.25">
      <c r="A41" s="3" t="s">
        <v>104</v>
      </c>
      <c r="B41" s="1" t="s">
        <v>105</v>
      </c>
      <c r="C41" s="1">
        <v>72</v>
      </c>
      <c r="D41" s="1" t="s">
        <v>11</v>
      </c>
      <c r="E41" s="2">
        <v>45584</v>
      </c>
      <c r="F41" s="1" t="s">
        <v>29</v>
      </c>
      <c r="G41" s="1" t="s">
        <v>32</v>
      </c>
      <c r="H41" s="1">
        <v>151</v>
      </c>
      <c r="I41" s="1">
        <v>83</v>
      </c>
      <c r="J41" s="1">
        <v>63</v>
      </c>
      <c r="K41" s="1" t="s">
        <v>14</v>
      </c>
      <c r="L41" s="1" t="str">
        <f t="shared" si="0"/>
        <v>60+</v>
      </c>
      <c r="M41" t="str">
        <f t="shared" si="1"/>
        <v>2024</v>
      </c>
      <c r="N41" t="str">
        <f t="shared" si="2"/>
        <v>08e48757-9b81-4c35-a034-b559acdd4315</v>
      </c>
    </row>
    <row r="42" spans="1:14" x14ac:dyDescent="0.25">
      <c r="A42" s="1" t="s">
        <v>106</v>
      </c>
      <c r="B42" s="1" t="s">
        <v>107</v>
      </c>
      <c r="C42" s="1">
        <v>18</v>
      </c>
      <c r="D42" s="1" t="s">
        <v>11</v>
      </c>
      <c r="E42" s="2">
        <v>45209</v>
      </c>
      <c r="F42" s="1" t="s">
        <v>12</v>
      </c>
      <c r="G42" s="1" t="s">
        <v>13</v>
      </c>
      <c r="H42" s="1">
        <v>108</v>
      </c>
      <c r="I42" s="1">
        <v>88</v>
      </c>
      <c r="J42" s="1">
        <v>64</v>
      </c>
      <c r="K42" s="1" t="s">
        <v>26</v>
      </c>
      <c r="L42" s="1" t="str">
        <f t="shared" si="0"/>
        <v>18-29</v>
      </c>
      <c r="M42" t="str">
        <f t="shared" si="1"/>
        <v>2023</v>
      </c>
      <c r="N42" t="str">
        <f t="shared" si="2"/>
        <v>bacfab06-ba9b-49eb-99f8-e1a01e845a5c</v>
      </c>
    </row>
    <row r="43" spans="1:14" x14ac:dyDescent="0.25">
      <c r="A43" s="1" t="s">
        <v>108</v>
      </c>
      <c r="B43" s="1" t="s">
        <v>109</v>
      </c>
      <c r="C43" s="1">
        <v>89</v>
      </c>
      <c r="D43" s="1" t="s">
        <v>22</v>
      </c>
      <c r="E43" s="2">
        <v>45428</v>
      </c>
      <c r="F43" s="1" t="s">
        <v>58</v>
      </c>
      <c r="G43" s="1" t="s">
        <v>83</v>
      </c>
      <c r="H43" s="1">
        <v>116</v>
      </c>
      <c r="I43" s="1">
        <v>61</v>
      </c>
      <c r="J43" s="1">
        <v>92</v>
      </c>
      <c r="K43" s="1" t="s">
        <v>26</v>
      </c>
      <c r="L43" s="1" t="str">
        <f t="shared" si="0"/>
        <v>60+</v>
      </c>
      <c r="M43" t="str">
        <f t="shared" si="1"/>
        <v>2024</v>
      </c>
      <c r="N43" t="str">
        <f t="shared" si="2"/>
        <v>bff85fe2-e9d1-4fed-86ec-5f1f6c4d3cff</v>
      </c>
    </row>
    <row r="44" spans="1:14" x14ac:dyDescent="0.25">
      <c r="A44" s="1" t="s">
        <v>110</v>
      </c>
      <c r="B44" s="1" t="s">
        <v>111</v>
      </c>
      <c r="C44" s="1">
        <v>31</v>
      </c>
      <c r="D44" s="1" t="s">
        <v>22</v>
      </c>
      <c r="E44" s="2">
        <v>45304</v>
      </c>
      <c r="F44" s="1" t="s">
        <v>18</v>
      </c>
      <c r="G44" s="1" t="s">
        <v>32</v>
      </c>
      <c r="H44" s="1">
        <v>105</v>
      </c>
      <c r="I44" s="1">
        <v>100</v>
      </c>
      <c r="J44" s="1">
        <v>95</v>
      </c>
      <c r="K44" s="1" t="s">
        <v>26</v>
      </c>
      <c r="L44" s="1" t="str">
        <f t="shared" si="0"/>
        <v>30-44</v>
      </c>
      <c r="M44" t="str">
        <f t="shared" si="1"/>
        <v>2024</v>
      </c>
      <c r="N44" t="str">
        <f t="shared" si="2"/>
        <v>f4c144b7-ed6e-43fe-92ae-f0f1a28cd661</v>
      </c>
    </row>
    <row r="45" spans="1:14" x14ac:dyDescent="0.25">
      <c r="A45" s="1" t="s">
        <v>112</v>
      </c>
      <c r="B45" s="1" t="s">
        <v>113</v>
      </c>
      <c r="C45" s="1">
        <v>40</v>
      </c>
      <c r="D45" s="1" t="s">
        <v>11</v>
      </c>
      <c r="E45" s="2">
        <v>45427</v>
      </c>
      <c r="F45" s="1" t="s">
        <v>18</v>
      </c>
      <c r="G45" s="1" t="s">
        <v>13</v>
      </c>
      <c r="H45" s="1">
        <v>148</v>
      </c>
      <c r="I45" s="1">
        <v>99</v>
      </c>
      <c r="J45" s="1">
        <v>82</v>
      </c>
      <c r="K45" s="1" t="s">
        <v>14</v>
      </c>
      <c r="L45" s="1" t="str">
        <f t="shared" si="0"/>
        <v>30-44</v>
      </c>
      <c r="M45" t="str">
        <f t="shared" si="1"/>
        <v>2024</v>
      </c>
      <c r="N45" t="str">
        <f t="shared" si="2"/>
        <v>d9b5b5de-a128-42ac-bb0c-a3dde9242a09</v>
      </c>
    </row>
    <row r="46" spans="1:14" x14ac:dyDescent="0.25">
      <c r="A46" s="1" t="s">
        <v>114</v>
      </c>
      <c r="B46" s="1" t="s">
        <v>115</v>
      </c>
      <c r="C46" s="1">
        <v>77</v>
      </c>
      <c r="D46" s="1" t="s">
        <v>11</v>
      </c>
      <c r="E46" s="2">
        <v>45701</v>
      </c>
      <c r="F46" s="1" t="s">
        <v>29</v>
      </c>
      <c r="G46" s="1" t="s">
        <v>32</v>
      </c>
      <c r="H46" s="1">
        <v>124</v>
      </c>
      <c r="I46" s="1">
        <v>100</v>
      </c>
      <c r="J46" s="1">
        <v>71</v>
      </c>
      <c r="K46" s="1" t="s">
        <v>26</v>
      </c>
      <c r="L46" s="1" t="str">
        <f t="shared" si="0"/>
        <v>60+</v>
      </c>
      <c r="M46" t="str">
        <f t="shared" si="1"/>
        <v>2025</v>
      </c>
      <c r="N46" t="str">
        <f t="shared" si="2"/>
        <v>f2817c2a-28a4-437f-b492-4a6678553381</v>
      </c>
    </row>
    <row r="47" spans="1:14" x14ac:dyDescent="0.25">
      <c r="A47" s="1" t="s">
        <v>116</v>
      </c>
      <c r="B47" s="1" t="s">
        <v>117</v>
      </c>
      <c r="C47" s="1">
        <v>49</v>
      </c>
      <c r="D47" s="1" t="s">
        <v>11</v>
      </c>
      <c r="E47" s="2">
        <v>45347</v>
      </c>
      <c r="F47" s="1" t="s">
        <v>51</v>
      </c>
      <c r="G47" s="1" t="s">
        <v>19</v>
      </c>
      <c r="H47" s="1">
        <v>153</v>
      </c>
      <c r="I47" s="1">
        <v>65</v>
      </c>
      <c r="J47" s="1">
        <v>71</v>
      </c>
      <c r="K47" s="1" t="s">
        <v>14</v>
      </c>
      <c r="L47" s="1" t="str">
        <f t="shared" si="0"/>
        <v>45-59</v>
      </c>
      <c r="M47" t="str">
        <f t="shared" si="1"/>
        <v>2024</v>
      </c>
      <c r="N47" t="str">
        <f t="shared" si="2"/>
        <v>f492da90-5e8c-4e09-b284-efdcaf4179a7</v>
      </c>
    </row>
    <row r="48" spans="1:14" x14ac:dyDescent="0.25">
      <c r="A48" s="1" t="s">
        <v>118</v>
      </c>
      <c r="B48" s="1" t="s">
        <v>119</v>
      </c>
      <c r="C48" s="1">
        <v>25</v>
      </c>
      <c r="D48" s="1" t="s">
        <v>17</v>
      </c>
      <c r="E48" s="2">
        <v>45736</v>
      </c>
      <c r="F48" s="1" t="s">
        <v>18</v>
      </c>
      <c r="G48" s="1" t="s">
        <v>13</v>
      </c>
      <c r="H48" s="1">
        <v>159</v>
      </c>
      <c r="I48" s="1">
        <v>63</v>
      </c>
      <c r="J48" s="1">
        <v>86</v>
      </c>
      <c r="K48" s="1" t="s">
        <v>14</v>
      </c>
      <c r="L48" s="1" t="str">
        <f t="shared" si="0"/>
        <v>18-29</v>
      </c>
      <c r="M48" t="str">
        <f t="shared" si="1"/>
        <v>2025</v>
      </c>
      <c r="N48" t="str">
        <f t="shared" si="2"/>
        <v>4f32b4f2-96d1-4745-8721-db6ba1677234</v>
      </c>
    </row>
    <row r="49" spans="1:14" x14ac:dyDescent="0.25">
      <c r="A49" s="1" t="s">
        <v>120</v>
      </c>
      <c r="B49" s="1" t="s">
        <v>121</v>
      </c>
      <c r="C49" s="1">
        <v>62</v>
      </c>
      <c r="D49" s="1" t="s">
        <v>22</v>
      </c>
      <c r="E49" s="2">
        <v>45781</v>
      </c>
      <c r="F49" s="1" t="s">
        <v>18</v>
      </c>
      <c r="G49" s="1" t="s">
        <v>13</v>
      </c>
      <c r="H49" s="1">
        <v>108</v>
      </c>
      <c r="I49" s="1">
        <v>60</v>
      </c>
      <c r="J49" s="1">
        <v>93</v>
      </c>
      <c r="K49" s="1" t="s">
        <v>14</v>
      </c>
      <c r="L49" s="1" t="str">
        <f t="shared" si="0"/>
        <v>60+</v>
      </c>
      <c r="M49" t="str">
        <f t="shared" si="1"/>
        <v>2025</v>
      </c>
      <c r="N49" t="str">
        <f t="shared" si="2"/>
        <v>25ae3e5e-476c-445e-b680-b5d4e79a1c8e</v>
      </c>
    </row>
    <row r="50" spans="1:14" x14ac:dyDescent="0.25">
      <c r="A50" s="1" t="s">
        <v>122</v>
      </c>
      <c r="B50" s="1" t="s">
        <v>123</v>
      </c>
      <c r="C50" s="1">
        <v>19</v>
      </c>
      <c r="D50" s="1" t="s">
        <v>17</v>
      </c>
      <c r="E50" s="2">
        <v>45176</v>
      </c>
      <c r="F50" s="1" t="s">
        <v>51</v>
      </c>
      <c r="G50" s="1" t="s">
        <v>40</v>
      </c>
      <c r="H50" s="1">
        <v>136</v>
      </c>
      <c r="I50" s="1">
        <v>84</v>
      </c>
      <c r="J50" s="1">
        <v>78</v>
      </c>
      <c r="K50" s="1" t="s">
        <v>14</v>
      </c>
      <c r="L50" s="1" t="str">
        <f t="shared" si="0"/>
        <v>18-29</v>
      </c>
      <c r="M50" t="str">
        <f t="shared" si="1"/>
        <v>2023</v>
      </c>
      <c r="N50" t="str">
        <f t="shared" si="2"/>
        <v>a9373e9e-c0b3-41e4-beb4-8e9f54599745</v>
      </c>
    </row>
    <row r="51" spans="1:14" x14ac:dyDescent="0.25">
      <c r="A51" s="1" t="s">
        <v>124</v>
      </c>
      <c r="B51" s="1" t="s">
        <v>125</v>
      </c>
      <c r="C51" s="1">
        <v>23</v>
      </c>
      <c r="D51" s="1" t="s">
        <v>17</v>
      </c>
      <c r="E51" s="2">
        <v>45546</v>
      </c>
      <c r="F51" s="1" t="s">
        <v>29</v>
      </c>
      <c r="G51" s="1" t="s">
        <v>19</v>
      </c>
      <c r="H51" s="1">
        <v>135</v>
      </c>
      <c r="I51" s="1">
        <v>98</v>
      </c>
      <c r="J51" s="1">
        <v>70</v>
      </c>
      <c r="K51" s="1" t="s">
        <v>14</v>
      </c>
      <c r="L51" s="1" t="str">
        <f t="shared" si="0"/>
        <v>18-29</v>
      </c>
      <c r="M51" t="str">
        <f t="shared" si="1"/>
        <v>2024</v>
      </c>
      <c r="N51" t="str">
        <f t="shared" si="2"/>
        <v>688a0192-7226-4543-a109-784edd5c34bc</v>
      </c>
    </row>
    <row r="52" spans="1:14" x14ac:dyDescent="0.25">
      <c r="A52" s="1" t="s">
        <v>126</v>
      </c>
      <c r="B52" s="1" t="s">
        <v>127</v>
      </c>
      <c r="C52" s="1">
        <v>61</v>
      </c>
      <c r="D52" s="1" t="s">
        <v>17</v>
      </c>
      <c r="E52" s="2">
        <v>45612</v>
      </c>
      <c r="F52" s="1" t="s">
        <v>18</v>
      </c>
      <c r="G52" s="1" t="s">
        <v>40</v>
      </c>
      <c r="H52" s="1">
        <v>121</v>
      </c>
      <c r="I52" s="1">
        <v>69</v>
      </c>
      <c r="J52" s="1">
        <v>75</v>
      </c>
      <c r="K52" s="1" t="s">
        <v>26</v>
      </c>
      <c r="L52" s="1" t="str">
        <f t="shared" si="0"/>
        <v>60+</v>
      </c>
      <c r="M52" t="str">
        <f t="shared" si="1"/>
        <v>2024</v>
      </c>
      <c r="N52" t="str">
        <f t="shared" si="2"/>
        <v>a6d60b6b-d6fd-4a86-89fc-1a1722d10feb</v>
      </c>
    </row>
    <row r="53" spans="1:14" x14ac:dyDescent="0.25">
      <c r="A53" s="1" t="s">
        <v>128</v>
      </c>
      <c r="B53" s="1" t="s">
        <v>129</v>
      </c>
      <c r="C53" s="1">
        <v>19</v>
      </c>
      <c r="D53" s="1" t="s">
        <v>11</v>
      </c>
      <c r="E53" s="2">
        <v>45368</v>
      </c>
      <c r="F53" s="1" t="s">
        <v>29</v>
      </c>
      <c r="G53" s="1" t="s">
        <v>35</v>
      </c>
      <c r="H53" s="1">
        <v>102</v>
      </c>
      <c r="I53" s="1">
        <v>100</v>
      </c>
      <c r="J53" s="1">
        <v>94</v>
      </c>
      <c r="K53" s="1" t="s">
        <v>14</v>
      </c>
      <c r="L53" s="1" t="str">
        <f t="shared" si="0"/>
        <v>18-29</v>
      </c>
      <c r="M53" t="str">
        <f t="shared" si="1"/>
        <v>2024</v>
      </c>
      <c r="N53" t="str">
        <f t="shared" si="2"/>
        <v>7d5a0625-9f36-440c-bad1-4a82a43872f5</v>
      </c>
    </row>
    <row r="54" spans="1:14" x14ac:dyDescent="0.25">
      <c r="A54" s="1" t="s">
        <v>130</v>
      </c>
      <c r="B54" s="1" t="s">
        <v>131</v>
      </c>
      <c r="C54" s="1">
        <v>53</v>
      </c>
      <c r="D54" s="1" t="s">
        <v>22</v>
      </c>
      <c r="E54" s="2">
        <v>45690</v>
      </c>
      <c r="F54" s="1" t="s">
        <v>18</v>
      </c>
      <c r="G54" s="1" t="s">
        <v>40</v>
      </c>
      <c r="H54" s="1">
        <v>123</v>
      </c>
      <c r="I54" s="1">
        <v>94</v>
      </c>
      <c r="J54" s="1">
        <v>96</v>
      </c>
      <c r="K54" s="1" t="s">
        <v>14</v>
      </c>
      <c r="L54" s="1" t="str">
        <f t="shared" si="0"/>
        <v>45-59</v>
      </c>
      <c r="M54" t="str">
        <f t="shared" si="1"/>
        <v>2025</v>
      </c>
      <c r="N54" t="str">
        <f t="shared" si="2"/>
        <v>ee92f4bd-d51f-4c5b-8501-92f55617630a</v>
      </c>
    </row>
    <row r="55" spans="1:14" x14ac:dyDescent="0.25">
      <c r="A55" s="1" t="s">
        <v>132</v>
      </c>
      <c r="B55" s="1" t="s">
        <v>133</v>
      </c>
      <c r="C55" s="1">
        <v>47</v>
      </c>
      <c r="D55" s="1" t="s">
        <v>22</v>
      </c>
      <c r="E55" s="2">
        <v>45765</v>
      </c>
      <c r="F55" s="1" t="s">
        <v>51</v>
      </c>
      <c r="G55" s="1" t="s">
        <v>13</v>
      </c>
      <c r="H55" s="1">
        <v>133</v>
      </c>
      <c r="I55" s="1">
        <v>100</v>
      </c>
      <c r="J55" s="1">
        <v>70</v>
      </c>
      <c r="K55" s="1" t="s">
        <v>26</v>
      </c>
      <c r="L55" s="1" t="str">
        <f t="shared" si="0"/>
        <v>45-59</v>
      </c>
      <c r="M55" t="str">
        <f t="shared" si="1"/>
        <v>2025</v>
      </c>
      <c r="N55" t="str">
        <f t="shared" si="2"/>
        <v>678ef3c3-a73f-4895-b330-613728ed3090</v>
      </c>
    </row>
    <row r="56" spans="1:14" x14ac:dyDescent="0.25">
      <c r="A56" s="1" t="s">
        <v>134</v>
      </c>
      <c r="B56" s="1" t="s">
        <v>135</v>
      </c>
      <c r="C56" s="1">
        <v>61</v>
      </c>
      <c r="D56" s="1" t="s">
        <v>11</v>
      </c>
      <c r="E56" s="2">
        <v>45598</v>
      </c>
      <c r="F56" s="1" t="s">
        <v>29</v>
      </c>
      <c r="G56" s="1" t="s">
        <v>40</v>
      </c>
      <c r="H56" s="1">
        <v>121</v>
      </c>
      <c r="I56" s="1">
        <v>94</v>
      </c>
      <c r="J56" s="1">
        <v>74</v>
      </c>
      <c r="K56" s="1" t="s">
        <v>26</v>
      </c>
      <c r="L56" s="1" t="str">
        <f t="shared" si="0"/>
        <v>60+</v>
      </c>
      <c r="M56" t="str">
        <f t="shared" si="1"/>
        <v>2024</v>
      </c>
      <c r="N56" t="str">
        <f t="shared" si="2"/>
        <v>2757bfe6-3e6c-4154-abd8-3f2bb5fe5130</v>
      </c>
    </row>
    <row r="57" spans="1:14" x14ac:dyDescent="0.25">
      <c r="A57" s="1" t="s">
        <v>136</v>
      </c>
      <c r="B57" s="1" t="s">
        <v>137</v>
      </c>
      <c r="C57" s="1">
        <v>56</v>
      </c>
      <c r="D57" s="1" t="s">
        <v>17</v>
      </c>
      <c r="E57" s="2">
        <v>45627</v>
      </c>
      <c r="F57" s="1" t="s">
        <v>12</v>
      </c>
      <c r="G57" s="1" t="s">
        <v>13</v>
      </c>
      <c r="H57" s="1">
        <v>121</v>
      </c>
      <c r="I57" s="1">
        <v>88</v>
      </c>
      <c r="J57" s="1">
        <v>86</v>
      </c>
      <c r="K57" s="1" t="s">
        <v>26</v>
      </c>
      <c r="L57" s="1" t="str">
        <f t="shared" si="0"/>
        <v>45-59</v>
      </c>
      <c r="M57" t="str">
        <f t="shared" si="1"/>
        <v>2024</v>
      </c>
      <c r="N57" t="str">
        <f t="shared" si="2"/>
        <v>c1e624c2-ceda-48a4-824d-4dfacd680051</v>
      </c>
    </row>
    <row r="58" spans="1:14" x14ac:dyDescent="0.25">
      <c r="A58" s="1" t="s">
        <v>138</v>
      </c>
      <c r="B58" s="1" t="s">
        <v>139</v>
      </c>
      <c r="C58" s="1">
        <v>84</v>
      </c>
      <c r="D58" s="1" t="s">
        <v>11</v>
      </c>
      <c r="E58" s="2">
        <v>45483</v>
      </c>
      <c r="F58" s="1" t="s">
        <v>51</v>
      </c>
      <c r="G58" s="1" t="s">
        <v>83</v>
      </c>
      <c r="H58" s="1">
        <v>124</v>
      </c>
      <c r="I58" s="1">
        <v>79</v>
      </c>
      <c r="J58" s="1">
        <v>66</v>
      </c>
      <c r="K58" s="1" t="s">
        <v>26</v>
      </c>
      <c r="L58" s="1" t="str">
        <f t="shared" si="0"/>
        <v>60+</v>
      </c>
      <c r="M58" t="str">
        <f t="shared" si="1"/>
        <v>2024</v>
      </c>
      <c r="N58" t="str">
        <f t="shared" si="2"/>
        <v>d1cf88f7-97f9-4932-a3c8-530e08ccc409</v>
      </c>
    </row>
    <row r="59" spans="1:14" x14ac:dyDescent="0.25">
      <c r="A59" s="1" t="s">
        <v>140</v>
      </c>
      <c r="B59" s="1" t="s">
        <v>141</v>
      </c>
      <c r="C59" s="1">
        <v>40</v>
      </c>
      <c r="D59" s="1" t="s">
        <v>22</v>
      </c>
      <c r="E59" s="2">
        <v>45567</v>
      </c>
      <c r="F59" s="1" t="s">
        <v>51</v>
      </c>
      <c r="G59" s="1" t="s">
        <v>35</v>
      </c>
      <c r="H59" s="1">
        <v>130</v>
      </c>
      <c r="I59" s="1">
        <v>60</v>
      </c>
      <c r="J59" s="1">
        <v>65</v>
      </c>
      <c r="K59" s="1" t="s">
        <v>14</v>
      </c>
      <c r="L59" s="1" t="str">
        <f t="shared" si="0"/>
        <v>30-44</v>
      </c>
      <c r="M59" t="str">
        <f t="shared" si="1"/>
        <v>2024</v>
      </c>
      <c r="N59" t="str">
        <f t="shared" si="2"/>
        <v>021699f0-69e8-4c03-a77b-731b2f320ff8</v>
      </c>
    </row>
    <row r="60" spans="1:14" x14ac:dyDescent="0.25">
      <c r="A60" s="1" t="s">
        <v>142</v>
      </c>
      <c r="B60" s="1" t="s">
        <v>143</v>
      </c>
      <c r="C60" s="1">
        <v>55</v>
      </c>
      <c r="D60" s="1" t="s">
        <v>17</v>
      </c>
      <c r="E60" s="2">
        <v>45259</v>
      </c>
      <c r="F60" s="1" t="s">
        <v>29</v>
      </c>
      <c r="G60" s="1" t="s">
        <v>32</v>
      </c>
      <c r="H60" s="1">
        <v>154</v>
      </c>
      <c r="I60" s="1">
        <v>62</v>
      </c>
      <c r="J60" s="1">
        <v>86</v>
      </c>
      <c r="K60" s="1" t="s">
        <v>26</v>
      </c>
      <c r="L60" s="1" t="str">
        <f t="shared" si="0"/>
        <v>45-59</v>
      </c>
      <c r="M60" t="str">
        <f t="shared" si="1"/>
        <v>2023</v>
      </c>
      <c r="N60" t="str">
        <f t="shared" si="2"/>
        <v>e06bfd48-e57f-46eb-82a7-a0bbdbbc5c24</v>
      </c>
    </row>
    <row r="61" spans="1:14" x14ac:dyDescent="0.25">
      <c r="A61" s="1" t="s">
        <v>144</v>
      </c>
      <c r="B61" s="1" t="s">
        <v>145</v>
      </c>
      <c r="C61" s="1">
        <v>60</v>
      </c>
      <c r="D61" s="1" t="s">
        <v>17</v>
      </c>
      <c r="E61" s="2">
        <v>45378</v>
      </c>
      <c r="F61" s="1" t="s">
        <v>51</v>
      </c>
      <c r="G61" s="1" t="s">
        <v>13</v>
      </c>
      <c r="H61" s="1">
        <v>156</v>
      </c>
      <c r="I61" s="1">
        <v>94</v>
      </c>
      <c r="J61" s="1">
        <v>94</v>
      </c>
      <c r="K61" s="1" t="s">
        <v>26</v>
      </c>
      <c r="L61" s="1" t="str">
        <f t="shared" si="0"/>
        <v>60+</v>
      </c>
      <c r="M61" t="str">
        <f t="shared" si="1"/>
        <v>2024</v>
      </c>
      <c r="N61" t="str">
        <f t="shared" si="2"/>
        <v>68826348-eeed-4f64-ad70-d6a18f1b6800</v>
      </c>
    </row>
    <row r="62" spans="1:14" x14ac:dyDescent="0.25">
      <c r="A62" s="1" t="s">
        <v>146</v>
      </c>
      <c r="B62" s="1" t="s">
        <v>147</v>
      </c>
      <c r="C62" s="1">
        <v>23</v>
      </c>
      <c r="D62" s="1" t="s">
        <v>22</v>
      </c>
      <c r="E62" s="2">
        <v>45657</v>
      </c>
      <c r="F62" s="1" t="s">
        <v>25</v>
      </c>
      <c r="G62" s="1" t="s">
        <v>32</v>
      </c>
      <c r="H62" s="1">
        <v>112</v>
      </c>
      <c r="I62" s="1">
        <v>82</v>
      </c>
      <c r="J62" s="1">
        <v>74</v>
      </c>
      <c r="K62" s="1" t="s">
        <v>26</v>
      </c>
      <c r="L62" s="1" t="str">
        <f t="shared" si="0"/>
        <v>18-29</v>
      </c>
      <c r="M62" t="str">
        <f t="shared" si="1"/>
        <v>2024</v>
      </c>
      <c r="N62" t="str">
        <f t="shared" si="2"/>
        <v>92368cbf-f5f3-41cf-8567-cb037cd60dad</v>
      </c>
    </row>
    <row r="63" spans="1:14" x14ac:dyDescent="0.25">
      <c r="A63" s="1" t="s">
        <v>148</v>
      </c>
      <c r="B63" s="1" t="s">
        <v>149</v>
      </c>
      <c r="C63" s="1">
        <v>20</v>
      </c>
      <c r="D63" s="1" t="s">
        <v>11</v>
      </c>
      <c r="E63" s="2">
        <v>45491</v>
      </c>
      <c r="F63" s="1" t="s">
        <v>25</v>
      </c>
      <c r="G63" s="1" t="s">
        <v>35</v>
      </c>
      <c r="H63" s="1">
        <v>126</v>
      </c>
      <c r="I63" s="1">
        <v>72</v>
      </c>
      <c r="J63" s="1">
        <v>63</v>
      </c>
      <c r="K63" s="1" t="s">
        <v>26</v>
      </c>
      <c r="L63" s="1" t="str">
        <f t="shared" si="0"/>
        <v>18-29</v>
      </c>
      <c r="M63" t="str">
        <f t="shared" si="1"/>
        <v>2024</v>
      </c>
      <c r="N63" t="str">
        <f t="shared" si="2"/>
        <v>ed00d7c1-868b-4389-b870-b38f82817305</v>
      </c>
    </row>
    <row r="64" spans="1:14" x14ac:dyDescent="0.25">
      <c r="A64" s="1" t="s">
        <v>150</v>
      </c>
      <c r="B64" s="1" t="s">
        <v>151</v>
      </c>
      <c r="C64" s="1">
        <v>86</v>
      </c>
      <c r="D64" s="1" t="s">
        <v>17</v>
      </c>
      <c r="E64" s="2">
        <v>45394</v>
      </c>
      <c r="F64" s="1" t="s">
        <v>12</v>
      </c>
      <c r="G64" s="1" t="s">
        <v>32</v>
      </c>
      <c r="H64" s="1">
        <v>103</v>
      </c>
      <c r="I64" s="1">
        <v>92</v>
      </c>
      <c r="J64" s="1">
        <v>94</v>
      </c>
      <c r="K64" s="1" t="s">
        <v>26</v>
      </c>
      <c r="L64" s="1" t="str">
        <f t="shared" si="0"/>
        <v>60+</v>
      </c>
      <c r="M64" t="str">
        <f t="shared" si="1"/>
        <v>2024</v>
      </c>
      <c r="N64" t="str">
        <f t="shared" si="2"/>
        <v>25d76296-2b9d-4a5b-a1c9-138d39bbba21</v>
      </c>
    </row>
    <row r="65" spans="1:14" x14ac:dyDescent="0.25">
      <c r="A65" s="1" t="s">
        <v>152</v>
      </c>
      <c r="B65" s="1" t="s">
        <v>153</v>
      </c>
      <c r="C65" s="1">
        <v>61</v>
      </c>
      <c r="D65" s="1" t="s">
        <v>22</v>
      </c>
      <c r="E65" s="2">
        <v>45342</v>
      </c>
      <c r="F65" s="1" t="s">
        <v>29</v>
      </c>
      <c r="G65" s="1" t="s">
        <v>32</v>
      </c>
      <c r="H65" s="1">
        <v>146</v>
      </c>
      <c r="I65" s="1">
        <v>77</v>
      </c>
      <c r="J65" s="1">
        <v>60</v>
      </c>
      <c r="K65" s="1" t="s">
        <v>26</v>
      </c>
      <c r="L65" s="1" t="str">
        <f t="shared" si="0"/>
        <v>60+</v>
      </c>
      <c r="M65" t="str">
        <f t="shared" si="1"/>
        <v>2024</v>
      </c>
      <c r="N65" t="str">
        <f t="shared" si="2"/>
        <v>5eb488b5-86b5-45e2-ae46-859c249718f9</v>
      </c>
    </row>
    <row r="66" spans="1:14" x14ac:dyDescent="0.25">
      <c r="A66" s="3" t="s">
        <v>154</v>
      </c>
      <c r="B66" s="1" t="s">
        <v>155</v>
      </c>
      <c r="C66" s="1">
        <v>75</v>
      </c>
      <c r="D66" s="1" t="s">
        <v>11</v>
      </c>
      <c r="E66" s="2">
        <v>45334</v>
      </c>
      <c r="F66" s="1" t="s">
        <v>25</v>
      </c>
      <c r="G66" s="1" t="s">
        <v>19</v>
      </c>
      <c r="H66" s="1">
        <v>125</v>
      </c>
      <c r="I66" s="1">
        <v>66</v>
      </c>
      <c r="J66" s="1">
        <v>84</v>
      </c>
      <c r="K66" s="1" t="s">
        <v>14</v>
      </c>
      <c r="L66" s="1" t="str">
        <f t="shared" si="0"/>
        <v>60+</v>
      </c>
      <c r="M66" t="str">
        <f t="shared" si="1"/>
        <v>2024</v>
      </c>
      <c r="N66" t="str">
        <f t="shared" si="2"/>
        <v>403e6146-c7ff-4fed-be39-f9ab7242b166</v>
      </c>
    </row>
    <row r="67" spans="1:14" x14ac:dyDescent="0.25">
      <c r="A67" s="1" t="s">
        <v>156</v>
      </c>
      <c r="B67" s="1" t="s">
        <v>157</v>
      </c>
      <c r="C67" s="1">
        <v>61</v>
      </c>
      <c r="D67" s="1" t="s">
        <v>17</v>
      </c>
      <c r="E67" s="2">
        <v>45400</v>
      </c>
      <c r="F67" s="1" t="s">
        <v>29</v>
      </c>
      <c r="G67" s="1" t="s">
        <v>40</v>
      </c>
      <c r="H67" s="1">
        <v>129</v>
      </c>
      <c r="I67" s="1">
        <v>89</v>
      </c>
      <c r="J67" s="1">
        <v>75</v>
      </c>
      <c r="K67" s="1" t="s">
        <v>26</v>
      </c>
      <c r="L67" s="1" t="str">
        <f t="shared" ref="L67:L101" si="3">IF(C67&lt;30,"18-29",IF(C67&lt;45,"30-44",IF(C67&lt;60,"45-59","60+")))</f>
        <v>60+</v>
      </c>
      <c r="M67" t="str">
        <f t="shared" ref="M67:M101" si="4">TEXT(E67,"yyyy")</f>
        <v>2024</v>
      </c>
      <c r="N67" t="str">
        <f t="shared" ref="N67:N101" si="5">TEXT(A67,"aa")</f>
        <v>c2ca389c-bcb8-4e8c-8c3f-39aac22d80a9</v>
      </c>
    </row>
    <row r="68" spans="1:14" x14ac:dyDescent="0.25">
      <c r="A68" s="1" t="s">
        <v>158</v>
      </c>
      <c r="B68" s="1" t="s">
        <v>159</v>
      </c>
      <c r="C68" s="1">
        <v>80</v>
      </c>
      <c r="D68" s="1" t="s">
        <v>22</v>
      </c>
      <c r="E68" s="2">
        <v>45666</v>
      </c>
      <c r="F68" s="1" t="s">
        <v>25</v>
      </c>
      <c r="G68" s="1" t="s">
        <v>35</v>
      </c>
      <c r="H68" s="1">
        <v>131</v>
      </c>
      <c r="I68" s="1">
        <v>72</v>
      </c>
      <c r="J68" s="1">
        <v>86</v>
      </c>
      <c r="K68" s="1" t="s">
        <v>26</v>
      </c>
      <c r="L68" s="1" t="str">
        <f t="shared" si="3"/>
        <v>60+</v>
      </c>
      <c r="M68" t="str">
        <f t="shared" si="4"/>
        <v>2025</v>
      </c>
      <c r="N68" t="str">
        <f t="shared" si="5"/>
        <v>07c4aec6-93b6-4967-a2b6-12da2af813c8</v>
      </c>
    </row>
    <row r="69" spans="1:14" x14ac:dyDescent="0.25">
      <c r="A69" s="1" t="s">
        <v>160</v>
      </c>
      <c r="B69" s="1" t="s">
        <v>161</v>
      </c>
      <c r="C69" s="1">
        <v>72</v>
      </c>
      <c r="D69" s="1" t="s">
        <v>11</v>
      </c>
      <c r="E69" s="2">
        <v>45506</v>
      </c>
      <c r="F69" s="1" t="s">
        <v>51</v>
      </c>
      <c r="G69" s="1" t="s">
        <v>83</v>
      </c>
      <c r="H69" s="1">
        <v>140</v>
      </c>
      <c r="I69" s="1">
        <v>61</v>
      </c>
      <c r="J69" s="1">
        <v>71</v>
      </c>
      <c r="K69" s="1" t="s">
        <v>26</v>
      </c>
      <c r="L69" s="1" t="str">
        <f t="shared" si="3"/>
        <v>60+</v>
      </c>
      <c r="M69" t="str">
        <f t="shared" si="4"/>
        <v>2024</v>
      </c>
      <c r="N69" t="str">
        <f t="shared" si="5"/>
        <v>163542c9-1c70-4f35-850a-914372152183</v>
      </c>
    </row>
    <row r="70" spans="1:14" x14ac:dyDescent="0.25">
      <c r="A70" s="1" t="s">
        <v>162</v>
      </c>
      <c r="B70" s="1" t="s">
        <v>163</v>
      </c>
      <c r="C70" s="1">
        <v>46</v>
      </c>
      <c r="D70" s="1" t="s">
        <v>17</v>
      </c>
      <c r="E70" s="2">
        <v>45473</v>
      </c>
      <c r="F70" s="1" t="s">
        <v>58</v>
      </c>
      <c r="G70" s="1" t="s">
        <v>35</v>
      </c>
      <c r="H70" s="1">
        <v>148</v>
      </c>
      <c r="I70" s="1">
        <v>95</v>
      </c>
      <c r="J70" s="1">
        <v>71</v>
      </c>
      <c r="K70" s="1" t="s">
        <v>14</v>
      </c>
      <c r="L70" s="1" t="str">
        <f t="shared" si="3"/>
        <v>45-59</v>
      </c>
      <c r="M70" t="str">
        <f t="shared" si="4"/>
        <v>2024</v>
      </c>
      <c r="N70" t="str">
        <f t="shared" si="5"/>
        <v>d948d838-4c05-4aef-9bd4-7b0813ee253c</v>
      </c>
    </row>
    <row r="71" spans="1:14" x14ac:dyDescent="0.25">
      <c r="A71" s="1" t="s">
        <v>164</v>
      </c>
      <c r="B71" s="1" t="s">
        <v>165</v>
      </c>
      <c r="C71" s="1">
        <v>38</v>
      </c>
      <c r="D71" s="1" t="s">
        <v>22</v>
      </c>
      <c r="E71" s="2">
        <v>45781</v>
      </c>
      <c r="F71" s="1" t="s">
        <v>51</v>
      </c>
      <c r="G71" s="1" t="s">
        <v>32</v>
      </c>
      <c r="H71" s="1">
        <v>124</v>
      </c>
      <c r="I71" s="1">
        <v>61</v>
      </c>
      <c r="J71" s="1">
        <v>92</v>
      </c>
      <c r="K71" s="1" t="s">
        <v>14</v>
      </c>
      <c r="L71" s="1" t="str">
        <f t="shared" si="3"/>
        <v>30-44</v>
      </c>
      <c r="M71" t="str">
        <f t="shared" si="4"/>
        <v>2025</v>
      </c>
      <c r="N71" t="str">
        <f t="shared" si="5"/>
        <v>12667502-6e3b-4de4-9fd3-ac936511808d</v>
      </c>
    </row>
    <row r="72" spans="1:14" x14ac:dyDescent="0.25">
      <c r="A72" s="1" t="s">
        <v>166</v>
      </c>
      <c r="B72" s="1" t="s">
        <v>167</v>
      </c>
      <c r="C72" s="1">
        <v>28</v>
      </c>
      <c r="D72" s="1" t="s">
        <v>22</v>
      </c>
      <c r="E72" s="2">
        <v>45235</v>
      </c>
      <c r="F72" s="1" t="s">
        <v>29</v>
      </c>
      <c r="G72" s="1" t="s">
        <v>13</v>
      </c>
      <c r="H72" s="1">
        <v>121</v>
      </c>
      <c r="I72" s="1">
        <v>80</v>
      </c>
      <c r="J72" s="1">
        <v>62</v>
      </c>
      <c r="K72" s="1" t="s">
        <v>26</v>
      </c>
      <c r="L72" s="1" t="str">
        <f t="shared" si="3"/>
        <v>18-29</v>
      </c>
      <c r="M72" t="str">
        <f t="shared" si="4"/>
        <v>2023</v>
      </c>
      <c r="N72" t="str">
        <f t="shared" si="5"/>
        <v>f4153e80-f2d8-484a-9b24-79f438d5d358</v>
      </c>
    </row>
    <row r="73" spans="1:14" x14ac:dyDescent="0.25">
      <c r="A73" s="1" t="s">
        <v>168</v>
      </c>
      <c r="B73" s="1" t="s">
        <v>169</v>
      </c>
      <c r="C73" s="1">
        <v>38</v>
      </c>
      <c r="D73" s="1" t="s">
        <v>22</v>
      </c>
      <c r="E73" s="2">
        <v>45218</v>
      </c>
      <c r="F73" s="1" t="s">
        <v>18</v>
      </c>
      <c r="G73" s="1" t="s">
        <v>40</v>
      </c>
      <c r="H73" s="1">
        <v>106</v>
      </c>
      <c r="I73" s="1">
        <v>82</v>
      </c>
      <c r="J73" s="1">
        <v>61</v>
      </c>
      <c r="K73" s="1" t="s">
        <v>26</v>
      </c>
      <c r="L73" s="1" t="str">
        <f t="shared" si="3"/>
        <v>30-44</v>
      </c>
      <c r="M73" t="str">
        <f t="shared" si="4"/>
        <v>2023</v>
      </c>
      <c r="N73" t="str">
        <f t="shared" si="5"/>
        <v>aca2f21e-ab79-4f56-ba18-13375a5a58b2</v>
      </c>
    </row>
    <row r="74" spans="1:14" x14ac:dyDescent="0.25">
      <c r="A74" s="1" t="s">
        <v>170</v>
      </c>
      <c r="B74" s="1" t="s">
        <v>171</v>
      </c>
      <c r="C74" s="1">
        <v>52</v>
      </c>
      <c r="D74" s="1" t="s">
        <v>17</v>
      </c>
      <c r="E74" s="2">
        <v>45385</v>
      </c>
      <c r="F74" s="1" t="s">
        <v>25</v>
      </c>
      <c r="G74" s="1" t="s">
        <v>40</v>
      </c>
      <c r="H74" s="1">
        <v>139</v>
      </c>
      <c r="I74" s="1">
        <v>99</v>
      </c>
      <c r="J74" s="1">
        <v>95</v>
      </c>
      <c r="K74" s="1" t="s">
        <v>14</v>
      </c>
      <c r="L74" s="1" t="str">
        <f t="shared" si="3"/>
        <v>45-59</v>
      </c>
      <c r="M74" t="str">
        <f t="shared" si="4"/>
        <v>2024</v>
      </c>
      <c r="N74" t="str">
        <f t="shared" si="5"/>
        <v>b02ce8e7-d9af-44ac-a936-14f6861ba90a</v>
      </c>
    </row>
    <row r="75" spans="1:14" x14ac:dyDescent="0.25">
      <c r="A75" s="1" t="s">
        <v>172</v>
      </c>
      <c r="B75" s="1" t="s">
        <v>173</v>
      </c>
      <c r="C75" s="1">
        <v>35</v>
      </c>
      <c r="D75" s="1" t="s">
        <v>17</v>
      </c>
      <c r="E75" s="2">
        <v>45554</v>
      </c>
      <c r="F75" s="1" t="s">
        <v>51</v>
      </c>
      <c r="G75" s="1" t="s">
        <v>35</v>
      </c>
      <c r="H75" s="1">
        <v>154</v>
      </c>
      <c r="I75" s="1">
        <v>78</v>
      </c>
      <c r="J75" s="1">
        <v>75</v>
      </c>
      <c r="K75" s="1" t="s">
        <v>26</v>
      </c>
      <c r="L75" s="1" t="str">
        <f t="shared" si="3"/>
        <v>30-44</v>
      </c>
      <c r="M75" t="str">
        <f t="shared" si="4"/>
        <v>2024</v>
      </c>
      <c r="N75" t="str">
        <f t="shared" si="5"/>
        <v>b96447f0-9d4f-47cc-8f2e-78116a34eb34</v>
      </c>
    </row>
    <row r="76" spans="1:14" x14ac:dyDescent="0.25">
      <c r="A76" s="1" t="s">
        <v>174</v>
      </c>
      <c r="B76" s="1" t="s">
        <v>175</v>
      </c>
      <c r="C76" s="1">
        <v>24</v>
      </c>
      <c r="D76" s="1" t="s">
        <v>22</v>
      </c>
      <c r="E76" s="2">
        <v>45391</v>
      </c>
      <c r="F76" s="1" t="s">
        <v>12</v>
      </c>
      <c r="G76" s="1" t="s">
        <v>32</v>
      </c>
      <c r="H76" s="1">
        <v>132</v>
      </c>
      <c r="I76" s="1">
        <v>87</v>
      </c>
      <c r="J76" s="1">
        <v>96</v>
      </c>
      <c r="K76" s="1" t="s">
        <v>26</v>
      </c>
      <c r="L76" s="1" t="str">
        <f t="shared" si="3"/>
        <v>18-29</v>
      </c>
      <c r="M76" t="str">
        <f t="shared" si="4"/>
        <v>2024</v>
      </c>
      <c r="N76" t="str">
        <f t="shared" si="5"/>
        <v>a9cc025f-501c-43b3-9851-9ef1d0c36d63</v>
      </c>
    </row>
    <row r="77" spans="1:14" x14ac:dyDescent="0.25">
      <c r="A77" s="1" t="s">
        <v>176</v>
      </c>
      <c r="B77" s="1" t="s">
        <v>177</v>
      </c>
      <c r="C77" s="1">
        <v>53</v>
      </c>
      <c r="D77" s="1" t="s">
        <v>17</v>
      </c>
      <c r="E77" s="2">
        <v>45368</v>
      </c>
      <c r="F77" s="1" t="s">
        <v>18</v>
      </c>
      <c r="G77" s="1" t="s">
        <v>40</v>
      </c>
      <c r="H77" s="1">
        <v>148</v>
      </c>
      <c r="I77" s="1">
        <v>66</v>
      </c>
      <c r="J77" s="1">
        <v>83</v>
      </c>
      <c r="K77" s="1" t="s">
        <v>14</v>
      </c>
      <c r="L77" s="1" t="str">
        <f t="shared" si="3"/>
        <v>45-59</v>
      </c>
      <c r="M77" t="str">
        <f t="shared" si="4"/>
        <v>2024</v>
      </c>
      <c r="N77" t="str">
        <f t="shared" si="5"/>
        <v>132c16a8-0e31-422c-bb7e-39602c46df8b</v>
      </c>
    </row>
    <row r="78" spans="1:14" x14ac:dyDescent="0.25">
      <c r="A78" s="1" t="s">
        <v>178</v>
      </c>
      <c r="B78" s="1" t="s">
        <v>179</v>
      </c>
      <c r="C78" s="1">
        <v>42</v>
      </c>
      <c r="D78" s="1" t="s">
        <v>22</v>
      </c>
      <c r="E78" s="2">
        <v>45805</v>
      </c>
      <c r="F78" s="1" t="s">
        <v>58</v>
      </c>
      <c r="G78" s="1" t="s">
        <v>83</v>
      </c>
      <c r="H78" s="1">
        <v>156</v>
      </c>
      <c r="I78" s="1">
        <v>88</v>
      </c>
      <c r="J78" s="1">
        <v>78</v>
      </c>
      <c r="K78" s="1" t="s">
        <v>14</v>
      </c>
      <c r="L78" s="1" t="str">
        <f t="shared" si="3"/>
        <v>30-44</v>
      </c>
      <c r="M78" t="str">
        <f t="shared" si="4"/>
        <v>2025</v>
      </c>
      <c r="N78" t="str">
        <f t="shared" si="5"/>
        <v>bb0b585e-79cc-4e9e-b556-5250aec1829b</v>
      </c>
    </row>
    <row r="79" spans="1:14" x14ac:dyDescent="0.25">
      <c r="A79" s="1" t="s">
        <v>180</v>
      </c>
      <c r="B79" s="1" t="s">
        <v>181</v>
      </c>
      <c r="C79" s="1">
        <v>33</v>
      </c>
      <c r="D79" s="1" t="s">
        <v>22</v>
      </c>
      <c r="E79" s="2">
        <v>45630</v>
      </c>
      <c r="F79" s="1" t="s">
        <v>51</v>
      </c>
      <c r="G79" s="1" t="s">
        <v>19</v>
      </c>
      <c r="H79" s="1">
        <v>116</v>
      </c>
      <c r="I79" s="1">
        <v>88</v>
      </c>
      <c r="J79" s="1">
        <v>76</v>
      </c>
      <c r="K79" s="1" t="s">
        <v>14</v>
      </c>
      <c r="L79" s="1" t="str">
        <f t="shared" si="3"/>
        <v>30-44</v>
      </c>
      <c r="M79" t="str">
        <f t="shared" si="4"/>
        <v>2024</v>
      </c>
      <c r="N79" t="str">
        <f t="shared" si="5"/>
        <v>0a0652a7-2ae5-4eb3-8d68-02f06bf4b914</v>
      </c>
    </row>
    <row r="80" spans="1:14" x14ac:dyDescent="0.25">
      <c r="A80" s="1" t="s">
        <v>182</v>
      </c>
      <c r="B80" s="1" t="s">
        <v>183</v>
      </c>
      <c r="C80" s="1">
        <v>72</v>
      </c>
      <c r="D80" s="1" t="s">
        <v>11</v>
      </c>
      <c r="E80" s="2">
        <v>45209</v>
      </c>
      <c r="F80" s="1" t="s">
        <v>25</v>
      </c>
      <c r="G80" s="1" t="s">
        <v>40</v>
      </c>
      <c r="H80" s="1">
        <v>132</v>
      </c>
      <c r="I80" s="1">
        <v>96</v>
      </c>
      <c r="J80" s="1">
        <v>100</v>
      </c>
      <c r="K80" s="1" t="s">
        <v>26</v>
      </c>
      <c r="L80" s="1" t="str">
        <f t="shared" si="3"/>
        <v>60+</v>
      </c>
      <c r="M80" t="str">
        <f t="shared" si="4"/>
        <v>2023</v>
      </c>
      <c r="N80" t="str">
        <f t="shared" si="5"/>
        <v>762b8212-f5e5-4e9d-9cdd-f94abf00de85</v>
      </c>
    </row>
    <row r="81" spans="1:14" x14ac:dyDescent="0.25">
      <c r="A81" s="1" t="s">
        <v>184</v>
      </c>
      <c r="B81" s="1" t="s">
        <v>185</v>
      </c>
      <c r="C81" s="1">
        <v>53</v>
      </c>
      <c r="D81" s="1" t="s">
        <v>17</v>
      </c>
      <c r="E81" s="2">
        <v>45706</v>
      </c>
      <c r="F81" s="1" t="s">
        <v>25</v>
      </c>
      <c r="G81" s="1" t="s">
        <v>35</v>
      </c>
      <c r="H81" s="1">
        <v>106</v>
      </c>
      <c r="I81" s="1">
        <v>68</v>
      </c>
      <c r="J81" s="1">
        <v>99</v>
      </c>
      <c r="K81" s="1" t="s">
        <v>14</v>
      </c>
      <c r="L81" s="1" t="str">
        <f t="shared" si="3"/>
        <v>45-59</v>
      </c>
      <c r="M81" t="str">
        <f t="shared" si="4"/>
        <v>2025</v>
      </c>
      <c r="N81" t="str">
        <f t="shared" si="5"/>
        <v>2a879b25-9276-4faf-ac5c-d6054d6f4178</v>
      </c>
    </row>
    <row r="82" spans="1:14" x14ac:dyDescent="0.25">
      <c r="A82" s="1" t="s">
        <v>186</v>
      </c>
      <c r="B82" s="1" t="s">
        <v>187</v>
      </c>
      <c r="C82" s="1">
        <v>48</v>
      </c>
      <c r="D82" s="1" t="s">
        <v>11</v>
      </c>
      <c r="E82" s="2">
        <v>45572</v>
      </c>
      <c r="F82" s="1" t="s">
        <v>29</v>
      </c>
      <c r="G82" s="1" t="s">
        <v>35</v>
      </c>
      <c r="H82" s="1">
        <v>130</v>
      </c>
      <c r="I82" s="1">
        <v>85</v>
      </c>
      <c r="J82" s="1">
        <v>65</v>
      </c>
      <c r="K82" s="1" t="s">
        <v>26</v>
      </c>
      <c r="L82" s="1" t="str">
        <f t="shared" si="3"/>
        <v>45-59</v>
      </c>
      <c r="M82" t="str">
        <f t="shared" si="4"/>
        <v>2024</v>
      </c>
      <c r="N82" t="str">
        <f t="shared" si="5"/>
        <v>461a83a5-d68c-4fdd-b235-72e405780a4c</v>
      </c>
    </row>
    <row r="83" spans="1:14" x14ac:dyDescent="0.25">
      <c r="A83" s="1" t="s">
        <v>188</v>
      </c>
      <c r="B83" s="1" t="s">
        <v>189</v>
      </c>
      <c r="C83" s="1">
        <v>53</v>
      </c>
      <c r="D83" s="1" t="s">
        <v>11</v>
      </c>
      <c r="E83" s="2">
        <v>45154</v>
      </c>
      <c r="F83" s="1" t="s">
        <v>18</v>
      </c>
      <c r="G83" s="1" t="s">
        <v>19</v>
      </c>
      <c r="H83" s="1">
        <v>105</v>
      </c>
      <c r="I83" s="1">
        <v>89</v>
      </c>
      <c r="J83" s="1">
        <v>80</v>
      </c>
      <c r="K83" s="1" t="s">
        <v>26</v>
      </c>
      <c r="L83" s="1" t="str">
        <f t="shared" si="3"/>
        <v>45-59</v>
      </c>
      <c r="M83" t="str">
        <f t="shared" si="4"/>
        <v>2023</v>
      </c>
      <c r="N83" t="str">
        <f t="shared" si="5"/>
        <v>3a071e94-4dc5-45dd-a1ad-3196e23a7e7c</v>
      </c>
    </row>
    <row r="84" spans="1:14" x14ac:dyDescent="0.25">
      <c r="A84" s="1" t="s">
        <v>190</v>
      </c>
      <c r="B84" s="1" t="s">
        <v>191</v>
      </c>
      <c r="C84" s="1">
        <v>47</v>
      </c>
      <c r="D84" s="1" t="s">
        <v>17</v>
      </c>
      <c r="E84" s="2">
        <v>45191</v>
      </c>
      <c r="F84" s="1" t="s">
        <v>25</v>
      </c>
      <c r="G84" s="1" t="s">
        <v>19</v>
      </c>
      <c r="H84" s="1">
        <v>123</v>
      </c>
      <c r="I84" s="1">
        <v>82</v>
      </c>
      <c r="J84" s="1">
        <v>95</v>
      </c>
      <c r="K84" s="1" t="s">
        <v>14</v>
      </c>
      <c r="L84" s="1" t="str">
        <f t="shared" si="3"/>
        <v>45-59</v>
      </c>
      <c r="M84" t="str">
        <f t="shared" si="4"/>
        <v>2023</v>
      </c>
      <c r="N84" t="str">
        <f t="shared" si="5"/>
        <v>6b912088-944a-4d6c-8c7c-86b35731ccc1</v>
      </c>
    </row>
    <row r="85" spans="1:14" x14ac:dyDescent="0.25">
      <c r="A85" s="1" t="s">
        <v>192</v>
      </c>
      <c r="B85" s="1" t="s">
        <v>193</v>
      </c>
      <c r="C85" s="1">
        <v>58</v>
      </c>
      <c r="D85" s="1" t="s">
        <v>17</v>
      </c>
      <c r="E85" s="2">
        <v>45299</v>
      </c>
      <c r="F85" s="1" t="s">
        <v>51</v>
      </c>
      <c r="G85" s="1" t="s">
        <v>83</v>
      </c>
      <c r="H85" s="1">
        <v>140</v>
      </c>
      <c r="I85" s="1">
        <v>87</v>
      </c>
      <c r="J85" s="1">
        <v>70</v>
      </c>
      <c r="K85" s="1" t="s">
        <v>14</v>
      </c>
      <c r="L85" s="1" t="str">
        <f t="shared" si="3"/>
        <v>45-59</v>
      </c>
      <c r="M85" t="str">
        <f t="shared" si="4"/>
        <v>2024</v>
      </c>
      <c r="N85" t="str">
        <f t="shared" si="5"/>
        <v>418245bb-f201-480c-88e8-8acf185187f6</v>
      </c>
    </row>
    <row r="86" spans="1:14" x14ac:dyDescent="0.25">
      <c r="A86" s="1" t="s">
        <v>194</v>
      </c>
      <c r="B86" s="1" t="s">
        <v>195</v>
      </c>
      <c r="C86" s="1">
        <v>65</v>
      </c>
      <c r="D86" s="1" t="s">
        <v>22</v>
      </c>
      <c r="E86" s="2">
        <v>45689</v>
      </c>
      <c r="F86" s="1" t="s">
        <v>12</v>
      </c>
      <c r="G86" s="1" t="s">
        <v>35</v>
      </c>
      <c r="H86" s="1">
        <v>145</v>
      </c>
      <c r="I86" s="1">
        <v>99</v>
      </c>
      <c r="J86" s="1">
        <v>92</v>
      </c>
      <c r="K86" s="1" t="s">
        <v>26</v>
      </c>
      <c r="L86" s="1" t="str">
        <f t="shared" si="3"/>
        <v>60+</v>
      </c>
      <c r="M86" t="str">
        <f t="shared" si="4"/>
        <v>2025</v>
      </c>
      <c r="N86" t="str">
        <f t="shared" si="5"/>
        <v>492c8ff4-79ea-4d01-87ee-dc309a8930f4</v>
      </c>
    </row>
    <row r="87" spans="1:14" x14ac:dyDescent="0.25">
      <c r="A87" s="3" t="s">
        <v>196</v>
      </c>
      <c r="B87" s="1" t="s">
        <v>197</v>
      </c>
      <c r="C87" s="1">
        <v>37</v>
      </c>
      <c r="D87" s="1" t="s">
        <v>22</v>
      </c>
      <c r="E87" s="2">
        <v>45615</v>
      </c>
      <c r="F87" s="1" t="s">
        <v>58</v>
      </c>
      <c r="G87" s="1" t="s">
        <v>83</v>
      </c>
      <c r="H87" s="1">
        <v>157</v>
      </c>
      <c r="I87" s="1">
        <v>71</v>
      </c>
      <c r="J87" s="1">
        <v>66</v>
      </c>
      <c r="K87" s="1" t="s">
        <v>14</v>
      </c>
      <c r="L87" s="1" t="str">
        <f t="shared" si="3"/>
        <v>30-44</v>
      </c>
      <c r="M87" t="str">
        <f t="shared" si="4"/>
        <v>2024</v>
      </c>
      <c r="N87" t="str">
        <f t="shared" si="5"/>
        <v>19e373b0-ceb3-4a53-aa13-714054aaca8f</v>
      </c>
    </row>
    <row r="88" spans="1:14" x14ac:dyDescent="0.25">
      <c r="A88" s="1" t="s">
        <v>198</v>
      </c>
      <c r="B88" s="1" t="s">
        <v>199</v>
      </c>
      <c r="C88" s="1">
        <v>42</v>
      </c>
      <c r="D88" s="1" t="s">
        <v>22</v>
      </c>
      <c r="E88" s="2">
        <v>45285</v>
      </c>
      <c r="F88" s="1" t="s">
        <v>51</v>
      </c>
      <c r="G88" s="1" t="s">
        <v>35</v>
      </c>
      <c r="H88" s="1">
        <v>137</v>
      </c>
      <c r="I88" s="1">
        <v>75</v>
      </c>
      <c r="J88" s="1">
        <v>77</v>
      </c>
      <c r="K88" s="1" t="s">
        <v>26</v>
      </c>
      <c r="L88" s="1" t="str">
        <f t="shared" si="3"/>
        <v>30-44</v>
      </c>
      <c r="M88" t="str">
        <f t="shared" si="4"/>
        <v>2023</v>
      </c>
      <c r="N88" t="str">
        <f t="shared" si="5"/>
        <v>ee0cb7e4-f454-44ac-91c2-a679c4bf7461</v>
      </c>
    </row>
    <row r="89" spans="1:14" x14ac:dyDescent="0.25">
      <c r="A89" s="1" t="s">
        <v>200</v>
      </c>
      <c r="B89" s="1" t="s">
        <v>201</v>
      </c>
      <c r="C89" s="1">
        <v>75</v>
      </c>
      <c r="D89" s="1" t="s">
        <v>17</v>
      </c>
      <c r="E89" s="2">
        <v>45317</v>
      </c>
      <c r="F89" s="1" t="s">
        <v>18</v>
      </c>
      <c r="G89" s="1" t="s">
        <v>83</v>
      </c>
      <c r="H89" s="1">
        <v>158</v>
      </c>
      <c r="I89" s="1">
        <v>96</v>
      </c>
      <c r="J89" s="1">
        <v>66</v>
      </c>
      <c r="K89" s="1" t="s">
        <v>14</v>
      </c>
      <c r="L89" s="1" t="str">
        <f t="shared" si="3"/>
        <v>60+</v>
      </c>
      <c r="M89" t="str">
        <f t="shared" si="4"/>
        <v>2024</v>
      </c>
      <c r="N89" t="str">
        <f t="shared" si="5"/>
        <v>867e33f0-12bd-4652-8c3e-bdcba1d425ab</v>
      </c>
    </row>
    <row r="90" spans="1:14" x14ac:dyDescent="0.25">
      <c r="A90" s="1" t="s">
        <v>202</v>
      </c>
      <c r="B90" s="1" t="s">
        <v>203</v>
      </c>
      <c r="C90" s="1">
        <v>72</v>
      </c>
      <c r="D90" s="1" t="s">
        <v>11</v>
      </c>
      <c r="E90" s="2">
        <v>45111</v>
      </c>
      <c r="F90" s="1" t="s">
        <v>12</v>
      </c>
      <c r="G90" s="1" t="s">
        <v>83</v>
      </c>
      <c r="H90" s="1">
        <v>139</v>
      </c>
      <c r="I90" s="1">
        <v>64</v>
      </c>
      <c r="J90" s="1">
        <v>64</v>
      </c>
      <c r="K90" s="1" t="s">
        <v>26</v>
      </c>
      <c r="L90" s="1" t="str">
        <f t="shared" si="3"/>
        <v>60+</v>
      </c>
      <c r="M90" t="str">
        <f t="shared" si="4"/>
        <v>2023</v>
      </c>
      <c r="N90" t="str">
        <f t="shared" si="5"/>
        <v>c0f0d875-71d8-4f3b-9c46-4e2c051ff488</v>
      </c>
    </row>
    <row r="91" spans="1:14" x14ac:dyDescent="0.25">
      <c r="A91" s="1" t="s">
        <v>204</v>
      </c>
      <c r="B91" s="1" t="s">
        <v>205</v>
      </c>
      <c r="C91" s="1">
        <v>38</v>
      </c>
      <c r="D91" s="1" t="s">
        <v>17</v>
      </c>
      <c r="E91" s="2">
        <v>45423</v>
      </c>
      <c r="F91" s="1" t="s">
        <v>51</v>
      </c>
      <c r="G91" s="1" t="s">
        <v>19</v>
      </c>
      <c r="H91" s="1">
        <v>115</v>
      </c>
      <c r="I91" s="1">
        <v>74</v>
      </c>
      <c r="J91" s="1">
        <v>100</v>
      </c>
      <c r="K91" s="1" t="s">
        <v>14</v>
      </c>
      <c r="L91" s="1" t="str">
        <f t="shared" si="3"/>
        <v>30-44</v>
      </c>
      <c r="M91" t="str">
        <f t="shared" si="4"/>
        <v>2024</v>
      </c>
      <c r="N91" t="str">
        <f t="shared" si="5"/>
        <v>af03d062-1b50-44f7-bb38-a9155c85476b</v>
      </c>
    </row>
    <row r="92" spans="1:14" x14ac:dyDescent="0.25">
      <c r="A92" s="1" t="s">
        <v>206</v>
      </c>
      <c r="B92" s="1" t="s">
        <v>207</v>
      </c>
      <c r="C92" s="1">
        <v>48</v>
      </c>
      <c r="D92" s="1" t="s">
        <v>22</v>
      </c>
      <c r="E92" s="2">
        <v>45557</v>
      </c>
      <c r="F92" s="1" t="s">
        <v>29</v>
      </c>
      <c r="G92" s="1" t="s">
        <v>19</v>
      </c>
      <c r="H92" s="1">
        <v>138</v>
      </c>
      <c r="I92" s="1">
        <v>65</v>
      </c>
      <c r="J92" s="1">
        <v>75</v>
      </c>
      <c r="K92" s="1" t="s">
        <v>26</v>
      </c>
      <c r="L92" s="1" t="str">
        <f t="shared" si="3"/>
        <v>45-59</v>
      </c>
      <c r="M92" t="str">
        <f t="shared" si="4"/>
        <v>2024</v>
      </c>
      <c r="N92" t="str">
        <f t="shared" si="5"/>
        <v>ed2b90b5-3bc2-4002-b464-bde74e099acd</v>
      </c>
    </row>
    <row r="93" spans="1:14" x14ac:dyDescent="0.25">
      <c r="A93" s="1" t="s">
        <v>208</v>
      </c>
      <c r="B93" s="1" t="s">
        <v>209</v>
      </c>
      <c r="C93" s="1">
        <v>87</v>
      </c>
      <c r="D93" s="1" t="s">
        <v>22</v>
      </c>
      <c r="E93" s="2">
        <v>45620</v>
      </c>
      <c r="F93" s="1" t="s">
        <v>58</v>
      </c>
      <c r="G93" s="1" t="s">
        <v>35</v>
      </c>
      <c r="H93" s="1">
        <v>132</v>
      </c>
      <c r="I93" s="1">
        <v>62</v>
      </c>
      <c r="J93" s="1">
        <v>77</v>
      </c>
      <c r="K93" s="1" t="s">
        <v>14</v>
      </c>
      <c r="L93" s="1" t="str">
        <f t="shared" si="3"/>
        <v>60+</v>
      </c>
      <c r="M93" t="str">
        <f t="shared" si="4"/>
        <v>2024</v>
      </c>
      <c r="N93" t="str">
        <f t="shared" si="5"/>
        <v>9fdb8718-526c-4d01-ac47-a8b5fe1eb39d</v>
      </c>
    </row>
    <row r="94" spans="1:14" x14ac:dyDescent="0.25">
      <c r="A94" s="1" t="s">
        <v>210</v>
      </c>
      <c r="B94" s="1" t="s">
        <v>211</v>
      </c>
      <c r="C94" s="1">
        <v>54</v>
      </c>
      <c r="D94" s="1" t="s">
        <v>11</v>
      </c>
      <c r="E94" s="2">
        <v>45437</v>
      </c>
      <c r="F94" s="1" t="s">
        <v>12</v>
      </c>
      <c r="G94" s="1" t="s">
        <v>13</v>
      </c>
      <c r="H94" s="1">
        <v>107</v>
      </c>
      <c r="I94" s="1">
        <v>93</v>
      </c>
      <c r="J94" s="1">
        <v>75</v>
      </c>
      <c r="K94" s="1" t="s">
        <v>14</v>
      </c>
      <c r="L94" s="1" t="str">
        <f t="shared" si="3"/>
        <v>45-59</v>
      </c>
      <c r="M94" t="str">
        <f t="shared" si="4"/>
        <v>2024</v>
      </c>
      <c r="N94" t="str">
        <f t="shared" si="5"/>
        <v>ed58c093-b1c4-4693-a7a0-89aa2a55a3b1</v>
      </c>
    </row>
    <row r="95" spans="1:14" x14ac:dyDescent="0.25">
      <c r="A95" s="1" t="s">
        <v>212</v>
      </c>
      <c r="B95" s="1" t="s">
        <v>213</v>
      </c>
      <c r="C95" s="1">
        <v>88</v>
      </c>
      <c r="D95" s="1" t="s">
        <v>11</v>
      </c>
      <c r="E95" s="2">
        <v>45205</v>
      </c>
      <c r="F95" s="1" t="s">
        <v>12</v>
      </c>
      <c r="G95" s="1" t="s">
        <v>13</v>
      </c>
      <c r="H95" s="1">
        <v>152</v>
      </c>
      <c r="I95" s="1">
        <v>69</v>
      </c>
      <c r="J95" s="1">
        <v>90</v>
      </c>
      <c r="K95" s="1" t="s">
        <v>26</v>
      </c>
      <c r="L95" s="1" t="str">
        <f t="shared" si="3"/>
        <v>60+</v>
      </c>
      <c r="M95" t="str">
        <f t="shared" si="4"/>
        <v>2023</v>
      </c>
      <c r="N95" t="str">
        <f t="shared" si="5"/>
        <v>a1ae358f-3094-406e-9836-0fd7d982ee2d</v>
      </c>
    </row>
    <row r="96" spans="1:14" x14ac:dyDescent="0.25">
      <c r="A96" s="1" t="s">
        <v>214</v>
      </c>
      <c r="B96" s="1" t="s">
        <v>215</v>
      </c>
      <c r="C96" s="1">
        <v>49</v>
      </c>
      <c r="D96" s="1" t="s">
        <v>11</v>
      </c>
      <c r="E96" s="2">
        <v>45809</v>
      </c>
      <c r="F96" s="1" t="s">
        <v>25</v>
      </c>
      <c r="G96" s="1" t="s">
        <v>32</v>
      </c>
      <c r="H96" s="1">
        <v>117</v>
      </c>
      <c r="I96" s="1">
        <v>67</v>
      </c>
      <c r="J96" s="1">
        <v>87</v>
      </c>
      <c r="K96" s="1" t="s">
        <v>14</v>
      </c>
      <c r="L96" s="1" t="str">
        <f t="shared" si="3"/>
        <v>45-59</v>
      </c>
      <c r="M96" t="str">
        <f t="shared" si="4"/>
        <v>2025</v>
      </c>
      <c r="N96" t="str">
        <f t="shared" si="5"/>
        <v>79e5e4f9-1d39-4044-baa4-e37e002e4a4c</v>
      </c>
    </row>
    <row r="97" spans="1:14" x14ac:dyDescent="0.25">
      <c r="A97" s="1" t="s">
        <v>216</v>
      </c>
      <c r="B97" s="1" t="s">
        <v>217</v>
      </c>
      <c r="C97" s="1">
        <v>83</v>
      </c>
      <c r="D97" s="1" t="s">
        <v>17</v>
      </c>
      <c r="E97" s="2">
        <v>45760</v>
      </c>
      <c r="F97" s="1" t="s">
        <v>12</v>
      </c>
      <c r="G97" s="1" t="s">
        <v>32</v>
      </c>
      <c r="H97" s="1">
        <v>157</v>
      </c>
      <c r="I97" s="1">
        <v>62</v>
      </c>
      <c r="J97" s="1">
        <v>92</v>
      </c>
      <c r="K97" s="1" t="s">
        <v>26</v>
      </c>
      <c r="L97" s="1" t="str">
        <f t="shared" si="3"/>
        <v>60+</v>
      </c>
      <c r="M97" t="str">
        <f t="shared" si="4"/>
        <v>2025</v>
      </c>
      <c r="N97" t="str">
        <f t="shared" si="5"/>
        <v>d04b21e6-063a-4a34-912b-259f0921f349</v>
      </c>
    </row>
    <row r="98" spans="1:14" x14ac:dyDescent="0.25">
      <c r="A98" s="1" t="s">
        <v>218</v>
      </c>
      <c r="B98" s="1" t="s">
        <v>219</v>
      </c>
      <c r="C98" s="1">
        <v>70</v>
      </c>
      <c r="D98" s="1" t="s">
        <v>11</v>
      </c>
      <c r="E98" s="2">
        <v>45430</v>
      </c>
      <c r="F98" s="1" t="s">
        <v>18</v>
      </c>
      <c r="G98" s="1" t="s">
        <v>32</v>
      </c>
      <c r="H98" s="1">
        <v>156</v>
      </c>
      <c r="I98" s="1">
        <v>85</v>
      </c>
      <c r="J98" s="1">
        <v>70</v>
      </c>
      <c r="K98" s="1" t="s">
        <v>14</v>
      </c>
      <c r="L98" s="1" t="str">
        <f t="shared" si="3"/>
        <v>60+</v>
      </c>
      <c r="M98" t="str">
        <f t="shared" si="4"/>
        <v>2024</v>
      </c>
      <c r="N98" t="str">
        <f t="shared" si="5"/>
        <v>1e2cd880-5a2a-4bfb-b160-da409a2e3af3</v>
      </c>
    </row>
    <row r="99" spans="1:14" x14ac:dyDescent="0.25">
      <c r="A99" s="1" t="s">
        <v>220</v>
      </c>
      <c r="B99" s="1" t="s">
        <v>221</v>
      </c>
      <c r="C99" s="1">
        <v>18</v>
      </c>
      <c r="D99" s="1" t="s">
        <v>22</v>
      </c>
      <c r="E99" s="2">
        <v>45739</v>
      </c>
      <c r="F99" s="1" t="s">
        <v>18</v>
      </c>
      <c r="G99" s="1" t="s">
        <v>19</v>
      </c>
      <c r="H99" s="1">
        <v>160</v>
      </c>
      <c r="I99" s="1">
        <v>65</v>
      </c>
      <c r="J99" s="1">
        <v>88</v>
      </c>
      <c r="K99" s="1" t="s">
        <v>14</v>
      </c>
      <c r="L99" s="1" t="str">
        <f t="shared" si="3"/>
        <v>18-29</v>
      </c>
      <c r="M99" t="str">
        <f t="shared" si="4"/>
        <v>2025</v>
      </c>
      <c r="N99" t="str">
        <f t="shared" si="5"/>
        <v>0d5f6190-3ebd-4e55-920d-2accc022a301</v>
      </c>
    </row>
    <row r="100" spans="1:14" x14ac:dyDescent="0.25">
      <c r="A100" s="1" t="s">
        <v>222</v>
      </c>
      <c r="B100" s="1" t="s">
        <v>223</v>
      </c>
      <c r="C100" s="1">
        <v>86</v>
      </c>
      <c r="D100" s="1" t="s">
        <v>22</v>
      </c>
      <c r="E100" s="2">
        <v>45559</v>
      </c>
      <c r="F100" s="1" t="s">
        <v>25</v>
      </c>
      <c r="G100" s="1" t="s">
        <v>35</v>
      </c>
      <c r="H100" s="1">
        <v>142</v>
      </c>
      <c r="I100" s="1">
        <v>83</v>
      </c>
      <c r="J100" s="1">
        <v>67</v>
      </c>
      <c r="K100" s="1" t="s">
        <v>14</v>
      </c>
      <c r="L100" s="1" t="str">
        <f>IF(C100&lt;30,"18-29",IF(C100&lt;45,"30-44",IF(C100&lt;60,"45-59","60+")))</f>
        <v>60+</v>
      </c>
      <c r="M100" t="str">
        <f t="shared" si="4"/>
        <v>2024</v>
      </c>
      <c r="N100" t="str">
        <f t="shared" si="5"/>
        <v>23e63c26-7719-497f-8327-a7785fa8ccf0</v>
      </c>
    </row>
    <row r="101" spans="1:14" x14ac:dyDescent="0.25">
      <c r="A101" s="1" t="s">
        <v>224</v>
      </c>
      <c r="B101" s="1" t="s">
        <v>225</v>
      </c>
      <c r="C101" s="1">
        <v>64</v>
      </c>
      <c r="D101" s="1" t="s">
        <v>17</v>
      </c>
      <c r="E101" s="2">
        <v>45215</v>
      </c>
      <c r="F101" s="1" t="s">
        <v>51</v>
      </c>
      <c r="G101" s="1" t="s">
        <v>83</v>
      </c>
      <c r="H101" s="1">
        <v>105</v>
      </c>
      <c r="I101" s="1">
        <v>97</v>
      </c>
      <c r="J101" s="1">
        <v>71</v>
      </c>
      <c r="K101" s="1" t="s">
        <v>26</v>
      </c>
      <c r="L101" s="1" t="str">
        <f t="shared" si="3"/>
        <v>60+</v>
      </c>
      <c r="M101" t="str">
        <f t="shared" si="4"/>
        <v>2023</v>
      </c>
      <c r="N101" t="str">
        <f t="shared" si="5"/>
        <v>3d11245d-96ef-47d5-8b07-8a7dca11881f</v>
      </c>
    </row>
    <row r="103" spans="1:14" x14ac:dyDescent="0.25">
      <c r="J103" s="1">
        <f>AVERAGE(J2:J101)</f>
        <v>80.08</v>
      </c>
      <c r="K103" s="12">
        <f>COUNTIF(K2:K101,"YES")/100</f>
        <v>0.52</v>
      </c>
    </row>
    <row r="104" spans="1:14" x14ac:dyDescent="0.25">
      <c r="C104" s="13">
        <f>AVERAGE(C2:C101)</f>
        <v>51.44</v>
      </c>
      <c r="G104" s="1" t="s">
        <v>251</v>
      </c>
    </row>
    <row r="109" spans="1:14" x14ac:dyDescent="0.25">
      <c r="A109" s="1">
        <f>101-2</f>
        <v>99</v>
      </c>
    </row>
  </sheetData>
  <autoFilter ref="A1:N1" xr:uid="{5562D881-D7D5-4DC4-B5B9-10D7C1FCF2B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excell dashboard calismam healt</vt:lpstr>
      <vt:lpstr>sample_healthcare_records(32)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ELİF TAHİROĞLU</dc:creator>
  <cp:lastModifiedBy>ELİF TAHİROĞLU</cp:lastModifiedBy>
  <cp:lastPrinted>2025-07-03T23:01:22Z</cp:lastPrinted>
  <dcterms:created xsi:type="dcterms:W3CDTF">2025-07-03T22:59:02Z</dcterms:created>
  <dcterms:modified xsi:type="dcterms:W3CDTF">2025-07-29T13:52:00Z</dcterms:modified>
</cp:coreProperties>
</file>