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liad\OneDrive\Desktop\VSCode Projects\sports-betting-arbitrage-project\"/>
    </mc:Choice>
  </mc:AlternateContent>
  <xr:revisionPtr revIDLastSave="0" documentId="13_ncr:1_{E972FCC3-A86A-4F07-A4B0-AB1BB4BA2882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3" i="1" s="1"/>
  <c r="K19" i="1"/>
  <c r="K23" i="1" s="1"/>
  <c r="L16" i="1"/>
  <c r="G6" i="1"/>
  <c r="G8" i="1" s="1"/>
  <c r="G5" i="1"/>
  <c r="K8" i="1"/>
  <c r="K6" i="1"/>
  <c r="K5" i="1"/>
  <c r="I19" i="1" l="1"/>
  <c r="I23" i="1" l="1"/>
</calcChain>
</file>

<file path=xl/sharedStrings.xml><?xml version="1.0" encoding="utf-8"?>
<sst xmlns="http://schemas.openxmlformats.org/spreadsheetml/2006/main" count="38" uniqueCount="33">
  <si>
    <t>ID</t>
  </si>
  <si>
    <t>Sport Key</t>
  </si>
  <si>
    <t>Expected Earnings</t>
  </si>
  <si>
    <t>Bookmaker #1</t>
  </si>
  <si>
    <t>Name #1</t>
  </si>
  <si>
    <t>Odds #1</t>
  </si>
  <si>
    <t>Amount to Buy #1</t>
  </si>
  <si>
    <t>Bookmaker #2</t>
  </si>
  <si>
    <t>Name #2</t>
  </si>
  <si>
    <t>Odds #2</t>
  </si>
  <si>
    <t>Amount to Buy #2</t>
  </si>
  <si>
    <t>d0a2bbf7c26026c4008203a62b2cb077</t>
  </si>
  <si>
    <t>basketball_nba</t>
  </si>
  <si>
    <t>MyBookie.ag</t>
  </si>
  <si>
    <t>Dallas Mavericks</t>
  </si>
  <si>
    <t>DraftKings</t>
  </si>
  <si>
    <t>Los Angeles Clippers</t>
  </si>
  <si>
    <t>9d1d55cf36653e4d09b3fe42906e496e</t>
  </si>
  <si>
    <t>icehockey_nhl</t>
  </si>
  <si>
    <t>Edmonton Oilers</t>
  </si>
  <si>
    <t>Los Angeles Kings</t>
  </si>
  <si>
    <t>x+y=100</t>
  </si>
  <si>
    <t>Return</t>
  </si>
  <si>
    <t>Profit</t>
  </si>
  <si>
    <t>y=(p1+p2)/2</t>
  </si>
  <si>
    <t>y=(124/100*x + 180/100*(100 - x))/2</t>
  </si>
  <si>
    <t>x</t>
  </si>
  <si>
    <t>y=100-x</t>
  </si>
  <si>
    <t>100-x</t>
  </si>
  <si>
    <t>p1=(124/100*x)-y</t>
  </si>
  <si>
    <t>p2=(180/100*y)-x</t>
  </si>
  <si>
    <t>p=(p1+p2)/2</t>
  </si>
  <si>
    <t>p=(((124/100*x)-(100-x))+((180/100*y)-x))/2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</si>
</sst>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165" formatCode="&quot;$&quot;#,##0.000_);\(&quot;$&quot;#,##0.000\)"/>
    <numFmt numFmtId="166" formatCode="&quot;$&quot;#,##0.0000_);\(&quot;$&quot;#,##0.0000\)"/>
    <numFmt numFmtId="174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F9F9F"/>
        <bgColor rgb="FF9F9F9F"/>
      </patternFill>
    </fill>
    <fill>
      <patternFill patternType="solid">
        <fgColor rgb="FFD6D6D6"/>
        <bgColor rgb="FFD6D6D6"/>
      </patternFill>
    </fill>
    <fill>
      <patternFill patternType="solid">
        <fgColor rgb="FFFFE540"/>
        <bgColor rgb="FFFFE540"/>
      </patternFill>
    </fill>
    <fill>
      <patternFill patternType="solid">
        <fgColor rgb="FFFEA0A0"/>
        <bgColor rgb="FFFEA0A0"/>
      </patternFill>
    </fill>
    <fill>
      <patternFill patternType="solid">
        <fgColor rgb="FFA0CEFE"/>
        <bgColor rgb="FFA0CEFE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n">
        <color rgb="FFD6D6D6"/>
      </top>
      <bottom style="thin">
        <color rgb="FF9F9F9F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7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7" fontId="1" fillId="5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7" fontId="1" fillId="6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7" fontId="0" fillId="4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7" fontId="0" fillId="5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7" fontId="0" fillId="6" borderId="2" xfId="0" applyNumberFormat="1" applyFill="1" applyBorder="1" applyAlignment="1">
      <alignment horizontal="center"/>
    </xf>
    <xf numFmtId="7" fontId="0" fillId="0" borderId="0" xfId="0" applyNumberFormat="1"/>
    <xf numFmtId="166" fontId="0" fillId="0" borderId="0" xfId="0" applyNumberFormat="1"/>
    <xf numFmtId="174" fontId="0" fillId="0" borderId="0" xfId="1" applyNumberFormat="1" applyFont="1"/>
    <xf numFmtId="165" fontId="0" fillId="5" borderId="2" xfId="0" applyNumberFormat="1" applyFill="1" applyBorder="1" applyAlignment="1">
      <alignment horizontal="center"/>
    </xf>
    <xf numFmtId="165" fontId="0" fillId="6" borderId="2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38</xdr:row>
      <xdr:rowOff>0</xdr:rowOff>
    </xdr:from>
    <xdr:to>
      <xdr:col>13</xdr:col>
      <xdr:colOff>549520</xdr:colOff>
      <xdr:row>66</xdr:row>
      <xdr:rowOff>145236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3800CF-874A-BD36-3996-D51E1A698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00" y="6949440"/>
          <a:ext cx="10150720" cy="5265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topLeftCell="A25" workbookViewId="0">
      <selection activeCell="C50" sqref="C50"/>
    </sheetView>
  </sheetViews>
  <sheetFormatPr defaultRowHeight="14.4" x14ac:dyDescent="0.3"/>
  <cols>
    <col min="1" max="25" width="20" customWidth="1"/>
  </cols>
  <sheetData>
    <row r="1" spans="1:12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7" t="s">
        <v>10</v>
      </c>
    </row>
    <row r="2" spans="1:12" x14ac:dyDescent="0.3">
      <c r="A2" s="8" t="s">
        <v>11</v>
      </c>
      <c r="B2" s="9" t="s">
        <v>12</v>
      </c>
      <c r="C2" s="10">
        <v>15.3</v>
      </c>
      <c r="D2" s="11" t="s">
        <v>13</v>
      </c>
      <c r="E2" s="11" t="s">
        <v>14</v>
      </c>
      <c r="F2" s="11">
        <v>-454.55</v>
      </c>
      <c r="G2" s="12">
        <v>94.51</v>
      </c>
      <c r="H2" s="13" t="s">
        <v>15</v>
      </c>
      <c r="I2" s="13" t="s">
        <v>16</v>
      </c>
      <c r="J2" s="13">
        <v>2000</v>
      </c>
      <c r="K2" s="14">
        <v>5.49</v>
      </c>
    </row>
    <row r="3" spans="1:12" x14ac:dyDescent="0.3">
      <c r="A3" s="8" t="s">
        <v>17</v>
      </c>
      <c r="B3" s="9" t="s">
        <v>18</v>
      </c>
      <c r="C3" s="10">
        <v>24.44</v>
      </c>
      <c r="D3" s="11" t="s">
        <v>15</v>
      </c>
      <c r="E3" s="11" t="s">
        <v>19</v>
      </c>
      <c r="F3" s="11">
        <v>124</v>
      </c>
      <c r="G3" s="12">
        <v>55.56</v>
      </c>
      <c r="H3" s="13" t="s">
        <v>13</v>
      </c>
      <c r="I3" s="13" t="s">
        <v>20</v>
      </c>
      <c r="J3" s="13">
        <v>180</v>
      </c>
      <c r="K3" s="14">
        <v>44.44</v>
      </c>
    </row>
    <row r="5" spans="1:12" x14ac:dyDescent="0.3">
      <c r="G5" s="17">
        <f>G3/100</f>
        <v>0.55559999999999998</v>
      </c>
      <c r="K5" s="17">
        <f>K3/100</f>
        <v>0.44439999999999996</v>
      </c>
    </row>
    <row r="6" spans="1:12" x14ac:dyDescent="0.3">
      <c r="G6" s="16">
        <f>G5*F3</f>
        <v>68.894400000000005</v>
      </c>
      <c r="K6" s="16">
        <f>K5*J3</f>
        <v>79.99199999999999</v>
      </c>
    </row>
    <row r="8" spans="1:12" x14ac:dyDescent="0.3">
      <c r="G8" s="16">
        <f>G6+G3</f>
        <v>124.45440000000001</v>
      </c>
      <c r="K8" s="16">
        <f>K6+K3</f>
        <v>124.43199999999999</v>
      </c>
    </row>
    <row r="15" spans="1:12" x14ac:dyDescent="0.3">
      <c r="G15">
        <v>13.89</v>
      </c>
      <c r="K15">
        <v>86.11</v>
      </c>
    </row>
    <row r="16" spans="1:12" x14ac:dyDescent="0.3">
      <c r="F16" s="11">
        <v>124</v>
      </c>
      <c r="G16" s="18">
        <v>44.643000000000001</v>
      </c>
      <c r="H16" s="13" t="s">
        <v>13</v>
      </c>
      <c r="I16" s="13" t="s">
        <v>20</v>
      </c>
      <c r="J16" s="13">
        <v>180</v>
      </c>
      <c r="K16" s="19">
        <v>55.356999999999999</v>
      </c>
      <c r="L16" s="15">
        <f>G16+K16</f>
        <v>100</v>
      </c>
    </row>
    <row r="18" spans="4:11" x14ac:dyDescent="0.3">
      <c r="G18" s="17"/>
      <c r="K18" s="17"/>
    </row>
    <row r="19" spans="4:11" x14ac:dyDescent="0.3">
      <c r="F19" t="s">
        <v>22</v>
      </c>
      <c r="G19" s="16">
        <f>G16/100*F16</f>
        <v>55.357320000000001</v>
      </c>
      <c r="I19" s="16">
        <f>(G19+K19) / 2</f>
        <v>77.499960000000002</v>
      </c>
      <c r="K19" s="16">
        <f>K16/100*J16</f>
        <v>99.642600000000002</v>
      </c>
    </row>
    <row r="21" spans="4:11" x14ac:dyDescent="0.3">
      <c r="G21" s="16"/>
    </row>
    <row r="23" spans="4:11" x14ac:dyDescent="0.3">
      <c r="F23" t="s">
        <v>23</v>
      </c>
      <c r="G23" s="16">
        <f>G19-K16</f>
        <v>3.2000000000209639E-4</v>
      </c>
      <c r="I23" s="16">
        <f>(G23+K23) / 2</f>
        <v>27.499960000000002</v>
      </c>
      <c r="K23" s="16">
        <f>K19-G16</f>
        <v>54.999600000000001</v>
      </c>
    </row>
    <row r="27" spans="4:11" x14ac:dyDescent="0.3">
      <c r="G27" t="s">
        <v>26</v>
      </c>
      <c r="J27" t="s">
        <v>28</v>
      </c>
    </row>
    <row r="28" spans="4:11" x14ac:dyDescent="0.3">
      <c r="D28" t="s">
        <v>21</v>
      </c>
    </row>
    <row r="29" spans="4:11" x14ac:dyDescent="0.3">
      <c r="D29" t="s">
        <v>29</v>
      </c>
    </row>
    <row r="30" spans="4:11" x14ac:dyDescent="0.3">
      <c r="D30" t="s">
        <v>30</v>
      </c>
      <c r="H30" t="s">
        <v>21</v>
      </c>
    </row>
    <row r="31" spans="4:11" x14ac:dyDescent="0.3">
      <c r="H31" t="s">
        <v>27</v>
      </c>
    </row>
    <row r="32" spans="4:11" x14ac:dyDescent="0.3">
      <c r="D32" t="s">
        <v>24</v>
      </c>
    </row>
    <row r="33" spans="4:4" x14ac:dyDescent="0.3">
      <c r="D33" t="s">
        <v>25</v>
      </c>
    </row>
    <row r="36" spans="4:4" x14ac:dyDescent="0.3">
      <c r="D36" t="s">
        <v>31</v>
      </c>
    </row>
    <row r="37" spans="4:4" x14ac:dyDescent="0.3">
      <c r="D37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Elijah Adams</cp:lastModifiedBy>
  <dcterms:created xsi:type="dcterms:W3CDTF">2024-05-02T03:38:56Z</dcterms:created>
  <dcterms:modified xsi:type="dcterms:W3CDTF">2024-05-02T04:59:13Z</dcterms:modified>
</cp:coreProperties>
</file>