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ovember 21 Reconciliation" sheetId="1" r:id="rId4"/>
    <sheet state="visible" name="Tyazo Momo Merchant Revenue Sta" sheetId="2" r:id="rId5"/>
    <sheet state="visible" name="Kayove Momo Merchant Revenue St" sheetId="3" r:id="rId6"/>
    <sheet state="visible" name="Internal Report from Lionel-Nov" sheetId="4" r:id="rId7"/>
    <sheet state="hidden" name="Merchant Code (Google)-October " sheetId="5" r:id="rId8"/>
    <sheet state="hidden" name="Sheet4" sheetId="6" r:id="rId9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J4">
      <text>
        <t xml:space="preserve">======
ID#AAAARqE97wA
Lionel Mpfizi    (2021-11-10 09:29:06)
This difference is due to the overpayment with MoMo ref 5210832050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28">
      <text>
        <t xml:space="preserve">======
ID#AAAAQTZbD8s
Lionel Mpfizi    (2021-11-09 18:59:38)
@remie please note that this client paid 110 Rwf extra</t>
      </text>
    </comment>
  </commentList>
</comments>
</file>

<file path=xl/sharedStrings.xml><?xml version="1.0" encoding="utf-8"?>
<sst xmlns="http://schemas.openxmlformats.org/spreadsheetml/2006/main" count="3355" uniqueCount="1019">
  <si>
    <t>Month</t>
  </si>
  <si>
    <t>Tyazo Momo Merchant statement</t>
  </si>
  <si>
    <t>Kayove Momo Merchant statement</t>
  </si>
  <si>
    <t>Revenue Access Bank Depoists</t>
  </si>
  <si>
    <t>Cash Receipts</t>
  </si>
  <si>
    <t>Internal Report from Lionel_ November 2021</t>
  </si>
  <si>
    <t>Difference btn Payments (Momo, cash receipts &amp; Access bank deposits) versus Lionel's internal report-Paid Amounts</t>
  </si>
  <si>
    <t>Difference btn total revenue (contract value) on Lionel's internal report (B2C+ RTC) versus Payments (Momo+Cash receipts+Access bank deposits)</t>
  </si>
  <si>
    <t>What the difference should be (unpaid amounts)</t>
  </si>
  <si>
    <t>Unreconciled differences</t>
  </si>
  <si>
    <t>EBM Back Office</t>
  </si>
  <si>
    <t xml:space="preserve">QB Records </t>
  </si>
  <si>
    <t>Difference btn QB Records and EBM</t>
  </si>
  <si>
    <t>Difference btn Momo Statement and QB Records</t>
  </si>
  <si>
    <t>What the difference should be (Access bank depoists)</t>
  </si>
  <si>
    <t xml:space="preserve">Unreconciled differences </t>
  </si>
  <si>
    <t>Difference btn QB Records &amp; total revenue on Lionel's Summary (B2C+ RTC)</t>
  </si>
  <si>
    <t>Difference btn EBM &amp; total revenue on Lionel's Summary (B2C+ RTC)</t>
  </si>
  <si>
    <t>Total contract amount</t>
  </si>
  <si>
    <t>Paid</t>
  </si>
  <si>
    <t>Unpaid</t>
  </si>
  <si>
    <t xml:space="preserve">November-Week 1 </t>
  </si>
  <si>
    <t>November-Week 2</t>
  </si>
  <si>
    <t>November-Week 3</t>
  </si>
  <si>
    <t>November-Week 4</t>
  </si>
  <si>
    <t>Total</t>
  </si>
  <si>
    <t xml:space="preserve">Week 1 </t>
  </si>
  <si>
    <t>Week 2</t>
  </si>
  <si>
    <t>Week 3</t>
  </si>
  <si>
    <t>Week 4</t>
  </si>
  <si>
    <t>Total revenue</t>
  </si>
  <si>
    <t>Total payments</t>
  </si>
  <si>
    <t>Difference</t>
  </si>
  <si>
    <t>Unpaid amounts</t>
  </si>
  <si>
    <t>Unreconciled difference</t>
  </si>
  <si>
    <t>Id</t>
  </si>
  <si>
    <t>External Transaction Id</t>
  </si>
  <si>
    <t>Date</t>
  </si>
  <si>
    <t>Status</t>
  </si>
  <si>
    <t>Type</t>
  </si>
  <si>
    <t>Provider Category</t>
  </si>
  <si>
    <t>Information</t>
  </si>
  <si>
    <t>Note/Message</t>
  </si>
  <si>
    <t>From</t>
  </si>
  <si>
    <t>From Name</t>
  </si>
  <si>
    <t>From Handler Name</t>
  </si>
  <si>
    <t>To</t>
  </si>
  <si>
    <t>To Name</t>
  </si>
  <si>
    <t>To Handler Name</t>
  </si>
  <si>
    <t>Initiated By</t>
  </si>
  <si>
    <t>On Behalf Of</t>
  </si>
  <si>
    <t>Amount</t>
  </si>
  <si>
    <t>Currency</t>
  </si>
  <si>
    <t>External Amount</t>
  </si>
  <si>
    <t>External FX Rate</t>
  </si>
  <si>
    <t>External Service Provider</t>
  </si>
  <si>
    <t>Fee</t>
  </si>
  <si>
    <t>Discount</t>
  </si>
  <si>
    <t>Promotion</t>
  </si>
  <si>
    <t>Coupon</t>
  </si>
  <si>
    <t>Balance</t>
  </si>
  <si>
    <t>Payment</t>
  </si>
  <si>
    <t>Emmanuel Mbonimpaye</t>
  </si>
  <si>
    <t>RWF</t>
  </si>
  <si>
    <t>Emmanuel Simbarikure</t>
  </si>
  <si>
    <t>Florence NYIRABAGENZI</t>
  </si>
  <si>
    <t>Jean Alain NKURIKIYUMUKIZA</t>
  </si>
  <si>
    <t>Simeon HARERIMANA</t>
  </si>
  <si>
    <t>Joseph Macumu</t>
  </si>
  <si>
    <t>Seraphine NYIRANZABANDORA</t>
  </si>
  <si>
    <t>Jean Claude DUSABIMANA</t>
  </si>
  <si>
    <t>Christophe Singayumuremyi</t>
  </si>
  <si>
    <t>Claudine UWINGABIYE</t>
  </si>
  <si>
    <t>Angelique UWIRINGIYIMANA</t>
  </si>
  <si>
    <t>100MOMO16367025Z</t>
  </si>
  <si>
    <t>External payment</t>
  </si>
  <si>
    <t>OX RWANDA LTD</t>
  </si>
  <si>
    <t>Ernestine Uwamahoro</t>
  </si>
  <si>
    <t>Valens MANISHIMWE</t>
  </si>
  <si>
    <t>Leonie NYIRAMBABAZI</t>
  </si>
  <si>
    <t>Simon NDAYISHIMIYE</t>
  </si>
  <si>
    <t>Martin NDORIMANA</t>
  </si>
  <si>
    <t>Jeandedieu Nsamira</t>
  </si>
  <si>
    <t>Jonas Banzibake</t>
  </si>
  <si>
    <t>Straton NGABONZIZA</t>
  </si>
  <si>
    <t>Chantal NIYONKURU</t>
  </si>
  <si>
    <t>Jean Paul NAHIMANA</t>
  </si>
  <si>
    <t>Successful</t>
  </si>
  <si>
    <t>FRI:250786809557/MSISDN</t>
  </si>
  <si>
    <t>FRI:22506502/MM</t>
  </si>
  <si>
    <t>100MOMO16363627T</t>
  </si>
  <si>
    <t>FRI:250780614512/MSISDN</t>
  </si>
  <si>
    <t>FRI:1002100107183001@accessbank.bank/SP</t>
  </si>
  <si>
    <t>ACCESS BANK</t>
  </si>
  <si>
    <t>ACCESS BANK (RWANDA) PLC</t>
  </si>
  <si>
    <t>ID:250780614512/MSISDN</t>
  </si>
  <si>
    <t>FRI:250788741599/MSISDN</t>
  </si>
  <si>
    <t>Esperance Nyiramana</t>
  </si>
  <si>
    <t>FRI:250788363065/MSISDN</t>
  </si>
  <si>
    <t>Jean Pierre KOMEZUSENGE</t>
  </si>
  <si>
    <t>FRI:250790608348/MSISDN</t>
  </si>
  <si>
    <t>FRI:250782554953/MSISDN</t>
  </si>
  <si>
    <t>Peruth BORA</t>
  </si>
  <si>
    <t>Refer to 27th October (8k), 9th July (1k), and 30th September(50k) by Peruth Borah/Bora Ntendezi</t>
  </si>
  <si>
    <t>FRI:250780159671/MSISDN</t>
  </si>
  <si>
    <t>Jean HABIYAREMYE</t>
  </si>
  <si>
    <t>FRI:250788277631/MSISDN</t>
  </si>
  <si>
    <t>Alphonsine Nyirakurama</t>
  </si>
  <si>
    <t>Refer to 26th October Nyirakurama Alphonsine</t>
  </si>
  <si>
    <t>FRI:250785297830/MSISDN</t>
  </si>
  <si>
    <t>Pascal IRAGUHA</t>
  </si>
  <si>
    <t>FRI:250788513170/MSISDN</t>
  </si>
  <si>
    <t>Gaston NIYIBIZI</t>
  </si>
  <si>
    <t>FRI:250787792021/MSISDN</t>
  </si>
  <si>
    <t>Francois UWIZEYIMANA</t>
  </si>
  <si>
    <t>FRI:250787846104/MSISDN</t>
  </si>
  <si>
    <t>Bosco NIYONKURU</t>
  </si>
  <si>
    <t>FRI:250784611430/MSISDN</t>
  </si>
  <si>
    <t>Pascasie NYIRABAROSHYA</t>
  </si>
  <si>
    <t>FRI:250789707546/MSISDN</t>
  </si>
  <si>
    <t>Rachel UWAMAHORO</t>
  </si>
  <si>
    <t>FRI:250787693800/MSISDN</t>
  </si>
  <si>
    <t>Francois MUTABAZI</t>
  </si>
  <si>
    <t>FRI:250783722993/MSISDN</t>
  </si>
  <si>
    <t>Alexis HABINEZA</t>
  </si>
  <si>
    <t>Refer to 27th October Habineza Alexis</t>
  </si>
  <si>
    <t>FRI:250785048032/MSISDN</t>
  </si>
  <si>
    <t>Donatha MUKAMANA</t>
  </si>
  <si>
    <t xml:space="preserve">Refer to 15th, 19th, 26th, 27th October and 2nd November and  </t>
  </si>
  <si>
    <t>FRI:250789414140/MSISDN</t>
  </si>
  <si>
    <t>Peruth NYIRABASHYITSI</t>
  </si>
  <si>
    <t>FRI:250788580196/MSISDN</t>
  </si>
  <si>
    <t>FRI:250788691395/MSISDN</t>
  </si>
  <si>
    <t>FRI:250785004173/MSISDN</t>
  </si>
  <si>
    <t>Mathias Kalisa</t>
  </si>
  <si>
    <t>FRI:250788277992/MSISDN</t>
  </si>
  <si>
    <t>Pascal Hagenimana</t>
  </si>
  <si>
    <t>Refer to 30th October Hagenimana pascal</t>
  </si>
  <si>
    <t>FRI:250788796987/MSISDN</t>
  </si>
  <si>
    <t>Chadrack Kwizera</t>
  </si>
  <si>
    <t>FRI:250788824630/MSISDN</t>
  </si>
  <si>
    <t>Nehemie KWIZERA</t>
  </si>
  <si>
    <t>Refer to 26th October Kwizera Nehemie</t>
  </si>
  <si>
    <t>20k from this payment belongs to October 26th MaMa Kazungu</t>
  </si>
  <si>
    <t>Revenue for week 1-(01/11/21-07/11/2021)</t>
  </si>
  <si>
    <t>Tyazo</t>
  </si>
  <si>
    <t>Kayove</t>
  </si>
  <si>
    <t>October revenue</t>
  </si>
  <si>
    <t>July Revenue</t>
  </si>
  <si>
    <t>September Revenue</t>
  </si>
  <si>
    <t>Net Revenue</t>
  </si>
  <si>
    <t>EMAUS NKUNDIMANA</t>
  </si>
  <si>
    <t>OX RWANDA LTD OX RWANDA LTD</t>
  </si>
  <si>
    <t>Gaudence NTAWUYIRUSHINTEGE</t>
  </si>
  <si>
    <t>Janvier INGABIRE</t>
  </si>
  <si>
    <t>Erneste HABINSHUTI</t>
  </si>
  <si>
    <t>Dargan Samuel Godfrey</t>
  </si>
  <si>
    <t>Ildephonse HITABATUMA</t>
  </si>
  <si>
    <t>Theophile BIZIMANA</t>
  </si>
  <si>
    <t>Yvonne UWIMANA</t>
  </si>
  <si>
    <t>XXX TUYISENGE</t>
  </si>
  <si>
    <t>100MOMO163635463</t>
  </si>
  <si>
    <t>FRI:250791586262/MSISDN</t>
  </si>
  <si>
    <t>-</t>
  </si>
  <si>
    <t>FRI:250788602697/MSISDN</t>
  </si>
  <si>
    <t>Paul Sinzabaheza</t>
  </si>
  <si>
    <t>FRI:24967238/MM</t>
  </si>
  <si>
    <t>FRI:250788671716/MSISDN</t>
  </si>
  <si>
    <t>FRI:250788369487/MSISDN</t>
  </si>
  <si>
    <t>FRI:250787144413/MSISDN</t>
  </si>
  <si>
    <t>Joseph SIKUBWABO</t>
  </si>
  <si>
    <t>FRI:250788792413/MSISDN</t>
  </si>
  <si>
    <t>UWIMANA</t>
  </si>
  <si>
    <t>FRI:250790406081/MSISDN</t>
  </si>
  <si>
    <t>LYDIE NYIRANSABIMANA</t>
  </si>
  <si>
    <t>Refer to October 30th Joseph Hagirimana</t>
  </si>
  <si>
    <t>Total revenue for week 1</t>
  </si>
  <si>
    <t xml:space="preserve">October Revenue </t>
  </si>
  <si>
    <t>Order Date</t>
  </si>
  <si>
    <t>Depot</t>
  </si>
  <si>
    <t>Client names</t>
  </si>
  <si>
    <t>Order value</t>
  </si>
  <si>
    <t>Paid Amount</t>
  </si>
  <si>
    <t>Unpaid Amount</t>
  </si>
  <si>
    <t>MoMo Ref</t>
  </si>
  <si>
    <t>Paid date</t>
  </si>
  <si>
    <t>Truck used</t>
  </si>
  <si>
    <t>TIN Number</t>
  </si>
  <si>
    <t>EBM Processed: Yes/No</t>
  </si>
  <si>
    <t>Tyazo Depot</t>
  </si>
  <si>
    <t>SHONGORE SOja shara (+250787522375)</t>
  </si>
  <si>
    <t>RAD 974 W-Foton (ABG)</t>
  </si>
  <si>
    <t>Yes,processed as one EBM for all non contracted (2,933,600;#105/105NS)</t>
  </si>
  <si>
    <t>Kayove Depot</t>
  </si>
  <si>
    <t>Mukesha vestine (+250781129524)</t>
  </si>
  <si>
    <t>RAB 693Z-Mahindra (Sebat)</t>
  </si>
  <si>
    <t>NZABONIMPA XXX (+250788931070)</t>
  </si>
  <si>
    <t>NYIRARUKUNDO Vestine (+250789498774)</t>
  </si>
  <si>
    <t>Agro. Joseph MUCUMBITSI (+250785570927)</t>
  </si>
  <si>
    <t>RAD 643 H-Mitsubishi</t>
  </si>
  <si>
    <t>Mahirwe Denise (+250783805744)</t>
  </si>
  <si>
    <t>JOSEE UWUMUKIZA (+250788280897)</t>
  </si>
  <si>
    <t>Mama Kazungu (+250790713712)</t>
  </si>
  <si>
    <t>SINZABAHEZA Jean Paul (+250788602697)</t>
  </si>
  <si>
    <t>Muhawenimana Desange (+250786519022)</t>
  </si>
  <si>
    <t>Elias Kanyamugenga (+250785076600)</t>
  </si>
  <si>
    <t>COOPERATIVE RADICO RUTSIRO (+250783593017)</t>
  </si>
  <si>
    <t>Yes, total of 162,450. Invoice#104/104NS</t>
  </si>
  <si>
    <t>Mbonimpa Emmanuel (+250785017734)</t>
  </si>
  <si>
    <t>RAD 075 F-HOWO Sinotruck</t>
  </si>
  <si>
    <t>Macumu joseph (+250788691395)</t>
  </si>
  <si>
    <t>BONIFACE GIHEKE (+250789850097)</t>
  </si>
  <si>
    <t>Habineza Alexis (+250787147590)</t>
  </si>
  <si>
    <t>Pascal IRAGUHA (+250785297830)</t>
  </si>
  <si>
    <t>Donatha Mukamana (+250786741403)</t>
  </si>
  <si>
    <t>Simbarikure Emmanuel (+250788472820)</t>
  </si>
  <si>
    <t>RAD 781 Z-Mahindra (ABG)</t>
  </si>
  <si>
    <t>Jacques KOMEZA (+250781912710)</t>
  </si>
  <si>
    <t>NYIRAZUBA Francine /Florent Mbabazi (+250788558990)</t>
  </si>
  <si>
    <t>AYINKAMIYE Christine (+250786564627)</t>
  </si>
  <si>
    <t>NYIRAHAGENIMANA BERTILDE (+250787181085)</t>
  </si>
  <si>
    <t>Gaston NIYIBIZI (+250788393980)</t>
  </si>
  <si>
    <t>5209045791, 5219823067</t>
  </si>
  <si>
    <t>RAE 012 D-32 Ton Articulated</t>
  </si>
  <si>
    <t>Francois MUTABAZI (+250787693800)</t>
  </si>
  <si>
    <t>5210832050, 5212119814</t>
  </si>
  <si>
    <t>Sarah with her team (+250787020777)</t>
  </si>
  <si>
    <t>uwimana constantine (+250788792413)</t>
  </si>
  <si>
    <t>MUJAWAYEZU (+250786792828)</t>
  </si>
  <si>
    <t>Berthilde NYIRANSABIMANA (+250787846104)</t>
  </si>
  <si>
    <t>5214998307, 5215005125</t>
  </si>
  <si>
    <t>Seraphine NYIRANZABANDORA (+250784615346)</t>
  </si>
  <si>
    <t>Boniface NTIBANKUNDIYE (+250788368316)</t>
  </si>
  <si>
    <t>Placide Hakizimana (+250788440089)</t>
  </si>
  <si>
    <t>Iradukunda Donatien (+250780230699)</t>
  </si>
  <si>
    <t>Mwanaidi Uwimana (+250789233450)</t>
  </si>
  <si>
    <t>mwizerwa rutsiro (+250781705291)</t>
  </si>
  <si>
    <t>Mukeshimanarachel@gmail.com (+250785610037)</t>
  </si>
  <si>
    <t>RAC 126 B-Mahindra (Sebat)</t>
  </si>
  <si>
    <t>Mama Shafi (+250783469150)</t>
  </si>
  <si>
    <t>Paid in week 1&amp;2; 01-10th</t>
  </si>
  <si>
    <t>ODETTE Bamporineza (+250780879676)</t>
  </si>
  <si>
    <t>Paid in week 3;11-17th</t>
  </si>
  <si>
    <t>INGABIRE (+250789598574)</t>
  </si>
  <si>
    <t>Paid in week 4;18th-24th</t>
  </si>
  <si>
    <t>Paid in week 4;25-31st</t>
  </si>
  <si>
    <t>Dorcella UWAMARIYA (+250780159671)</t>
  </si>
  <si>
    <t>HARINDINTWARI Stanisalas (+250785007710)</t>
  </si>
  <si>
    <t>MUHAWE (+250787482747)</t>
  </si>
  <si>
    <t>Bora Ntendezi (+250782554953)</t>
  </si>
  <si>
    <t>Nyiramana Esperence (+250788741599)</t>
  </si>
  <si>
    <t>Vedeste Hitimana (+250788822082)</t>
  </si>
  <si>
    <t>Jean Pierre Byukusenge (+250785158612)</t>
  </si>
  <si>
    <t>Jean Marie BUCYANA (+250788695410)</t>
  </si>
  <si>
    <t>Edmond (+250721263514)</t>
  </si>
  <si>
    <t>EBM processing</t>
  </si>
  <si>
    <t>Total for RADICO</t>
  </si>
  <si>
    <t>Non contracted</t>
  </si>
  <si>
    <t>Frederick Tubura (+250780000002)</t>
  </si>
  <si>
    <t>Simeon Harerimana (+250784418935)</t>
  </si>
  <si>
    <t>Jonas Banzibake (+250783802183)</t>
  </si>
  <si>
    <t>Johnson Kirambo (+250788863743)</t>
  </si>
  <si>
    <t>Martin Kirambo (+250780000001)</t>
  </si>
  <si>
    <t>Jonathan Ngendahimana (+250782761614)</t>
  </si>
  <si>
    <t>Jean de Dieu Nsamira (+250788448975)</t>
  </si>
  <si>
    <t>Christophe Singayumuremyi (+250788644217)</t>
  </si>
  <si>
    <t>5250881672, 5256534262</t>
  </si>
  <si>
    <t>Jean Claude (+250787094698)</t>
  </si>
  <si>
    <t>Clement GASHEMA (+250788503182)</t>
  </si>
  <si>
    <t>Telesphore Twagiramungu (+250788864108)</t>
  </si>
  <si>
    <t>Vestine UWIZEYE (+250787755349)</t>
  </si>
  <si>
    <t>NTAMUGABUMWE JEAN PIERRE (+250786666658)</t>
  </si>
  <si>
    <t>Dusabimana Jean Claude (+250789568387)</t>
  </si>
  <si>
    <t>Esperence Mukobwajana (+250788850519)</t>
  </si>
  <si>
    <t>Muraho Trading Company Ltd (+250783114222)</t>
  </si>
  <si>
    <t>Merchant Code</t>
  </si>
  <si>
    <t>016960</t>
  </si>
  <si>
    <t>SIM Number</t>
  </si>
  <si>
    <t>0780 614 512</t>
  </si>
  <si>
    <t>Mobile Money</t>
  </si>
  <si>
    <t>Balance Checks (From MTN Dashboard)</t>
  </si>
  <si>
    <t>Notes from Accountant (PKF)</t>
  </si>
  <si>
    <t>Money In From</t>
  </si>
  <si>
    <t>Agent Name</t>
  </si>
  <si>
    <t>Amount In</t>
  </si>
  <si>
    <t>Money Out</t>
  </si>
  <si>
    <t>Description</t>
  </si>
  <si>
    <t>Category of Client</t>
  </si>
  <si>
    <t>Customer has TIN (Y/N)</t>
  </si>
  <si>
    <t>Note</t>
  </si>
  <si>
    <t>Considered on EBM, specify Month</t>
  </si>
  <si>
    <t>Ernest Habinshuti</t>
  </si>
  <si>
    <t>Paid on behalf of Alexander for 3 days of service</t>
  </si>
  <si>
    <t>March</t>
  </si>
  <si>
    <t>Paid on behalf of Alexander for 1 day of service</t>
  </si>
  <si>
    <t>David Kubwimana</t>
  </si>
  <si>
    <t xml:space="preserve">Kubwimana David </t>
  </si>
  <si>
    <t xml:space="preserve">Emmanuel NZIGIYE </t>
  </si>
  <si>
    <t xml:space="preserve">Gentil's Stolen Amount </t>
  </si>
  <si>
    <t xml:space="preserve">Colin </t>
  </si>
  <si>
    <t xml:space="preserve">For test </t>
  </si>
  <si>
    <t xml:space="preserve">Money from Momo to Access Bank </t>
  </si>
  <si>
    <t>Sostene Manager Kirambo</t>
  </si>
  <si>
    <t xml:space="preserve">Paid for transport service out of coffee transportation </t>
  </si>
  <si>
    <t xml:space="preserve">Money transfer to Access Bank </t>
  </si>
  <si>
    <t xml:space="preserve">Mukatuyizere Beatrice </t>
  </si>
  <si>
    <t>Paid for transport service out of rice from Kirimbi to Tyazo (3750 kgs)</t>
  </si>
  <si>
    <t xml:space="preserve">Busness man called Thomas </t>
  </si>
  <si>
    <t xml:space="preserve">Paid for transport service out of dried coffee from Rugari to Tyazo </t>
  </si>
  <si>
    <t xml:space="preserve">Business man/ Frederick </t>
  </si>
  <si>
    <t xml:space="preserve">Paid for transport service varous items from Rubengera to Bugarama </t>
  </si>
  <si>
    <t xml:space="preserve">Iraguha Pascal </t>
  </si>
  <si>
    <t>payment amount for animal feed(3500 kg )</t>
  </si>
  <si>
    <t>Nyirazuba Francine</t>
  </si>
  <si>
    <t>payment amount for animal feed(200 kg )</t>
  </si>
  <si>
    <t>Peruth Borah</t>
  </si>
  <si>
    <t>payment amount for animal feed(1000 kg )</t>
  </si>
  <si>
    <t>Paid for transport service rice from Kirimbi to Tyazo 2250 kgs</t>
  </si>
  <si>
    <t xml:space="preserve">14 People in Kirambo market </t>
  </si>
  <si>
    <t>Paid for transport of various eating goods from Kirambo market to Kivugiza</t>
  </si>
  <si>
    <t xml:space="preserve">SHEMA J.Damascene </t>
  </si>
  <si>
    <t xml:space="preserve">Relocation services </t>
  </si>
  <si>
    <t>Uwiringiyimana JMM</t>
  </si>
  <si>
    <t xml:space="preserve">Payment for Coffee transportation from Rugari to Kirambo </t>
  </si>
  <si>
    <t>Payment for animal feed transportation</t>
  </si>
  <si>
    <t>Remias NIYIBANZA</t>
  </si>
  <si>
    <t xml:space="preserve">Sarah </t>
  </si>
  <si>
    <t>Payment for goods from KIRAMBO market</t>
  </si>
  <si>
    <t>Edson HIRWA</t>
  </si>
  <si>
    <t>Payment for Furniture transportation for 2 days of service</t>
  </si>
  <si>
    <t>Claude NSANZIMANA</t>
  </si>
  <si>
    <t>Payment for Furniture transportation for 1 days of service</t>
  </si>
  <si>
    <t>Anthere NGIRINSHUTI</t>
  </si>
  <si>
    <t>Berancille UWAMAHORO</t>
  </si>
  <si>
    <t xml:space="preserve">Aloys KWIZERA </t>
  </si>
  <si>
    <t>Anastase NIYONSENGA</t>
  </si>
  <si>
    <t>Borah Ntendezi</t>
  </si>
  <si>
    <t xml:space="preserve"> Payment for animal fee transportation</t>
  </si>
  <si>
    <t xml:space="preserve">Pierre Hategekimana </t>
  </si>
  <si>
    <t xml:space="preserve">Payment for goods from Rugali Market </t>
  </si>
  <si>
    <t xml:space="preserve">Emmanel Tuyishime </t>
  </si>
  <si>
    <t xml:space="preserve">Francine Nyirazuba </t>
  </si>
  <si>
    <t xml:space="preserve">Nadia Nyirahabimana </t>
  </si>
  <si>
    <t xml:space="preserve">Sylver Habinshuti </t>
  </si>
  <si>
    <t>13/05/2021</t>
  </si>
  <si>
    <t xml:space="preserve">Euphrasie UWIRAGIYE </t>
  </si>
  <si>
    <t xml:space="preserve">Pierre Nsengiyumva </t>
  </si>
  <si>
    <t>14/05/2021</t>
  </si>
  <si>
    <t>Venant MBONYUMUKIZA</t>
  </si>
  <si>
    <t>15/05/2021</t>
  </si>
  <si>
    <t>16/05/2021</t>
  </si>
  <si>
    <t>17/05/2021</t>
  </si>
  <si>
    <t>Daniel MBARABARAMYE</t>
  </si>
  <si>
    <t>Payment for Mattles transport to Rugali</t>
  </si>
  <si>
    <t>Wellars TUYIZERE</t>
  </si>
  <si>
    <t>Payment for dried coffe transport from Rugali to Kirambo</t>
  </si>
  <si>
    <t>18/05/2021</t>
  </si>
  <si>
    <t>Aline GAJU</t>
  </si>
  <si>
    <t>Payment of Scools materials Transport</t>
  </si>
  <si>
    <t>Grace IMANISHIMWE</t>
  </si>
  <si>
    <t xml:space="preserve">Payment of dried coffee </t>
  </si>
  <si>
    <t>19/05/2021</t>
  </si>
  <si>
    <t>20/05/2021</t>
  </si>
  <si>
    <t>Francine Nyirahagabimana</t>
  </si>
  <si>
    <t>Payment of Kirambo wash station</t>
  </si>
  <si>
    <t>21/05/2021</t>
  </si>
  <si>
    <t>Josiane MUKANDAYIZIGIYE</t>
  </si>
  <si>
    <t>Payment of Gaseke was station</t>
  </si>
  <si>
    <t>Transfer from Merchande to Access</t>
  </si>
  <si>
    <t>MUNYAMPUNDU JP</t>
  </si>
  <si>
    <t>Payment of maize transported from Kirambo to Rwesero</t>
  </si>
  <si>
    <t>Payment of 350 kgs feeds fransported from Kigali</t>
  </si>
  <si>
    <t>23/05/2021</t>
  </si>
  <si>
    <t xml:space="preserve">Esperence Baseme </t>
  </si>
  <si>
    <t>Payment of goods stuffs from kirambo Market to Gatare</t>
  </si>
  <si>
    <t>24/05/2021</t>
  </si>
  <si>
    <t>Payment of 800 kgs feeds fransported from Kigali</t>
  </si>
  <si>
    <t>25/05/2021</t>
  </si>
  <si>
    <t>Payment of 1000 kgs then, 1450 kgs feeds fransported from Kigali</t>
  </si>
  <si>
    <t xml:space="preserve">Rugamba of Bushenge through Niyonsenga A. </t>
  </si>
  <si>
    <t>Payment of 2025 kgs feeds fransported from Kigali</t>
  </si>
  <si>
    <t>Habinshuti Sylver through Niyonsenga A</t>
  </si>
  <si>
    <t>Payment of 1350 kgs feeds fransported from Kigali</t>
  </si>
  <si>
    <t xml:space="preserve">HABINSHUTI Pascal </t>
  </si>
  <si>
    <t>Payment of 500 kgs feeds fransported from Kigali</t>
  </si>
  <si>
    <t xml:space="preserve">MUHAYIMANA L. Johnson </t>
  </si>
  <si>
    <t>Payment of 1000 kgs feeds fransported from Kigali</t>
  </si>
  <si>
    <t>27/05/2021</t>
  </si>
  <si>
    <t>Nyirakurama Alphonsine</t>
  </si>
  <si>
    <t>Payment of 1286 kgs pf dried coffee fransported from Rugari</t>
  </si>
  <si>
    <t xml:space="preserve">NIYONSENGA Anasthase </t>
  </si>
  <si>
    <t>Frederick NDIKUBWIMANA</t>
  </si>
  <si>
    <t xml:space="preserve">Payment of various materials previously picked to TUBURA sites </t>
  </si>
  <si>
    <t>28/05/2021</t>
  </si>
  <si>
    <t>Payment of 750 kgs feeds fransported from Kigali</t>
  </si>
  <si>
    <t>Agashinguracumu Ltd</t>
  </si>
  <si>
    <t>Payment banana beer bottles transported from Kirambo to Bushenge</t>
  </si>
  <si>
    <t>Locally Produced Goods (e.g. furniture, food)</t>
  </si>
  <si>
    <t xml:space="preserve">Sarah and her team </t>
  </si>
  <si>
    <t xml:space="preserve">Rugamba of Bushenge through Mbonyumukiza venant </t>
  </si>
  <si>
    <t>Payment of 4000 kgs feeds fransported from Kigali</t>
  </si>
  <si>
    <t>Animal Feed Distributors</t>
  </si>
  <si>
    <t>Agashinguracumu Ltd /Mugisha Eliab</t>
  </si>
  <si>
    <t>Payment banana beer bottles transported from Kirambo to Mugonero &amp; Kivugiza</t>
  </si>
  <si>
    <t>Payment of 650 kgs feeds fransported from Kigali</t>
  </si>
  <si>
    <t>MUKASHEMA Donatha</t>
  </si>
  <si>
    <t>Payment of 600 kgs feeds fransported from Kigali &amp; Fertilizers from rusizi to Bumazi (800kg)</t>
  </si>
  <si>
    <t xml:space="preserve">Payment of 1500kgs of Fertilizers from rusizi to Bumazi </t>
  </si>
  <si>
    <t>MBYAYINGABO - Kirambo/ Niyonsaba Athanase</t>
  </si>
  <si>
    <t>Payment of 1000 Kg of Rice transported from Kirimbi rice mil</t>
  </si>
  <si>
    <t xml:space="preserve">Uwiringiyimana Angelique </t>
  </si>
  <si>
    <t xml:space="preserve">Transport of goods for Sarah and her team </t>
  </si>
  <si>
    <t>NGIRINSHUTI Anthere</t>
  </si>
  <si>
    <t>Paymeny of Feeds transport from Kigali (100kg)&amp; fertilizer transport from Rusizi (700kg)</t>
  </si>
  <si>
    <t xml:space="preserve">Rugamba - Bushenge </t>
  </si>
  <si>
    <t xml:space="preserve">IRaguha Pascal </t>
  </si>
  <si>
    <t>Paymeny of Feeds transport from Kigali (14000kg)&amp; fertilizer</t>
  </si>
  <si>
    <t>Paymeny of Feeds transport from Kigali (60000kg)&amp; fertilizer</t>
  </si>
  <si>
    <t>jean Alain Nkurikiyumukiza</t>
  </si>
  <si>
    <t>Payment of various hardware materials from Kigali to Rusizi</t>
  </si>
  <si>
    <t>Hardware materials from Kigali to RUSIZI</t>
  </si>
  <si>
    <t>NYIRABAGENZI Florence</t>
  </si>
  <si>
    <t>Payment of Sugarcane transported from SHANGAZI to RUSIZI</t>
  </si>
  <si>
    <t>Gedeon GASAN</t>
  </si>
  <si>
    <t>Payment of Sweet potatoes from tyazo to kigari</t>
  </si>
  <si>
    <t>Payment of 1750 kgs feeds fransported from Kigali</t>
  </si>
  <si>
    <t>Rugamba Bushenge</t>
  </si>
  <si>
    <t>Payment of 2000 kgs feeds fransported from Kigali</t>
  </si>
  <si>
    <t xml:space="preserve">Payment of 300 kgs </t>
  </si>
  <si>
    <t>Martin Dusabeyezu</t>
  </si>
  <si>
    <t>Payment of 1850 kgs</t>
  </si>
  <si>
    <t>Emmanuel YABARAGIYE</t>
  </si>
  <si>
    <t>Payment of 2500 kgs</t>
  </si>
  <si>
    <t>Payment of 850 kgs</t>
  </si>
  <si>
    <t>Payment of 811 kgs</t>
  </si>
  <si>
    <t>Alain NKURIKIYUMUKIZA</t>
  </si>
  <si>
    <t>Payment of 600 kgs</t>
  </si>
  <si>
    <t xml:space="preserve">Payment of 2000 kgs </t>
  </si>
  <si>
    <t>Jean Bosco NTIRUSHIZE</t>
  </si>
  <si>
    <t xml:space="preserve">Payment of </t>
  </si>
  <si>
    <t>Payment of 450 kgs</t>
  </si>
  <si>
    <t>Andre BIMENYIMANA</t>
  </si>
  <si>
    <t>Azarias NDORISHYEREZO</t>
  </si>
  <si>
    <t>Payment of 1400 kgs</t>
  </si>
  <si>
    <t>Beatrice MUKATUYIZERE</t>
  </si>
  <si>
    <t xml:space="preserve">Gaseke Wash Station </t>
  </si>
  <si>
    <t xml:space="preserve">Payment of Gaseke </t>
  </si>
  <si>
    <t>RTC Cherries</t>
  </si>
  <si>
    <t>Kanya Wash Station</t>
  </si>
  <si>
    <t>Payment of Kanya</t>
  </si>
  <si>
    <t>Payment of 1000 kgs</t>
  </si>
  <si>
    <t>Payment of the rest amount of Gaseke</t>
  </si>
  <si>
    <t xml:space="preserve">Angelique UWIRINGIYIMANA </t>
  </si>
  <si>
    <t>Payment of Tube and tente transport</t>
  </si>
  <si>
    <t>Philomene NYIRANSHUTI</t>
  </si>
  <si>
    <t>Payment of 1750 kgs</t>
  </si>
  <si>
    <t>Pascal HAKIZIMANA</t>
  </si>
  <si>
    <t>Payment of 1675 kgs</t>
  </si>
  <si>
    <t xml:space="preserve">Payment of 450 kgs </t>
  </si>
  <si>
    <t>Payment of 5500 kgs</t>
  </si>
  <si>
    <t>Payment of 1250 kgs</t>
  </si>
  <si>
    <t>Donatha MUKASHEMA</t>
  </si>
  <si>
    <t>Payment of 3500 kgs</t>
  </si>
  <si>
    <t>Donatien UKWIZAGIRA</t>
  </si>
  <si>
    <t>Payment of 5000 kgs</t>
  </si>
  <si>
    <t>Payment of wet coffee transported from Kanya w.station to Kirambo w.station</t>
  </si>
  <si>
    <t>JOHN Ntahontuye</t>
  </si>
  <si>
    <t>Payment of maize flour transported from Rwesero to Rugali Cross Border Market</t>
  </si>
  <si>
    <t xml:space="preserve">Josephine NYIRAHABINEZA </t>
  </si>
  <si>
    <t>Payment of  Avocado transported from Rwesero to Gatare</t>
  </si>
  <si>
    <t>Payment of 1200 kgs feeds fransported from Kigali</t>
  </si>
  <si>
    <t>NSHIMIYUMUKIZA Alain</t>
  </si>
  <si>
    <t>Payment of 10000 kg of maize transported from Kigali to Mushubati</t>
  </si>
  <si>
    <t>others</t>
  </si>
  <si>
    <t>Transportation of branda from Rwesero to Ntendezi</t>
  </si>
  <si>
    <t>Fulgence IRADUKUNDA</t>
  </si>
  <si>
    <t>Transportation of dried coffee , Avocadoes,empty jerricans</t>
  </si>
  <si>
    <t>Pierre HAKIZIMANA</t>
  </si>
  <si>
    <t>Transport of Animals feed from Kigali to Buhinga</t>
  </si>
  <si>
    <t>Transport of Animals feed from Kigali to Tyazo</t>
  </si>
  <si>
    <t>NKURIKIYUMUKIZA</t>
  </si>
  <si>
    <t>Transport of Animals feed from Kigali to Kirambo</t>
  </si>
  <si>
    <t>Transport of Animals feed from Kigali to NTENDEZI</t>
  </si>
  <si>
    <t>REMIAS</t>
  </si>
  <si>
    <t>Transport of Animals feed from Kigali to Rwesero</t>
  </si>
  <si>
    <t>Alvera Mukantwari</t>
  </si>
  <si>
    <t>Transport of Maize flour  from RWESERO to NYAMASHEKE DISTRICT office</t>
  </si>
  <si>
    <t>Transportation of fertilizer from TUBURA Buhinga to GATARE</t>
  </si>
  <si>
    <t>CHANTAL  Niyonkuru</t>
  </si>
  <si>
    <t>Transport of Animals feed from Kigali to BUSHENGE</t>
  </si>
  <si>
    <t>Transport of Animals feed from Kirimbi to Bumazi</t>
  </si>
  <si>
    <t>Transportation of Cherries  from KIRAMBO to NYAMASHEKE District Office</t>
  </si>
  <si>
    <t>Sarah TUYISENGE</t>
  </si>
  <si>
    <t>Transportation of Avocadoes from KIRAMBO to GATARE</t>
  </si>
  <si>
    <t>Marie Claire DUSABUWERA</t>
  </si>
  <si>
    <t>Transportation of Cherries from Isumo to SHAGASHA</t>
  </si>
  <si>
    <t xml:space="preserve">Uwilingiyimana Angelique </t>
  </si>
  <si>
    <t xml:space="preserve">Transport of dried coffee from Rugari market to Kirambo </t>
  </si>
  <si>
    <t xml:space="preserve">Feeds transportation from Kigali to Tyazo </t>
  </si>
  <si>
    <t>Lucie Uwizeye /Maman Linda</t>
  </si>
  <si>
    <t xml:space="preserve">Transport of Maize  from Kigali to Rwesero </t>
  </si>
  <si>
    <t>Others</t>
  </si>
  <si>
    <t xml:space="preserve">Transport of feeds from Kigali to Rwesero </t>
  </si>
  <si>
    <t xml:space="preserve">Transport of cherries from Isumo to Shagasha </t>
  </si>
  <si>
    <t xml:space="preserve">Transport of Irish potatoes from Gatare to Kivugiza </t>
  </si>
  <si>
    <t>Jonathan DUSABIMANA</t>
  </si>
  <si>
    <t>Transport of cherries from Nyungwe HC to Gaseke</t>
  </si>
  <si>
    <t>Transport of animal feeds from Kigali to Rwesero (800Kgs)</t>
  </si>
  <si>
    <t xml:space="preserve">Felix Habimana </t>
  </si>
  <si>
    <t xml:space="preserve">Relocation of a congolese from bkv to kgl </t>
  </si>
  <si>
    <t>Louise Uwimana</t>
  </si>
  <si>
    <t xml:space="preserve">Branket transportation from Kgl to Bushenge Hospital </t>
  </si>
  <si>
    <t xml:space="preserve">Ernest Habinshuti </t>
  </si>
  <si>
    <t xml:space="preserve">Payment from Frederick </t>
  </si>
  <si>
    <t xml:space="preserve">Payment of 2nd part for Relocation of a congolese from bkv to kgl </t>
  </si>
  <si>
    <t>Payment of animal feeds transportation (3000kgs)</t>
  </si>
  <si>
    <t>Job to transport cherries from Isumo to Rwesero</t>
  </si>
  <si>
    <t>Bora Peruth</t>
  </si>
  <si>
    <t>Payment of feed transportation (previous dept and new transport)</t>
  </si>
  <si>
    <t>Donatha MUKAMANA- Bushenge</t>
  </si>
  <si>
    <t>Payment of feed transportation from Kigali (1000kgs)</t>
  </si>
  <si>
    <t xml:space="preserve">Access Bank OX account </t>
  </si>
  <si>
    <t>Payment of 21 k from Sarah and her team &amp; 36 k from Martin of Rugari Market</t>
  </si>
  <si>
    <t>Payment of feeds transportation from Kigali (722 kgs)</t>
  </si>
  <si>
    <t xml:space="preserve">Payment of Sarah and her team for avocadoes transportation to Gatare </t>
  </si>
  <si>
    <t>Payment of dried coffee transportation from Muraho WS to Kirambo</t>
  </si>
  <si>
    <t>Payment of cherries transportation from ku Isumbo to Shagasha</t>
  </si>
  <si>
    <t>Payment of dried coffee transportation from ku Isumbo to Kirambo</t>
  </si>
  <si>
    <t>Pascal Habinshuti</t>
  </si>
  <si>
    <t>Payment of feeds transportation from Kigali (450 kgs)</t>
  </si>
  <si>
    <t>Payment of feeds transportation from Kigali (2150 kgs)</t>
  </si>
  <si>
    <t>Payment of feeds transportation from Kigali (1000 kgs)</t>
  </si>
  <si>
    <t>Payment of balance on dried coffee transported 23th06</t>
  </si>
  <si>
    <t>Payment of dried coffee transportation from ku Rugari to Kirambo</t>
  </si>
  <si>
    <t>Payment of feeds transportation from Kigali (500 kgs)</t>
  </si>
  <si>
    <t>Jean pierre Munyampundu</t>
  </si>
  <si>
    <t>Payment of feeds transportation from Kigali (4609 kgs)</t>
  </si>
  <si>
    <t>Payment of balance on animal feeds transporte (1000 kgs)</t>
  </si>
  <si>
    <t xml:space="preserve">Joseph Nidufashe </t>
  </si>
  <si>
    <t xml:space="preserve">Payment of coffee transportation from Nyamasheke to Muhanga </t>
  </si>
  <si>
    <t>Payment of feeds transportation from Kigali (1450 kgs)</t>
  </si>
  <si>
    <t>Payment of feeds transportation from Kigali (650 kgs)</t>
  </si>
  <si>
    <t>Payment of feeds transportation from Kigali ( 1300 kgs)</t>
  </si>
  <si>
    <t>Simon Irambona</t>
  </si>
  <si>
    <t>Payment of feeds transportation from Kigali ( 500 kgs)</t>
  </si>
  <si>
    <t>Bora</t>
  </si>
  <si>
    <t>Payment of feeds transportation from Kigali ( 1700 kgs)</t>
  </si>
  <si>
    <t>Payment of feeds transportation from Kigali ( 300 kgs)</t>
  </si>
  <si>
    <t>Payment of feeds transportation from Kigali ( 2500 kgs)</t>
  </si>
  <si>
    <t>Simon Ndayishimiye</t>
  </si>
  <si>
    <t xml:space="preserve">Payment of dried coffee transportation from SHARA to </t>
  </si>
  <si>
    <t>Payment of feeds transportation from Kigali ( 1500 kgs)</t>
  </si>
  <si>
    <t>Payment of dried coffee transportation from Nyungwe coffee to kigar</t>
  </si>
  <si>
    <t>Payment of feeds transportation from Kigali (1300 kgs)</t>
  </si>
  <si>
    <t>Payment of coffee transportation from tyazo to Rusizi</t>
  </si>
  <si>
    <t>Payment of feeds transportation from Kigali (1850 kgs)</t>
  </si>
  <si>
    <t>Payment of feeds transportation from Kigali (300 kgs)</t>
  </si>
  <si>
    <t>Payment of feeds transportation from Kigali (1200 kgs)</t>
  </si>
  <si>
    <t>Bora ntendezi</t>
  </si>
  <si>
    <t>Payment of potatoes transportation from ngororero to nyamasheke (1500 kgs)</t>
  </si>
  <si>
    <t>Payment of feeds transportation from Kigali (1800 kgs)</t>
  </si>
  <si>
    <t>Bosco Hakizimana</t>
  </si>
  <si>
    <t>Aron Twagirayezu</t>
  </si>
  <si>
    <t>Payment of dried coffee transportation from Kanya WS to Kigali</t>
  </si>
  <si>
    <t>RTC Parchment</t>
  </si>
  <si>
    <t>Payment of dried coffee transportation from KIRAMBO WS to Kigali</t>
  </si>
  <si>
    <t>Payment of the rest for Her animals feed transport</t>
  </si>
  <si>
    <t xml:space="preserve">Elie SINDAYIGAYA </t>
  </si>
  <si>
    <t>Payment of dried coffe transportation from Shangazi to Bushenge</t>
  </si>
  <si>
    <t xml:space="preserve">Payment of Gaseke wash station </t>
  </si>
  <si>
    <t>Payment of potatoes transportation from kirambo to gatare</t>
  </si>
  <si>
    <t>Payment of Avocado transport from Kirambo to Gatare</t>
  </si>
  <si>
    <t>Payment of Soja from Shara to Gaseke</t>
  </si>
  <si>
    <t>Payment of Animals feed from Kigali to Kirambo</t>
  </si>
  <si>
    <t>Payment of Animals feed from Kigali to Shangazi</t>
  </si>
  <si>
    <t>Payment of Animals feed from Kigali to Rwesero</t>
  </si>
  <si>
    <t>Emmanuel USENGIMANA</t>
  </si>
  <si>
    <t>Payment of soja from Shara to Gaseke</t>
  </si>
  <si>
    <t>Payment of Animals feed from Kigali to Tyazo</t>
  </si>
  <si>
    <t>Payment of Animals feed from Kigali to Ntendezi</t>
  </si>
  <si>
    <t>Payment of Cherries from Ishara to Rwesero</t>
  </si>
  <si>
    <t>Payment of Dried Coffe transport from Nyamasheke to Kigali</t>
  </si>
  <si>
    <t>Rahab NIRINGIYIMANA</t>
  </si>
  <si>
    <t>Payment of avocadoes, rice and Irish potatoes from Kirambo to Gatare</t>
  </si>
  <si>
    <t>Payment of cherries transportation from Isumo to Shagasha</t>
  </si>
  <si>
    <t>Payment of Animal feed from kigali to Rwesero</t>
  </si>
  <si>
    <t>Payment of Animal feed from kigali to Tyazo</t>
  </si>
  <si>
    <t>NABAGIZENTE</t>
  </si>
  <si>
    <t>Payment of Animal feed from kigali Buhinga</t>
  </si>
  <si>
    <t>Donatha Mukamana</t>
  </si>
  <si>
    <t>Payment of Animals feed from Kigali to Bushenge`</t>
  </si>
  <si>
    <t>ERIC Niyonzima</t>
  </si>
  <si>
    <t>Payment of Animals feed from Kigali to BUHINGA</t>
  </si>
  <si>
    <t>Pascal HABINSHUTI</t>
  </si>
  <si>
    <t>Payment of Animals feed from Kigali to Karengera</t>
  </si>
  <si>
    <t>Payment of Animals feed from Kigali to TYAZO</t>
  </si>
  <si>
    <t>Elie BAZIBAZA</t>
  </si>
  <si>
    <t>Payment of Animals feed from Kigali to KIrambo</t>
  </si>
  <si>
    <t>Vedaste Hakizimana</t>
  </si>
  <si>
    <t>Payment of dried coffee transportation from RUGALI to Kirambo</t>
  </si>
  <si>
    <t>Giselle INGABIRE</t>
  </si>
  <si>
    <t>Payment of dried coffee transportation from Kirambo to Rugali</t>
  </si>
  <si>
    <t>Sarah and her team - Angelique U.</t>
  </si>
  <si>
    <t xml:space="preserve">Transport of avocadoes from Kirambo to Gatare </t>
  </si>
  <si>
    <t xml:space="preserve">Payment of animal feeds </t>
  </si>
  <si>
    <t xml:space="preserve">Cherries transportation from Isumo to Shagasha </t>
  </si>
  <si>
    <t>Eulade -Kamembe /Angelique U.</t>
  </si>
  <si>
    <t xml:space="preserve">Med supplies transportations from Kigali to Kamembe </t>
  </si>
  <si>
    <t>Uwimana JB/ Angelique U.</t>
  </si>
  <si>
    <t xml:space="preserve">Relocation from Gatare to Rwesero </t>
  </si>
  <si>
    <t xml:space="preserve">Mugisha Egide </t>
  </si>
  <si>
    <t>Payment of transbortder documents for Foton in June 23rd 2021</t>
  </si>
  <si>
    <t xml:space="preserve">Transport of cherries from to Isumo to Shagasha </t>
  </si>
  <si>
    <t xml:space="preserve">Habinshuti Sylver </t>
  </si>
  <si>
    <t>Muraho Washing station /Angelique U</t>
  </si>
  <si>
    <t>Payment of dried coffee transported from Kagera to Muraho</t>
  </si>
  <si>
    <t xml:space="preserve">Innocent Nyamasheke </t>
  </si>
  <si>
    <t xml:space="preserve">Rice bran transportation from Kirimbi to Tyazo </t>
  </si>
  <si>
    <t>cherries transportation from Isumo to Shagasha</t>
  </si>
  <si>
    <t>Willy Agrodealer Gatare</t>
  </si>
  <si>
    <t xml:space="preserve">Fertilizers transportation from Kamembe to Gatare </t>
  </si>
  <si>
    <t xml:space="preserve">MUNGANYINKA Delphine </t>
  </si>
  <si>
    <t xml:space="preserve">Transportation of dried coffee from Nyungwe  to Kigali </t>
  </si>
  <si>
    <t xml:space="preserve">Transportation of animal feeds </t>
  </si>
  <si>
    <t>David KUBWIMANA</t>
  </si>
  <si>
    <t xml:space="preserve">Wellars TUYIZERE </t>
  </si>
  <si>
    <t xml:space="preserve">Irish potatoes transportation Gatare to Kivugiza </t>
  </si>
  <si>
    <t>Gilbert NIZEYIMANA</t>
  </si>
  <si>
    <t>Simon NGERABAHIZI</t>
  </si>
  <si>
    <t>Emmanuel NDWANIYE</t>
  </si>
  <si>
    <t>Sostene NDWANIYE</t>
  </si>
  <si>
    <t xml:space="preserve">Kirambo Wash Station Payments </t>
  </si>
  <si>
    <t>Esther UWIMBABAZI</t>
  </si>
  <si>
    <t>Wood transport Payment from Giheke to Kigali</t>
  </si>
  <si>
    <t>Cherries transportation from isumo to shagasha</t>
  </si>
  <si>
    <t>cherries transportation from Kirambo, Isumo, Kinini to Shagasha</t>
  </si>
  <si>
    <t>Transportation of Anuimal feeds</t>
  </si>
  <si>
    <t>Julienne KAMPIRE</t>
  </si>
  <si>
    <t>Sarah with Her Team</t>
  </si>
  <si>
    <t>Transportation of Dried coffee form Rugali to kirambo</t>
  </si>
  <si>
    <t>Transportation of Dried coffee from Nyungwe to Kirambo</t>
  </si>
  <si>
    <t>Transportation of Sojah from Shara to Bushenge</t>
  </si>
  <si>
    <t>Transportation of animal feeds (payment for Emanuel Buhinga)</t>
  </si>
  <si>
    <t xml:space="preserve">Benjamin IRADUKUNDA </t>
  </si>
  <si>
    <t>Payment of the rest of Frederick transportation</t>
  </si>
  <si>
    <t xml:space="preserve">LeoFidele NDAGIJIMANA </t>
  </si>
  <si>
    <t xml:space="preserve">Transportation of Dried coffee </t>
  </si>
  <si>
    <t xml:space="preserve">Donatha MUKAMANA </t>
  </si>
  <si>
    <t>Transportation of animal feeds (28th and 30th)</t>
  </si>
  <si>
    <t>Simon NDENGERABAHIZI</t>
  </si>
  <si>
    <t>Transportation of animal feeds (Pascal Habinshuti)</t>
  </si>
  <si>
    <t>Cherries transportation from Kamembe to NYAKARENZO W.STATION</t>
  </si>
  <si>
    <t>Cherries transportation from isumo to Kamembe</t>
  </si>
  <si>
    <t>payment of animal feed transported on 24/07/2021</t>
  </si>
  <si>
    <t>payment of animal feed transported on 31/07/2021</t>
  </si>
  <si>
    <t>payment of animal feed transported on 04/08/2021</t>
  </si>
  <si>
    <t>payment of animal feed transported on 01/08/2021</t>
  </si>
  <si>
    <t>Emmanuel MBONIMPAYE</t>
  </si>
  <si>
    <t>Edouard Bandetse</t>
  </si>
  <si>
    <t>Migambi /Jean Marie Vianey KOMEZUSENGE</t>
  </si>
  <si>
    <t>Jean pierre Munyabugingo</t>
  </si>
  <si>
    <t>payment of animal feed transported on 05/08/2021</t>
  </si>
  <si>
    <t>Agn s MUSABYEMARIYA</t>
  </si>
  <si>
    <t>payment of Rice transported from KIRIMBI to Gikangaga on 05/08/2021</t>
  </si>
  <si>
    <t>Daniel NDIKUMANA</t>
  </si>
  <si>
    <t>Payment of dried coffee transported from GASEKE w.station to RTC Kigali</t>
  </si>
  <si>
    <t>Simon NIYONKURU</t>
  </si>
  <si>
    <t>Kirambo May Invoice / Payment of cheries transported from Kanya w.station to Kirambo W.S</t>
  </si>
  <si>
    <t>Additional payment of animal feed transported on 01/08/2021</t>
  </si>
  <si>
    <t>payment of animal feed transported on 14/07/2021</t>
  </si>
  <si>
    <t>Angelique UWIRINGIYIMANA /BAHO COFFEE</t>
  </si>
  <si>
    <t>payment of dry coffee transported on 06/08/2021 for Baho coffee</t>
  </si>
  <si>
    <t>payment of animal feed transported on 22/06/2021</t>
  </si>
  <si>
    <t>payment of animal feed transported on 07/08/2021</t>
  </si>
  <si>
    <t>payment of avocadoes transported on 07/08/2021</t>
  </si>
  <si>
    <t>Amount transfered to ACCESS BANK</t>
  </si>
  <si>
    <t>Athere Ngirinshuti</t>
  </si>
  <si>
    <t>payment of animal feed transported on 19/07(6000 Rwf)and(8000 Rwf) 01/08/2021</t>
  </si>
  <si>
    <t>Payment of animal feeds from Kigali to Rwesero</t>
  </si>
  <si>
    <t>Payment of animal feeds from Kigali to Ntendezi</t>
  </si>
  <si>
    <t xml:space="preserve">Niyonkuru Chantal </t>
  </si>
  <si>
    <t>Payment of animal feeds from Kigali to Bushenge</t>
  </si>
  <si>
    <t>Habinshuti Pascal</t>
  </si>
  <si>
    <t>Payment of animal feeds from Kigali  on 08/08/2021</t>
  </si>
  <si>
    <t>Payment of animal feeds from Kigali on 08/08/2021</t>
  </si>
  <si>
    <t>Mbonyumukiza Venant/ Rugamba Bushenge</t>
  </si>
  <si>
    <t>Payment of animal feeds from Kigali on 6th/08/2021</t>
  </si>
  <si>
    <t>Payment of animal feeds from Kigali on 9th/08</t>
  </si>
  <si>
    <t xml:space="preserve">Emmanuel Buhinga </t>
  </si>
  <si>
    <t>Payment of animal feeds from Kigali on 6th/08</t>
  </si>
  <si>
    <t>Payment of animal feeds from Kigali on 6th/09</t>
  </si>
  <si>
    <t xml:space="preserve">Emmanuel Niyonzima </t>
  </si>
  <si>
    <t xml:space="preserve">Ndikumana Daniel / Tamali </t>
  </si>
  <si>
    <t>Payment of animal feeds from Kigali on (7000 for 01st/08 and 8000 for 9th/08)</t>
  </si>
  <si>
    <t xml:space="preserve">Nyirakurama </t>
  </si>
  <si>
    <t xml:space="preserve">Transport of cherries from Kirambo, isumo ..to Shagasha </t>
  </si>
  <si>
    <t xml:space="preserve">Florent Mbabazi /Nyirazuba Francie </t>
  </si>
  <si>
    <t xml:space="preserve">Transport of son de riz, from Kirimbi + transport of animal feeds </t>
  </si>
  <si>
    <t>Transport of animal feed from Kigali on 9th/08</t>
  </si>
  <si>
    <t xml:space="preserve">Hategekimana Cyriaque </t>
  </si>
  <si>
    <t>Transport of fertilizers from Kamembe to Nyakabuye</t>
  </si>
  <si>
    <t xml:space="preserve">Innocent NTEZIRYIMANA </t>
  </si>
  <si>
    <t xml:space="preserve">Payment of animals feeds from Kigali </t>
  </si>
  <si>
    <t>Payment of animals feeds from Kigali</t>
  </si>
  <si>
    <t>Payment of animals feeds from Kigali on 13/08/2021</t>
  </si>
  <si>
    <t>JOnathan DUSABIMANA</t>
  </si>
  <si>
    <t>Payment of animals feeds from Kigali ON 18/08/2021</t>
  </si>
  <si>
    <t xml:space="preserve">Florent Mbabazi /Nyirazuba Francine </t>
  </si>
  <si>
    <t>Payment of animals feeds from Kigali on 18/08/2021</t>
  </si>
  <si>
    <t>Payment of BAHO AKAGERA Company</t>
  </si>
  <si>
    <t xml:space="preserve">Payment of Avocadoes Transportation </t>
  </si>
  <si>
    <t>Payment of Dried Coffee from Rugali to Kirambo</t>
  </si>
  <si>
    <t>Frank IRAKIZA</t>
  </si>
  <si>
    <t>Payment of Dried Coffee from Rugali to Kigali</t>
  </si>
  <si>
    <t>Payment of animals feeds from Kigali on 17/08/2021</t>
  </si>
  <si>
    <t>Catherine Nyirangirumwami / Pascal shangazi</t>
  </si>
  <si>
    <t xml:space="preserve">Simon IRAMBONA </t>
  </si>
  <si>
    <t>Dorcas MUHAWENIMANA</t>
  </si>
  <si>
    <t>Payment of animals feeds of 20th and 23 August 2021</t>
  </si>
  <si>
    <t>Payment of animals feeds of 17th and 23 August 2022</t>
  </si>
  <si>
    <t>Seraphine Yambabariye /Mama Kazungu</t>
  </si>
  <si>
    <t>Seraphine Yambabariye /William Gatare</t>
  </si>
  <si>
    <t>Revenue from Seeds transportation from Hanika to Gatare</t>
  </si>
  <si>
    <t xml:space="preserve">Florent Mbabazi/ Nyirazuba Francine </t>
  </si>
  <si>
    <t xml:space="preserve">Revenue from animal feed transportation </t>
  </si>
  <si>
    <t>Seraphine Yambabariye /Sarah and her team</t>
  </si>
  <si>
    <t xml:space="preserve">Revenue from Sarah and her team </t>
  </si>
  <si>
    <t xml:space="preserve">Esperence Nyiramana </t>
  </si>
  <si>
    <t xml:space="preserve">Boniface Mbonimpa </t>
  </si>
  <si>
    <t xml:space="preserve">Donatha Mukamana </t>
  </si>
  <si>
    <t>Angelique Uwiringiyimana/Habiyaremye Damascene</t>
  </si>
  <si>
    <t xml:space="preserve">Transport of Rice from Kirimbi to  Gatare </t>
  </si>
  <si>
    <t>Aloys Kwizera</t>
  </si>
  <si>
    <t xml:space="preserve">Mbonimpaye Emmanuel </t>
  </si>
  <si>
    <t>Simon Ndayishimiye/Mama Kazungu</t>
  </si>
  <si>
    <t xml:space="preserve">Transportation of Food stuffs from Gatare to Kamembe </t>
  </si>
  <si>
    <t xml:space="preserve">Simon Ndayishimiye/Fabien Gataka </t>
  </si>
  <si>
    <t>Backhaul from Kamembe to Gataka (Fertilizers)</t>
  </si>
  <si>
    <t>Angelique Uwiringiyimana/Sarah &amp; her team</t>
  </si>
  <si>
    <t>Avocado Transportation from Rugari to Gatare</t>
  </si>
  <si>
    <t xml:space="preserve">Angelique Uwiringiyimana/NYIRAMANA Veronique </t>
  </si>
  <si>
    <t>Fertilizers transportation from Buhinga to Mugonero</t>
  </si>
  <si>
    <t xml:space="preserve">Simon Ndayishimiye / Habinshuti Pascal </t>
  </si>
  <si>
    <t>Payment of animal feed transportation from Kigali</t>
  </si>
  <si>
    <t>Lambert Nindemana</t>
  </si>
  <si>
    <t xml:space="preserve">Transfer to Access bank </t>
  </si>
  <si>
    <t>Pascasie Nyirabaroshya/Ernestine Kamembe</t>
  </si>
  <si>
    <t>Payment of animal feed transportation from Bushenge to Kamembe</t>
  </si>
  <si>
    <t xml:space="preserve">Pascal Iraguha </t>
  </si>
  <si>
    <t>Payment of animal feed from Kigali</t>
  </si>
  <si>
    <t>Paul Kanza</t>
  </si>
  <si>
    <t xml:space="preserve">Simbarikure Emmanuel </t>
  </si>
  <si>
    <t xml:space="preserve">Transport of Milk cooler and Milk cans </t>
  </si>
  <si>
    <t xml:space="preserve">Rachel Uwamahoro/Mama Kazungu </t>
  </si>
  <si>
    <t>Payment of sugar cans and casava transport</t>
  </si>
  <si>
    <t>Daniel Niyonsenga /Jonathan Ngendahimana</t>
  </si>
  <si>
    <t xml:space="preserve">Remaining revenue on 270k Job </t>
  </si>
  <si>
    <t>Seraphine Yambabariye /Sarah &amp; her team</t>
  </si>
  <si>
    <t>Revenue from avovadoes transport from Kirambo market to Gatare</t>
  </si>
  <si>
    <t>Seraphine Yambabariye /Lambert</t>
  </si>
  <si>
    <t>Additional payment for animal feeds transported from Kigali</t>
  </si>
  <si>
    <t>Uwiringiyimana Angelique/ Singirankabo Pacifique</t>
  </si>
  <si>
    <t>Relocation from Kigali to Kamembe</t>
  </si>
  <si>
    <t>Venant Mbonyumukiza / Rugamba</t>
  </si>
  <si>
    <t>Mukamana Donatha</t>
  </si>
  <si>
    <t>Pascasie Nyirabaroshya/Mama Kazungu</t>
  </si>
  <si>
    <t>payment of goods transported from gatare to kamembe</t>
  </si>
  <si>
    <t>Pascasie Nyirabaroshya/jonathan dusabemungu</t>
  </si>
  <si>
    <t>payment of soja transported from kinini to rugabano</t>
  </si>
  <si>
    <t>Bora peruth</t>
  </si>
  <si>
    <t>payment of animal feed from kigali to nyamasheke</t>
  </si>
  <si>
    <t>Usengiamana Emmanuel</t>
  </si>
  <si>
    <t xml:space="preserve">Daniel Ndikumana </t>
  </si>
  <si>
    <t xml:space="preserve">Payment of Soja transported from Nyamasheke to Kigali </t>
  </si>
  <si>
    <t xml:space="preserve">Money transfer to the Bank </t>
  </si>
  <si>
    <t xml:space="preserve">Aloys Kwizera </t>
  </si>
  <si>
    <t>Payment of animal feed from kigali to nyamasheke</t>
  </si>
  <si>
    <t>Chadrack Kwizera/Cyriaque Hategekimana</t>
  </si>
  <si>
    <t>Transport of fertilizer Kamembe to Nyakabuye</t>
  </si>
  <si>
    <t xml:space="preserve">Aimé Christian Nsabemungu </t>
  </si>
  <si>
    <t>Coffee transport from Tyazo to Kigali (450kg)</t>
  </si>
  <si>
    <t>Innocent Ntezimana</t>
  </si>
  <si>
    <t>Uwiringiyimana Angelique/Nkunzumuremyi Jean Pierre</t>
  </si>
  <si>
    <t>Payment of animal feeds from Kirimbi to Tyazo</t>
  </si>
  <si>
    <t xml:space="preserve">Uwiringiyimana Angelique/Sarah and her team </t>
  </si>
  <si>
    <t>Transport of avocades from Kirambo-Rugari to Gatare</t>
  </si>
  <si>
    <t>Uwiringiyimana Angelique/Regine Ayinkamiye</t>
  </si>
  <si>
    <t>Payment of animal feeds from Nyabugogo to  Kamembe</t>
  </si>
  <si>
    <t>Payment of wood transported from Nyamasheke to Kigali</t>
  </si>
  <si>
    <t>Anastase Niyonsenga/Sarah and her Team</t>
  </si>
  <si>
    <t>Avocado Transportation from Kirambo to Gatare</t>
  </si>
  <si>
    <t xml:space="preserve">Pierre Nsengiyumva/William Gatare </t>
  </si>
  <si>
    <t xml:space="preserve">Transport of Seeds from Hanika to Gatare </t>
  </si>
  <si>
    <t>Donatien Manirafasha</t>
  </si>
  <si>
    <t>Transport of Gas bottles from Kamembe to Tyazo</t>
  </si>
  <si>
    <t xml:space="preserve">Emmanuel Mbonimpaye </t>
  </si>
  <si>
    <t>Payment of animal feed transported from Kigali</t>
  </si>
  <si>
    <t>Simon Irambona /Johnson</t>
  </si>
  <si>
    <t>Samuel Nzeyimana</t>
  </si>
  <si>
    <t>Anastase Niyonsenga - Sarah and her team</t>
  </si>
  <si>
    <t>Payment of transoprt service of avocadoes from Rugari to Gatare</t>
  </si>
  <si>
    <t>Payment of transoprt service of avocadoes from Rwesero to Gatare</t>
  </si>
  <si>
    <t>Borah Peruth</t>
  </si>
  <si>
    <t>Alain Nshimyumukiza -Mukangango immaculée</t>
  </si>
  <si>
    <t xml:space="preserve">Payment of transport of fertilizer from Kamembe to Mwezi </t>
  </si>
  <si>
    <t>Claudine Nyiransabimana</t>
  </si>
  <si>
    <t>From Kayove</t>
  </si>
  <si>
    <t xml:space="preserve">Alexis Habineza </t>
  </si>
  <si>
    <t>Abertine Akimana</t>
  </si>
  <si>
    <t>Daniel Niyonsenga-Kwizera Elie</t>
  </si>
  <si>
    <t>Payment of Fertilizer transport from Kamembe to Gikundamvura</t>
  </si>
  <si>
    <t xml:space="preserve">Egide Mugsha - Nyirabwimana Anastasie </t>
  </si>
  <si>
    <t>Remias Niyibanza</t>
  </si>
  <si>
    <t>Egide Mugisha - Munyampundu jean Pierre</t>
  </si>
  <si>
    <t>Payment of transport of fertilizer transported from Shangazi to Muyange</t>
  </si>
  <si>
    <t>Nadia Nyirahabimana- Louis Kirambo</t>
  </si>
  <si>
    <t xml:space="preserve">Nsekanabo Phenias - Felix Mundanikure </t>
  </si>
  <si>
    <t>Joselyne Nyirahabimana</t>
  </si>
  <si>
    <t xml:space="preserve">Theoneste Mugwaneza </t>
  </si>
  <si>
    <t xml:space="preserve">Payment of transport of decoration materials from Tyazo to Gatare </t>
  </si>
  <si>
    <t>Jean de Dieu Nizeyimana</t>
  </si>
  <si>
    <t>Frederic Ndikubwimana</t>
  </si>
  <si>
    <r>
      <rPr>
        <rFont val="Arial"/>
        <color rgb="FF000000"/>
        <sz val="10.0"/>
      </rPr>
      <t xml:space="preserve">Payment of </t>
    </r>
    <r>
      <rPr>
        <rFont val="Arial"/>
        <b/>
        <color rgb="FF000000"/>
        <sz val="10.0"/>
      </rPr>
      <t xml:space="preserve">Frederic Tubura </t>
    </r>
    <r>
      <rPr>
        <rFont val="Arial"/>
        <color rgb="FF000000"/>
        <sz val="10.0"/>
      </rPr>
      <t xml:space="preserve">for his unpaid job </t>
    </r>
  </si>
  <si>
    <t>Anastase Niyonsenga - Banzibake Jonas</t>
  </si>
  <si>
    <t xml:space="preserve">Payment of transport service of Fertilizer from Kamembe to Gahuhezi </t>
  </si>
  <si>
    <t>Theophile Bizimana</t>
  </si>
  <si>
    <t xml:space="preserve">Damien Ntiruhongerwa </t>
  </si>
  <si>
    <t>Jean de Dieu Nsamira</t>
  </si>
  <si>
    <t xml:space="preserve">Payment of transport of seeds and Fertilizer from Buhinga-Karengera- Bushenge </t>
  </si>
  <si>
    <t xml:space="preserve">Chantal Niyonkuru </t>
  </si>
  <si>
    <t xml:space="preserve">Remaining balance on Payment of animal feed carried </t>
  </si>
  <si>
    <t xml:space="preserve">Chadrack Kwizera </t>
  </si>
  <si>
    <t>Payment of Mama Kazungu job (80K) and Elias Job (50K)</t>
  </si>
  <si>
    <t xml:space="preserve">Epiphanie Uzayisenga </t>
  </si>
  <si>
    <t xml:space="preserve">Transfer to the Bank </t>
  </si>
  <si>
    <t xml:space="preserve">Simon Ndayishimiye </t>
  </si>
  <si>
    <t>Florent Mbabazi</t>
  </si>
  <si>
    <t xml:space="preserve">Nehemie Kwizera </t>
  </si>
  <si>
    <t xml:space="preserve">Seleman Uwiringiye </t>
  </si>
  <si>
    <t>Payment of transport of fertilizer transported from Buhinga to Gatare</t>
  </si>
  <si>
    <t xml:space="preserve">Venant Mbonyumukiza </t>
  </si>
  <si>
    <t xml:space="preserve">32100, (sarah w her team) 30000,(Sarah w her team) 40000 (Mbonigaba Theogene) </t>
  </si>
  <si>
    <t>Angelique Uwingiyimana</t>
  </si>
  <si>
    <t>Avocado transport from Rugari to Gatare + Decoration materials relocation</t>
  </si>
  <si>
    <t>Mapendano Maombi</t>
  </si>
  <si>
    <t>Payment of transport of casava from Kigali  to Rubavu</t>
  </si>
  <si>
    <t>Emmanuel Usengimana</t>
  </si>
  <si>
    <t xml:space="preserve">Anthere Twayigize </t>
  </si>
  <si>
    <t>1st Payment of transport of  coffee from Bugarama to Gatare</t>
  </si>
  <si>
    <t>Payment of transport of  fertlizer from Buhinga  to Hanika</t>
  </si>
  <si>
    <t xml:space="preserve">Joselyne Uwineza </t>
  </si>
  <si>
    <t xml:space="preserve">Grace Imanishimwe </t>
  </si>
  <si>
    <t>2nd Payment of transport of  coffee from Bugarama to Gatare</t>
  </si>
  <si>
    <t xml:space="preserve">Jean Bosco Kayiranga </t>
  </si>
  <si>
    <t xml:space="preserve">Olivier Niyontwari </t>
  </si>
  <si>
    <t xml:space="preserve">Payment of lime transported from Mashyuza to Kamembe </t>
  </si>
  <si>
    <t>Sarah with her Team</t>
  </si>
  <si>
    <r>
      <rPr>
        <rFont val="Arial"/>
        <color rgb="FF000000"/>
        <sz val="10.0"/>
      </rPr>
      <t>Angelique U</t>
    </r>
    <r>
      <rPr>
        <rFont val="Arial"/>
        <color rgb="FF000000"/>
        <sz val="10.0"/>
        <u/>
      </rPr>
      <t>wiringiyimana</t>
    </r>
  </si>
  <si>
    <t>Revenue from avocadoes transporting from Kirambo to Gatare</t>
  </si>
  <si>
    <t>Yasini Twizere</t>
  </si>
  <si>
    <t>Uwizeyimana</t>
  </si>
  <si>
    <t xml:space="preserve">Elie Kwizera </t>
  </si>
  <si>
    <r>
      <rPr>
        <rFont val="Arial"/>
        <color rgb="FF000000"/>
        <sz val="10.0"/>
      </rPr>
      <t>Angelique U</t>
    </r>
    <r>
      <rPr>
        <rFont val="Arial"/>
        <color rgb="FF000000"/>
        <sz val="10.0"/>
        <u/>
      </rPr>
      <t>wiringiyimana</t>
    </r>
  </si>
  <si>
    <t>Revenue from Elie Kwizera fertilizer from Kamembe to Bugarama</t>
  </si>
  <si>
    <t xml:space="preserve">Jeanne d'Arc Nyandwi </t>
  </si>
  <si>
    <r>
      <rPr>
        <rFont val="Arial"/>
        <color rgb="FF000000"/>
        <sz val="10.0"/>
      </rPr>
      <t>Angelique U</t>
    </r>
    <r>
      <rPr>
        <rFont val="Arial"/>
        <color rgb="FF000000"/>
        <sz val="10.0"/>
        <u/>
      </rPr>
      <t>wiringiyimana</t>
    </r>
  </si>
  <si>
    <t>Payment of eating items transported from Gatare to Kamembe</t>
  </si>
  <si>
    <t xml:space="preserve">Nyirabahizi Valerie </t>
  </si>
  <si>
    <t xml:space="preserve">Rebecca Iradukunda </t>
  </si>
  <si>
    <t>Payment of animal feeds transported from Kigali (from 85k)</t>
  </si>
  <si>
    <t>Thomas Dusabumuremyi</t>
  </si>
  <si>
    <t xml:space="preserve">Transport of feeds from Rubirizi to Bishenyi warehouse </t>
  </si>
  <si>
    <t xml:space="preserve">Banzibake Jonas </t>
  </si>
  <si>
    <t xml:space="preserve">Transport of fertilizer from Buhinga  to Muyange </t>
  </si>
  <si>
    <t>Sarah &amp; her team</t>
  </si>
  <si>
    <t xml:space="preserve">Pascasie Nyirabaroshya </t>
  </si>
  <si>
    <t>Transport of avocadoes from Rugari to Gatare center</t>
  </si>
  <si>
    <t>Payment of remaining fee animal feeds  (from 85k) and another other of 2250 kgs</t>
  </si>
  <si>
    <t xml:space="preserve">Jean deDieu Nsamira </t>
  </si>
  <si>
    <t>Payment of transport of fertilizer from Buhinga to Karengera</t>
  </si>
  <si>
    <t>Juliette Nyiranzacahwinyeretse</t>
  </si>
  <si>
    <t>Niyonkuru Marthe</t>
  </si>
  <si>
    <t>Payment of cassava transport on 30th September</t>
  </si>
  <si>
    <t>Nyirahagenimana Bertilde</t>
  </si>
  <si>
    <t>Valerie Nyirabahizi</t>
  </si>
  <si>
    <t>Uwamahoro Claudine</t>
  </si>
  <si>
    <t>Nyirarukundo Vestine(sales for 06/10/2021)</t>
  </si>
  <si>
    <t>ESTHER (2500),EVARISTE(2500),NYIRAHAGENIMANA (5000),IMANISHIMWE(4000),NYIRAMAHIRWE(2000),BYIMANA(6000),CHANTAL(12000),MAHORO(8500)</t>
  </si>
  <si>
    <t>AYINKAMIYE CHRISTINE</t>
  </si>
  <si>
    <t>DUSABUBWENGE Dieudonne</t>
  </si>
  <si>
    <t>Samuel NIYOGISUBIZO</t>
  </si>
  <si>
    <t xml:space="preserve">Payment of fertelized Transport </t>
  </si>
  <si>
    <t>Maman Kazungu</t>
  </si>
  <si>
    <t>Payment of cassava and sugarcane</t>
  </si>
  <si>
    <t>Cyriaque HATEGEKIMANA</t>
  </si>
  <si>
    <t>payment of construction materials</t>
  </si>
  <si>
    <t xml:space="preserve">Dorcas MUHWENIMANA </t>
  </si>
  <si>
    <t xml:space="preserve">Payment of transport of animals feed </t>
  </si>
  <si>
    <t xml:space="preserve">Seleman UWIRINGIYE </t>
  </si>
  <si>
    <t xml:space="preserve">Chadrack KWIZERA </t>
  </si>
  <si>
    <t xml:space="preserve">Payment of Fertelized Transport </t>
  </si>
  <si>
    <t xml:space="preserve">UWIZEYIMANA </t>
  </si>
  <si>
    <t xml:space="preserve">Emmanuel USENGIMANA </t>
  </si>
  <si>
    <t xml:space="preserve">Payment of Animals feed transportation </t>
  </si>
  <si>
    <t xml:space="preserve"> </t>
  </si>
  <si>
    <t>Ernestine NYIRANDAYAMBAJE</t>
  </si>
  <si>
    <t>Philomene NYIRANSABIMANA</t>
  </si>
  <si>
    <t xml:space="preserve">Payment of dried coffee from Bugarama to gatare + others </t>
  </si>
  <si>
    <t xml:space="preserve">Payment of transportation of Avocados from Kirambo to Gatare </t>
  </si>
  <si>
    <t>Payment of goods from Kamembe to Giheke</t>
  </si>
  <si>
    <t>Ernestine UWAMAHORO</t>
  </si>
  <si>
    <t xml:space="preserve">From Kayove </t>
  </si>
  <si>
    <t>Jacques TUYISHIME</t>
  </si>
  <si>
    <t>Payment of Animals feed transportation</t>
  </si>
  <si>
    <t xml:space="preserve">Julliette NYIRANZACAHWINYERETSE </t>
  </si>
  <si>
    <t xml:space="preserve">Payment of Cassava transportation </t>
  </si>
  <si>
    <t xml:space="preserve">Josh Indian </t>
  </si>
  <si>
    <t>Payment of Drinks Boxes</t>
  </si>
  <si>
    <t xml:space="preserve">Chantal NIYONKURU </t>
  </si>
  <si>
    <t xml:space="preserve">Claver HABYARIMANA </t>
  </si>
  <si>
    <t>Advance Payment of Sugar transportation using the Big Truck</t>
  </si>
  <si>
    <t xml:space="preserve">Ruganyira KAKOMBE </t>
  </si>
  <si>
    <t xml:space="preserve">Payment Refund from ABG to the Control technique we paid before </t>
  </si>
  <si>
    <t>This amount is not in OX App</t>
  </si>
  <si>
    <t>Leonard UZAYISENGA</t>
  </si>
  <si>
    <t>Payment of Animals feed</t>
  </si>
  <si>
    <t>Jonathan NGENDAHIMANA</t>
  </si>
  <si>
    <t>Rest of Payment of Sugar transportation using the Big Truck</t>
  </si>
  <si>
    <t xml:space="preserve">Rahab NIRINGIYIMANA </t>
  </si>
  <si>
    <t>Ngendahimana Jonathan</t>
  </si>
  <si>
    <t xml:space="preserve">Nsekanabo Phenias </t>
  </si>
  <si>
    <t>Payment of Rice bran transportation from Huye to Rusizi</t>
  </si>
  <si>
    <t xml:space="preserve">Payment of wood transport from Nyamasheke to Kigali </t>
  </si>
  <si>
    <t xml:space="preserve">Habinshuti Pascal </t>
  </si>
  <si>
    <t xml:space="preserve">Julienne Kampire </t>
  </si>
  <si>
    <t xml:space="preserve">Frederick Gasana </t>
  </si>
  <si>
    <t xml:space="preserve">Kwizera Chadrack </t>
  </si>
  <si>
    <t>Payment of agriculture stuffs transportation from Kamembe to Bugarama</t>
  </si>
  <si>
    <t>Fleury Nijimbere</t>
  </si>
  <si>
    <t>Dispatch Compensation transfer to Fleury</t>
  </si>
  <si>
    <t>Fuits&amp;</t>
  </si>
  <si>
    <t>Alexis Nshimiyimana</t>
  </si>
  <si>
    <t>Phenias Nsekanabo</t>
  </si>
  <si>
    <t>Payment of advance on Fertilizers transportion from Kigali to Huye</t>
  </si>
  <si>
    <t>Revenue for week 1 &amp; 2-(01/10/21-10/10/2021)</t>
  </si>
  <si>
    <t>Payments that belong to September but came in October week 1</t>
  </si>
  <si>
    <t>Client's Name</t>
  </si>
  <si>
    <t>Muhawenimana Desange</t>
  </si>
  <si>
    <t>Carottes transport</t>
  </si>
  <si>
    <t>MUJAWAYEZU</t>
  </si>
  <si>
    <t xml:space="preserve">Pineaple transport </t>
  </si>
  <si>
    <t>NYIRAHABIMANA Madeleine</t>
  </si>
  <si>
    <t>NTAMUGABUMWE Jean Pierre</t>
  </si>
  <si>
    <t>BIZIMANA Theophile</t>
  </si>
  <si>
    <t xml:space="preserve">   09/21/2021Muhawenimana Desange</t>
  </si>
  <si>
    <t>Damien NTIRUHONGERWA</t>
  </si>
  <si>
    <t>Harindintwari  Stanislas</t>
  </si>
  <si>
    <t>Uwababyeyi Mediatrice</t>
  </si>
  <si>
    <t>Uwimana Evelyne(6000)</t>
  </si>
  <si>
    <t>Joselyne Uwimana</t>
  </si>
  <si>
    <t>Chantal (2500 )</t>
  </si>
  <si>
    <t>Mahoro ( 15000 )</t>
  </si>
  <si>
    <t>BANKUNDIYE Marthe (7000 )</t>
  </si>
  <si>
    <t>IMANISHIMWE Joyeuse (4000 )</t>
  </si>
  <si>
    <t>HAKIZIMANA VEDASTE</t>
  </si>
  <si>
    <t xml:space="preserve">Medical equipment </t>
  </si>
  <si>
    <t>NIYONEMERA Antoinette (12,000)</t>
  </si>
  <si>
    <t>MUJAWAYEZU (12,000 )</t>
  </si>
  <si>
    <t>MUKABATSINDA</t>
  </si>
  <si>
    <t>ASINA Uwase(4000)</t>
  </si>
  <si>
    <t>MUKANDAYISENGA Pauline(17000)</t>
  </si>
  <si>
    <t>INGABIRE(7000)</t>
  </si>
  <si>
    <t>NIKUZE Chantal(2000)</t>
  </si>
  <si>
    <t>BARAKA ONESME(3000)</t>
  </si>
  <si>
    <t>MUHAWENIMANA Desange</t>
  </si>
  <si>
    <t>Odette BAMPORINEZA</t>
  </si>
  <si>
    <t>BIHOYIKI SYLIVIE (5000 )</t>
  </si>
  <si>
    <t>Irish Potatoes</t>
  </si>
  <si>
    <t>Harindintwari  Stanislas(5000)</t>
  </si>
  <si>
    <t>NYIRAMAHIRWE (2000 )</t>
  </si>
  <si>
    <t>TWIZERE Yassin</t>
  </si>
  <si>
    <t>Pineaples Transport</t>
  </si>
  <si>
    <t>MUHAWE( 7000 )</t>
  </si>
  <si>
    <t>NYIRANSABIMANA ANGELIQUE (2000 )</t>
  </si>
  <si>
    <t>NYIRAHABIMANA MADELEINE (6000 )</t>
  </si>
  <si>
    <t>ESTHER (2000 )</t>
  </si>
  <si>
    <t>NIYONEMERA Antoinette (13,000)</t>
  </si>
  <si>
    <t>UWERA MARIOTA (3500 )</t>
  </si>
  <si>
    <t>KIMENYI (7500 )</t>
  </si>
  <si>
    <t>MUHAWENIMANA Desange(19500)</t>
  </si>
  <si>
    <t>NYIRAHIMANA Madeleine(14000)</t>
  </si>
  <si>
    <t>INGABIRE(8000)</t>
  </si>
  <si>
    <t xml:space="preserve">Irish Potatoes </t>
  </si>
  <si>
    <t>Uwamahoro Ernestine</t>
  </si>
  <si>
    <t>Carrots Transportation</t>
  </si>
  <si>
    <t>MARCHANT CODE : SIM NUMBER : 0791586262  MOMO PAY : 048056</t>
  </si>
  <si>
    <t>Ntamugabumwe Jean Pierre</t>
  </si>
  <si>
    <t>Nyirarukundo Vestine</t>
  </si>
  <si>
    <t>Kabanda</t>
  </si>
  <si>
    <t>Ntakirutimana Alexis</t>
  </si>
  <si>
    <t>Mama christian</t>
  </si>
  <si>
    <t>Soja Transportation</t>
  </si>
  <si>
    <t>Mukeshimana Rachel</t>
  </si>
  <si>
    <t>Irish Potatoes Transportation</t>
  </si>
  <si>
    <t>Nyirabizimana Pacifique</t>
  </si>
  <si>
    <t>Telesphore Twagiramungu</t>
  </si>
  <si>
    <t>Maracuja Transport from Nyagahinika to Sina Gerard</t>
  </si>
  <si>
    <t>Venant Uzayisenga</t>
  </si>
  <si>
    <t>Odette Bamporineza</t>
  </si>
  <si>
    <t>Alain NKurikiyumukiza</t>
  </si>
  <si>
    <t>Nyirarukundo Vestine(27000)</t>
  </si>
  <si>
    <t>Valerie Nyirabahizi TO TYAZO MARCHANT</t>
  </si>
  <si>
    <t xml:space="preserve">Valerie Nyirabahizi </t>
  </si>
  <si>
    <t>Mama Shafi</t>
  </si>
  <si>
    <t>Niyonemera Antoinette</t>
  </si>
  <si>
    <t>Ingabire</t>
  </si>
  <si>
    <t>Deposited on Tyazo Momo code</t>
  </si>
  <si>
    <t>Deposited on new Kayove Momo code</t>
  </si>
  <si>
    <t>Total revenue for week 1 &amp; 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</si>
</sst>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7">
    <numFmt numFmtId="164" formatCode="_-* #,##0_-;\-* #,##0_-;_-* \-??_-;_-@"/>
    <numFmt numFmtId="165" formatCode="_-* #,##0.00_-;\-* #,##0.00_-;_-* \-??_-;_-@"/>
    <numFmt numFmtId="166" formatCode="mmm\-yy"/>
    <numFmt numFmtId="167" formatCode="yyyy\-mm\-dd\ h:mm:ss"/>
    <numFmt numFmtId="168" formatCode="mm/dd/yyyy\ h:mm"/>
    <numFmt numFmtId="169" formatCode="m/d/yyyy\ h:mm"/>
    <numFmt numFmtId="170" formatCode="yyyy\-mm\-dd"/>
    <numFmt numFmtId="171" formatCode="d\-mmm\-yy"/>
    <numFmt numFmtId="172" formatCode="_-* #,##0_-;\-* #,##0_-;_-* \-_-;_-@"/>
    <numFmt numFmtId="173" formatCode="d\ mmm\ yy"/>
    <numFmt numFmtId="174" formatCode="d\ mmm"/>
    <numFmt numFmtId="175" formatCode="d\ mmmm"/>
    <numFmt numFmtId="176" formatCode="d\ mmm\ yyyy"/>
    <numFmt numFmtId="177" formatCode="d\ mmmm\ yyyy"/>
    <numFmt numFmtId="178" formatCode="dd\ mmmm\ yyyy"/>
    <numFmt numFmtId="179" formatCode="mm/dd/yyyy"/>
    <numFmt numFmtId="180" formatCode="m/d/yyyy"/>
  </numFmts>
  <fonts count="34">
    <font>
      <sz val="10.0"/>
      <color rgb="FF000000"/>
      <name val="Arial"/>
    </font>
    <font>
      <sz val="12.0"/>
      <color rgb="FF000000"/>
      <name val="Arial"/>
    </font>
    <font>
      <b/>
      <sz val="11.0"/>
      <color rgb="FF000000"/>
      <name val="Calibri"/>
    </font>
    <font>
      <b/>
      <sz val="11.0"/>
      <color rgb="FF222222"/>
      <name val="Arial"/>
    </font>
    <font/>
    <font>
      <sz val="11.0"/>
      <color rgb="FF000000"/>
      <name val="Calibri"/>
    </font>
    <font>
      <sz val="12.0"/>
      <color rgb="FF000000"/>
      <name val="Calibri"/>
    </font>
    <font>
      <sz val="12.0"/>
      <color rgb="FF0000FF"/>
      <name val="Arial"/>
    </font>
    <font>
      <sz val="11.0"/>
      <color rgb="FF0000FF"/>
      <name val="Calibri"/>
    </font>
    <font>
      <b/>
      <sz val="11.0"/>
      <color rgb="FF0000FF"/>
      <name val="Calibri"/>
    </font>
    <font>
      <sz val="10.0"/>
      <color rgb="FF0000FF"/>
      <name val="Arial"/>
    </font>
    <font>
      <b/>
      <i/>
      <sz val="11.0"/>
      <color rgb="FF000000"/>
      <name val="Calibri"/>
    </font>
    <font>
      <sz val="11.0"/>
      <color rgb="FF000000"/>
      <name val="Arial"/>
    </font>
    <font>
      <b/>
      <sz val="12.0"/>
      <color rgb="FF000000"/>
      <name val="Arial"/>
    </font>
    <font>
      <sz val="11.0"/>
      <color rgb="FFFF0000"/>
      <name val="Calibri"/>
    </font>
    <font>
      <b/>
      <sz val="12.0"/>
      <color rgb="FF000000"/>
      <name val="Calibri"/>
    </font>
    <font>
      <sz val="11.0"/>
      <color rgb="FF3C4043"/>
      <name val="Roboto"/>
    </font>
    <font>
      <b/>
      <sz val="11.0"/>
      <color rgb="FF000000"/>
      <name val="Arial"/>
    </font>
    <font>
      <sz val="11.0"/>
      <color rgb="FFFF0000"/>
      <name val="Arial"/>
    </font>
    <font>
      <b/>
      <sz val="10.0"/>
      <color rgb="FF000000"/>
      <name val="Arial"/>
    </font>
    <font>
      <sz val="11.0"/>
      <color rgb="FF222222"/>
      <name val="Calibri"/>
    </font>
    <font>
      <sz val="11.0"/>
      <color rgb="FF222222"/>
      <name val="Arial"/>
    </font>
    <font>
      <sz val="10.0"/>
      <color rgb="FFFF0000"/>
      <name val="Arial"/>
    </font>
    <font>
      <sz val="11.0"/>
      <color rgb="FF0000FF"/>
      <name val="Arial"/>
    </font>
    <font>
      <sz val="10.0"/>
      <color rgb="FF000000"/>
      <name val="Calibri"/>
    </font>
    <font>
      <sz val="12.0"/>
      <color rgb="FF274E13"/>
      <name val="Arial"/>
    </font>
    <font>
      <sz val="10.0"/>
      <color rgb="FF274E13"/>
      <name val="Arial"/>
    </font>
    <font>
      <sz val="12.0"/>
      <color rgb="FF274E13"/>
      <name val="Calibri"/>
    </font>
    <font>
      <strike/>
      <sz val="10.0"/>
      <color rgb="FF000000"/>
      <name val="Arial"/>
    </font>
    <font>
      <sz val="12.0"/>
      <color rgb="FF0000FF"/>
      <name val="Calibri"/>
    </font>
    <font>
      <b/>
      <sz val="10.0"/>
      <color rgb="FFFF0000"/>
      <name val="Arial"/>
    </font>
    <font>
      <b/>
      <sz val="12.0"/>
      <color rgb="FFFF0000"/>
      <name val="Calibri"/>
    </font>
    <font>
      <sz val="12.0"/>
      <color rgb="FFFF0000"/>
      <name val="Calibri"/>
    </font>
    <font>
      <b/>
      <sz val="18.0"/>
      <color rgb="FF000000"/>
      <name val="Arial"/>
    </font>
  </fonts>
  <fills count="21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C000"/>
        <bgColor rgb="FFFFC000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B6D7A8"/>
        <bgColor rgb="FFB6D7A8"/>
      </patternFill>
    </fill>
    <fill>
      <patternFill patternType="solid">
        <fgColor rgb="FF00FFFF"/>
        <bgColor rgb="FF00FFFF"/>
      </patternFill>
    </fill>
    <fill>
      <patternFill patternType="solid">
        <fgColor rgb="FF9900FF"/>
        <bgColor rgb="FF9900FF"/>
      </patternFill>
    </fill>
    <fill>
      <patternFill patternType="solid">
        <fgColor rgb="FFFF9900"/>
        <bgColor rgb="FFFF9900"/>
      </patternFill>
    </fill>
    <fill>
      <patternFill patternType="solid">
        <fgColor rgb="FF073763"/>
        <bgColor rgb="FF073763"/>
      </patternFill>
    </fill>
    <fill>
      <patternFill patternType="solid">
        <fgColor rgb="FFA8D08D"/>
        <bgColor rgb="FFA8D08D"/>
      </patternFill>
    </fill>
    <fill>
      <patternFill patternType="solid">
        <fgColor rgb="FFCFE2F3"/>
        <bgColor rgb="FFCFE2F3"/>
      </patternFill>
    </fill>
    <fill>
      <patternFill patternType="solid">
        <fgColor rgb="FFFFD966"/>
        <bgColor rgb="FFFFD966"/>
      </patternFill>
    </fill>
    <fill>
      <patternFill patternType="solid">
        <fgColor rgb="FFF1C232"/>
        <bgColor rgb="FFF1C232"/>
      </patternFill>
    </fill>
    <fill>
      <patternFill patternType="solid">
        <fgColor rgb="FFFF0000"/>
        <bgColor rgb="FFFF0000"/>
      </patternFill>
    </fill>
    <fill>
      <patternFill patternType="solid">
        <fgColor rgb="FF6AA84F"/>
        <bgColor rgb="FF6AA84F"/>
      </patternFill>
    </fill>
    <fill>
      <patternFill patternType="solid">
        <fgColor rgb="FF0B5394"/>
        <bgColor rgb="FF0B5394"/>
      </patternFill>
    </fill>
    <fill>
      <patternFill patternType="solid">
        <fgColor rgb="FFFFE599"/>
        <bgColor rgb="FFFFE599"/>
      </patternFill>
    </fill>
    <fill>
      <patternFill patternType="solid">
        <fgColor rgb="FFFFF2CC"/>
        <bgColor rgb="FFFFF2CC"/>
      </patternFill>
    </fill>
    <fill>
      <patternFill patternType="solid">
        <fgColor rgb="FFE6B8AF"/>
        <bgColor rgb="FFE6B8AF"/>
      </patternFill>
    </fill>
  </fills>
  <borders count="28">
    <border/>
    <border>
      <left/>
      <top/>
      <bottom/>
    </border>
    <border>
      <top/>
      <bottom/>
    </border>
    <border>
      <right/>
      <top/>
      <bottom/>
    </border>
    <border>
      <left/>
      <right/>
      <top/>
      <bottom/>
    </border>
    <border>
      <left style="thin">
        <color rgb="FFD2D2DF"/>
      </left>
      <right style="thin">
        <color rgb="FFD2D2DF"/>
      </right>
      <top style="thin">
        <color rgb="FFD2D2DF"/>
      </top>
    </border>
    <border>
      <left style="thin">
        <color rgb="FFD2D2DF"/>
      </left>
      <right style="thin">
        <color rgb="FFD2D2DF"/>
      </right>
      <top style="thin">
        <color rgb="FFD2D2DF"/>
      </top>
      <bottom style="thin">
        <color rgb="FFD2D2DF"/>
      </bottom>
    </border>
    <border>
      <right style="thin">
        <color rgb="FFD2D2DF"/>
      </right>
      <top style="thin">
        <color rgb="FFD2D2DF"/>
      </top>
      <bottom style="thin">
        <color rgb="FFD2D2DF"/>
      </bottom>
    </border>
    <border>
      <left/>
      <right style="thin">
        <color rgb="FFD2D2DF"/>
      </right>
      <top style="thin">
        <color rgb="FFD2D2DF"/>
      </top>
      <bottom style="thin">
        <color rgb="FFD2D2DF"/>
      </bottom>
    </border>
    <border>
      <left style="thin">
        <color rgb="FFD2D2DF"/>
      </left>
      <right style="thin">
        <color rgb="FFD2D2DF"/>
      </right>
      <top style="thin">
        <color rgb="FFD2D2DF"/>
      </top>
      <bottom/>
    </border>
    <border>
      <left style="thin">
        <color rgb="FFD2D2DF"/>
      </left>
      <right style="thin">
        <color rgb="FFD2D2DF"/>
      </right>
      <bottom style="thin">
        <color rgb="FFD2D2DF"/>
      </bottom>
    </border>
    <border>
      <left style="thin">
        <color rgb="FFD2D2DF"/>
      </left>
      <right style="thin">
        <color rgb="FFD2D2DF"/>
      </right>
      <top/>
      <bottom style="thin">
        <color rgb="FFD2D2DF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/>
      <right/>
      <top/>
    </border>
    <border>
      <left style="thin">
        <color rgb="FF000000"/>
      </left>
      <right style="thin">
        <color rgb="FF000000"/>
      </right>
    </border>
    <border>
      <left/>
      <right/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/>
      <bottom/>
    </border>
    <border>
      <right style="thin">
        <color rgb="FF000000"/>
      </right>
    </border>
    <border>
      <left/>
      <right style="thin">
        <color rgb="FF000000"/>
      </right>
      <top/>
    </border>
    <border>
      <right style="thin">
        <color rgb="FF000000"/>
      </right>
      <bottom style="thin">
        <color rgb="FF000000"/>
      </bottom>
    </border>
    <border>
      <left/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8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1"/>
    </xf>
    <xf borderId="1" fillId="2" fontId="3" numFmtId="0" xfId="0" applyAlignment="1" applyBorder="1" applyFill="1" applyFont="1">
      <alignment shrinkToFit="0" vertical="bottom" wrapText="0"/>
    </xf>
    <xf borderId="2" fillId="0" fontId="4" numFmtId="0" xfId="0" applyBorder="1" applyFont="1"/>
    <xf borderId="3" fillId="0" fontId="4" numFmtId="0" xfId="0" applyBorder="1" applyFont="1"/>
    <xf borderId="0" fillId="0" fontId="5" numFmtId="3" xfId="0" applyAlignment="1" applyFont="1" applyNumberFormat="1">
      <alignment shrinkToFit="0" vertical="bottom" wrapText="1"/>
    </xf>
    <xf borderId="0" fillId="0" fontId="2" numFmtId="164" xfId="0" applyAlignment="1" applyFont="1" applyNumberFormat="1">
      <alignment shrinkToFit="0" vertical="bottom" wrapText="1"/>
    </xf>
    <xf borderId="0" fillId="0" fontId="5" numFmtId="164" xfId="0" applyAlignment="1" applyFont="1" applyNumberFormat="1">
      <alignment shrinkToFit="0" vertical="bottom" wrapText="1"/>
    </xf>
    <xf borderId="0" fillId="0" fontId="1" numFmtId="3" xfId="0" applyAlignment="1" applyFont="1" applyNumberFormat="1">
      <alignment shrinkToFit="0" vertical="bottom" wrapText="0"/>
    </xf>
    <xf borderId="0" fillId="0" fontId="1" numFmtId="164" xfId="0" applyAlignment="1" applyFont="1" applyNumberFormat="1">
      <alignment shrinkToFit="0" vertical="bottom" wrapText="0"/>
    </xf>
    <xf borderId="0" fillId="0" fontId="5" numFmtId="0" xfId="0" applyAlignment="1" applyFont="1">
      <alignment shrinkToFit="0" vertical="bottom" wrapText="0"/>
    </xf>
    <xf borderId="0" fillId="0" fontId="5" numFmtId="3" xfId="0" applyAlignment="1" applyFont="1" applyNumberFormat="1">
      <alignment horizontal="right" shrinkToFit="0" vertical="bottom" wrapText="0"/>
    </xf>
    <xf borderId="0" fillId="0" fontId="5" numFmtId="165" xfId="0" applyAlignment="1" applyFont="1" applyNumberFormat="1">
      <alignment shrinkToFit="0" vertical="bottom" wrapText="1"/>
    </xf>
    <xf borderId="0" fillId="0" fontId="5" numFmtId="3" xfId="0" applyAlignment="1" applyFont="1" applyNumberFormat="1">
      <alignment shrinkToFit="0" vertical="bottom" wrapText="0"/>
    </xf>
    <xf borderId="0" fillId="0" fontId="5" numFmtId="165" xfId="0" applyAlignment="1" applyFont="1" applyNumberFormat="1">
      <alignment shrinkToFit="0" vertical="bottom" wrapText="0"/>
    </xf>
    <xf borderId="4" fillId="3" fontId="5" numFmtId="164" xfId="0" applyAlignment="1" applyBorder="1" applyFill="1" applyFont="1" applyNumberFormat="1">
      <alignment shrinkToFit="0" vertical="bottom" wrapText="1"/>
    </xf>
    <xf borderId="0" fillId="0" fontId="2" numFmtId="165" xfId="0" applyAlignment="1" applyFont="1" applyNumberFormat="1">
      <alignment shrinkToFit="0" vertical="bottom" wrapText="0"/>
    </xf>
    <xf borderId="0" fillId="0" fontId="2" numFmtId="3" xfId="0" applyAlignment="1" applyFont="1" applyNumberFormat="1">
      <alignment shrinkToFit="0" vertical="bottom" wrapText="0"/>
    </xf>
    <xf borderId="0" fillId="0" fontId="6" numFmtId="0" xfId="0" applyAlignment="1" applyFont="1">
      <alignment shrinkToFit="0" vertical="bottom" wrapText="0"/>
    </xf>
    <xf borderId="0" fillId="0" fontId="0" numFmtId="0" xfId="0" applyAlignment="1" applyFont="1">
      <alignment shrinkToFit="0" vertical="bottom" wrapText="0"/>
    </xf>
    <xf borderId="0" fillId="0" fontId="7" numFmtId="0" xfId="0" applyAlignment="1" applyFont="1">
      <alignment shrinkToFit="0" vertical="bottom" wrapText="0"/>
    </xf>
    <xf borderId="0" fillId="0" fontId="8" numFmtId="165" xfId="0" applyAlignment="1" applyFont="1" applyNumberFormat="1">
      <alignment shrinkToFit="0" vertical="bottom" wrapText="0"/>
    </xf>
    <xf borderId="0" fillId="0" fontId="8" numFmtId="165" xfId="0" applyAlignment="1" applyFont="1" applyNumberFormat="1">
      <alignment shrinkToFit="0" vertical="bottom" wrapText="1"/>
    </xf>
    <xf borderId="0" fillId="0" fontId="9" numFmtId="165" xfId="0" applyAlignment="1" applyFont="1" applyNumberFormat="1">
      <alignment shrinkToFit="0" vertical="bottom" wrapText="0"/>
    </xf>
    <xf borderId="0" fillId="0" fontId="9" numFmtId="3" xfId="0" applyAlignment="1" applyFont="1" applyNumberFormat="1">
      <alignment shrinkToFit="0" vertical="bottom" wrapText="0"/>
    </xf>
    <xf borderId="0" fillId="0" fontId="10" numFmtId="0" xfId="0" applyAlignment="1" applyFont="1">
      <alignment shrinkToFit="0" vertical="bottom" wrapText="0"/>
    </xf>
    <xf borderId="0" fillId="0" fontId="2" numFmtId="166" xfId="0" applyAlignment="1" applyFont="1" applyNumberFormat="1">
      <alignment horizontal="right" shrinkToFit="0" vertical="bottom" wrapText="0"/>
    </xf>
    <xf borderId="0" fillId="0" fontId="2" numFmtId="164" xfId="0" applyAlignment="1" applyFont="1" applyNumberFormat="1">
      <alignment shrinkToFit="0" vertical="bottom" wrapText="0"/>
    </xf>
    <xf borderId="0" fillId="0" fontId="5" numFmtId="166" xfId="0" applyAlignment="1" applyFont="1" applyNumberFormat="1">
      <alignment shrinkToFit="0" vertical="bottom" wrapText="0"/>
    </xf>
    <xf borderId="0" fillId="0" fontId="11" numFmtId="0" xfId="0" applyAlignment="1" applyFont="1">
      <alignment shrinkToFit="0" vertical="bottom" wrapText="0"/>
    </xf>
    <xf borderId="0" fillId="0" fontId="5" numFmtId="164" xfId="0" applyAlignment="1" applyFont="1" applyNumberFormat="1">
      <alignment shrinkToFit="0" vertical="bottom" wrapText="0"/>
    </xf>
    <xf borderId="0" fillId="0" fontId="12" numFmtId="164" xfId="0" applyAlignment="1" applyFont="1" applyNumberFormat="1">
      <alignment shrinkToFit="0" vertical="bottom" wrapText="0"/>
    </xf>
    <xf borderId="0" fillId="0" fontId="13" numFmtId="3" xfId="0" applyAlignment="1" applyFont="1" applyNumberFormat="1">
      <alignment shrinkToFit="0" vertical="bottom" wrapText="0"/>
    </xf>
    <xf borderId="0" fillId="0" fontId="13" numFmtId="0" xfId="0" applyAlignment="1" applyFont="1">
      <alignment shrinkToFit="0" vertical="bottom" wrapText="0"/>
    </xf>
    <xf borderId="0" fillId="0" fontId="5" numFmtId="0" xfId="0" applyAlignment="1" applyFont="1">
      <alignment shrinkToFit="0" vertical="bottom" wrapText="1"/>
    </xf>
    <xf borderId="4" fillId="4" fontId="2" numFmtId="0" xfId="0" applyAlignment="1" applyBorder="1" applyFill="1" applyFont="1">
      <alignment shrinkToFit="0" vertical="bottom" wrapText="0"/>
    </xf>
    <xf borderId="4" fillId="4" fontId="2" numFmtId="165" xfId="0" applyAlignment="1" applyBorder="1" applyFont="1" applyNumberFormat="1">
      <alignment shrinkToFit="0" vertical="bottom" wrapText="1"/>
    </xf>
    <xf borderId="0" fillId="0" fontId="5" numFmtId="0" xfId="0" applyAlignment="1" applyFont="1">
      <alignment horizontal="right" shrinkToFit="0" vertical="bottom" wrapText="0"/>
    </xf>
    <xf borderId="0" fillId="0" fontId="5" numFmtId="167" xfId="0" applyAlignment="1" applyFont="1" applyNumberFormat="1">
      <alignment horizontal="right" shrinkToFit="0" vertical="bottom" wrapText="0"/>
    </xf>
    <xf borderId="0" fillId="0" fontId="12" numFmtId="0" xfId="0" applyAlignment="1" applyFont="1">
      <alignment shrinkToFit="0" vertical="bottom" wrapText="0"/>
    </xf>
    <xf borderId="0" fillId="0" fontId="5" numFmtId="3" xfId="0" applyAlignment="1" applyFont="1" applyNumberFormat="1">
      <alignment horizontal="right" readingOrder="0" shrinkToFit="0" vertical="bottom" wrapText="0"/>
    </xf>
    <xf borderId="0" fillId="0" fontId="5" numFmtId="0" xfId="0" applyAlignment="1" applyFont="1">
      <alignment horizontal="right" readingOrder="0" shrinkToFit="0" vertical="bottom" wrapText="0"/>
    </xf>
    <xf borderId="0" fillId="0" fontId="5" numFmtId="167" xfId="0" applyAlignment="1" applyFont="1" applyNumberFormat="1">
      <alignment horizontal="right" readingOrder="0" shrinkToFit="0" vertical="bottom" wrapText="0"/>
    </xf>
    <xf borderId="4" fillId="5" fontId="5" numFmtId="3" xfId="0" applyAlignment="1" applyBorder="1" applyFill="1" applyFont="1" applyNumberFormat="1">
      <alignment horizontal="right" shrinkToFit="0" vertical="bottom" wrapText="0"/>
    </xf>
    <xf borderId="0" fillId="0" fontId="5" numFmtId="168" xfId="0" applyAlignment="1" applyFont="1" applyNumberFormat="1">
      <alignment horizontal="right" shrinkToFit="0" vertical="bottom" wrapText="0"/>
    </xf>
    <xf borderId="4" fillId="6" fontId="5" numFmtId="3" xfId="0" applyAlignment="1" applyBorder="1" applyFill="1" applyFont="1" applyNumberFormat="1">
      <alignment horizontal="right" shrinkToFit="0" vertical="bottom" wrapText="0"/>
    </xf>
    <xf borderId="4" fillId="4" fontId="14" numFmtId="3" xfId="0" applyAlignment="1" applyBorder="1" applyFont="1" applyNumberFormat="1">
      <alignment horizontal="right" shrinkToFit="0" vertical="bottom" wrapText="0"/>
    </xf>
    <xf borderId="0" fillId="0" fontId="5" numFmtId="168" xfId="0" applyAlignment="1" applyFont="1" applyNumberFormat="1">
      <alignment horizontal="right" readingOrder="0" shrinkToFit="0" vertical="bottom" wrapText="0"/>
    </xf>
    <xf borderId="0" fillId="0" fontId="14" numFmtId="0" xfId="0" applyAlignment="1" applyFont="1">
      <alignment horizontal="right" shrinkToFit="0" vertical="bottom" wrapText="0"/>
    </xf>
    <xf borderId="0" fillId="0" fontId="12" numFmtId="167" xfId="0" applyAlignment="1" applyFont="1" applyNumberFormat="1">
      <alignment horizontal="right" shrinkToFit="0" vertical="bottom" wrapText="0"/>
    </xf>
    <xf borderId="0" fillId="0" fontId="15" numFmtId="0" xfId="0" applyAlignment="1" applyFont="1">
      <alignment horizontal="left" shrinkToFit="0" vertical="bottom" wrapText="0"/>
    </xf>
    <xf borderId="4" fillId="2" fontId="16" numFmtId="0" xfId="0" applyAlignment="1" applyBorder="1" applyFont="1">
      <alignment horizontal="left" shrinkToFit="0" vertical="bottom" wrapText="0"/>
    </xf>
    <xf borderId="0" fillId="0" fontId="17" numFmtId="3" xfId="0" applyAlignment="1" applyFont="1" applyNumberFormat="1">
      <alignment shrinkToFit="0" vertical="bottom" wrapText="0"/>
    </xf>
    <xf borderId="0" fillId="0" fontId="17" numFmtId="0" xfId="0" applyAlignment="1" applyFont="1">
      <alignment shrinkToFit="0" vertical="bottom" wrapText="0"/>
    </xf>
    <xf borderId="0" fillId="0" fontId="12" numFmtId="3" xfId="0" applyAlignment="1" applyFont="1" applyNumberFormat="1">
      <alignment horizontal="right" shrinkToFit="0" vertical="bottom" wrapText="0"/>
    </xf>
    <xf borderId="0" fillId="0" fontId="14" numFmtId="0" xfId="0" applyAlignment="1" applyFont="1">
      <alignment shrinkToFit="0" vertical="bottom" wrapText="0"/>
    </xf>
    <xf borderId="0" fillId="0" fontId="14" numFmtId="3" xfId="0" applyAlignment="1" applyFont="1" applyNumberFormat="1">
      <alignment shrinkToFit="0" vertical="bottom" wrapText="0"/>
    </xf>
    <xf borderId="0" fillId="0" fontId="18" numFmtId="3" xfId="0" applyAlignment="1" applyFont="1" applyNumberFormat="1">
      <alignment horizontal="right" shrinkToFit="0" vertical="bottom" wrapText="0"/>
    </xf>
    <xf borderId="0" fillId="0" fontId="5" numFmtId="169" xfId="0" applyAlignment="1" applyFont="1" applyNumberFormat="1">
      <alignment horizontal="right" shrinkToFit="0" vertical="bottom" wrapText="0"/>
    </xf>
    <xf borderId="0" fillId="0" fontId="17" numFmtId="3" xfId="0" applyAlignment="1" applyFont="1" applyNumberFormat="1">
      <alignment horizontal="right" shrinkToFit="0" vertical="bottom" wrapText="0"/>
    </xf>
    <xf borderId="0" fillId="0" fontId="19" numFmtId="0" xfId="0" applyAlignment="1" applyFont="1">
      <alignment shrinkToFit="0" vertical="bottom" wrapText="0"/>
    </xf>
    <xf borderId="0" fillId="0" fontId="5" numFmtId="164" xfId="0" applyAlignment="1" applyFont="1" applyNumberFormat="1">
      <alignment horizontal="right" shrinkToFit="0" vertical="bottom" wrapText="0"/>
    </xf>
    <xf borderId="0" fillId="0" fontId="12" numFmtId="3" xfId="0" applyAlignment="1" applyFont="1" applyNumberFormat="1">
      <alignment shrinkToFit="0" vertical="bottom" wrapText="0"/>
    </xf>
    <xf borderId="0" fillId="0" fontId="18" numFmtId="0" xfId="0" applyAlignment="1" applyFont="1">
      <alignment shrinkToFit="0" vertical="bottom" wrapText="0"/>
    </xf>
    <xf borderId="0" fillId="0" fontId="17" numFmtId="164" xfId="0" applyAlignment="1" applyFont="1" applyNumberFormat="1">
      <alignment shrinkToFit="0" vertical="bottom" wrapText="0"/>
    </xf>
    <xf borderId="0" fillId="0" fontId="12" numFmtId="0" xfId="0" applyAlignment="1" applyFont="1">
      <alignment horizontal="right" shrinkToFit="0" vertical="bottom" wrapText="0"/>
    </xf>
    <xf borderId="0" fillId="0" fontId="5" numFmtId="169" xfId="0" applyAlignment="1" applyFont="1" applyNumberFormat="1">
      <alignment shrinkToFit="0" vertical="bottom" wrapText="0"/>
    </xf>
    <xf borderId="4" fillId="5" fontId="5" numFmtId="3" xfId="0" applyAlignment="1" applyBorder="1" applyFont="1" applyNumberFormat="1">
      <alignment shrinkToFit="0" vertical="bottom" wrapText="0"/>
    </xf>
    <xf borderId="4" fillId="7" fontId="20" numFmtId="0" xfId="0" applyAlignment="1" applyBorder="1" applyFill="1" applyFont="1">
      <alignment horizontal="right" shrinkToFit="0" vertical="bottom" wrapText="0"/>
    </xf>
    <xf borderId="4" fillId="7" fontId="20" numFmtId="169" xfId="0" applyAlignment="1" applyBorder="1" applyFont="1" applyNumberFormat="1">
      <alignment shrinkToFit="0" vertical="bottom" wrapText="0"/>
    </xf>
    <xf borderId="4" fillId="7" fontId="20" numFmtId="168" xfId="0" applyAlignment="1" applyBorder="1" applyFont="1" applyNumberFormat="1">
      <alignment horizontal="right" shrinkToFit="0" vertical="bottom" wrapText="0"/>
    </xf>
    <xf borderId="4" fillId="7" fontId="20" numFmtId="0" xfId="0" applyAlignment="1" applyBorder="1" applyFont="1">
      <alignment shrinkToFit="0" vertical="bottom" wrapText="0"/>
    </xf>
    <xf borderId="4" fillId="5" fontId="20" numFmtId="3" xfId="0" applyAlignment="1" applyBorder="1" applyFont="1" applyNumberFormat="1">
      <alignment shrinkToFit="0" vertical="bottom" wrapText="0"/>
    </xf>
    <xf borderId="4" fillId="7" fontId="20" numFmtId="3" xfId="0" applyAlignment="1" applyBorder="1" applyFont="1" applyNumberFormat="1">
      <alignment shrinkToFit="0" vertical="bottom" wrapText="0"/>
    </xf>
    <xf borderId="4" fillId="7" fontId="21" numFmtId="0" xfId="0" applyAlignment="1" applyBorder="1" applyFont="1">
      <alignment horizontal="right" shrinkToFit="0" vertical="bottom" wrapText="0"/>
    </xf>
    <xf borderId="4" fillId="7" fontId="21" numFmtId="0" xfId="0" applyAlignment="1" applyBorder="1" applyFont="1">
      <alignment shrinkToFit="0" vertical="bottom" wrapText="0"/>
    </xf>
    <xf borderId="4" fillId="4" fontId="14" numFmtId="3" xfId="0" applyAlignment="1" applyBorder="1" applyFont="1" applyNumberFormat="1">
      <alignment shrinkToFit="0" vertical="bottom" wrapText="0"/>
    </xf>
    <xf borderId="0" fillId="0" fontId="2" numFmtId="3" xfId="0" applyAlignment="1" applyFont="1" applyNumberFormat="1">
      <alignment horizontal="right" shrinkToFit="0" vertical="bottom" wrapText="0"/>
    </xf>
    <xf borderId="0" fillId="0" fontId="2" numFmtId="164" xfId="0" applyAlignment="1" applyFont="1" applyNumberFormat="1">
      <alignment horizontal="right" shrinkToFit="0" vertical="bottom" wrapText="0"/>
    </xf>
    <xf borderId="4" fillId="8" fontId="5" numFmtId="3" xfId="0" applyAlignment="1" applyBorder="1" applyFill="1" applyFont="1" applyNumberFormat="1">
      <alignment shrinkToFit="0" vertical="bottom" wrapText="0"/>
    </xf>
    <xf borderId="5" fillId="0" fontId="19" numFmtId="0" xfId="0" applyAlignment="1" applyBorder="1" applyFont="1">
      <alignment shrinkToFit="0" vertical="bottom" wrapText="0"/>
    </xf>
    <xf borderId="6" fillId="0" fontId="19" numFmtId="0" xfId="0" applyAlignment="1" applyBorder="1" applyFont="1">
      <alignment shrinkToFit="0" vertical="bottom" wrapText="0"/>
    </xf>
    <xf borderId="6" fillId="0" fontId="12" numFmtId="170" xfId="0" applyAlignment="1" applyBorder="1" applyFont="1" applyNumberFormat="1">
      <alignment shrinkToFit="0" vertical="bottom" wrapText="0"/>
    </xf>
    <xf borderId="6" fillId="0" fontId="12" numFmtId="0" xfId="0" applyAlignment="1" applyBorder="1" applyFont="1">
      <alignment shrinkToFit="0" vertical="bottom" wrapText="0"/>
    </xf>
    <xf borderId="6" fillId="0" fontId="12" numFmtId="3" xfId="0" applyAlignment="1" applyBorder="1" applyFont="1" applyNumberFormat="1">
      <alignment shrinkToFit="0" vertical="bottom" wrapText="0"/>
    </xf>
    <xf borderId="6" fillId="5" fontId="12" numFmtId="3" xfId="0" applyAlignment="1" applyBorder="1" applyFont="1" applyNumberFormat="1">
      <alignment shrinkToFit="0" vertical="bottom" wrapText="0"/>
    </xf>
    <xf borderId="7" fillId="0" fontId="22" numFmtId="3" xfId="0" applyAlignment="1" applyBorder="1" applyFont="1" applyNumberFormat="1">
      <alignment shrinkToFit="0" vertical="bottom" wrapText="0"/>
    </xf>
    <xf borderId="6" fillId="0" fontId="22" numFmtId="0" xfId="0" applyAlignment="1" applyBorder="1" applyFont="1">
      <alignment shrinkToFit="0" vertical="bottom" wrapText="0"/>
    </xf>
    <xf borderId="0" fillId="0" fontId="22" numFmtId="0" xfId="0" applyAlignment="1" applyFont="1">
      <alignment shrinkToFit="0" vertical="bottom" wrapText="0"/>
    </xf>
    <xf borderId="7" fillId="0" fontId="0" numFmtId="3" xfId="0" applyAlignment="1" applyBorder="1" applyFont="1" applyNumberFormat="1">
      <alignment shrinkToFit="0" vertical="bottom" wrapText="0"/>
    </xf>
    <xf borderId="6" fillId="0" fontId="0" numFmtId="0" xfId="0" applyAlignment="1" applyBorder="1" applyFont="1">
      <alignment shrinkToFit="0" vertical="bottom" wrapText="0"/>
    </xf>
    <xf borderId="7" fillId="0" fontId="0" numFmtId="0" xfId="0" applyAlignment="1" applyBorder="1" applyFont="1">
      <alignment shrinkToFit="0" vertical="bottom" wrapText="0"/>
    </xf>
    <xf borderId="6" fillId="0" fontId="12" numFmtId="170" xfId="0" applyAlignment="1" applyBorder="1" applyFont="1" applyNumberFormat="1">
      <alignment readingOrder="0" shrinkToFit="0" vertical="bottom" wrapText="0"/>
    </xf>
    <xf borderId="6" fillId="5" fontId="12" numFmtId="0" xfId="0" applyAlignment="1" applyBorder="1" applyFont="1">
      <alignment shrinkToFit="0" vertical="bottom" wrapText="0"/>
    </xf>
    <xf borderId="6" fillId="7" fontId="12" numFmtId="170" xfId="0" applyAlignment="1" applyBorder="1" applyFont="1" applyNumberFormat="1">
      <alignment shrinkToFit="0" vertical="bottom" wrapText="0"/>
    </xf>
    <xf borderId="6" fillId="7" fontId="12" numFmtId="0" xfId="0" applyAlignment="1" applyBorder="1" applyFont="1">
      <alignment shrinkToFit="0" vertical="bottom" wrapText="0"/>
    </xf>
    <xf borderId="6" fillId="7" fontId="12" numFmtId="3" xfId="0" applyAlignment="1" applyBorder="1" applyFont="1" applyNumberFormat="1">
      <alignment shrinkToFit="0" vertical="bottom" wrapText="0"/>
    </xf>
    <xf borderId="4" fillId="7" fontId="18" numFmtId="0" xfId="0" applyAlignment="1" applyBorder="1" applyFont="1">
      <alignment shrinkToFit="0" vertical="bottom" wrapText="0"/>
    </xf>
    <xf borderId="4" fillId="7" fontId="12" numFmtId="0" xfId="0" applyAlignment="1" applyBorder="1" applyFont="1">
      <alignment shrinkToFit="0" vertical="bottom" wrapText="0"/>
    </xf>
    <xf borderId="8" fillId="7" fontId="0" numFmtId="3" xfId="0" applyAlignment="1" applyBorder="1" applyFont="1" applyNumberFormat="1">
      <alignment shrinkToFit="0" vertical="bottom" wrapText="0"/>
    </xf>
    <xf borderId="6" fillId="7" fontId="0" numFmtId="0" xfId="0" applyAlignment="1" applyBorder="1" applyFont="1">
      <alignment shrinkToFit="0" vertical="bottom" wrapText="0"/>
    </xf>
    <xf borderId="8" fillId="7" fontId="22" numFmtId="3" xfId="0" applyAlignment="1" applyBorder="1" applyFont="1" applyNumberFormat="1">
      <alignment shrinkToFit="0" vertical="bottom" wrapText="0"/>
    </xf>
    <xf borderId="6" fillId="7" fontId="22" numFmtId="0" xfId="0" applyAlignment="1" applyBorder="1" applyFont="1">
      <alignment shrinkToFit="0" vertical="bottom" wrapText="0"/>
    </xf>
    <xf borderId="4" fillId="7" fontId="22" numFmtId="0" xfId="0" applyAlignment="1" applyBorder="1" applyFont="1">
      <alignment shrinkToFit="0" vertical="bottom" wrapText="0"/>
    </xf>
    <xf borderId="4" fillId="2" fontId="12" numFmtId="0" xfId="0" applyAlignment="1" applyBorder="1" applyFont="1">
      <alignment horizontal="left" shrinkToFit="0" vertical="bottom" wrapText="0"/>
    </xf>
    <xf borderId="5" fillId="0" fontId="12" numFmtId="170" xfId="0" applyAlignment="1" applyBorder="1" applyFont="1" applyNumberFormat="1">
      <alignment shrinkToFit="0" vertical="bottom" wrapText="0"/>
    </xf>
    <xf borderId="5" fillId="0" fontId="12" numFmtId="0" xfId="0" applyAlignment="1" applyBorder="1" applyFont="1">
      <alignment shrinkToFit="0" vertical="bottom" wrapText="0"/>
    </xf>
    <xf borderId="5" fillId="0" fontId="12" numFmtId="3" xfId="0" applyAlignment="1" applyBorder="1" applyFont="1" applyNumberFormat="1">
      <alignment shrinkToFit="0" vertical="bottom" wrapText="0"/>
    </xf>
    <xf borderId="9" fillId="5" fontId="12" numFmtId="3" xfId="0" applyAlignment="1" applyBorder="1" applyFont="1" applyNumberFormat="1">
      <alignment shrinkToFit="0" vertical="bottom" wrapText="0"/>
    </xf>
    <xf borderId="0" fillId="0" fontId="12" numFmtId="170" xfId="0" applyAlignment="1" applyFont="1" applyNumberFormat="1">
      <alignment horizontal="right" shrinkToFit="0" vertical="bottom" wrapText="0"/>
    </xf>
    <xf borderId="0" fillId="0" fontId="12" numFmtId="170" xfId="0" applyAlignment="1" applyFont="1" applyNumberFormat="1">
      <alignment shrinkToFit="0" vertical="bottom" wrapText="0"/>
    </xf>
    <xf borderId="10" fillId="0" fontId="12" numFmtId="170" xfId="0" applyAlignment="1" applyBorder="1" applyFont="1" applyNumberFormat="1">
      <alignment shrinkToFit="0" vertical="bottom" wrapText="0"/>
    </xf>
    <xf borderId="10" fillId="0" fontId="12" numFmtId="0" xfId="0" applyAlignment="1" applyBorder="1" applyFont="1">
      <alignment shrinkToFit="0" vertical="bottom" wrapText="0"/>
    </xf>
    <xf borderId="10" fillId="0" fontId="12" numFmtId="3" xfId="0" applyAlignment="1" applyBorder="1" applyFont="1" applyNumberFormat="1">
      <alignment shrinkToFit="0" vertical="bottom" wrapText="0"/>
    </xf>
    <xf borderId="11" fillId="5" fontId="12" numFmtId="3" xfId="0" applyAlignment="1" applyBorder="1" applyFont="1" applyNumberFormat="1">
      <alignment shrinkToFit="0" vertical="bottom" wrapText="0"/>
    </xf>
    <xf borderId="8" fillId="9" fontId="0" numFmtId="3" xfId="0" applyAlignment="1" applyBorder="1" applyFill="1" applyFont="1" applyNumberFormat="1">
      <alignment shrinkToFit="0" vertical="bottom" wrapText="0"/>
    </xf>
    <xf borderId="6" fillId="9" fontId="0" numFmtId="0" xfId="0" applyAlignment="1" applyBorder="1" applyFont="1">
      <alignment shrinkToFit="0" vertical="bottom" wrapText="0"/>
    </xf>
    <xf borderId="4" fillId="9" fontId="12" numFmtId="0" xfId="0" applyAlignment="1" applyBorder="1" applyFont="1">
      <alignment shrinkToFit="0" vertical="bottom" wrapText="0"/>
    </xf>
    <xf borderId="8" fillId="9" fontId="22" numFmtId="3" xfId="0" applyAlignment="1" applyBorder="1" applyFont="1" applyNumberFormat="1">
      <alignment shrinkToFit="0" vertical="bottom" wrapText="0"/>
    </xf>
    <xf borderId="6" fillId="9" fontId="22" numFmtId="0" xfId="0" applyAlignment="1" applyBorder="1" applyFont="1">
      <alignment shrinkToFit="0" vertical="bottom" wrapText="0"/>
    </xf>
    <xf borderId="4" fillId="9" fontId="22" numFmtId="0" xfId="0" applyAlignment="1" applyBorder="1" applyFont="1">
      <alignment shrinkToFit="0" vertical="bottom" wrapText="0"/>
    </xf>
    <xf borderId="12" fillId="0" fontId="6" numFmtId="3" xfId="0" applyAlignment="1" applyBorder="1" applyFont="1" applyNumberFormat="1">
      <alignment horizontal="right" shrinkToFit="0" vertical="bottom" wrapText="0"/>
    </xf>
    <xf borderId="13" fillId="0" fontId="15" numFmtId="0" xfId="0" applyAlignment="1" applyBorder="1" applyFont="1">
      <alignment shrinkToFit="0" vertical="bottom" wrapText="0"/>
    </xf>
    <xf borderId="13" fillId="0" fontId="6" numFmtId="0" xfId="0" applyAlignment="1" applyBorder="1" applyFont="1">
      <alignment shrinkToFit="0" vertical="bottom" wrapText="0"/>
    </xf>
    <xf borderId="0" fillId="0" fontId="0" numFmtId="3" xfId="0" applyAlignment="1" applyFont="1" applyNumberFormat="1">
      <alignment shrinkToFit="0" vertical="bottom" wrapText="0"/>
    </xf>
    <xf borderId="0" fillId="0" fontId="22" numFmtId="3" xfId="0" applyAlignment="1" applyFont="1" applyNumberFormat="1">
      <alignment shrinkToFit="0" vertical="bottom" wrapText="0"/>
    </xf>
    <xf borderId="4" fillId="5" fontId="12" numFmtId="3" xfId="0" applyAlignment="1" applyBorder="1" applyFont="1" applyNumberFormat="1">
      <alignment horizontal="right" shrinkToFit="0" vertical="bottom" wrapText="0"/>
    </xf>
    <xf borderId="0" fillId="0" fontId="23" numFmtId="0" xfId="0" applyAlignment="1" applyFont="1">
      <alignment shrinkToFit="0" vertical="bottom" wrapText="0"/>
    </xf>
    <xf borderId="4" fillId="7" fontId="17" numFmtId="0" xfId="0" applyAlignment="1" applyBorder="1" applyFont="1">
      <alignment shrinkToFit="0" vertical="bottom" wrapText="0"/>
    </xf>
    <xf borderId="4" fillId="7" fontId="17" numFmtId="3" xfId="0" applyAlignment="1" applyBorder="1" applyFont="1" applyNumberFormat="1">
      <alignment shrinkToFit="0" vertical="bottom" wrapText="0"/>
    </xf>
    <xf borderId="0" fillId="0" fontId="5" numFmtId="170" xfId="0" applyAlignment="1" applyFont="1" applyNumberFormat="1">
      <alignment shrinkToFit="0" vertical="bottom" wrapText="0"/>
    </xf>
    <xf borderId="4" fillId="10" fontId="18" numFmtId="0" xfId="0" applyAlignment="1" applyBorder="1" applyFill="1" applyFont="1">
      <alignment shrinkToFit="0" vertical="bottom" wrapText="0"/>
    </xf>
    <xf borderId="0" fillId="0" fontId="5" numFmtId="170" xfId="0" applyAlignment="1" applyFont="1" applyNumberFormat="1">
      <alignment readingOrder="0" shrinkToFit="0" vertical="bottom" wrapText="0"/>
    </xf>
    <xf borderId="0" fillId="0" fontId="5" numFmtId="3" xfId="0" applyAlignment="1" applyFont="1" applyNumberFormat="1">
      <alignment readingOrder="0" shrinkToFit="0" vertical="bottom" wrapText="0"/>
    </xf>
    <xf borderId="0" fillId="0" fontId="5" numFmtId="0" xfId="0" applyAlignment="1" applyFont="1">
      <alignment readingOrder="0" shrinkToFit="0" vertical="bottom" wrapText="0"/>
    </xf>
    <xf borderId="0" fillId="0" fontId="6" numFmtId="3" xfId="0" applyAlignment="1" applyFont="1" applyNumberFormat="1">
      <alignment shrinkToFit="0" vertical="bottom" wrapText="0"/>
    </xf>
    <xf borderId="0" fillId="0" fontId="6" numFmtId="3" xfId="0" applyAlignment="1" applyFont="1" applyNumberFormat="1">
      <alignment horizontal="right" shrinkToFit="0" vertical="bottom" wrapText="0"/>
    </xf>
    <xf borderId="12" fillId="0" fontId="15" numFmtId="0" xfId="0" applyAlignment="1" applyBorder="1" applyFont="1">
      <alignment shrinkToFit="0" vertical="bottom" wrapText="0"/>
    </xf>
    <xf borderId="0" fillId="0" fontId="19" numFmtId="3" xfId="0" applyAlignment="1" applyFont="1" applyNumberFormat="1">
      <alignment shrinkToFit="0" vertical="bottom" wrapText="0"/>
    </xf>
    <xf borderId="0" fillId="0" fontId="24" numFmtId="0" xfId="0" applyAlignment="1" applyFont="1">
      <alignment shrinkToFit="0" vertical="bottom" wrapText="0"/>
    </xf>
    <xf borderId="0" fillId="0" fontId="6" numFmtId="0" xfId="0" applyAlignment="1" applyFont="1">
      <alignment horizontal="right" shrinkToFit="0" vertical="bottom" wrapText="0"/>
    </xf>
    <xf borderId="0" fillId="0" fontId="6" numFmtId="1" xfId="0" applyAlignment="1" applyFont="1" applyNumberFormat="1">
      <alignment shrinkToFit="0" vertical="bottom" wrapText="0"/>
    </xf>
    <xf borderId="4" fillId="11" fontId="2" numFmtId="0" xfId="0" applyAlignment="1" applyBorder="1" applyFill="1" applyFont="1">
      <alignment shrinkToFit="0" vertical="bottom" wrapText="0"/>
    </xf>
    <xf borderId="4" fillId="11" fontId="6" numFmtId="0" xfId="0" applyAlignment="1" applyBorder="1" applyFont="1">
      <alignment shrinkToFit="0" vertical="bottom" wrapText="0"/>
    </xf>
    <xf borderId="4" fillId="11" fontId="6" numFmtId="3" xfId="0" applyAlignment="1" applyBorder="1" applyFont="1" applyNumberFormat="1">
      <alignment shrinkToFit="0" vertical="bottom" wrapText="0"/>
    </xf>
    <xf borderId="4" fillId="12" fontId="0" numFmtId="0" xfId="0" applyAlignment="1" applyBorder="1" applyFill="1" applyFont="1">
      <alignment shrinkToFit="0" vertical="bottom" wrapText="0"/>
    </xf>
    <xf borderId="4" fillId="6" fontId="0" numFmtId="0" xfId="0" applyAlignment="1" applyBorder="1" applyFont="1">
      <alignment shrinkToFit="0" vertical="bottom" wrapText="0"/>
    </xf>
    <xf borderId="13" fillId="11" fontId="6" numFmtId="0" xfId="0" applyAlignment="1" applyBorder="1" applyFont="1">
      <alignment shrinkToFit="0" vertical="bottom" wrapText="0"/>
    </xf>
    <xf borderId="13" fillId="11" fontId="6" numFmtId="3" xfId="0" applyAlignment="1" applyBorder="1" applyFont="1" applyNumberFormat="1">
      <alignment shrinkToFit="0" vertical="bottom" wrapText="0"/>
    </xf>
    <xf borderId="13" fillId="11" fontId="6" numFmtId="0" xfId="0" applyAlignment="1" applyBorder="1" applyFont="1">
      <alignment shrinkToFit="0" vertical="bottom" wrapText="1"/>
    </xf>
    <xf borderId="14" fillId="12" fontId="0" numFmtId="0" xfId="0" applyAlignment="1" applyBorder="1" applyFont="1">
      <alignment shrinkToFit="0" vertical="bottom" wrapText="0"/>
    </xf>
    <xf borderId="14" fillId="6" fontId="0" numFmtId="0" xfId="0" applyAlignment="1" applyBorder="1" applyFont="1">
      <alignment shrinkToFit="0" vertical="bottom" wrapText="1"/>
    </xf>
    <xf borderId="14" fillId="6" fontId="0" numFmtId="0" xfId="0" applyAlignment="1" applyBorder="1" applyFont="1">
      <alignment shrinkToFit="0" vertical="bottom" wrapText="0"/>
    </xf>
    <xf borderId="13" fillId="2" fontId="25" numFmtId="171" xfId="0" applyAlignment="1" applyBorder="1" applyFont="1" applyNumberFormat="1">
      <alignment shrinkToFit="0" vertical="bottom" wrapText="0"/>
    </xf>
    <xf borderId="13" fillId="2" fontId="25" numFmtId="0" xfId="0" applyAlignment="1" applyBorder="1" applyFont="1">
      <alignment shrinkToFit="0" vertical="bottom" wrapText="0"/>
    </xf>
    <xf borderId="13" fillId="5" fontId="25" numFmtId="172" xfId="0" applyAlignment="1" applyBorder="1" applyFont="1" applyNumberFormat="1">
      <alignment shrinkToFit="0" vertical="bottom" wrapText="0"/>
    </xf>
    <xf borderId="13" fillId="2" fontId="25" numFmtId="172" xfId="0" applyAlignment="1" applyBorder="1" applyFont="1" applyNumberFormat="1">
      <alignment shrinkToFit="0" vertical="bottom" wrapText="0"/>
    </xf>
    <xf borderId="13" fillId="2" fontId="25" numFmtId="3" xfId="0" applyAlignment="1" applyBorder="1" applyFont="1" applyNumberFormat="1">
      <alignment shrinkToFit="0" vertical="bottom" wrapText="0"/>
    </xf>
    <xf borderId="13" fillId="2" fontId="26" numFmtId="0" xfId="0" applyAlignment="1" applyBorder="1" applyFont="1">
      <alignment shrinkToFit="0" vertical="bottom" wrapText="0"/>
    </xf>
    <xf borderId="4" fillId="12" fontId="0" numFmtId="3" xfId="0" applyAlignment="1" applyBorder="1" applyFont="1" applyNumberFormat="1">
      <alignment shrinkToFit="0" vertical="bottom" wrapText="0"/>
    </xf>
    <xf borderId="4" fillId="2" fontId="0" numFmtId="0" xfId="0" applyAlignment="1" applyBorder="1" applyFont="1">
      <alignment shrinkToFit="0" vertical="bottom" wrapText="0"/>
    </xf>
    <xf borderId="13" fillId="0" fontId="25" numFmtId="173" xfId="0" applyAlignment="1" applyBorder="1" applyFont="1" applyNumberFormat="1">
      <alignment shrinkToFit="0" vertical="bottom" wrapText="0"/>
    </xf>
    <xf borderId="13" fillId="0" fontId="25" numFmtId="0" xfId="0" applyAlignment="1" applyBorder="1" applyFont="1">
      <alignment shrinkToFit="0" vertical="bottom" wrapText="0"/>
    </xf>
    <xf borderId="13" fillId="0" fontId="25" numFmtId="172" xfId="0" applyAlignment="1" applyBorder="1" applyFont="1" applyNumberFormat="1">
      <alignment shrinkToFit="0" vertical="bottom" wrapText="0"/>
    </xf>
    <xf borderId="13" fillId="0" fontId="26" numFmtId="0" xfId="0" applyAlignment="1" applyBorder="1" applyFont="1">
      <alignment shrinkToFit="0" vertical="bottom" wrapText="0"/>
    </xf>
    <xf borderId="13" fillId="0" fontId="27" numFmtId="172" xfId="0" applyAlignment="1" applyBorder="1" applyFont="1" applyNumberFormat="1">
      <alignment shrinkToFit="0" vertical="bottom" wrapText="0"/>
    </xf>
    <xf borderId="15" fillId="2" fontId="27" numFmtId="0" xfId="0" applyAlignment="1" applyBorder="1" applyFont="1">
      <alignment horizontal="left" shrinkToFit="0" vertical="bottom" wrapText="0"/>
    </xf>
    <xf borderId="4" fillId="12" fontId="0" numFmtId="174" xfId="0" applyAlignment="1" applyBorder="1" applyFont="1" applyNumberFormat="1">
      <alignment shrinkToFit="0" vertical="bottom" wrapText="0"/>
    </xf>
    <xf borderId="13" fillId="2" fontId="25" numFmtId="173" xfId="0" applyAlignment="1" applyBorder="1" applyFont="1" applyNumberFormat="1">
      <alignment horizontal="right" shrinkToFit="0" vertical="bottom" wrapText="0"/>
    </xf>
    <xf borderId="4" fillId="12" fontId="28" numFmtId="3" xfId="0" applyAlignment="1" applyBorder="1" applyFont="1" applyNumberFormat="1">
      <alignment shrinkToFit="0" vertical="bottom" wrapText="0"/>
    </xf>
    <xf borderId="13" fillId="0" fontId="27" numFmtId="173" xfId="0" applyAlignment="1" applyBorder="1" applyFont="1" applyNumberFormat="1">
      <alignment shrinkToFit="0" vertical="bottom" wrapText="0"/>
    </xf>
    <xf borderId="13" fillId="0" fontId="27" numFmtId="0" xfId="0" applyAlignment="1" applyBorder="1" applyFont="1">
      <alignment shrinkToFit="0" vertical="bottom" wrapText="1"/>
    </xf>
    <xf borderId="13" fillId="0" fontId="27" numFmtId="0" xfId="0" applyAlignment="1" applyBorder="1" applyFont="1">
      <alignment shrinkToFit="0" vertical="bottom" wrapText="0"/>
    </xf>
    <xf borderId="4" fillId="12" fontId="0" numFmtId="175" xfId="0" applyAlignment="1" applyBorder="1" applyFont="1" applyNumberFormat="1">
      <alignment shrinkToFit="0" vertical="bottom" wrapText="0"/>
    </xf>
    <xf borderId="13" fillId="0" fontId="6" numFmtId="173" xfId="0" applyAlignment="1" applyBorder="1" applyFont="1" applyNumberFormat="1">
      <alignment shrinkToFit="0" vertical="bottom" wrapText="0"/>
    </xf>
    <xf borderId="13" fillId="0" fontId="6" numFmtId="172" xfId="0" applyAlignment="1" applyBorder="1" applyFont="1" applyNumberFormat="1">
      <alignment shrinkToFit="0" vertical="bottom" wrapText="0"/>
    </xf>
    <xf borderId="13" fillId="2" fontId="1" numFmtId="3" xfId="0" applyAlignment="1" applyBorder="1" applyFont="1" applyNumberFormat="1">
      <alignment shrinkToFit="0" vertical="bottom" wrapText="0"/>
    </xf>
    <xf borderId="13" fillId="0" fontId="0" numFmtId="0" xfId="0" applyAlignment="1" applyBorder="1" applyFont="1">
      <alignment shrinkToFit="0" vertical="bottom" wrapText="0"/>
    </xf>
    <xf borderId="13" fillId="0" fontId="1" numFmtId="0" xfId="0" applyAlignment="1" applyBorder="1" applyFont="1">
      <alignment shrinkToFit="0" vertical="bottom" wrapText="1"/>
    </xf>
    <xf borderId="13" fillId="5" fontId="6" numFmtId="172" xfId="0" applyAlignment="1" applyBorder="1" applyFont="1" applyNumberFormat="1">
      <alignment shrinkToFit="0" vertical="bottom" wrapText="0"/>
    </xf>
    <xf borderId="13" fillId="0" fontId="6" numFmtId="0" xfId="0" applyAlignment="1" applyBorder="1" applyFont="1">
      <alignment shrinkToFit="0" vertical="bottom" wrapText="1"/>
    </xf>
    <xf borderId="13" fillId="0" fontId="6" numFmtId="176" xfId="0" applyAlignment="1" applyBorder="1" applyFont="1" applyNumberFormat="1">
      <alignment shrinkToFit="0" vertical="bottom" wrapText="0"/>
    </xf>
    <xf borderId="13" fillId="0" fontId="6" numFmtId="177" xfId="0" applyAlignment="1" applyBorder="1" applyFont="1" applyNumberFormat="1">
      <alignment shrinkToFit="0" vertical="bottom" wrapText="0"/>
    </xf>
    <xf borderId="13" fillId="0" fontId="6" numFmtId="3" xfId="0" applyAlignment="1" applyBorder="1" applyFont="1" applyNumberFormat="1">
      <alignment shrinkToFit="0" vertical="bottom" wrapText="0"/>
    </xf>
    <xf borderId="13" fillId="0" fontId="6" numFmtId="178" xfId="0" applyAlignment="1" applyBorder="1" applyFont="1" applyNumberFormat="1">
      <alignment shrinkToFit="0" vertical="bottom" wrapText="0"/>
    </xf>
    <xf borderId="13" fillId="0" fontId="6" numFmtId="179" xfId="0" applyAlignment="1" applyBorder="1" applyFont="1" applyNumberFormat="1">
      <alignment shrinkToFit="0" vertical="bottom" wrapText="0"/>
    </xf>
    <xf borderId="13" fillId="13" fontId="6" numFmtId="179" xfId="0" applyAlignment="1" applyBorder="1" applyFill="1" applyFont="1" applyNumberFormat="1">
      <alignment shrinkToFit="0" vertical="bottom" wrapText="0"/>
    </xf>
    <xf borderId="13" fillId="13" fontId="6" numFmtId="0" xfId="0" applyAlignment="1" applyBorder="1" applyFont="1">
      <alignment shrinkToFit="0" vertical="bottom" wrapText="0"/>
    </xf>
    <xf borderId="13" fillId="13" fontId="6" numFmtId="172" xfId="0" applyAlignment="1" applyBorder="1" applyFont="1" applyNumberFormat="1">
      <alignment shrinkToFit="0" vertical="bottom" wrapText="0"/>
    </xf>
    <xf borderId="4" fillId="13" fontId="0" numFmtId="0" xfId="0" applyAlignment="1" applyBorder="1" applyFont="1">
      <alignment shrinkToFit="0" vertical="bottom" wrapText="0"/>
    </xf>
    <xf borderId="13" fillId="13" fontId="6" numFmtId="3" xfId="0" applyAlignment="1" applyBorder="1" applyFont="1" applyNumberFormat="1">
      <alignment shrinkToFit="0" vertical="bottom" wrapText="0"/>
    </xf>
    <xf borderId="13" fillId="14" fontId="6" numFmtId="179" xfId="0" applyAlignment="1" applyBorder="1" applyFill="1" applyFont="1" applyNumberFormat="1">
      <alignment shrinkToFit="0" vertical="bottom" wrapText="0"/>
    </xf>
    <xf borderId="13" fillId="14" fontId="6" numFmtId="0" xfId="0" applyAlignment="1" applyBorder="1" applyFont="1">
      <alignment shrinkToFit="0" vertical="bottom" wrapText="0"/>
    </xf>
    <xf borderId="13" fillId="14" fontId="6" numFmtId="172" xfId="0" applyAlignment="1" applyBorder="1" applyFont="1" applyNumberFormat="1">
      <alignment shrinkToFit="0" vertical="bottom" wrapText="0"/>
    </xf>
    <xf borderId="13" fillId="14" fontId="0" numFmtId="0" xfId="0" applyAlignment="1" applyBorder="1" applyFont="1">
      <alignment shrinkToFit="0" vertical="bottom" wrapText="0"/>
    </xf>
    <xf borderId="13" fillId="14" fontId="6" numFmtId="3" xfId="0" applyAlignment="1" applyBorder="1" applyFont="1" applyNumberFormat="1">
      <alignment shrinkToFit="0" vertical="bottom" wrapText="0"/>
    </xf>
    <xf borderId="13" fillId="0" fontId="0" numFmtId="179" xfId="0" applyAlignment="1" applyBorder="1" applyFont="1" applyNumberFormat="1">
      <alignment shrinkToFit="0" vertical="bottom" wrapText="0"/>
    </xf>
    <xf borderId="13" fillId="0" fontId="0" numFmtId="3" xfId="0" applyAlignment="1" applyBorder="1" applyFont="1" applyNumberFormat="1">
      <alignment shrinkToFit="0" vertical="bottom" wrapText="0"/>
    </xf>
    <xf borderId="13" fillId="5" fontId="0" numFmtId="3" xfId="0" applyAlignment="1" applyBorder="1" applyFont="1" applyNumberFormat="1">
      <alignment shrinkToFit="0" vertical="bottom" wrapText="0"/>
    </xf>
    <xf borderId="13" fillId="0" fontId="0" numFmtId="0" xfId="0" applyAlignment="1" applyBorder="1" applyFont="1">
      <alignment shrinkToFit="0" vertical="bottom" wrapText="1"/>
    </xf>
    <xf borderId="13" fillId="5" fontId="0" numFmtId="0" xfId="0" applyAlignment="1" applyBorder="1" applyFont="1">
      <alignment shrinkToFit="0" vertical="bottom" wrapText="0"/>
    </xf>
    <xf borderId="13" fillId="0" fontId="0" numFmtId="1" xfId="0" applyAlignment="1" applyBorder="1" applyFont="1" applyNumberFormat="1">
      <alignment shrinkToFit="0" vertical="bottom" wrapText="0"/>
    </xf>
    <xf borderId="4" fillId="5" fontId="0" numFmtId="0" xfId="0" applyAlignment="1" applyBorder="1" applyFont="1">
      <alignment shrinkToFit="0" vertical="bottom" wrapText="0"/>
    </xf>
    <xf borderId="13" fillId="5" fontId="0" numFmtId="3" xfId="0" applyAlignment="1" applyBorder="1" applyFont="1" applyNumberFormat="1">
      <alignment horizontal="right" shrinkToFit="0" vertical="bottom" wrapText="0"/>
    </xf>
    <xf borderId="13" fillId="15" fontId="0" numFmtId="0" xfId="0" applyAlignment="1" applyBorder="1" applyFill="1" applyFont="1">
      <alignment shrinkToFit="0" vertical="bottom" wrapText="0"/>
    </xf>
    <xf borderId="13" fillId="4" fontId="0" numFmtId="179" xfId="0" applyAlignment="1" applyBorder="1" applyFont="1" applyNumberFormat="1">
      <alignment shrinkToFit="0" vertical="bottom" wrapText="0"/>
    </xf>
    <xf borderId="13" fillId="4" fontId="0" numFmtId="0" xfId="0" applyAlignment="1" applyBorder="1" applyFont="1">
      <alignment shrinkToFit="0" vertical="bottom" wrapText="0"/>
    </xf>
    <xf borderId="13" fillId="4" fontId="0" numFmtId="3" xfId="0" applyAlignment="1" applyBorder="1" applyFont="1" applyNumberFormat="1">
      <alignment shrinkToFit="0" vertical="bottom" wrapText="0"/>
    </xf>
    <xf borderId="4" fillId="4" fontId="0" numFmtId="0" xfId="0" applyAlignment="1" applyBorder="1" applyFont="1">
      <alignment shrinkToFit="0" vertical="bottom" wrapText="0"/>
    </xf>
    <xf borderId="13" fillId="12" fontId="0" numFmtId="179" xfId="0" applyAlignment="1" applyBorder="1" applyFont="1" applyNumberFormat="1">
      <alignment shrinkToFit="0" vertical="bottom" wrapText="0"/>
    </xf>
    <xf borderId="13" fillId="12" fontId="0" numFmtId="0" xfId="0" applyAlignment="1" applyBorder="1" applyFont="1">
      <alignment shrinkToFit="0" vertical="bottom" wrapText="0"/>
    </xf>
    <xf borderId="13" fillId="12" fontId="0" numFmtId="3" xfId="0" applyAlignment="1" applyBorder="1" applyFont="1" applyNumberFormat="1">
      <alignment shrinkToFit="0" vertical="bottom" wrapText="0"/>
    </xf>
    <xf borderId="13" fillId="2" fontId="0" numFmtId="0" xfId="0" applyAlignment="1" applyBorder="1" applyFont="1">
      <alignment shrinkToFit="0" vertical="bottom" wrapText="0"/>
    </xf>
    <xf borderId="13" fillId="2" fontId="0" numFmtId="179" xfId="0" applyAlignment="1" applyBorder="1" applyFont="1" applyNumberFormat="1">
      <alignment shrinkToFit="0" vertical="bottom" wrapText="0"/>
    </xf>
    <xf borderId="13" fillId="2" fontId="0" numFmtId="3" xfId="0" applyAlignment="1" applyBorder="1" applyFont="1" applyNumberFormat="1">
      <alignment shrinkToFit="0" vertical="bottom" wrapText="0"/>
    </xf>
    <xf borderId="13" fillId="8" fontId="0" numFmtId="179" xfId="0" applyAlignment="1" applyBorder="1" applyFont="1" applyNumberFormat="1">
      <alignment shrinkToFit="0" vertical="bottom" wrapText="0"/>
    </xf>
    <xf borderId="13" fillId="8" fontId="0" numFmtId="0" xfId="0" applyAlignment="1" applyBorder="1" applyFont="1">
      <alignment shrinkToFit="0" vertical="bottom" wrapText="0"/>
    </xf>
    <xf borderId="13" fillId="15" fontId="0" numFmtId="179" xfId="0" applyAlignment="1" applyBorder="1" applyFont="1" applyNumberFormat="1">
      <alignment shrinkToFit="0" vertical="bottom" wrapText="0"/>
    </xf>
    <xf borderId="13" fillId="13" fontId="0" numFmtId="179" xfId="0" applyAlignment="1" applyBorder="1" applyFont="1" applyNumberFormat="1">
      <alignment shrinkToFit="0" vertical="bottom" wrapText="0"/>
    </xf>
    <xf borderId="13" fillId="13" fontId="0" numFmtId="0" xfId="0" applyAlignment="1" applyBorder="1" applyFont="1">
      <alignment shrinkToFit="0" vertical="bottom" wrapText="0"/>
    </xf>
    <xf borderId="13" fillId="13" fontId="0" numFmtId="3" xfId="0" applyAlignment="1" applyBorder="1" applyFont="1" applyNumberFormat="1">
      <alignment shrinkToFit="0" vertical="bottom" wrapText="0"/>
    </xf>
    <xf borderId="13" fillId="9" fontId="0" numFmtId="179" xfId="0" applyAlignment="1" applyBorder="1" applyFont="1" applyNumberFormat="1">
      <alignment shrinkToFit="0" vertical="bottom" wrapText="0"/>
    </xf>
    <xf borderId="13" fillId="9" fontId="0" numFmtId="0" xfId="0" applyAlignment="1" applyBorder="1" applyFont="1">
      <alignment shrinkToFit="0" vertical="bottom" wrapText="0"/>
    </xf>
    <xf borderId="13" fillId="9" fontId="0" numFmtId="3" xfId="0" applyAlignment="1" applyBorder="1" applyFont="1" applyNumberFormat="1">
      <alignment shrinkToFit="0" vertical="bottom" wrapText="0"/>
    </xf>
    <xf borderId="13" fillId="7" fontId="0" numFmtId="0" xfId="0" applyAlignment="1" applyBorder="1" applyFont="1">
      <alignment shrinkToFit="0" vertical="bottom" wrapText="0"/>
    </xf>
    <xf borderId="13" fillId="0" fontId="19" numFmtId="179" xfId="0" applyAlignment="1" applyBorder="1" applyFont="1" applyNumberFormat="1">
      <alignment shrinkToFit="0" vertical="bottom" wrapText="0"/>
    </xf>
    <xf borderId="13" fillId="0" fontId="19" numFmtId="0" xfId="0" applyAlignment="1" applyBorder="1" applyFont="1">
      <alignment shrinkToFit="0" vertical="bottom" wrapText="0"/>
    </xf>
    <xf borderId="13" fillId="0" fontId="19" numFmtId="3" xfId="0" applyAlignment="1" applyBorder="1" applyFont="1" applyNumberFormat="1">
      <alignment shrinkToFit="0" vertical="bottom" wrapText="0"/>
    </xf>
    <xf borderId="13" fillId="16" fontId="0" numFmtId="0" xfId="0" applyAlignment="1" applyBorder="1" applyFill="1" applyFont="1">
      <alignment shrinkToFit="0" vertical="bottom" wrapText="0"/>
    </xf>
    <xf borderId="13" fillId="7" fontId="0" numFmtId="179" xfId="0" applyAlignment="1" applyBorder="1" applyFont="1" applyNumberFormat="1">
      <alignment shrinkToFit="0" vertical="bottom" wrapText="0"/>
    </xf>
    <xf borderId="13" fillId="7" fontId="0" numFmtId="3" xfId="0" applyAlignment="1" applyBorder="1" applyFont="1" applyNumberFormat="1">
      <alignment shrinkToFit="0" vertical="bottom" wrapText="0"/>
    </xf>
    <xf borderId="4" fillId="7" fontId="0" numFmtId="0" xfId="0" applyAlignment="1" applyBorder="1" applyFont="1">
      <alignment shrinkToFit="0" vertical="bottom" wrapText="0"/>
    </xf>
    <xf borderId="13" fillId="17" fontId="0" numFmtId="0" xfId="0" applyAlignment="1" applyBorder="1" applyFill="1" applyFont="1">
      <alignment shrinkToFit="0" vertical="bottom" wrapText="0"/>
    </xf>
    <xf borderId="13" fillId="0" fontId="0" numFmtId="180" xfId="0" applyAlignment="1" applyBorder="1" applyFont="1" applyNumberFormat="1">
      <alignment shrinkToFit="0" vertical="bottom" wrapText="0"/>
    </xf>
    <xf borderId="13" fillId="0" fontId="22" numFmtId="179" xfId="0" applyAlignment="1" applyBorder="1" applyFont="1" applyNumberFormat="1">
      <alignment shrinkToFit="0" vertical="bottom" wrapText="0"/>
    </xf>
    <xf borderId="13" fillId="0" fontId="22" numFmtId="0" xfId="0" applyAlignment="1" applyBorder="1" applyFont="1">
      <alignment shrinkToFit="0" vertical="bottom" wrapText="0"/>
    </xf>
    <xf borderId="13" fillId="0" fontId="22" numFmtId="3" xfId="0" applyAlignment="1" applyBorder="1" applyFont="1" applyNumberFormat="1">
      <alignment shrinkToFit="0" vertical="bottom" wrapText="0"/>
    </xf>
    <xf borderId="13" fillId="18" fontId="19" numFmtId="179" xfId="0" applyAlignment="1" applyBorder="1" applyFill="1" applyFont="1" applyNumberFormat="1">
      <alignment shrinkToFit="0" vertical="bottom" wrapText="0"/>
    </xf>
    <xf borderId="13" fillId="18" fontId="19" numFmtId="0" xfId="0" applyAlignment="1" applyBorder="1" applyFont="1">
      <alignment shrinkToFit="0" vertical="bottom" wrapText="0"/>
    </xf>
    <xf borderId="13" fillId="18" fontId="19" numFmtId="3" xfId="0" applyAlignment="1" applyBorder="1" applyFont="1" applyNumberFormat="1">
      <alignment shrinkToFit="0" vertical="bottom" wrapText="0"/>
    </xf>
    <xf borderId="13" fillId="19" fontId="19" numFmtId="179" xfId="0" applyAlignment="1" applyBorder="1" applyFill="1" applyFont="1" applyNumberFormat="1">
      <alignment shrinkToFit="0" vertical="bottom" wrapText="0"/>
    </xf>
    <xf borderId="13" fillId="19" fontId="19" numFmtId="0" xfId="0" applyAlignment="1" applyBorder="1" applyFont="1">
      <alignment shrinkToFit="0" vertical="bottom" wrapText="0"/>
    </xf>
    <xf borderId="13" fillId="19" fontId="19" numFmtId="3" xfId="0" applyAlignment="1" applyBorder="1" applyFont="1" applyNumberFormat="1">
      <alignment shrinkToFit="0" vertical="bottom" wrapText="0"/>
    </xf>
    <xf borderId="13" fillId="19" fontId="0" numFmtId="179" xfId="0" applyAlignment="1" applyBorder="1" applyFont="1" applyNumberFormat="1">
      <alignment shrinkToFit="0" vertical="bottom" wrapText="0"/>
    </xf>
    <xf borderId="13" fillId="19" fontId="0" numFmtId="0" xfId="0" applyAlignment="1" applyBorder="1" applyFont="1">
      <alignment shrinkToFit="0" vertical="bottom" wrapText="0"/>
    </xf>
    <xf borderId="4" fillId="2" fontId="6" numFmtId="0" xfId="0" applyAlignment="1" applyBorder="1" applyFont="1">
      <alignment horizontal="left" shrinkToFit="0" vertical="bottom" wrapText="0"/>
    </xf>
    <xf borderId="13" fillId="0" fontId="10" numFmtId="179" xfId="0" applyAlignment="1" applyBorder="1" applyFont="1" applyNumberFormat="1">
      <alignment shrinkToFit="0" vertical="bottom" wrapText="0"/>
    </xf>
    <xf borderId="13" fillId="0" fontId="10" numFmtId="0" xfId="0" applyAlignment="1" applyBorder="1" applyFont="1">
      <alignment shrinkToFit="0" vertical="bottom" wrapText="0"/>
    </xf>
    <xf borderId="13" fillId="0" fontId="10" numFmtId="3" xfId="0" applyAlignment="1" applyBorder="1" applyFont="1" applyNumberFormat="1">
      <alignment shrinkToFit="0" vertical="bottom" wrapText="0"/>
    </xf>
    <xf borderId="4" fillId="2" fontId="29" numFmtId="0" xfId="0" applyAlignment="1" applyBorder="1" applyFont="1">
      <alignment horizontal="left" shrinkToFit="0" vertical="bottom" wrapText="0"/>
    </xf>
    <xf borderId="13" fillId="19" fontId="0" numFmtId="3" xfId="0" applyAlignment="1" applyBorder="1" applyFont="1" applyNumberFormat="1">
      <alignment shrinkToFit="0" vertical="bottom" wrapText="0"/>
    </xf>
    <xf borderId="13" fillId="0" fontId="30" numFmtId="179" xfId="0" applyAlignment="1" applyBorder="1" applyFont="1" applyNumberFormat="1">
      <alignment shrinkToFit="0" vertical="bottom" wrapText="0"/>
    </xf>
    <xf borderId="13" fillId="0" fontId="30" numFmtId="0" xfId="0" applyAlignment="1" applyBorder="1" applyFont="1">
      <alignment shrinkToFit="0" vertical="bottom" wrapText="0"/>
    </xf>
    <xf borderId="4" fillId="2" fontId="31" numFmtId="0" xfId="0" applyAlignment="1" applyBorder="1" applyFont="1">
      <alignment horizontal="left" shrinkToFit="0" vertical="bottom" wrapText="0"/>
    </xf>
    <xf borderId="13" fillId="0" fontId="30" numFmtId="3" xfId="0" applyAlignment="1" applyBorder="1" applyFont="1" applyNumberFormat="1">
      <alignment shrinkToFit="0" vertical="bottom" wrapText="0"/>
    </xf>
    <xf borderId="0" fillId="0" fontId="30" numFmtId="0" xfId="0" applyAlignment="1" applyFont="1">
      <alignment shrinkToFit="0" vertical="bottom" wrapText="0"/>
    </xf>
    <xf borderId="0" fillId="0" fontId="32" numFmtId="0" xfId="0" applyAlignment="1" applyFont="1">
      <alignment horizontal="left" shrinkToFit="0" vertical="bottom" wrapText="0"/>
    </xf>
    <xf borderId="0" fillId="0" fontId="29" numFmtId="0" xfId="0" applyAlignment="1" applyFont="1">
      <alignment horizontal="left" shrinkToFit="0" vertical="bottom" wrapText="0"/>
    </xf>
    <xf borderId="13" fillId="2" fontId="6" numFmtId="0" xfId="0" applyAlignment="1" applyBorder="1" applyFont="1">
      <alignment horizontal="left" shrinkToFit="0" vertical="bottom" wrapText="0"/>
    </xf>
    <xf borderId="13" fillId="20" fontId="22" numFmtId="179" xfId="0" applyAlignment="1" applyBorder="1" applyFill="1" applyFont="1" applyNumberFormat="1">
      <alignment shrinkToFit="0" vertical="bottom" wrapText="0"/>
    </xf>
    <xf borderId="13" fillId="20" fontId="22" numFmtId="0" xfId="0" applyAlignment="1" applyBorder="1" applyFont="1">
      <alignment shrinkToFit="0" vertical="bottom" wrapText="0"/>
    </xf>
    <xf borderId="4" fillId="20" fontId="22" numFmtId="0" xfId="0" applyAlignment="1" applyBorder="1" applyFont="1">
      <alignment shrinkToFit="0" vertical="bottom" wrapText="0"/>
    </xf>
    <xf borderId="4" fillId="9" fontId="0" numFmtId="0" xfId="0" applyAlignment="1" applyBorder="1" applyFont="1">
      <alignment shrinkToFit="0" vertical="bottom" wrapText="0"/>
    </xf>
    <xf borderId="0" fillId="0" fontId="15" numFmtId="164" xfId="0" applyAlignment="1" applyFont="1" applyNumberFormat="1">
      <alignment shrinkToFit="0" vertical="bottom" wrapText="0"/>
    </xf>
    <xf borderId="4" fillId="5" fontId="6" numFmtId="164" xfId="0" applyAlignment="1" applyBorder="1" applyFont="1" applyNumberFormat="1">
      <alignment shrinkToFit="0" vertical="bottom" wrapText="0"/>
    </xf>
    <xf borderId="16" fillId="0" fontId="0" numFmtId="179" xfId="0" applyAlignment="1" applyBorder="1" applyFont="1" applyNumberFormat="1">
      <alignment shrinkToFit="0" vertical="bottom" wrapText="0"/>
    </xf>
    <xf borderId="16" fillId="0" fontId="0" numFmtId="0" xfId="0" applyAlignment="1" applyBorder="1" applyFont="1">
      <alignment shrinkToFit="0" vertical="bottom" wrapText="0"/>
    </xf>
    <xf borderId="17" fillId="2" fontId="6" numFmtId="0" xfId="0" applyAlignment="1" applyBorder="1" applyFont="1">
      <alignment horizontal="left" shrinkToFit="0" vertical="bottom" wrapText="0"/>
    </xf>
    <xf borderId="16" fillId="0" fontId="0" numFmtId="3" xfId="0" applyAlignment="1" applyBorder="1" applyFont="1" applyNumberFormat="1">
      <alignment shrinkToFit="0" vertical="bottom" wrapText="0"/>
    </xf>
    <xf borderId="18" fillId="0" fontId="4" numFmtId="0" xfId="0" applyBorder="1" applyFont="1"/>
    <xf borderId="19" fillId="0" fontId="4" numFmtId="0" xfId="0" applyBorder="1" applyFont="1"/>
    <xf borderId="20" fillId="0" fontId="4" numFmtId="0" xfId="0" applyBorder="1" applyFont="1"/>
    <xf borderId="21" fillId="0" fontId="4" numFmtId="0" xfId="0" applyBorder="1" applyFont="1"/>
    <xf borderId="16" fillId="0" fontId="0" numFmtId="0" xfId="0" applyAlignment="1" applyBorder="1" applyFont="1">
      <alignment horizontal="left" shrinkToFit="0" vertical="bottom" wrapText="0"/>
    </xf>
    <xf borderId="16" fillId="0" fontId="0" numFmtId="179" xfId="0" applyAlignment="1" applyBorder="1" applyFont="1" applyNumberFormat="1">
      <alignment horizontal="left" shrinkToFit="0" vertical="bottom" wrapText="0"/>
    </xf>
    <xf borderId="18" fillId="0" fontId="0" numFmtId="0" xfId="0" applyAlignment="1" applyBorder="1" applyFont="1">
      <alignment shrinkToFit="0" vertical="bottom" wrapText="0"/>
    </xf>
    <xf borderId="13" fillId="0" fontId="0" numFmtId="179" xfId="0" applyAlignment="1" applyBorder="1" applyFont="1" applyNumberFormat="1">
      <alignment horizontal="left" shrinkToFit="0" vertical="bottom" wrapText="0"/>
    </xf>
    <xf borderId="22" fillId="0" fontId="0" numFmtId="0" xfId="0" applyAlignment="1" applyBorder="1" applyFont="1">
      <alignment shrinkToFit="0" vertical="bottom" wrapText="0"/>
    </xf>
    <xf borderId="23" fillId="2" fontId="6" numFmtId="0" xfId="0" applyAlignment="1" applyBorder="1" applyFont="1">
      <alignment horizontal="left" shrinkToFit="0" vertical="bottom" wrapText="0"/>
    </xf>
    <xf borderId="24" fillId="0" fontId="4" numFmtId="0" xfId="0" applyBorder="1" applyFont="1"/>
    <xf borderId="25" fillId="0" fontId="4" numFmtId="0" xfId="0" applyBorder="1" applyFont="1"/>
    <xf borderId="22" fillId="0" fontId="4" numFmtId="0" xfId="0" applyBorder="1" applyFont="1"/>
    <xf borderId="26" fillId="7" fontId="33" numFmtId="0" xfId="0" applyAlignment="1" applyBorder="1" applyFont="1">
      <alignment shrinkToFit="0" vertical="bottom" wrapText="0"/>
    </xf>
    <xf borderId="27" fillId="0" fontId="4" numFmtId="0" xfId="0" applyBorder="1" applyFont="1"/>
    <xf borderId="12" fillId="0" fontId="4" numFmtId="0" xfId="0" applyBorder="1" applyFont="1"/>
    <xf borderId="0" fillId="0" fontId="19" numFmtId="164" xfId="0" applyAlignment="1" applyFont="1" applyNumberForma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2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min="1" max="1" width="2.86"/>
    <col customWidth="1" min="2" max="2" width="21.14"/>
    <col customWidth="1" min="3" max="7" width="17.86"/>
    <col customWidth="1" min="8" max="8" width="14.0"/>
    <col customWidth="1" min="9" max="9" width="12.43"/>
    <col customWidth="1" min="10" max="10" width="27.0"/>
    <col customWidth="1" min="11" max="11" width="28.86"/>
    <col customWidth="1" min="12" max="12" width="15.29"/>
    <col customWidth="1" min="13" max="13" width="15.0"/>
    <col customWidth="1" hidden="1" min="14" max="14" width="16.43"/>
    <col customWidth="1" hidden="1" min="15" max="16" width="16.57"/>
    <col customWidth="1" hidden="1" min="17" max="18" width="16.14"/>
    <col customWidth="1" hidden="1" min="19" max="19" width="18.57"/>
    <col customWidth="1" hidden="1" min="20" max="20" width="16.14"/>
    <col customWidth="1" hidden="1" min="21" max="21" width="16.29"/>
    <col customWidth="1" min="22" max="25" width="11.0"/>
  </cols>
  <sheetData>
    <row r="1" ht="15.75" customHeight="1">
      <c r="D1" s="1"/>
      <c r="E1" s="1"/>
      <c r="F1" s="1"/>
      <c r="G1" s="1"/>
      <c r="H1" s="1"/>
      <c r="I1" s="1"/>
      <c r="J1" s="1"/>
      <c r="K1" s="1"/>
      <c r="L1" s="1"/>
      <c r="M1" s="1"/>
      <c r="P1" s="1"/>
      <c r="S1" s="1"/>
      <c r="T1" s="1"/>
    </row>
    <row r="2" ht="87.0" customHeight="1">
      <c r="B2" s="2" t="s">
        <v>0</v>
      </c>
      <c r="C2" s="3" t="s">
        <v>1</v>
      </c>
      <c r="D2" s="3" t="s">
        <v>2</v>
      </c>
      <c r="E2" s="3" t="s">
        <v>3</v>
      </c>
      <c r="F2" s="2" t="s">
        <v>4</v>
      </c>
      <c r="G2" s="4" t="s">
        <v>5</v>
      </c>
      <c r="H2" s="5"/>
      <c r="I2" s="6"/>
      <c r="J2" s="3" t="s">
        <v>6</v>
      </c>
      <c r="K2" s="3" t="s">
        <v>7</v>
      </c>
      <c r="L2" s="3" t="s">
        <v>8</v>
      </c>
      <c r="M2" s="3" t="s">
        <v>9</v>
      </c>
      <c r="N2" s="3" t="s">
        <v>10</v>
      </c>
      <c r="O2" s="3" t="s">
        <v>11</v>
      </c>
      <c r="P2" s="3" t="s">
        <v>12</v>
      </c>
      <c r="Q2" s="3" t="s">
        <v>13</v>
      </c>
      <c r="R2" s="3" t="s">
        <v>14</v>
      </c>
      <c r="S2" s="3" t="s">
        <v>15</v>
      </c>
      <c r="T2" s="3" t="s">
        <v>16</v>
      </c>
      <c r="U2" s="3" t="s">
        <v>17</v>
      </c>
    </row>
    <row r="3" ht="28.5" customHeight="1">
      <c r="A3" s="1"/>
      <c r="B3" s="1"/>
      <c r="C3" s="7"/>
      <c r="D3" s="7"/>
      <c r="E3" s="7"/>
      <c r="F3" s="8"/>
      <c r="G3" s="8" t="s">
        <v>18</v>
      </c>
      <c r="H3" s="8" t="s">
        <v>19</v>
      </c>
      <c r="I3" s="8" t="s">
        <v>20</v>
      </c>
      <c r="J3" s="9"/>
      <c r="K3" s="9"/>
      <c r="L3" s="9"/>
      <c r="M3" s="9"/>
      <c r="N3" s="7"/>
      <c r="O3" s="9"/>
      <c r="P3" s="9"/>
      <c r="Q3" s="7"/>
      <c r="R3" s="7"/>
      <c r="S3" s="7"/>
      <c r="T3" s="7"/>
      <c r="U3" s="10"/>
      <c r="V3" s="11"/>
      <c r="W3" s="1"/>
      <c r="X3" s="1"/>
      <c r="Y3" s="1"/>
    </row>
    <row r="4" ht="15.75" customHeight="1">
      <c r="A4" s="1"/>
      <c r="B4" s="12" t="s">
        <v>21</v>
      </c>
      <c r="C4" s="13">
        <f>'Tyazo Momo Merchant Revenue Sta'!W72</f>
        <v>1630710</v>
      </c>
      <c r="D4" s="14">
        <f>'Tyazo Momo Merchant Revenue Sta'!AE72</f>
        <v>926950</v>
      </c>
      <c r="E4" s="14">
        <v>0.0</v>
      </c>
      <c r="F4" s="14">
        <v>0.0</v>
      </c>
      <c r="G4" s="15">
        <f>'Internal Report from Lionel-Nov'!D71</f>
        <v>3096050</v>
      </c>
      <c r="H4" s="15">
        <f>'Internal Report from Lionel-Nov'!E71</f>
        <v>2557550</v>
      </c>
      <c r="I4" s="15">
        <f>'Internal Report from Lionel-Nov'!F71</f>
        <v>538500</v>
      </c>
      <c r="J4" s="16">
        <f>C4+D4+E4+F4-H4</f>
        <v>110</v>
      </c>
      <c r="K4" s="14">
        <f>G4-(C4+D4+E4+F4)</f>
        <v>538390</v>
      </c>
      <c r="L4" s="14">
        <f>I4</f>
        <v>538500</v>
      </c>
      <c r="M4" s="14">
        <f>K4-L4</f>
        <v>-110</v>
      </c>
      <c r="N4" s="14"/>
      <c r="O4" s="14"/>
      <c r="P4" s="17"/>
      <c r="Q4" s="17"/>
      <c r="R4" s="17"/>
      <c r="S4" s="17"/>
      <c r="T4" s="17"/>
      <c r="U4" s="17"/>
      <c r="V4" s="1"/>
      <c r="W4" s="1"/>
      <c r="X4" s="1"/>
      <c r="Y4" s="1"/>
    </row>
    <row r="5" ht="15.75" customHeight="1">
      <c r="A5" s="1"/>
      <c r="B5" s="12" t="s">
        <v>22</v>
      </c>
      <c r="C5" s="16"/>
      <c r="D5" s="14"/>
      <c r="E5" s="14"/>
      <c r="F5" s="14"/>
      <c r="G5" s="15"/>
      <c r="H5" s="15"/>
      <c r="I5" s="14"/>
      <c r="J5" s="14"/>
      <c r="K5" s="14"/>
      <c r="L5" s="14"/>
      <c r="M5" s="14"/>
      <c r="N5" s="18"/>
      <c r="O5" s="18"/>
      <c r="P5" s="18"/>
      <c r="Q5" s="19"/>
      <c r="R5" s="19"/>
      <c r="S5" s="19"/>
      <c r="T5" s="19"/>
      <c r="U5" s="19"/>
      <c r="V5" s="1"/>
      <c r="W5" s="1"/>
      <c r="X5" s="1"/>
      <c r="Y5" s="1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</row>
    <row r="6" ht="15.75" customHeight="1">
      <c r="A6" s="1"/>
      <c r="B6" s="12" t="s">
        <v>23</v>
      </c>
      <c r="C6" s="16"/>
      <c r="D6" s="14"/>
      <c r="E6" s="14"/>
      <c r="F6" s="14"/>
      <c r="G6" s="14"/>
      <c r="H6" s="14"/>
      <c r="I6" s="14"/>
      <c r="J6" s="14"/>
      <c r="K6" s="14"/>
      <c r="L6" s="14"/>
      <c r="M6" s="14"/>
      <c r="N6" s="18"/>
      <c r="O6" s="18"/>
      <c r="P6" s="18"/>
      <c r="Q6" s="19"/>
      <c r="R6" s="19"/>
      <c r="S6" s="19"/>
      <c r="T6" s="19"/>
      <c r="U6" s="19"/>
      <c r="V6" s="1"/>
      <c r="W6" s="1"/>
      <c r="X6" s="1"/>
      <c r="Y6" s="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</row>
    <row r="7" ht="15.75" customHeight="1">
      <c r="A7" s="22"/>
      <c r="B7" s="12" t="s">
        <v>24</v>
      </c>
      <c r="C7" s="23"/>
      <c r="D7" s="24"/>
      <c r="E7" s="24"/>
      <c r="F7" s="24"/>
      <c r="G7" s="24"/>
      <c r="H7" s="24"/>
      <c r="I7" s="24"/>
      <c r="J7" s="24"/>
      <c r="K7" s="24"/>
      <c r="L7" s="24"/>
      <c r="M7" s="24"/>
      <c r="N7" s="25"/>
      <c r="O7" s="25"/>
      <c r="P7" s="25"/>
      <c r="Q7" s="26"/>
      <c r="R7" s="26"/>
      <c r="S7" s="26"/>
      <c r="T7" s="26"/>
      <c r="U7" s="26"/>
      <c r="V7" s="22"/>
      <c r="W7" s="22"/>
      <c r="X7" s="22"/>
      <c r="Y7" s="22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</row>
    <row r="8" ht="15.75" customHeight="1">
      <c r="A8" s="1"/>
      <c r="B8" s="28"/>
      <c r="C8" s="29">
        <f t="shared" ref="C8:M8" si="1">SUM(C4:C7)</f>
        <v>1630710</v>
      </c>
      <c r="D8" s="29">
        <f t="shared" si="1"/>
        <v>926950</v>
      </c>
      <c r="E8" s="29">
        <f t="shared" si="1"/>
        <v>0</v>
      </c>
      <c r="F8" s="29">
        <f t="shared" si="1"/>
        <v>0</v>
      </c>
      <c r="G8" s="29">
        <f t="shared" si="1"/>
        <v>3096050</v>
      </c>
      <c r="H8" s="29">
        <f t="shared" si="1"/>
        <v>2557550</v>
      </c>
      <c r="I8" s="29">
        <f t="shared" si="1"/>
        <v>538500</v>
      </c>
      <c r="J8" s="29">
        <f t="shared" si="1"/>
        <v>110</v>
      </c>
      <c r="K8" s="29">
        <f t="shared" si="1"/>
        <v>538390</v>
      </c>
      <c r="L8" s="29">
        <f t="shared" si="1"/>
        <v>538500</v>
      </c>
      <c r="M8" s="29">
        <f t="shared" si="1"/>
        <v>-110</v>
      </c>
      <c r="N8" s="18"/>
      <c r="O8" s="18"/>
      <c r="P8" s="18"/>
      <c r="Q8" s="19"/>
      <c r="R8" s="19"/>
      <c r="S8" s="19"/>
      <c r="T8" s="19"/>
      <c r="U8" s="19"/>
      <c r="V8" s="1"/>
      <c r="W8" s="1"/>
      <c r="X8" s="1"/>
      <c r="Y8" s="1"/>
    </row>
    <row r="9" ht="15.75" customHeight="1">
      <c r="A9" s="1"/>
      <c r="B9" s="30"/>
      <c r="C9" s="1"/>
      <c r="D9" s="1"/>
      <c r="E9" s="1"/>
      <c r="F9" s="11"/>
      <c r="G9" s="11"/>
      <c r="H9" s="9"/>
      <c r="I9" s="9"/>
      <c r="J9" s="1"/>
      <c r="K9" s="10"/>
      <c r="L9" s="10"/>
      <c r="M9" s="10"/>
      <c r="N9" s="31"/>
      <c r="P9" s="1"/>
      <c r="Q9" s="10"/>
      <c r="R9" s="10"/>
      <c r="S9" s="10"/>
      <c r="T9" s="1"/>
      <c r="U9" s="1"/>
      <c r="V9" s="1"/>
      <c r="W9" s="1"/>
      <c r="X9" s="1"/>
      <c r="Y9" s="1"/>
    </row>
    <row r="10" ht="15.75" customHeight="1">
      <c r="A10" s="1"/>
      <c r="B10" s="30"/>
      <c r="C10" s="1"/>
      <c r="D10" s="1"/>
      <c r="E10" s="1"/>
      <c r="F10" s="32"/>
      <c r="G10" s="32"/>
      <c r="H10" s="9"/>
      <c r="I10" s="9"/>
      <c r="J10" s="1"/>
      <c r="K10" s="10"/>
      <c r="L10" s="10"/>
      <c r="M10" s="10"/>
      <c r="N10" s="31"/>
      <c r="O10" s="9"/>
      <c r="P10" s="9"/>
      <c r="Q10" s="1"/>
      <c r="R10" s="1"/>
      <c r="S10" s="1"/>
      <c r="T10" s="1"/>
      <c r="U10" s="1"/>
      <c r="V10" s="1"/>
      <c r="W10" s="1"/>
      <c r="X10" s="1"/>
      <c r="Y10" s="1"/>
    </row>
    <row r="11" ht="15.75" customHeight="1">
      <c r="A11" s="1"/>
      <c r="C11" s="1"/>
      <c r="D11" s="1"/>
      <c r="E11" s="1"/>
      <c r="F11" s="29"/>
      <c r="G11" s="29"/>
      <c r="H11" s="9"/>
      <c r="I11" s="9"/>
      <c r="J11" s="10"/>
      <c r="K11" s="10"/>
      <c r="L11" s="10"/>
      <c r="M11" s="10"/>
      <c r="N11" s="3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ht="15.75" customHeight="1">
      <c r="A12" s="1"/>
      <c r="C12" s="2"/>
      <c r="D12" s="2"/>
      <c r="E12" s="1"/>
      <c r="F12" s="29"/>
      <c r="G12" s="29"/>
      <c r="H12" s="8"/>
      <c r="I12" s="9"/>
      <c r="J12" s="10"/>
      <c r="K12" s="10"/>
      <c r="L12" s="10"/>
      <c r="M12" s="10"/>
      <c r="N12" s="3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ht="15.75" customHeight="1">
      <c r="A13" s="1"/>
      <c r="C13" s="18" t="s">
        <v>25</v>
      </c>
      <c r="D13" s="18" t="s">
        <v>26</v>
      </c>
      <c r="E13" s="18" t="s">
        <v>27</v>
      </c>
      <c r="F13" s="18" t="s">
        <v>28</v>
      </c>
      <c r="G13" s="29" t="s">
        <v>29</v>
      </c>
      <c r="H13" s="8"/>
      <c r="I13" s="9"/>
      <c r="J13" s="10"/>
      <c r="K13" s="10"/>
      <c r="L13" s="10"/>
      <c r="M13" s="10"/>
      <c r="N13" s="3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ht="15.75" customHeight="1">
      <c r="A14" s="1"/>
      <c r="B14" s="12" t="s">
        <v>30</v>
      </c>
      <c r="C14" s="33">
        <f>G8</f>
        <v>3096050</v>
      </c>
      <c r="D14" s="16">
        <f>G4</f>
        <v>3096050</v>
      </c>
      <c r="H14" s="9"/>
      <c r="I14" s="9"/>
      <c r="J14" s="34"/>
      <c r="K14" s="10"/>
      <c r="L14" s="10"/>
      <c r="M14" s="10"/>
      <c r="N14" s="3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ht="15.75" customHeight="1">
      <c r="A15" s="1"/>
      <c r="B15" s="12" t="s">
        <v>31</v>
      </c>
      <c r="C15" s="16">
        <f>C8+D8+E8+F8</f>
        <v>2557660</v>
      </c>
      <c r="D15" s="16">
        <f>C4+D4+E4+F4</f>
        <v>2557660</v>
      </c>
      <c r="E15" s="16"/>
      <c r="F15" s="16"/>
      <c r="G15" s="11"/>
      <c r="H15" s="9"/>
      <c r="I15" s="9"/>
      <c r="J15" s="35"/>
      <c r="K15" s="10"/>
      <c r="L15" s="10"/>
      <c r="M15" s="10"/>
      <c r="N15" s="3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ht="15.75" customHeight="1">
      <c r="A16" s="1"/>
      <c r="B16" s="12" t="s">
        <v>32</v>
      </c>
      <c r="C16" s="16">
        <f t="shared" ref="C16:D16" si="2">C14-C15</f>
        <v>538390</v>
      </c>
      <c r="D16" s="16">
        <f t="shared" si="2"/>
        <v>538390</v>
      </c>
      <c r="E16" s="16"/>
      <c r="F16" s="16"/>
      <c r="G16" s="11"/>
      <c r="H16" s="9"/>
      <c r="I16" s="9"/>
      <c r="J16" s="1"/>
      <c r="K16" s="10"/>
      <c r="L16" s="10"/>
      <c r="M16" s="10"/>
      <c r="N16" s="3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ht="15.75" customHeight="1">
      <c r="B17" s="12" t="s">
        <v>33</v>
      </c>
      <c r="C17" s="16">
        <f>I8</f>
        <v>538500</v>
      </c>
      <c r="D17" s="16">
        <f>I4</f>
        <v>538500</v>
      </c>
      <c r="E17" s="16"/>
      <c r="F17" s="16"/>
      <c r="G17" s="9"/>
      <c r="H17" s="9"/>
      <c r="I17" s="36"/>
      <c r="J17" s="35"/>
      <c r="K17" s="7"/>
      <c r="L17" s="7"/>
      <c r="M17" s="7"/>
      <c r="N17" s="7"/>
      <c r="O17" s="9"/>
      <c r="P17" s="9"/>
      <c r="Q17" s="1"/>
      <c r="R17" s="1"/>
      <c r="S17" s="1"/>
      <c r="T17" s="1"/>
      <c r="U17" s="1"/>
    </row>
    <row r="18" ht="15.75" customHeight="1">
      <c r="A18" s="1"/>
      <c r="B18" s="37" t="s">
        <v>34</v>
      </c>
      <c r="C18" s="38">
        <f t="shared" ref="C18:D18" si="3">C16-C17</f>
        <v>-110</v>
      </c>
      <c r="D18" s="38">
        <f t="shared" si="3"/>
        <v>-110</v>
      </c>
      <c r="E18" s="38"/>
      <c r="F18" s="38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ht="15.75" customHeight="1">
      <c r="D19" s="1"/>
      <c r="E19" s="1"/>
      <c r="F19" s="1"/>
      <c r="G19" s="1"/>
      <c r="H19" s="1"/>
      <c r="I19" s="1"/>
      <c r="J19" s="1"/>
      <c r="K19" s="1"/>
      <c r="L19" s="1"/>
      <c r="M19" s="1"/>
      <c r="P19" s="1"/>
      <c r="S19" s="1"/>
      <c r="T19" s="1"/>
    </row>
    <row r="20" ht="15.75" customHeight="1">
      <c r="D20" s="1"/>
      <c r="E20" s="1"/>
      <c r="F20" s="1"/>
      <c r="G20" s="1"/>
      <c r="H20" s="1"/>
      <c r="I20" s="1"/>
      <c r="J20" s="1"/>
      <c r="K20" s="1"/>
      <c r="L20" s="1"/>
      <c r="M20" s="1"/>
      <c r="P20" s="1"/>
      <c r="S20" s="1"/>
      <c r="T20" s="1"/>
    </row>
    <row r="21" ht="15.75" customHeight="1">
      <c r="D21" s="1"/>
      <c r="E21" s="1"/>
      <c r="F21" s="1"/>
      <c r="G21" s="1"/>
      <c r="H21" s="1"/>
      <c r="I21" s="1"/>
      <c r="J21" s="1"/>
      <c r="K21" s="1"/>
      <c r="L21" s="1"/>
      <c r="M21" s="1"/>
      <c r="P21" s="1"/>
      <c r="S21" s="1"/>
      <c r="T21" s="1"/>
    </row>
    <row r="22" ht="15.75" customHeight="1">
      <c r="D22" s="1"/>
      <c r="E22" s="1"/>
      <c r="F22" s="1"/>
      <c r="G22" s="1"/>
      <c r="H22" s="1"/>
      <c r="I22" s="1"/>
      <c r="J22" s="1"/>
      <c r="K22" s="1"/>
      <c r="L22" s="1"/>
      <c r="M22" s="1"/>
      <c r="P22" s="1"/>
      <c r="S22" s="1"/>
      <c r="T22" s="1"/>
    </row>
    <row r="23" ht="15.75" customHeight="1">
      <c r="D23" s="1"/>
      <c r="E23" s="1"/>
      <c r="F23" s="1"/>
      <c r="G23" s="1"/>
      <c r="H23" s="1"/>
      <c r="I23" s="1"/>
      <c r="J23" s="1"/>
      <c r="K23" s="1"/>
      <c r="L23" s="1"/>
      <c r="M23" s="1"/>
      <c r="P23" s="1"/>
      <c r="S23" s="1"/>
      <c r="T23" s="1"/>
    </row>
    <row r="24" ht="15.75" customHeight="1">
      <c r="D24" s="1"/>
      <c r="E24" s="1"/>
      <c r="F24" s="1"/>
      <c r="G24" s="1"/>
      <c r="H24" s="1"/>
      <c r="I24" s="1"/>
      <c r="J24" s="1"/>
      <c r="K24" s="1"/>
      <c r="L24" s="1"/>
      <c r="M24" s="1"/>
      <c r="P24" s="1"/>
      <c r="S24" s="1"/>
      <c r="T24" s="1"/>
    </row>
    <row r="25" ht="15.75" customHeight="1">
      <c r="D25" s="1"/>
      <c r="E25" s="1"/>
      <c r="F25" s="1"/>
      <c r="G25" s="1"/>
      <c r="H25" s="1"/>
      <c r="I25" s="1"/>
      <c r="J25" s="1"/>
      <c r="K25" s="1"/>
      <c r="L25" s="1"/>
      <c r="M25" s="1"/>
      <c r="P25" s="1"/>
      <c r="S25" s="1"/>
      <c r="T25" s="1"/>
    </row>
    <row r="26" ht="15.75" customHeight="1">
      <c r="D26" s="1"/>
      <c r="E26" s="1"/>
      <c r="F26" s="1"/>
      <c r="G26" s="1"/>
      <c r="H26" s="1"/>
      <c r="I26" s="1"/>
      <c r="J26" s="1"/>
      <c r="K26" s="1"/>
      <c r="L26" s="1"/>
      <c r="M26" s="1"/>
      <c r="P26" s="1"/>
      <c r="S26" s="1"/>
      <c r="T26" s="1"/>
    </row>
    <row r="27" ht="15.75" customHeight="1">
      <c r="D27" s="1"/>
      <c r="E27" s="1"/>
      <c r="F27" s="1"/>
      <c r="G27" s="1"/>
      <c r="H27" s="1"/>
      <c r="I27" s="1"/>
      <c r="J27" s="1"/>
      <c r="K27" s="1"/>
      <c r="L27" s="1"/>
      <c r="M27" s="1"/>
      <c r="P27" s="1"/>
      <c r="S27" s="1"/>
      <c r="T27" s="1"/>
    </row>
    <row r="28" ht="15.75" customHeight="1">
      <c r="D28" s="1"/>
      <c r="E28" s="1"/>
      <c r="F28" s="1"/>
      <c r="G28" s="1"/>
      <c r="H28" s="1"/>
      <c r="I28" s="1"/>
      <c r="J28" s="1"/>
      <c r="K28" s="1"/>
      <c r="L28" s="1"/>
      <c r="M28" s="1"/>
      <c r="P28" s="1"/>
      <c r="S28" s="1"/>
      <c r="T28" s="1"/>
    </row>
    <row r="29" ht="15.75" customHeight="1">
      <c r="D29" s="1"/>
      <c r="E29" s="1"/>
      <c r="F29" s="1"/>
      <c r="G29" s="1"/>
      <c r="H29" s="1"/>
      <c r="I29" s="1"/>
      <c r="J29" s="1"/>
      <c r="K29" s="1"/>
      <c r="L29" s="1"/>
      <c r="M29" s="1"/>
      <c r="P29" s="1"/>
      <c r="S29" s="1"/>
      <c r="T29" s="1"/>
    </row>
    <row r="30" ht="15.75" customHeight="1">
      <c r="D30" s="1"/>
      <c r="E30" s="1"/>
      <c r="F30" s="1"/>
      <c r="G30" s="1"/>
      <c r="H30" s="1"/>
      <c r="I30" s="1"/>
      <c r="J30" s="1"/>
      <c r="K30" s="1"/>
      <c r="L30" s="1"/>
      <c r="M30" s="1"/>
      <c r="P30" s="1"/>
      <c r="S30" s="1"/>
      <c r="T30" s="1"/>
    </row>
    <row r="31" ht="15.75" customHeight="1">
      <c r="D31" s="1"/>
      <c r="E31" s="1"/>
      <c r="F31" s="1"/>
      <c r="G31" s="1"/>
      <c r="H31" s="1"/>
      <c r="I31" s="1"/>
      <c r="J31" s="1"/>
      <c r="K31" s="1"/>
      <c r="L31" s="1"/>
      <c r="M31" s="1"/>
      <c r="P31" s="1"/>
      <c r="S31" s="1"/>
      <c r="T31" s="1"/>
    </row>
    <row r="32" ht="15.75" customHeight="1">
      <c r="D32" s="1"/>
      <c r="E32" s="1"/>
      <c r="F32" s="1"/>
      <c r="G32" s="1"/>
      <c r="H32" s="1"/>
      <c r="I32" s="1"/>
      <c r="J32" s="1"/>
      <c r="K32" s="1"/>
      <c r="L32" s="1"/>
      <c r="M32" s="1"/>
      <c r="P32" s="1"/>
      <c r="S32" s="1"/>
      <c r="T32" s="1"/>
    </row>
    <row r="33" ht="15.75" customHeight="1">
      <c r="D33" s="1"/>
      <c r="E33" s="1"/>
      <c r="F33" s="1"/>
      <c r="G33" s="1"/>
      <c r="H33" s="1"/>
      <c r="I33" s="1"/>
      <c r="J33" s="1"/>
      <c r="K33" s="1"/>
      <c r="L33" s="1"/>
      <c r="M33" s="1"/>
      <c r="P33" s="1"/>
      <c r="S33" s="1"/>
      <c r="T33" s="1"/>
    </row>
    <row r="34" ht="15.75" customHeight="1">
      <c r="D34" s="1"/>
      <c r="E34" s="1"/>
      <c r="F34" s="1"/>
      <c r="G34" s="1"/>
      <c r="H34" s="1"/>
      <c r="I34" s="1"/>
      <c r="J34" s="1"/>
      <c r="K34" s="1"/>
      <c r="L34" s="1"/>
      <c r="M34" s="1"/>
      <c r="P34" s="1"/>
      <c r="S34" s="1"/>
      <c r="T34" s="1"/>
    </row>
    <row r="35" ht="15.75" customHeight="1">
      <c r="D35" s="1"/>
      <c r="E35" s="1"/>
      <c r="F35" s="1"/>
      <c r="G35" s="1"/>
      <c r="H35" s="1"/>
      <c r="I35" s="1"/>
      <c r="J35" s="1"/>
      <c r="K35" s="1"/>
      <c r="L35" s="1"/>
      <c r="M35" s="1"/>
      <c r="P35" s="1"/>
      <c r="S35" s="1"/>
      <c r="T35" s="1"/>
    </row>
    <row r="36" ht="15.75" customHeight="1">
      <c r="D36" s="1"/>
      <c r="E36" s="1"/>
      <c r="F36" s="1"/>
      <c r="G36" s="1"/>
      <c r="H36" s="1"/>
      <c r="I36" s="1"/>
      <c r="J36" s="1"/>
      <c r="K36" s="1"/>
      <c r="L36" s="1"/>
      <c r="M36" s="1"/>
      <c r="P36" s="1"/>
      <c r="S36" s="1"/>
      <c r="T36" s="1"/>
    </row>
    <row r="37" ht="15.75" customHeight="1">
      <c r="D37" s="1"/>
      <c r="E37" s="1"/>
      <c r="F37" s="1"/>
      <c r="G37" s="1"/>
      <c r="H37" s="1"/>
      <c r="I37" s="1"/>
      <c r="J37" s="1"/>
      <c r="K37" s="1"/>
      <c r="L37" s="1"/>
      <c r="M37" s="1"/>
      <c r="P37" s="1"/>
      <c r="S37" s="1"/>
      <c r="T37" s="1"/>
    </row>
    <row r="38" ht="15.75" customHeight="1">
      <c r="D38" s="1"/>
      <c r="E38" s="1"/>
      <c r="F38" s="1"/>
      <c r="G38" s="1"/>
      <c r="H38" s="1"/>
      <c r="I38" s="1"/>
      <c r="J38" s="1"/>
      <c r="K38" s="1"/>
      <c r="L38" s="1"/>
      <c r="M38" s="1"/>
      <c r="P38" s="1"/>
      <c r="S38" s="1"/>
      <c r="T38" s="1"/>
    </row>
    <row r="39" ht="15.75" customHeight="1">
      <c r="D39" s="1"/>
      <c r="E39" s="1"/>
      <c r="F39" s="1"/>
      <c r="G39" s="1"/>
      <c r="H39" s="1"/>
      <c r="I39" s="1"/>
      <c r="J39" s="1"/>
      <c r="K39" s="1"/>
      <c r="L39" s="1"/>
      <c r="M39" s="1"/>
      <c r="P39" s="1"/>
      <c r="S39" s="1"/>
      <c r="T39" s="1"/>
    </row>
    <row r="40" ht="15.75" customHeight="1">
      <c r="D40" s="1"/>
      <c r="E40" s="1"/>
      <c r="F40" s="1"/>
      <c r="G40" s="1"/>
      <c r="H40" s="1"/>
      <c r="I40" s="1"/>
      <c r="J40" s="1"/>
      <c r="K40" s="1"/>
      <c r="L40" s="1"/>
      <c r="M40" s="1"/>
      <c r="P40" s="1"/>
      <c r="S40" s="1"/>
      <c r="T40" s="1"/>
    </row>
    <row r="41" ht="15.75" customHeight="1">
      <c r="D41" s="1"/>
      <c r="E41" s="1"/>
      <c r="F41" s="1"/>
      <c r="G41" s="1"/>
      <c r="H41" s="1"/>
      <c r="I41" s="1"/>
      <c r="J41" s="1"/>
      <c r="K41" s="1"/>
      <c r="L41" s="1"/>
      <c r="M41" s="1"/>
      <c r="P41" s="1"/>
      <c r="S41" s="1"/>
      <c r="T41" s="1"/>
    </row>
    <row r="42" ht="15.75" customHeight="1">
      <c r="D42" s="1"/>
      <c r="E42" s="1"/>
      <c r="F42" s="1"/>
      <c r="G42" s="1"/>
      <c r="H42" s="1"/>
      <c r="I42" s="1"/>
      <c r="J42" s="1"/>
      <c r="K42" s="9"/>
      <c r="L42" s="9"/>
      <c r="M42" s="9"/>
      <c r="P42" s="1"/>
      <c r="S42" s="1"/>
      <c r="T42" s="1"/>
    </row>
    <row r="43" ht="15.75" customHeight="1">
      <c r="D43" s="1"/>
      <c r="E43" s="1"/>
      <c r="F43" s="1"/>
      <c r="G43" s="1"/>
      <c r="H43" s="1"/>
      <c r="I43" s="1"/>
      <c r="J43" s="1"/>
      <c r="K43" s="1"/>
      <c r="L43" s="1"/>
      <c r="M43" s="1"/>
      <c r="P43" s="1"/>
      <c r="S43" s="1"/>
      <c r="T43" s="1"/>
    </row>
    <row r="44" ht="15.75" customHeight="1">
      <c r="D44" s="1"/>
      <c r="E44" s="1"/>
      <c r="F44" s="1"/>
      <c r="G44" s="1"/>
      <c r="H44" s="1"/>
      <c r="I44" s="1"/>
      <c r="J44" s="1"/>
      <c r="K44" s="1"/>
      <c r="L44" s="1"/>
      <c r="M44" s="1"/>
      <c r="P44" s="1"/>
      <c r="S44" s="1"/>
      <c r="T44" s="1"/>
    </row>
    <row r="45" ht="15.75" customHeight="1">
      <c r="D45" s="1"/>
      <c r="E45" s="1"/>
      <c r="F45" s="1"/>
      <c r="G45" s="1"/>
      <c r="H45" s="1"/>
      <c r="I45" s="1"/>
      <c r="J45" s="1"/>
      <c r="K45" s="1"/>
      <c r="L45" s="1"/>
      <c r="M45" s="1"/>
      <c r="P45" s="1"/>
      <c r="S45" s="1"/>
      <c r="T45" s="1"/>
    </row>
    <row r="46" ht="15.75" customHeight="1">
      <c r="D46" s="1"/>
      <c r="E46" s="1"/>
      <c r="F46" s="1"/>
      <c r="G46" s="1"/>
      <c r="H46" s="1"/>
      <c r="I46" s="1"/>
      <c r="J46" s="1"/>
      <c r="K46" s="1"/>
      <c r="L46" s="1"/>
      <c r="M46" s="1"/>
      <c r="P46" s="1"/>
      <c r="S46" s="1"/>
      <c r="T46" s="1"/>
    </row>
    <row r="47" ht="15.75" customHeight="1">
      <c r="D47" s="1"/>
      <c r="E47" s="1"/>
      <c r="F47" s="1"/>
      <c r="G47" s="1"/>
      <c r="H47" s="1"/>
      <c r="I47" s="1"/>
      <c r="J47" s="1"/>
      <c r="K47" s="1"/>
      <c r="L47" s="1"/>
      <c r="M47" s="1"/>
      <c r="P47" s="1"/>
      <c r="S47" s="1"/>
      <c r="T47" s="1"/>
    </row>
    <row r="48" ht="15.75" customHeight="1">
      <c r="D48" s="1"/>
      <c r="E48" s="1"/>
      <c r="F48" s="1"/>
      <c r="G48" s="1"/>
      <c r="H48" s="1"/>
      <c r="I48" s="1"/>
      <c r="J48" s="1"/>
      <c r="K48" s="1"/>
      <c r="L48" s="1"/>
      <c r="M48" s="1"/>
      <c r="P48" s="1"/>
      <c r="S48" s="1"/>
      <c r="T48" s="1"/>
    </row>
    <row r="49" ht="15.75" customHeight="1">
      <c r="D49" s="1"/>
      <c r="E49" s="1"/>
      <c r="F49" s="1"/>
      <c r="G49" s="1"/>
      <c r="H49" s="1"/>
      <c r="I49" s="1"/>
      <c r="J49" s="1"/>
      <c r="K49" s="1"/>
      <c r="L49" s="1"/>
      <c r="M49" s="1"/>
      <c r="P49" s="1"/>
      <c r="S49" s="1"/>
      <c r="T49" s="1"/>
    </row>
    <row r="50" ht="15.75" customHeight="1">
      <c r="D50" s="1"/>
      <c r="E50" s="1"/>
      <c r="F50" s="1"/>
      <c r="G50" s="1"/>
      <c r="H50" s="1"/>
      <c r="I50" s="1"/>
      <c r="J50" s="1"/>
      <c r="K50" s="1"/>
      <c r="L50" s="1"/>
      <c r="M50" s="1"/>
      <c r="P50" s="1"/>
      <c r="S50" s="1"/>
      <c r="T50" s="1"/>
    </row>
    <row r="51" ht="15.75" customHeight="1">
      <c r="D51" s="1"/>
      <c r="E51" s="1"/>
      <c r="F51" s="1"/>
      <c r="G51" s="1"/>
      <c r="H51" s="1"/>
      <c r="I51" s="1"/>
      <c r="J51" s="1"/>
      <c r="K51" s="1"/>
      <c r="L51" s="1"/>
      <c r="M51" s="1"/>
      <c r="P51" s="1"/>
      <c r="S51" s="1"/>
      <c r="T51" s="1"/>
    </row>
    <row r="52" ht="15.75" customHeight="1">
      <c r="D52" s="1"/>
      <c r="E52" s="1"/>
      <c r="F52" s="1"/>
      <c r="G52" s="1"/>
      <c r="H52" s="1"/>
      <c r="I52" s="1"/>
      <c r="J52" s="1"/>
      <c r="K52" s="1"/>
      <c r="L52" s="1"/>
      <c r="M52" s="1"/>
      <c r="P52" s="1"/>
      <c r="S52" s="1"/>
      <c r="T52" s="1"/>
    </row>
    <row r="53" ht="15.75" customHeight="1">
      <c r="D53" s="1"/>
      <c r="E53" s="1"/>
      <c r="F53" s="1"/>
      <c r="G53" s="1"/>
      <c r="H53" s="1"/>
      <c r="I53" s="1"/>
      <c r="J53" s="1"/>
      <c r="K53" s="1"/>
      <c r="L53" s="1"/>
      <c r="M53" s="1"/>
      <c r="P53" s="1"/>
      <c r="S53" s="1"/>
      <c r="T53" s="1"/>
    </row>
    <row r="54" ht="15.75" customHeight="1">
      <c r="D54" s="1"/>
      <c r="E54" s="1"/>
      <c r="F54" s="1"/>
      <c r="G54" s="1"/>
      <c r="H54" s="1"/>
      <c r="I54" s="1"/>
      <c r="J54" s="1"/>
      <c r="K54" s="1"/>
      <c r="L54" s="1"/>
      <c r="M54" s="1"/>
      <c r="P54" s="1"/>
      <c r="S54" s="1"/>
      <c r="T54" s="1"/>
    </row>
    <row r="55" ht="15.75" customHeight="1">
      <c r="D55" s="1"/>
      <c r="E55" s="1"/>
      <c r="F55" s="1"/>
      <c r="G55" s="1"/>
      <c r="H55" s="1"/>
      <c r="I55" s="1"/>
      <c r="J55" s="1"/>
      <c r="K55" s="1"/>
      <c r="L55" s="1"/>
      <c r="M55" s="1"/>
      <c r="P55" s="1"/>
      <c r="S55" s="1"/>
      <c r="T55" s="1"/>
    </row>
    <row r="56" ht="15.75" customHeight="1">
      <c r="D56" s="1"/>
      <c r="E56" s="1"/>
      <c r="F56" s="1"/>
      <c r="G56" s="1"/>
      <c r="H56" s="1"/>
      <c r="I56" s="1"/>
      <c r="J56" s="1"/>
      <c r="K56" s="1"/>
      <c r="L56" s="1"/>
      <c r="M56" s="1"/>
      <c r="P56" s="1"/>
      <c r="S56" s="1"/>
      <c r="T56" s="1"/>
    </row>
    <row r="57" ht="15.75" customHeight="1">
      <c r="D57" s="1"/>
      <c r="E57" s="1"/>
      <c r="F57" s="1"/>
      <c r="G57" s="1"/>
      <c r="H57" s="1"/>
      <c r="I57" s="1"/>
      <c r="J57" s="1"/>
      <c r="K57" s="1"/>
      <c r="L57" s="1"/>
      <c r="M57" s="1"/>
      <c r="P57" s="1"/>
      <c r="S57" s="1"/>
      <c r="T57" s="1"/>
    </row>
    <row r="58" ht="15.75" customHeight="1">
      <c r="D58" s="1"/>
      <c r="E58" s="1"/>
      <c r="F58" s="1"/>
      <c r="G58" s="1"/>
      <c r="H58" s="1"/>
      <c r="I58" s="1"/>
      <c r="J58" s="1"/>
      <c r="K58" s="1"/>
      <c r="L58" s="1"/>
      <c r="M58" s="1"/>
      <c r="P58" s="1"/>
      <c r="S58" s="1"/>
      <c r="T58" s="1"/>
    </row>
    <row r="59" ht="15.75" customHeight="1">
      <c r="D59" s="1"/>
      <c r="E59" s="1"/>
      <c r="F59" s="1"/>
      <c r="G59" s="1"/>
      <c r="H59" s="1"/>
      <c r="I59" s="1"/>
      <c r="J59" s="1"/>
      <c r="K59" s="1"/>
      <c r="L59" s="1"/>
      <c r="M59" s="1"/>
      <c r="P59" s="1"/>
      <c r="S59" s="1"/>
      <c r="T59" s="1"/>
    </row>
    <row r="60" ht="15.75" customHeight="1">
      <c r="D60" s="1"/>
      <c r="E60" s="1"/>
      <c r="F60" s="1"/>
      <c r="G60" s="1"/>
      <c r="H60" s="1"/>
      <c r="I60" s="1"/>
      <c r="J60" s="1"/>
      <c r="K60" s="1"/>
      <c r="L60" s="1"/>
      <c r="M60" s="1"/>
      <c r="P60" s="1"/>
      <c r="S60" s="1"/>
      <c r="T60" s="1"/>
    </row>
    <row r="61" ht="15.75" customHeight="1">
      <c r="D61" s="1"/>
      <c r="E61" s="1"/>
      <c r="F61" s="1"/>
      <c r="G61" s="1"/>
      <c r="H61" s="1"/>
      <c r="I61" s="1"/>
      <c r="J61" s="1"/>
      <c r="K61" s="1"/>
      <c r="L61" s="1"/>
      <c r="M61" s="1"/>
      <c r="P61" s="1"/>
      <c r="S61" s="1"/>
      <c r="T61" s="1"/>
    </row>
    <row r="62" ht="15.75" customHeight="1">
      <c r="D62" s="1"/>
      <c r="E62" s="1"/>
      <c r="F62" s="1"/>
      <c r="G62" s="1"/>
      <c r="H62" s="1"/>
      <c r="I62" s="1"/>
      <c r="J62" s="1"/>
      <c r="K62" s="1"/>
      <c r="L62" s="1"/>
      <c r="M62" s="1"/>
      <c r="P62" s="1"/>
      <c r="S62" s="1"/>
      <c r="T62" s="1"/>
    </row>
    <row r="63" ht="15.75" customHeight="1">
      <c r="D63" s="1"/>
      <c r="E63" s="1"/>
      <c r="F63" s="1"/>
      <c r="G63" s="1"/>
      <c r="H63" s="1"/>
      <c r="I63" s="1"/>
      <c r="J63" s="1"/>
      <c r="K63" s="1"/>
      <c r="L63" s="1"/>
      <c r="M63" s="1"/>
      <c r="P63" s="1"/>
      <c r="S63" s="1"/>
      <c r="T63" s="1"/>
    </row>
    <row r="64" ht="15.75" customHeight="1">
      <c r="D64" s="1"/>
      <c r="E64" s="1"/>
      <c r="F64" s="1"/>
      <c r="G64" s="1"/>
      <c r="H64" s="1"/>
      <c r="I64" s="1"/>
      <c r="J64" s="1"/>
      <c r="K64" s="1"/>
      <c r="L64" s="1"/>
      <c r="M64" s="1"/>
      <c r="P64" s="1"/>
      <c r="S64" s="1"/>
      <c r="T64" s="1"/>
    </row>
    <row r="65" ht="15.75" customHeight="1">
      <c r="D65" s="1"/>
      <c r="E65" s="1"/>
      <c r="F65" s="1"/>
      <c r="G65" s="1"/>
      <c r="H65" s="1"/>
      <c r="I65" s="1"/>
      <c r="J65" s="1"/>
      <c r="K65" s="1"/>
      <c r="L65" s="1"/>
      <c r="M65" s="1"/>
      <c r="P65" s="1"/>
      <c r="S65" s="1"/>
      <c r="T65" s="1"/>
    </row>
    <row r="66" ht="15.75" customHeight="1">
      <c r="D66" s="1"/>
      <c r="E66" s="1"/>
      <c r="F66" s="1"/>
      <c r="G66" s="1"/>
      <c r="H66" s="1"/>
      <c r="I66" s="1"/>
      <c r="J66" s="1"/>
      <c r="K66" s="1"/>
      <c r="L66" s="1"/>
      <c r="M66" s="1"/>
      <c r="P66" s="1"/>
      <c r="S66" s="1"/>
      <c r="T66" s="1"/>
    </row>
    <row r="67" ht="15.75" customHeight="1">
      <c r="D67" s="1"/>
      <c r="E67" s="1"/>
      <c r="F67" s="1"/>
      <c r="G67" s="1"/>
      <c r="H67" s="1"/>
      <c r="I67" s="1"/>
      <c r="J67" s="1"/>
      <c r="K67" s="1"/>
      <c r="L67" s="1"/>
      <c r="M67" s="1"/>
      <c r="P67" s="1"/>
      <c r="S67" s="1"/>
      <c r="T67" s="1"/>
    </row>
    <row r="68" ht="15.75" customHeight="1">
      <c r="D68" s="1"/>
      <c r="E68" s="1"/>
      <c r="F68" s="1"/>
      <c r="G68" s="1"/>
      <c r="H68" s="1"/>
      <c r="I68" s="1"/>
      <c r="J68" s="1"/>
      <c r="K68" s="1"/>
      <c r="L68" s="1"/>
      <c r="M68" s="1"/>
      <c r="P68" s="1"/>
      <c r="S68" s="1"/>
      <c r="T68" s="1"/>
    </row>
    <row r="69" ht="15.75" customHeight="1">
      <c r="D69" s="1"/>
      <c r="E69" s="1"/>
      <c r="F69" s="1"/>
      <c r="G69" s="1"/>
      <c r="H69" s="1"/>
      <c r="I69" s="1"/>
      <c r="J69" s="1"/>
      <c r="K69" s="1"/>
      <c r="L69" s="1"/>
      <c r="M69" s="1"/>
      <c r="P69" s="1"/>
      <c r="S69" s="1"/>
      <c r="T69" s="1"/>
    </row>
    <row r="70" ht="15.75" customHeight="1">
      <c r="D70" s="1"/>
      <c r="E70" s="1"/>
      <c r="F70" s="1"/>
      <c r="G70" s="1"/>
      <c r="H70" s="1"/>
      <c r="I70" s="1"/>
      <c r="J70" s="1"/>
      <c r="K70" s="1"/>
      <c r="L70" s="1"/>
      <c r="M70" s="1"/>
      <c r="P70" s="1"/>
      <c r="S70" s="1"/>
      <c r="T70" s="1"/>
    </row>
    <row r="71" ht="15.75" customHeight="1">
      <c r="D71" s="1"/>
      <c r="E71" s="1"/>
      <c r="F71" s="1"/>
      <c r="G71" s="1"/>
      <c r="H71" s="1"/>
      <c r="I71" s="1"/>
      <c r="J71" s="1"/>
      <c r="K71" s="1"/>
      <c r="L71" s="1"/>
      <c r="M71" s="1"/>
      <c r="P71" s="1"/>
      <c r="S71" s="1"/>
      <c r="T71" s="1"/>
    </row>
    <row r="72" ht="15.75" customHeight="1">
      <c r="D72" s="1"/>
      <c r="E72" s="1"/>
      <c r="F72" s="1"/>
      <c r="G72" s="1"/>
      <c r="H72" s="1"/>
      <c r="I72" s="1"/>
      <c r="J72" s="1"/>
      <c r="K72" s="1"/>
      <c r="L72" s="1"/>
      <c r="M72" s="1"/>
      <c r="P72" s="1"/>
      <c r="S72" s="1"/>
      <c r="T72" s="1"/>
    </row>
    <row r="73" ht="15.75" customHeight="1">
      <c r="D73" s="1"/>
      <c r="E73" s="1"/>
      <c r="F73" s="1"/>
      <c r="G73" s="1"/>
      <c r="H73" s="1"/>
      <c r="I73" s="1"/>
      <c r="J73" s="1"/>
      <c r="K73" s="1"/>
      <c r="L73" s="1"/>
      <c r="M73" s="1"/>
      <c r="P73" s="1"/>
      <c r="S73" s="1"/>
      <c r="T73" s="1"/>
    </row>
    <row r="74" ht="15.75" customHeight="1">
      <c r="D74" s="1"/>
      <c r="E74" s="1"/>
      <c r="F74" s="1"/>
      <c r="G74" s="1"/>
      <c r="H74" s="1"/>
      <c r="I74" s="1"/>
      <c r="J74" s="1"/>
      <c r="K74" s="1"/>
      <c r="L74" s="1"/>
      <c r="M74" s="1"/>
      <c r="P74" s="1"/>
      <c r="S74" s="1"/>
      <c r="T74" s="1"/>
    </row>
    <row r="75" ht="15.75" customHeight="1">
      <c r="D75" s="1"/>
      <c r="E75" s="1"/>
      <c r="F75" s="1"/>
      <c r="G75" s="1"/>
      <c r="H75" s="1"/>
      <c r="I75" s="1"/>
      <c r="J75" s="1"/>
      <c r="K75" s="1"/>
      <c r="L75" s="1"/>
      <c r="M75" s="1"/>
      <c r="P75" s="1"/>
      <c r="S75" s="1"/>
      <c r="T75" s="1"/>
    </row>
    <row r="76" ht="15.75" customHeight="1">
      <c r="D76" s="1"/>
      <c r="E76" s="1"/>
      <c r="F76" s="1"/>
      <c r="G76" s="1"/>
      <c r="H76" s="1"/>
      <c r="I76" s="1"/>
      <c r="J76" s="1"/>
      <c r="K76" s="1"/>
      <c r="L76" s="1"/>
      <c r="M76" s="1"/>
      <c r="P76" s="1"/>
      <c r="S76" s="1"/>
      <c r="T76" s="1"/>
    </row>
    <row r="77" ht="15.75" customHeight="1">
      <c r="D77" s="1"/>
      <c r="E77" s="1"/>
      <c r="F77" s="1"/>
      <c r="G77" s="1"/>
      <c r="H77" s="1"/>
      <c r="I77" s="1"/>
      <c r="J77" s="1"/>
      <c r="K77" s="1"/>
      <c r="L77" s="1"/>
      <c r="M77" s="1"/>
      <c r="P77" s="1"/>
      <c r="S77" s="1"/>
      <c r="T77" s="1"/>
    </row>
    <row r="78" ht="15.75" customHeight="1">
      <c r="D78" s="1"/>
      <c r="E78" s="1"/>
      <c r="F78" s="1"/>
      <c r="G78" s="1"/>
      <c r="H78" s="1"/>
      <c r="I78" s="1"/>
      <c r="J78" s="1"/>
      <c r="K78" s="1"/>
      <c r="L78" s="1"/>
      <c r="M78" s="1"/>
      <c r="P78" s="1"/>
      <c r="S78" s="1"/>
      <c r="T78" s="1"/>
    </row>
    <row r="79" ht="15.75" customHeight="1">
      <c r="D79" s="1"/>
      <c r="E79" s="1"/>
      <c r="F79" s="1"/>
      <c r="G79" s="1"/>
      <c r="H79" s="1"/>
      <c r="I79" s="1"/>
      <c r="J79" s="1"/>
      <c r="K79" s="1"/>
      <c r="L79" s="1"/>
      <c r="M79" s="1"/>
      <c r="P79" s="1"/>
      <c r="S79" s="1"/>
      <c r="T79" s="1"/>
    </row>
    <row r="80" ht="15.75" customHeight="1">
      <c r="D80" s="1"/>
      <c r="E80" s="1"/>
      <c r="F80" s="1"/>
      <c r="G80" s="1"/>
      <c r="H80" s="1"/>
      <c r="I80" s="1"/>
      <c r="J80" s="1"/>
      <c r="K80" s="1"/>
      <c r="L80" s="1"/>
      <c r="M80" s="1"/>
      <c r="P80" s="1"/>
      <c r="S80" s="1"/>
      <c r="T80" s="1"/>
    </row>
    <row r="81" ht="15.75" customHeight="1">
      <c r="D81" s="1"/>
      <c r="E81" s="1"/>
      <c r="F81" s="1"/>
      <c r="G81" s="1"/>
      <c r="H81" s="1"/>
      <c r="I81" s="1"/>
      <c r="J81" s="1"/>
      <c r="K81" s="1"/>
      <c r="L81" s="1"/>
      <c r="M81" s="1"/>
      <c r="P81" s="1"/>
      <c r="S81" s="1"/>
      <c r="T81" s="1"/>
    </row>
    <row r="82" ht="15.75" customHeight="1">
      <c r="D82" s="1"/>
      <c r="E82" s="1"/>
      <c r="F82" s="1"/>
      <c r="G82" s="1"/>
      <c r="H82" s="1"/>
      <c r="I82" s="1"/>
      <c r="J82" s="1"/>
      <c r="K82" s="1"/>
      <c r="L82" s="1"/>
      <c r="M82" s="1"/>
      <c r="P82" s="1"/>
      <c r="S82" s="1"/>
      <c r="T82" s="1"/>
    </row>
    <row r="83" ht="15.75" customHeight="1">
      <c r="D83" s="1"/>
      <c r="E83" s="1"/>
      <c r="F83" s="1"/>
      <c r="G83" s="1"/>
      <c r="H83" s="1"/>
      <c r="I83" s="1"/>
      <c r="J83" s="1"/>
      <c r="K83" s="1"/>
      <c r="L83" s="1"/>
      <c r="M83" s="1"/>
      <c r="P83" s="1"/>
      <c r="S83" s="1"/>
      <c r="T83" s="1"/>
    </row>
    <row r="84" ht="15.75" customHeight="1">
      <c r="D84" s="1"/>
      <c r="E84" s="1"/>
      <c r="F84" s="1"/>
      <c r="G84" s="1"/>
      <c r="H84" s="1"/>
      <c r="I84" s="1"/>
      <c r="J84" s="1"/>
      <c r="K84" s="1"/>
      <c r="L84" s="1"/>
      <c r="M84" s="1"/>
      <c r="P84" s="1"/>
      <c r="S84" s="1"/>
      <c r="T84" s="1"/>
    </row>
    <row r="85" ht="15.75" customHeight="1">
      <c r="D85" s="1"/>
      <c r="E85" s="1"/>
      <c r="F85" s="1"/>
      <c r="G85" s="1"/>
      <c r="H85" s="1"/>
      <c r="I85" s="1"/>
      <c r="J85" s="1"/>
      <c r="K85" s="1"/>
      <c r="L85" s="1"/>
      <c r="M85" s="1"/>
      <c r="P85" s="1"/>
      <c r="S85" s="1"/>
      <c r="T85" s="1"/>
    </row>
    <row r="86" ht="15.75" customHeight="1">
      <c r="D86" s="1"/>
      <c r="E86" s="1"/>
      <c r="F86" s="1"/>
      <c r="G86" s="1"/>
      <c r="H86" s="1"/>
      <c r="I86" s="1"/>
      <c r="J86" s="1"/>
      <c r="K86" s="1"/>
      <c r="L86" s="1"/>
      <c r="M86" s="1"/>
      <c r="P86" s="1"/>
      <c r="S86" s="1"/>
      <c r="T86" s="1"/>
    </row>
    <row r="87" ht="15.75" customHeight="1">
      <c r="D87" s="1"/>
      <c r="E87" s="1"/>
      <c r="F87" s="1"/>
      <c r="G87" s="1"/>
      <c r="H87" s="1"/>
      <c r="I87" s="1"/>
      <c r="J87" s="1"/>
      <c r="K87" s="1"/>
      <c r="L87" s="1"/>
      <c r="M87" s="1"/>
      <c r="P87" s="1"/>
      <c r="S87" s="1"/>
      <c r="T87" s="1"/>
    </row>
    <row r="88" ht="15.75" customHeight="1">
      <c r="D88" s="1"/>
      <c r="E88" s="1"/>
      <c r="F88" s="1"/>
      <c r="G88" s="1"/>
      <c r="H88" s="1"/>
      <c r="I88" s="1"/>
      <c r="J88" s="1"/>
      <c r="K88" s="1"/>
      <c r="L88" s="1"/>
      <c r="M88" s="1"/>
      <c r="P88" s="1"/>
      <c r="S88" s="1"/>
      <c r="T88" s="1"/>
    </row>
    <row r="89" ht="15.75" customHeight="1">
      <c r="D89" s="1"/>
      <c r="E89" s="1"/>
      <c r="F89" s="1"/>
      <c r="G89" s="1"/>
      <c r="H89" s="1"/>
      <c r="I89" s="1"/>
      <c r="J89" s="1"/>
      <c r="K89" s="1"/>
      <c r="L89" s="1"/>
      <c r="M89" s="1"/>
      <c r="P89" s="1"/>
      <c r="S89" s="1"/>
      <c r="T89" s="1"/>
    </row>
    <row r="90" ht="15.75" customHeight="1">
      <c r="D90" s="1"/>
      <c r="E90" s="1"/>
      <c r="F90" s="1"/>
      <c r="G90" s="1"/>
      <c r="H90" s="1"/>
      <c r="I90" s="1"/>
      <c r="J90" s="1"/>
      <c r="K90" s="1"/>
      <c r="L90" s="1"/>
      <c r="M90" s="1"/>
      <c r="P90" s="1"/>
      <c r="S90" s="1"/>
      <c r="T90" s="1"/>
    </row>
    <row r="91" ht="15.75" customHeight="1">
      <c r="D91" s="1"/>
      <c r="E91" s="1"/>
      <c r="F91" s="1"/>
      <c r="G91" s="1"/>
      <c r="H91" s="1"/>
      <c r="I91" s="1"/>
      <c r="J91" s="1"/>
      <c r="K91" s="1"/>
      <c r="L91" s="1"/>
      <c r="M91" s="1"/>
      <c r="P91" s="1"/>
      <c r="S91" s="1"/>
      <c r="T91" s="1"/>
    </row>
    <row r="92" ht="15.75" customHeight="1">
      <c r="D92" s="1"/>
      <c r="E92" s="1"/>
      <c r="F92" s="1"/>
      <c r="G92" s="1"/>
      <c r="H92" s="1"/>
      <c r="I92" s="1"/>
      <c r="J92" s="1"/>
      <c r="K92" s="1"/>
      <c r="L92" s="1"/>
      <c r="M92" s="1"/>
      <c r="P92" s="1"/>
      <c r="S92" s="1"/>
      <c r="T92" s="1"/>
    </row>
    <row r="93" ht="15.75" customHeight="1">
      <c r="D93" s="1"/>
      <c r="E93" s="1"/>
      <c r="F93" s="1"/>
      <c r="G93" s="1"/>
      <c r="H93" s="1"/>
      <c r="I93" s="1"/>
      <c r="J93" s="1"/>
      <c r="K93" s="1"/>
      <c r="L93" s="1"/>
      <c r="M93" s="1"/>
      <c r="P93" s="1"/>
      <c r="S93" s="1"/>
      <c r="T93" s="1"/>
    </row>
    <row r="94" ht="15.75" customHeight="1">
      <c r="D94" s="1"/>
      <c r="E94" s="1"/>
      <c r="F94" s="1"/>
      <c r="G94" s="1"/>
      <c r="H94" s="1"/>
      <c r="I94" s="1"/>
      <c r="J94" s="1"/>
      <c r="K94" s="1"/>
      <c r="L94" s="1"/>
      <c r="M94" s="1"/>
      <c r="P94" s="1"/>
      <c r="S94" s="1"/>
      <c r="T94" s="1"/>
    </row>
    <row r="95" ht="15.75" customHeight="1">
      <c r="D95" s="1"/>
      <c r="E95" s="1"/>
      <c r="F95" s="1"/>
      <c r="G95" s="1"/>
      <c r="H95" s="1"/>
      <c r="I95" s="1"/>
      <c r="J95" s="1"/>
      <c r="K95" s="1"/>
      <c r="L95" s="1"/>
      <c r="M95" s="1"/>
      <c r="P95" s="1"/>
      <c r="S95" s="1"/>
      <c r="T95" s="1"/>
    </row>
    <row r="96" ht="15.75" customHeight="1">
      <c r="D96" s="1"/>
      <c r="E96" s="1"/>
      <c r="F96" s="1"/>
      <c r="G96" s="1"/>
      <c r="H96" s="1"/>
      <c r="I96" s="1"/>
      <c r="J96" s="1"/>
      <c r="K96" s="1"/>
      <c r="L96" s="1"/>
      <c r="M96" s="1"/>
      <c r="P96" s="1"/>
      <c r="S96" s="1"/>
      <c r="T96" s="1"/>
    </row>
    <row r="97" ht="15.75" customHeight="1">
      <c r="D97" s="1"/>
      <c r="E97" s="1"/>
      <c r="F97" s="1"/>
      <c r="G97" s="1"/>
      <c r="H97" s="1"/>
      <c r="I97" s="1"/>
      <c r="J97" s="1"/>
      <c r="K97" s="1"/>
      <c r="L97" s="1"/>
      <c r="M97" s="1"/>
      <c r="P97" s="1"/>
      <c r="S97" s="1"/>
      <c r="T97" s="1"/>
    </row>
    <row r="98" ht="15.75" customHeight="1">
      <c r="D98" s="1"/>
      <c r="E98" s="1"/>
      <c r="F98" s="1"/>
      <c r="G98" s="1"/>
      <c r="H98" s="1"/>
      <c r="I98" s="1"/>
      <c r="J98" s="1"/>
      <c r="K98" s="1"/>
      <c r="L98" s="1"/>
      <c r="M98" s="1"/>
      <c r="P98" s="1"/>
      <c r="S98" s="1"/>
      <c r="T98" s="1"/>
    </row>
    <row r="99" ht="15.75" customHeight="1">
      <c r="D99" s="1"/>
      <c r="E99" s="1"/>
      <c r="F99" s="1"/>
      <c r="G99" s="1"/>
      <c r="H99" s="1"/>
      <c r="I99" s="1"/>
      <c r="J99" s="1"/>
      <c r="K99" s="1"/>
      <c r="L99" s="1"/>
      <c r="M99" s="1"/>
      <c r="P99" s="1"/>
      <c r="S99" s="1"/>
      <c r="T99" s="1"/>
    </row>
    <row r="100" ht="15.75" customHeight="1">
      <c r="D100" s="1"/>
      <c r="E100" s="1"/>
      <c r="F100" s="1"/>
      <c r="G100" s="1"/>
      <c r="H100" s="1"/>
      <c r="I100" s="1"/>
      <c r="J100" s="1"/>
      <c r="K100" s="1"/>
      <c r="L100" s="1"/>
      <c r="M100" s="1"/>
      <c r="P100" s="1"/>
      <c r="S100" s="1"/>
      <c r="T100" s="1"/>
    </row>
    <row r="101" ht="15.75" customHeight="1">
      <c r="D101" s="1"/>
      <c r="E101" s="1"/>
      <c r="F101" s="1"/>
      <c r="G101" s="1"/>
      <c r="H101" s="1"/>
      <c r="I101" s="1"/>
      <c r="J101" s="1"/>
      <c r="K101" s="1"/>
      <c r="L101" s="1"/>
      <c r="M101" s="1"/>
      <c r="P101" s="1"/>
      <c r="S101" s="1"/>
      <c r="T101" s="1"/>
    </row>
    <row r="102" ht="15.75" customHeight="1">
      <c r="D102" s="1"/>
      <c r="E102" s="1"/>
      <c r="F102" s="1"/>
      <c r="G102" s="1"/>
      <c r="H102" s="1"/>
      <c r="I102" s="1"/>
      <c r="J102" s="1"/>
      <c r="K102" s="1"/>
      <c r="L102" s="1"/>
      <c r="M102" s="1"/>
      <c r="P102" s="1"/>
      <c r="S102" s="1"/>
      <c r="T102" s="1"/>
    </row>
    <row r="103" ht="15.75" customHeight="1">
      <c r="D103" s="1"/>
      <c r="E103" s="1"/>
      <c r="F103" s="1"/>
      <c r="G103" s="1"/>
      <c r="H103" s="1"/>
      <c r="I103" s="1"/>
      <c r="J103" s="1"/>
      <c r="K103" s="1"/>
      <c r="L103" s="1"/>
      <c r="M103" s="1"/>
      <c r="P103" s="1"/>
      <c r="S103" s="1"/>
      <c r="T103" s="1"/>
    </row>
    <row r="104" ht="15.75" customHeight="1">
      <c r="D104" s="1"/>
      <c r="E104" s="1"/>
      <c r="F104" s="1"/>
      <c r="G104" s="1"/>
      <c r="H104" s="1"/>
      <c r="I104" s="1"/>
      <c r="J104" s="1"/>
      <c r="K104" s="1"/>
      <c r="L104" s="1"/>
      <c r="M104" s="1"/>
      <c r="P104" s="1"/>
      <c r="S104" s="1"/>
      <c r="T104" s="1"/>
    </row>
    <row r="105" ht="15.75" customHeight="1">
      <c r="D105" s="1"/>
      <c r="E105" s="1"/>
      <c r="F105" s="1"/>
      <c r="G105" s="1"/>
      <c r="H105" s="1"/>
      <c r="I105" s="1"/>
      <c r="J105" s="1"/>
      <c r="K105" s="1"/>
      <c r="L105" s="1"/>
      <c r="M105" s="1"/>
      <c r="P105" s="1"/>
      <c r="S105" s="1"/>
      <c r="T105" s="1"/>
    </row>
    <row r="106" ht="15.75" customHeight="1">
      <c r="D106" s="1"/>
      <c r="E106" s="1"/>
      <c r="F106" s="1"/>
      <c r="G106" s="1"/>
      <c r="H106" s="1"/>
      <c r="I106" s="1"/>
      <c r="J106" s="1"/>
      <c r="K106" s="1"/>
      <c r="L106" s="1"/>
      <c r="M106" s="1"/>
      <c r="P106" s="1"/>
      <c r="S106" s="1"/>
      <c r="T106" s="1"/>
    </row>
    <row r="107" ht="15.75" customHeight="1">
      <c r="D107" s="1"/>
      <c r="E107" s="1"/>
      <c r="F107" s="1"/>
      <c r="G107" s="1"/>
      <c r="H107" s="1"/>
      <c r="I107" s="1"/>
      <c r="J107" s="1"/>
      <c r="K107" s="1"/>
      <c r="L107" s="1"/>
      <c r="M107" s="1"/>
      <c r="P107" s="1"/>
      <c r="S107" s="1"/>
      <c r="T107" s="1"/>
    </row>
    <row r="108" ht="15.75" customHeight="1">
      <c r="D108" s="1"/>
      <c r="E108" s="1"/>
      <c r="F108" s="1"/>
      <c r="G108" s="1"/>
      <c r="H108" s="1"/>
      <c r="I108" s="1"/>
      <c r="J108" s="1"/>
      <c r="K108" s="1"/>
      <c r="L108" s="1"/>
      <c r="M108" s="1"/>
      <c r="P108" s="1"/>
      <c r="S108" s="1"/>
      <c r="T108" s="1"/>
    </row>
    <row r="109" ht="15.75" customHeight="1">
      <c r="D109" s="1"/>
      <c r="E109" s="1"/>
      <c r="F109" s="1"/>
      <c r="G109" s="1"/>
      <c r="H109" s="1"/>
      <c r="I109" s="1"/>
      <c r="J109" s="1"/>
      <c r="K109" s="1"/>
      <c r="L109" s="1"/>
      <c r="M109" s="1"/>
      <c r="P109" s="1"/>
      <c r="S109" s="1"/>
      <c r="T109" s="1"/>
    </row>
    <row r="110" ht="15.75" customHeight="1">
      <c r="D110" s="1"/>
      <c r="E110" s="1"/>
      <c r="F110" s="1"/>
      <c r="G110" s="1"/>
      <c r="H110" s="1"/>
      <c r="I110" s="1"/>
      <c r="J110" s="1"/>
      <c r="K110" s="1"/>
      <c r="L110" s="1"/>
      <c r="M110" s="1"/>
      <c r="P110" s="1"/>
      <c r="S110" s="1"/>
      <c r="T110" s="1"/>
    </row>
    <row r="111" ht="15.75" customHeight="1">
      <c r="D111" s="1"/>
      <c r="E111" s="1"/>
      <c r="F111" s="1"/>
      <c r="G111" s="1"/>
      <c r="H111" s="1"/>
      <c r="I111" s="1"/>
      <c r="J111" s="1"/>
      <c r="K111" s="1"/>
      <c r="L111" s="1"/>
      <c r="M111" s="1"/>
      <c r="P111" s="1"/>
      <c r="S111" s="1"/>
      <c r="T111" s="1"/>
    </row>
    <row r="112" ht="15.75" customHeight="1">
      <c r="D112" s="1"/>
      <c r="E112" s="1"/>
      <c r="F112" s="1"/>
      <c r="G112" s="1"/>
      <c r="H112" s="1"/>
      <c r="I112" s="1"/>
      <c r="J112" s="1"/>
      <c r="K112" s="1"/>
      <c r="L112" s="1"/>
      <c r="M112" s="1"/>
      <c r="P112" s="1"/>
      <c r="S112" s="1"/>
      <c r="T112" s="1"/>
    </row>
    <row r="113" ht="15.75" customHeight="1">
      <c r="D113" s="1"/>
      <c r="E113" s="1"/>
      <c r="F113" s="1"/>
      <c r="G113" s="1"/>
      <c r="H113" s="1"/>
      <c r="I113" s="1"/>
      <c r="J113" s="1"/>
      <c r="K113" s="1"/>
      <c r="L113" s="1"/>
      <c r="M113" s="1"/>
      <c r="P113" s="1"/>
      <c r="S113" s="1"/>
      <c r="T113" s="1"/>
    </row>
    <row r="114" ht="15.75" customHeight="1">
      <c r="D114" s="1"/>
      <c r="E114" s="1"/>
      <c r="F114" s="1"/>
      <c r="G114" s="1"/>
      <c r="H114" s="1"/>
      <c r="I114" s="1"/>
      <c r="J114" s="1"/>
      <c r="K114" s="1"/>
      <c r="L114" s="1"/>
      <c r="M114" s="1"/>
      <c r="P114" s="1"/>
      <c r="S114" s="1"/>
      <c r="T114" s="1"/>
    </row>
    <row r="115" ht="15.75" customHeight="1">
      <c r="D115" s="1"/>
      <c r="E115" s="1"/>
      <c r="F115" s="1"/>
      <c r="G115" s="1"/>
      <c r="H115" s="1"/>
      <c r="I115" s="1"/>
      <c r="J115" s="1"/>
      <c r="K115" s="1"/>
      <c r="L115" s="1"/>
      <c r="M115" s="1"/>
      <c r="P115" s="1"/>
      <c r="S115" s="1"/>
      <c r="T115" s="1"/>
    </row>
    <row r="116" ht="15.75" customHeight="1">
      <c r="D116" s="1"/>
      <c r="E116" s="1"/>
      <c r="F116" s="1"/>
      <c r="G116" s="1"/>
      <c r="H116" s="1"/>
      <c r="I116" s="1"/>
      <c r="J116" s="1"/>
      <c r="K116" s="1"/>
      <c r="L116" s="1"/>
      <c r="M116" s="1"/>
      <c r="P116" s="1"/>
      <c r="S116" s="1"/>
      <c r="T116" s="1"/>
    </row>
    <row r="117" ht="15.75" customHeight="1">
      <c r="D117" s="1"/>
      <c r="E117" s="1"/>
      <c r="F117" s="1"/>
      <c r="G117" s="1"/>
      <c r="H117" s="1"/>
      <c r="I117" s="1"/>
      <c r="J117" s="1"/>
      <c r="K117" s="1"/>
      <c r="L117" s="1"/>
      <c r="M117" s="1"/>
      <c r="P117" s="1"/>
      <c r="S117" s="1"/>
      <c r="T117" s="1"/>
    </row>
    <row r="118" ht="15.75" customHeight="1">
      <c r="D118" s="1"/>
      <c r="E118" s="1"/>
      <c r="F118" s="1"/>
      <c r="G118" s="1"/>
      <c r="H118" s="1"/>
      <c r="I118" s="1"/>
      <c r="J118" s="1"/>
      <c r="K118" s="1"/>
      <c r="L118" s="1"/>
      <c r="M118" s="1"/>
      <c r="P118" s="1"/>
      <c r="S118" s="1"/>
      <c r="T118" s="1"/>
    </row>
    <row r="119" ht="15.75" customHeight="1">
      <c r="D119" s="1"/>
      <c r="E119" s="1"/>
      <c r="F119" s="1"/>
      <c r="G119" s="1"/>
      <c r="H119" s="1"/>
      <c r="I119" s="1"/>
      <c r="J119" s="1"/>
      <c r="K119" s="1"/>
      <c r="L119" s="1"/>
      <c r="M119" s="1"/>
      <c r="P119" s="1"/>
      <c r="S119" s="1"/>
      <c r="T119" s="1"/>
    </row>
    <row r="120" ht="15.75" customHeight="1">
      <c r="D120" s="1"/>
      <c r="E120" s="1"/>
      <c r="F120" s="1"/>
      <c r="G120" s="1"/>
      <c r="H120" s="1"/>
      <c r="I120" s="1"/>
      <c r="J120" s="1"/>
      <c r="K120" s="1"/>
      <c r="L120" s="1"/>
      <c r="M120" s="1"/>
      <c r="P120" s="1"/>
      <c r="S120" s="1"/>
      <c r="T120" s="1"/>
    </row>
    <row r="121" ht="15.75" customHeight="1">
      <c r="D121" s="1"/>
      <c r="E121" s="1"/>
      <c r="F121" s="1"/>
      <c r="G121" s="1"/>
      <c r="H121" s="1"/>
      <c r="I121" s="1"/>
      <c r="J121" s="1"/>
      <c r="K121" s="1"/>
      <c r="L121" s="1"/>
      <c r="M121" s="1"/>
      <c r="P121" s="1"/>
      <c r="S121" s="1"/>
      <c r="T121" s="1"/>
    </row>
    <row r="122" ht="15.75" customHeight="1">
      <c r="D122" s="1"/>
      <c r="E122" s="1"/>
      <c r="F122" s="1"/>
      <c r="G122" s="1"/>
      <c r="H122" s="1"/>
      <c r="I122" s="1"/>
      <c r="J122" s="1"/>
      <c r="K122" s="1"/>
      <c r="L122" s="1"/>
      <c r="M122" s="1"/>
      <c r="P122" s="1"/>
      <c r="S122" s="1"/>
      <c r="T122" s="1"/>
    </row>
    <row r="123" ht="15.75" customHeight="1">
      <c r="D123" s="1"/>
      <c r="E123" s="1"/>
      <c r="F123" s="1"/>
      <c r="G123" s="1"/>
      <c r="H123" s="1"/>
      <c r="I123" s="1"/>
      <c r="J123" s="1"/>
      <c r="K123" s="1"/>
      <c r="L123" s="1"/>
      <c r="M123" s="1"/>
      <c r="P123" s="1"/>
      <c r="S123" s="1"/>
      <c r="T123" s="1"/>
    </row>
    <row r="124" ht="15.75" customHeight="1">
      <c r="D124" s="1"/>
      <c r="E124" s="1"/>
      <c r="F124" s="1"/>
      <c r="G124" s="1"/>
      <c r="H124" s="1"/>
      <c r="I124" s="1"/>
      <c r="J124" s="1"/>
      <c r="K124" s="1"/>
      <c r="L124" s="1"/>
      <c r="M124" s="1"/>
      <c r="P124" s="1"/>
      <c r="S124" s="1"/>
      <c r="T124" s="1"/>
    </row>
    <row r="125" ht="15.75" customHeight="1">
      <c r="D125" s="1"/>
      <c r="E125" s="1"/>
      <c r="F125" s="1"/>
      <c r="G125" s="1"/>
      <c r="H125" s="1"/>
      <c r="I125" s="1"/>
      <c r="J125" s="1"/>
      <c r="K125" s="1"/>
      <c r="L125" s="1"/>
      <c r="M125" s="1"/>
      <c r="P125" s="1"/>
      <c r="S125" s="1"/>
      <c r="T125" s="1"/>
    </row>
    <row r="126" ht="15.75" customHeight="1">
      <c r="D126" s="1"/>
      <c r="E126" s="1"/>
      <c r="F126" s="1"/>
      <c r="G126" s="1"/>
      <c r="H126" s="1"/>
      <c r="I126" s="1"/>
      <c r="J126" s="1"/>
      <c r="K126" s="1"/>
      <c r="L126" s="1"/>
      <c r="M126" s="1"/>
      <c r="P126" s="1"/>
      <c r="S126" s="1"/>
      <c r="T126" s="1"/>
    </row>
    <row r="127" ht="15.75" customHeight="1">
      <c r="D127" s="1"/>
      <c r="E127" s="1"/>
      <c r="F127" s="1"/>
      <c r="G127" s="1"/>
      <c r="H127" s="1"/>
      <c r="I127" s="1"/>
      <c r="J127" s="1"/>
      <c r="K127" s="1"/>
      <c r="L127" s="1"/>
      <c r="M127" s="1"/>
      <c r="P127" s="1"/>
      <c r="S127" s="1"/>
      <c r="T127" s="1"/>
    </row>
    <row r="128" ht="15.75" customHeight="1">
      <c r="D128" s="1"/>
      <c r="E128" s="1"/>
      <c r="F128" s="1"/>
      <c r="G128" s="1"/>
      <c r="H128" s="1"/>
      <c r="I128" s="1"/>
      <c r="J128" s="1"/>
      <c r="K128" s="1"/>
      <c r="L128" s="1"/>
      <c r="M128" s="1"/>
      <c r="P128" s="1"/>
      <c r="S128" s="1"/>
      <c r="T128" s="1"/>
    </row>
    <row r="129" ht="15.75" customHeight="1">
      <c r="D129" s="1"/>
      <c r="E129" s="1"/>
      <c r="F129" s="1"/>
      <c r="G129" s="1"/>
      <c r="H129" s="1"/>
      <c r="I129" s="1"/>
      <c r="J129" s="1"/>
      <c r="K129" s="1"/>
      <c r="L129" s="1"/>
      <c r="M129" s="1"/>
      <c r="P129" s="1"/>
      <c r="S129" s="1"/>
      <c r="T129" s="1"/>
    </row>
    <row r="130" ht="15.75" customHeight="1">
      <c r="D130" s="1"/>
      <c r="E130" s="1"/>
      <c r="F130" s="1"/>
      <c r="G130" s="1"/>
      <c r="H130" s="1"/>
      <c r="I130" s="1"/>
      <c r="J130" s="1"/>
      <c r="K130" s="1"/>
      <c r="L130" s="1"/>
      <c r="M130" s="1"/>
      <c r="P130" s="1"/>
      <c r="S130" s="1"/>
      <c r="T130" s="1"/>
    </row>
    <row r="131" ht="15.75" customHeight="1">
      <c r="D131" s="1"/>
      <c r="E131" s="1"/>
      <c r="F131" s="1"/>
      <c r="G131" s="1"/>
      <c r="H131" s="1"/>
      <c r="I131" s="1"/>
      <c r="J131" s="1"/>
      <c r="K131" s="1"/>
      <c r="L131" s="1"/>
      <c r="M131" s="1"/>
      <c r="P131" s="1"/>
      <c r="S131" s="1"/>
      <c r="T131" s="1"/>
    </row>
    <row r="132" ht="15.75" customHeight="1">
      <c r="D132" s="1"/>
      <c r="E132" s="1"/>
      <c r="F132" s="1"/>
      <c r="G132" s="1"/>
      <c r="H132" s="1"/>
      <c r="I132" s="1"/>
      <c r="J132" s="1"/>
      <c r="K132" s="1"/>
      <c r="L132" s="1"/>
      <c r="M132" s="1"/>
      <c r="P132" s="1"/>
      <c r="S132" s="1"/>
      <c r="T132" s="1"/>
    </row>
    <row r="133" ht="15.75" customHeight="1">
      <c r="D133" s="1"/>
      <c r="E133" s="1"/>
      <c r="F133" s="1"/>
      <c r="G133" s="1"/>
      <c r="H133" s="1"/>
      <c r="I133" s="1"/>
      <c r="J133" s="1"/>
      <c r="K133" s="1"/>
      <c r="L133" s="1"/>
      <c r="M133" s="1"/>
      <c r="P133" s="1"/>
      <c r="S133" s="1"/>
      <c r="T133" s="1"/>
    </row>
    <row r="134" ht="15.75" customHeight="1">
      <c r="D134" s="1"/>
      <c r="E134" s="1"/>
      <c r="F134" s="1"/>
      <c r="G134" s="1"/>
      <c r="H134" s="1"/>
      <c r="I134" s="1"/>
      <c r="J134" s="1"/>
      <c r="K134" s="1"/>
      <c r="L134" s="1"/>
      <c r="M134" s="1"/>
      <c r="P134" s="1"/>
      <c r="S134" s="1"/>
      <c r="T134" s="1"/>
    </row>
    <row r="135" ht="15.75" customHeight="1">
      <c r="D135" s="1"/>
      <c r="E135" s="1"/>
      <c r="F135" s="1"/>
      <c r="G135" s="1"/>
      <c r="H135" s="1"/>
      <c r="I135" s="1"/>
      <c r="J135" s="1"/>
      <c r="K135" s="1"/>
      <c r="L135" s="1"/>
      <c r="M135" s="1"/>
      <c r="P135" s="1"/>
      <c r="S135" s="1"/>
      <c r="T135" s="1"/>
    </row>
    <row r="136" ht="15.75" customHeight="1">
      <c r="D136" s="1"/>
      <c r="E136" s="1"/>
      <c r="F136" s="1"/>
      <c r="G136" s="1"/>
      <c r="H136" s="1"/>
      <c r="I136" s="1"/>
      <c r="J136" s="1"/>
      <c r="K136" s="1"/>
      <c r="L136" s="1"/>
      <c r="M136" s="1"/>
      <c r="P136" s="1"/>
      <c r="S136" s="1"/>
      <c r="T136" s="1"/>
    </row>
    <row r="137" ht="15.75" customHeight="1">
      <c r="D137" s="1"/>
      <c r="E137" s="1"/>
      <c r="F137" s="1"/>
      <c r="G137" s="1"/>
      <c r="H137" s="1"/>
      <c r="I137" s="1"/>
      <c r="J137" s="1"/>
      <c r="K137" s="1"/>
      <c r="L137" s="1"/>
      <c r="M137" s="1"/>
      <c r="P137" s="1"/>
      <c r="S137" s="1"/>
      <c r="T137" s="1"/>
    </row>
    <row r="138" ht="15.75" customHeight="1">
      <c r="D138" s="1"/>
      <c r="E138" s="1"/>
      <c r="F138" s="1"/>
      <c r="G138" s="1"/>
      <c r="H138" s="1"/>
      <c r="I138" s="1"/>
      <c r="J138" s="1"/>
      <c r="K138" s="1"/>
      <c r="L138" s="1"/>
      <c r="M138" s="1"/>
      <c r="P138" s="1"/>
      <c r="S138" s="1"/>
      <c r="T138" s="1"/>
    </row>
    <row r="139" ht="15.75" customHeight="1">
      <c r="D139" s="1"/>
      <c r="E139" s="1"/>
      <c r="F139" s="1"/>
      <c r="G139" s="1"/>
      <c r="H139" s="1"/>
      <c r="I139" s="1"/>
      <c r="J139" s="1"/>
      <c r="K139" s="1"/>
      <c r="L139" s="1"/>
      <c r="M139" s="1"/>
      <c r="P139" s="1"/>
      <c r="S139" s="1"/>
      <c r="T139" s="1"/>
    </row>
    <row r="140" ht="15.75" customHeight="1">
      <c r="D140" s="1"/>
      <c r="E140" s="1"/>
      <c r="F140" s="1"/>
      <c r="G140" s="1"/>
      <c r="H140" s="1"/>
      <c r="I140" s="1"/>
      <c r="J140" s="1"/>
      <c r="K140" s="1"/>
      <c r="L140" s="1"/>
      <c r="M140" s="1"/>
      <c r="P140" s="1"/>
      <c r="S140" s="1"/>
      <c r="T140" s="1"/>
    </row>
    <row r="141" ht="15.75" customHeight="1">
      <c r="D141" s="1"/>
      <c r="E141" s="1"/>
      <c r="F141" s="1"/>
      <c r="G141" s="1"/>
      <c r="H141" s="1"/>
      <c r="I141" s="1"/>
      <c r="J141" s="1"/>
      <c r="K141" s="1"/>
      <c r="L141" s="1"/>
      <c r="M141" s="1"/>
      <c r="P141" s="1"/>
      <c r="S141" s="1"/>
      <c r="T141" s="1"/>
    </row>
    <row r="142" ht="15.75" customHeight="1">
      <c r="D142" s="1"/>
      <c r="E142" s="1"/>
      <c r="F142" s="1"/>
      <c r="G142" s="1"/>
      <c r="H142" s="1"/>
      <c r="I142" s="1"/>
      <c r="J142" s="1"/>
      <c r="K142" s="1"/>
      <c r="L142" s="1"/>
      <c r="M142" s="1"/>
      <c r="P142" s="1"/>
      <c r="S142" s="1"/>
      <c r="T142" s="1"/>
    </row>
    <row r="143" ht="15.75" customHeight="1">
      <c r="D143" s="1"/>
      <c r="E143" s="1"/>
      <c r="F143" s="1"/>
      <c r="G143" s="1"/>
      <c r="H143" s="1"/>
      <c r="I143" s="1"/>
      <c r="J143" s="1"/>
      <c r="K143" s="1"/>
      <c r="L143" s="1"/>
      <c r="M143" s="1"/>
      <c r="P143" s="1"/>
      <c r="S143" s="1"/>
      <c r="T143" s="1"/>
    </row>
    <row r="144" ht="15.75" customHeight="1">
      <c r="D144" s="1"/>
      <c r="E144" s="1"/>
      <c r="F144" s="1"/>
      <c r="G144" s="1"/>
      <c r="H144" s="1"/>
      <c r="I144" s="1"/>
      <c r="J144" s="1"/>
      <c r="K144" s="1"/>
      <c r="L144" s="1"/>
      <c r="M144" s="1"/>
      <c r="P144" s="1"/>
      <c r="S144" s="1"/>
      <c r="T144" s="1"/>
    </row>
    <row r="145" ht="15.75" customHeight="1">
      <c r="D145" s="1"/>
      <c r="E145" s="1"/>
      <c r="F145" s="1"/>
      <c r="G145" s="1"/>
      <c r="H145" s="1"/>
      <c r="I145" s="1"/>
      <c r="J145" s="1"/>
      <c r="K145" s="1"/>
      <c r="L145" s="1"/>
      <c r="M145" s="1"/>
      <c r="P145" s="1"/>
      <c r="S145" s="1"/>
      <c r="T145" s="1"/>
    </row>
    <row r="146" ht="15.75" customHeight="1">
      <c r="D146" s="1"/>
      <c r="E146" s="1"/>
      <c r="F146" s="1"/>
      <c r="G146" s="1"/>
      <c r="H146" s="1"/>
      <c r="I146" s="1"/>
      <c r="J146" s="1"/>
      <c r="K146" s="1"/>
      <c r="L146" s="1"/>
      <c r="M146" s="1"/>
      <c r="P146" s="1"/>
      <c r="S146" s="1"/>
      <c r="T146" s="1"/>
    </row>
    <row r="147" ht="15.75" customHeight="1">
      <c r="D147" s="1"/>
      <c r="E147" s="1"/>
      <c r="F147" s="1"/>
      <c r="G147" s="1"/>
      <c r="H147" s="1"/>
      <c r="I147" s="1"/>
      <c r="J147" s="1"/>
      <c r="K147" s="1"/>
      <c r="L147" s="1"/>
      <c r="M147" s="1"/>
      <c r="P147" s="1"/>
      <c r="S147" s="1"/>
      <c r="T147" s="1"/>
    </row>
    <row r="148" ht="15.75" customHeight="1">
      <c r="D148" s="1"/>
      <c r="E148" s="1"/>
      <c r="F148" s="1"/>
      <c r="G148" s="1"/>
      <c r="H148" s="1"/>
      <c r="I148" s="1"/>
      <c r="J148" s="1"/>
      <c r="K148" s="1"/>
      <c r="L148" s="1"/>
      <c r="M148" s="1"/>
      <c r="P148" s="1"/>
      <c r="S148" s="1"/>
      <c r="T148" s="1"/>
    </row>
    <row r="149" ht="15.75" customHeight="1">
      <c r="D149" s="1"/>
      <c r="E149" s="1"/>
      <c r="F149" s="1"/>
      <c r="G149" s="1"/>
      <c r="H149" s="1"/>
      <c r="I149" s="1"/>
      <c r="J149" s="1"/>
      <c r="K149" s="1"/>
      <c r="L149" s="1"/>
      <c r="M149" s="1"/>
      <c r="P149" s="1"/>
      <c r="S149" s="1"/>
      <c r="T149" s="1"/>
    </row>
    <row r="150" ht="15.75" customHeight="1">
      <c r="D150" s="1"/>
      <c r="E150" s="1"/>
      <c r="F150" s="1"/>
      <c r="G150" s="1"/>
      <c r="H150" s="1"/>
      <c r="I150" s="1"/>
      <c r="J150" s="1"/>
      <c r="K150" s="1"/>
      <c r="L150" s="1"/>
      <c r="M150" s="1"/>
      <c r="P150" s="1"/>
      <c r="S150" s="1"/>
      <c r="T150" s="1"/>
    </row>
    <row r="151" ht="15.75" customHeight="1">
      <c r="D151" s="1"/>
      <c r="E151" s="1"/>
      <c r="F151" s="1"/>
      <c r="G151" s="1"/>
      <c r="H151" s="1"/>
      <c r="I151" s="1"/>
      <c r="J151" s="1"/>
      <c r="K151" s="1"/>
      <c r="L151" s="1"/>
      <c r="M151" s="1"/>
      <c r="P151" s="1"/>
      <c r="S151" s="1"/>
      <c r="T151" s="1"/>
    </row>
    <row r="152" ht="15.75" customHeight="1">
      <c r="D152" s="1"/>
      <c r="E152" s="1"/>
      <c r="F152" s="1"/>
      <c r="G152" s="1"/>
      <c r="H152" s="1"/>
      <c r="I152" s="1"/>
      <c r="J152" s="1"/>
      <c r="K152" s="1"/>
      <c r="L152" s="1"/>
      <c r="M152" s="1"/>
      <c r="P152" s="1"/>
      <c r="S152" s="1"/>
      <c r="T152" s="1"/>
    </row>
    <row r="153" ht="15.75" customHeight="1">
      <c r="D153" s="1"/>
      <c r="E153" s="1"/>
      <c r="F153" s="1"/>
      <c r="G153" s="1"/>
      <c r="H153" s="1"/>
      <c r="I153" s="1"/>
      <c r="J153" s="1"/>
      <c r="K153" s="1"/>
      <c r="L153" s="1"/>
      <c r="M153" s="1"/>
      <c r="P153" s="1"/>
      <c r="S153" s="1"/>
      <c r="T153" s="1"/>
    </row>
    <row r="154" ht="15.75" customHeight="1">
      <c r="D154" s="1"/>
      <c r="E154" s="1"/>
      <c r="F154" s="1"/>
      <c r="G154" s="1"/>
      <c r="H154" s="1"/>
      <c r="I154" s="1"/>
      <c r="J154" s="1"/>
      <c r="K154" s="1"/>
      <c r="L154" s="1"/>
      <c r="M154" s="1"/>
      <c r="P154" s="1"/>
      <c r="S154" s="1"/>
      <c r="T154" s="1"/>
    </row>
    <row r="155" ht="15.75" customHeight="1">
      <c r="D155" s="1"/>
      <c r="E155" s="1"/>
      <c r="F155" s="1"/>
      <c r="G155" s="1"/>
      <c r="H155" s="1"/>
      <c r="I155" s="1"/>
      <c r="J155" s="1"/>
      <c r="K155" s="1"/>
      <c r="L155" s="1"/>
      <c r="M155" s="1"/>
      <c r="P155" s="1"/>
      <c r="S155" s="1"/>
      <c r="T155" s="1"/>
    </row>
    <row r="156" ht="15.75" customHeight="1">
      <c r="D156" s="1"/>
      <c r="E156" s="1"/>
      <c r="F156" s="1"/>
      <c r="G156" s="1"/>
      <c r="H156" s="1"/>
      <c r="I156" s="1"/>
      <c r="J156" s="1"/>
      <c r="K156" s="1"/>
      <c r="L156" s="1"/>
      <c r="M156" s="1"/>
      <c r="P156" s="1"/>
      <c r="S156" s="1"/>
      <c r="T156" s="1"/>
    </row>
    <row r="157" ht="15.75" customHeight="1">
      <c r="D157" s="1"/>
      <c r="E157" s="1"/>
      <c r="F157" s="1"/>
      <c r="G157" s="1"/>
      <c r="H157" s="1"/>
      <c r="I157" s="1"/>
      <c r="J157" s="1"/>
      <c r="K157" s="1"/>
      <c r="L157" s="1"/>
      <c r="M157" s="1"/>
      <c r="P157" s="1"/>
      <c r="S157" s="1"/>
      <c r="T157" s="1"/>
    </row>
    <row r="158" ht="15.75" customHeight="1">
      <c r="D158" s="1"/>
      <c r="E158" s="1"/>
      <c r="F158" s="1"/>
      <c r="G158" s="1"/>
      <c r="H158" s="1"/>
      <c r="I158" s="1"/>
      <c r="J158" s="1"/>
      <c r="K158" s="1"/>
      <c r="L158" s="1"/>
      <c r="M158" s="1"/>
      <c r="P158" s="1"/>
      <c r="S158" s="1"/>
      <c r="T158" s="1"/>
    </row>
    <row r="159" ht="15.75" customHeight="1">
      <c r="D159" s="1"/>
      <c r="E159" s="1"/>
      <c r="F159" s="1"/>
      <c r="G159" s="1"/>
      <c r="H159" s="1"/>
      <c r="I159" s="1"/>
      <c r="J159" s="1"/>
      <c r="K159" s="1"/>
      <c r="L159" s="1"/>
      <c r="M159" s="1"/>
      <c r="P159" s="1"/>
      <c r="S159" s="1"/>
      <c r="T159" s="1"/>
    </row>
    <row r="160" ht="15.75" customHeight="1">
      <c r="D160" s="1"/>
      <c r="E160" s="1"/>
      <c r="F160" s="1"/>
      <c r="G160" s="1"/>
      <c r="H160" s="1"/>
      <c r="I160" s="1"/>
      <c r="J160" s="1"/>
      <c r="K160" s="1"/>
      <c r="L160" s="1"/>
      <c r="M160" s="1"/>
      <c r="P160" s="1"/>
      <c r="S160" s="1"/>
      <c r="T160" s="1"/>
    </row>
    <row r="161" ht="15.75" customHeight="1">
      <c r="D161" s="1"/>
      <c r="E161" s="1"/>
      <c r="F161" s="1"/>
      <c r="G161" s="1"/>
      <c r="H161" s="1"/>
      <c r="I161" s="1"/>
      <c r="J161" s="1"/>
      <c r="K161" s="1"/>
      <c r="L161" s="1"/>
      <c r="M161" s="1"/>
      <c r="P161" s="1"/>
      <c r="S161" s="1"/>
      <c r="T161" s="1"/>
    </row>
    <row r="162" ht="15.75" customHeight="1">
      <c r="D162" s="1"/>
      <c r="E162" s="1"/>
      <c r="F162" s="1"/>
      <c r="G162" s="1"/>
      <c r="H162" s="1"/>
      <c r="I162" s="1"/>
      <c r="J162" s="1"/>
      <c r="K162" s="1"/>
      <c r="L162" s="1"/>
      <c r="M162" s="1"/>
      <c r="P162" s="1"/>
      <c r="S162" s="1"/>
      <c r="T162" s="1"/>
    </row>
    <row r="163" ht="15.75" customHeight="1">
      <c r="D163" s="1"/>
      <c r="E163" s="1"/>
      <c r="F163" s="1"/>
      <c r="G163" s="1"/>
      <c r="H163" s="1"/>
      <c r="I163" s="1"/>
      <c r="J163" s="1"/>
      <c r="K163" s="1"/>
      <c r="L163" s="1"/>
      <c r="M163" s="1"/>
      <c r="P163" s="1"/>
      <c r="S163" s="1"/>
      <c r="T163" s="1"/>
    </row>
    <row r="164" ht="15.75" customHeight="1">
      <c r="D164" s="1"/>
      <c r="E164" s="1"/>
      <c r="F164" s="1"/>
      <c r="G164" s="1"/>
      <c r="H164" s="1"/>
      <c r="I164" s="1"/>
      <c r="J164" s="1"/>
      <c r="K164" s="1"/>
      <c r="L164" s="1"/>
      <c r="M164" s="1"/>
      <c r="P164" s="1"/>
      <c r="S164" s="1"/>
      <c r="T164" s="1"/>
    </row>
    <row r="165" ht="15.75" customHeight="1">
      <c r="D165" s="1"/>
      <c r="E165" s="1"/>
      <c r="F165" s="1"/>
      <c r="G165" s="1"/>
      <c r="H165" s="1"/>
      <c r="I165" s="1"/>
      <c r="J165" s="1"/>
      <c r="K165" s="1"/>
      <c r="L165" s="1"/>
      <c r="M165" s="1"/>
      <c r="P165" s="1"/>
      <c r="S165" s="1"/>
      <c r="T165" s="1"/>
    </row>
    <row r="166" ht="15.75" customHeight="1">
      <c r="D166" s="1"/>
      <c r="E166" s="1"/>
      <c r="F166" s="1"/>
      <c r="G166" s="1"/>
      <c r="H166" s="1"/>
      <c r="I166" s="1"/>
      <c r="J166" s="1"/>
      <c r="K166" s="1"/>
      <c r="L166" s="1"/>
      <c r="M166" s="1"/>
      <c r="P166" s="1"/>
      <c r="S166" s="1"/>
      <c r="T166" s="1"/>
    </row>
    <row r="167" ht="15.75" customHeight="1">
      <c r="D167" s="1"/>
      <c r="E167" s="1"/>
      <c r="F167" s="1"/>
      <c r="G167" s="1"/>
      <c r="H167" s="1"/>
      <c r="I167" s="1"/>
      <c r="J167" s="1"/>
      <c r="K167" s="1"/>
      <c r="L167" s="1"/>
      <c r="M167" s="1"/>
      <c r="P167" s="1"/>
      <c r="S167" s="1"/>
      <c r="T167" s="1"/>
    </row>
    <row r="168" ht="15.75" customHeight="1">
      <c r="D168" s="1"/>
      <c r="E168" s="1"/>
      <c r="F168" s="1"/>
      <c r="G168" s="1"/>
      <c r="H168" s="1"/>
      <c r="I168" s="1"/>
      <c r="J168" s="1"/>
      <c r="K168" s="1"/>
      <c r="L168" s="1"/>
      <c r="M168" s="1"/>
      <c r="P168" s="1"/>
      <c r="S168" s="1"/>
      <c r="T168" s="1"/>
    </row>
    <row r="169" ht="15.75" customHeight="1">
      <c r="D169" s="1"/>
      <c r="E169" s="1"/>
      <c r="F169" s="1"/>
      <c r="G169" s="1"/>
      <c r="H169" s="1"/>
      <c r="I169" s="1"/>
      <c r="J169" s="1"/>
      <c r="K169" s="1"/>
      <c r="L169" s="1"/>
      <c r="M169" s="1"/>
      <c r="P169" s="1"/>
      <c r="S169" s="1"/>
      <c r="T169" s="1"/>
    </row>
    <row r="170" ht="15.75" customHeight="1">
      <c r="D170" s="1"/>
      <c r="E170" s="1"/>
      <c r="F170" s="1"/>
      <c r="G170" s="1"/>
      <c r="H170" s="1"/>
      <c r="I170" s="1"/>
      <c r="J170" s="1"/>
      <c r="K170" s="1"/>
      <c r="L170" s="1"/>
      <c r="M170" s="1"/>
      <c r="P170" s="1"/>
      <c r="S170" s="1"/>
      <c r="T170" s="1"/>
    </row>
    <row r="171" ht="15.75" customHeight="1">
      <c r="D171" s="1"/>
      <c r="E171" s="1"/>
      <c r="F171" s="1"/>
      <c r="G171" s="1"/>
      <c r="H171" s="1"/>
      <c r="I171" s="1"/>
      <c r="J171" s="1"/>
      <c r="K171" s="1"/>
      <c r="L171" s="1"/>
      <c r="M171" s="1"/>
      <c r="P171" s="1"/>
      <c r="S171" s="1"/>
      <c r="T171" s="1"/>
    </row>
    <row r="172" ht="15.75" customHeight="1">
      <c r="D172" s="1"/>
      <c r="E172" s="1"/>
      <c r="F172" s="1"/>
      <c r="G172" s="1"/>
      <c r="H172" s="1"/>
      <c r="I172" s="1"/>
      <c r="J172" s="1"/>
      <c r="K172" s="1"/>
      <c r="L172" s="1"/>
      <c r="M172" s="1"/>
      <c r="P172" s="1"/>
      <c r="S172" s="1"/>
      <c r="T172" s="1"/>
    </row>
    <row r="173" ht="15.75" customHeight="1">
      <c r="D173" s="1"/>
      <c r="E173" s="1"/>
      <c r="F173" s="1"/>
      <c r="G173" s="1"/>
      <c r="H173" s="1"/>
      <c r="I173" s="1"/>
      <c r="J173" s="1"/>
      <c r="K173" s="1"/>
      <c r="L173" s="1"/>
      <c r="M173" s="1"/>
      <c r="P173" s="1"/>
      <c r="S173" s="1"/>
      <c r="T173" s="1"/>
    </row>
    <row r="174" ht="15.75" customHeight="1">
      <c r="D174" s="1"/>
      <c r="E174" s="1"/>
      <c r="F174" s="1"/>
      <c r="G174" s="1"/>
      <c r="H174" s="1"/>
      <c r="I174" s="1"/>
      <c r="J174" s="1"/>
      <c r="K174" s="1"/>
      <c r="L174" s="1"/>
      <c r="M174" s="1"/>
      <c r="P174" s="1"/>
      <c r="S174" s="1"/>
      <c r="T174" s="1"/>
    </row>
    <row r="175" ht="15.75" customHeight="1">
      <c r="D175" s="1"/>
      <c r="E175" s="1"/>
      <c r="F175" s="1"/>
      <c r="G175" s="1"/>
      <c r="H175" s="1"/>
      <c r="I175" s="1"/>
      <c r="J175" s="1"/>
      <c r="K175" s="1"/>
      <c r="L175" s="1"/>
      <c r="M175" s="1"/>
      <c r="P175" s="1"/>
      <c r="S175" s="1"/>
      <c r="T175" s="1"/>
    </row>
    <row r="176" ht="15.75" customHeight="1">
      <c r="D176" s="1"/>
      <c r="E176" s="1"/>
      <c r="F176" s="1"/>
      <c r="G176" s="1"/>
      <c r="H176" s="1"/>
      <c r="I176" s="1"/>
      <c r="J176" s="1"/>
      <c r="K176" s="1"/>
      <c r="L176" s="1"/>
      <c r="M176" s="1"/>
      <c r="P176" s="1"/>
      <c r="S176" s="1"/>
      <c r="T176" s="1"/>
    </row>
    <row r="177" ht="15.75" customHeight="1">
      <c r="D177" s="1"/>
      <c r="E177" s="1"/>
      <c r="F177" s="1"/>
      <c r="G177" s="1"/>
      <c r="H177" s="1"/>
      <c r="I177" s="1"/>
      <c r="J177" s="1"/>
      <c r="K177" s="1"/>
      <c r="L177" s="1"/>
      <c r="M177" s="1"/>
      <c r="P177" s="1"/>
      <c r="S177" s="1"/>
      <c r="T177" s="1"/>
    </row>
    <row r="178" ht="15.75" customHeight="1">
      <c r="D178" s="1"/>
      <c r="E178" s="1"/>
      <c r="F178" s="1"/>
      <c r="G178" s="1"/>
      <c r="H178" s="1"/>
      <c r="I178" s="1"/>
      <c r="J178" s="1"/>
      <c r="K178" s="1"/>
      <c r="L178" s="1"/>
      <c r="M178" s="1"/>
      <c r="P178" s="1"/>
      <c r="S178" s="1"/>
      <c r="T178" s="1"/>
    </row>
    <row r="179" ht="15.75" customHeight="1">
      <c r="D179" s="1"/>
      <c r="E179" s="1"/>
      <c r="F179" s="1"/>
      <c r="G179" s="1"/>
      <c r="H179" s="1"/>
      <c r="I179" s="1"/>
      <c r="J179" s="1"/>
      <c r="K179" s="1"/>
      <c r="L179" s="1"/>
      <c r="M179" s="1"/>
      <c r="P179" s="1"/>
      <c r="S179" s="1"/>
      <c r="T179" s="1"/>
    </row>
    <row r="180" ht="15.75" customHeight="1">
      <c r="D180" s="1"/>
      <c r="E180" s="1"/>
      <c r="F180" s="1"/>
      <c r="G180" s="1"/>
      <c r="H180" s="1"/>
      <c r="I180" s="1"/>
      <c r="J180" s="1"/>
      <c r="K180" s="1"/>
      <c r="L180" s="1"/>
      <c r="M180" s="1"/>
      <c r="P180" s="1"/>
      <c r="S180" s="1"/>
      <c r="T180" s="1"/>
    </row>
    <row r="181" ht="15.75" customHeight="1">
      <c r="D181" s="1"/>
      <c r="E181" s="1"/>
      <c r="F181" s="1"/>
      <c r="G181" s="1"/>
      <c r="H181" s="1"/>
      <c r="I181" s="1"/>
      <c r="J181" s="1"/>
      <c r="K181" s="1"/>
      <c r="L181" s="1"/>
      <c r="M181" s="1"/>
      <c r="P181" s="1"/>
      <c r="S181" s="1"/>
      <c r="T181" s="1"/>
    </row>
    <row r="182" ht="15.75" customHeight="1">
      <c r="D182" s="1"/>
      <c r="E182" s="1"/>
      <c r="F182" s="1"/>
      <c r="G182" s="1"/>
      <c r="H182" s="1"/>
      <c r="I182" s="1"/>
      <c r="J182" s="1"/>
      <c r="K182" s="1"/>
      <c r="L182" s="1"/>
      <c r="M182" s="1"/>
      <c r="P182" s="1"/>
      <c r="S182" s="1"/>
      <c r="T182" s="1"/>
    </row>
    <row r="183" ht="15.75" customHeight="1">
      <c r="D183" s="1"/>
      <c r="E183" s="1"/>
      <c r="F183" s="1"/>
      <c r="G183" s="1"/>
      <c r="H183" s="1"/>
      <c r="I183" s="1"/>
      <c r="J183" s="1"/>
      <c r="K183" s="1"/>
      <c r="L183" s="1"/>
      <c r="M183" s="1"/>
      <c r="P183" s="1"/>
      <c r="S183" s="1"/>
      <c r="T183" s="1"/>
    </row>
    <row r="184" ht="15.75" customHeight="1">
      <c r="D184" s="1"/>
      <c r="E184" s="1"/>
      <c r="F184" s="1"/>
      <c r="G184" s="1"/>
      <c r="H184" s="1"/>
      <c r="I184" s="1"/>
      <c r="J184" s="1"/>
      <c r="K184" s="1"/>
      <c r="L184" s="1"/>
      <c r="M184" s="1"/>
      <c r="P184" s="1"/>
      <c r="S184" s="1"/>
      <c r="T184" s="1"/>
    </row>
    <row r="185" ht="15.75" customHeight="1">
      <c r="D185" s="1"/>
      <c r="E185" s="1"/>
      <c r="F185" s="1"/>
      <c r="G185" s="1"/>
      <c r="H185" s="1"/>
      <c r="I185" s="1"/>
      <c r="J185" s="1"/>
      <c r="K185" s="1"/>
      <c r="L185" s="1"/>
      <c r="M185" s="1"/>
      <c r="P185" s="1"/>
      <c r="S185" s="1"/>
      <c r="T185" s="1"/>
    </row>
    <row r="186" ht="15.75" customHeight="1">
      <c r="D186" s="1"/>
      <c r="E186" s="1"/>
      <c r="F186" s="1"/>
      <c r="G186" s="1"/>
      <c r="H186" s="1"/>
      <c r="I186" s="1"/>
      <c r="J186" s="1"/>
      <c r="K186" s="1"/>
      <c r="L186" s="1"/>
      <c r="M186" s="1"/>
      <c r="P186" s="1"/>
      <c r="S186" s="1"/>
      <c r="T186" s="1"/>
    </row>
    <row r="187" ht="15.75" customHeight="1">
      <c r="D187" s="1"/>
      <c r="E187" s="1"/>
      <c r="F187" s="1"/>
      <c r="G187" s="1"/>
      <c r="H187" s="1"/>
      <c r="I187" s="1"/>
      <c r="J187" s="1"/>
      <c r="K187" s="1"/>
      <c r="L187" s="1"/>
      <c r="M187" s="1"/>
      <c r="P187" s="1"/>
      <c r="S187" s="1"/>
      <c r="T187" s="1"/>
    </row>
    <row r="188" ht="15.75" customHeight="1">
      <c r="D188" s="1"/>
      <c r="E188" s="1"/>
      <c r="F188" s="1"/>
      <c r="G188" s="1"/>
      <c r="H188" s="1"/>
      <c r="I188" s="1"/>
      <c r="J188" s="1"/>
      <c r="K188" s="1"/>
      <c r="L188" s="1"/>
      <c r="M188" s="1"/>
      <c r="P188" s="1"/>
      <c r="S188" s="1"/>
      <c r="T188" s="1"/>
    </row>
    <row r="189" ht="15.75" customHeight="1">
      <c r="D189" s="1"/>
      <c r="E189" s="1"/>
      <c r="F189" s="1"/>
      <c r="G189" s="1"/>
      <c r="H189" s="1"/>
      <c r="I189" s="1"/>
      <c r="J189" s="1"/>
      <c r="K189" s="1"/>
      <c r="L189" s="1"/>
      <c r="M189" s="1"/>
      <c r="P189" s="1"/>
      <c r="S189" s="1"/>
      <c r="T189" s="1"/>
    </row>
    <row r="190" ht="15.75" customHeight="1">
      <c r="D190" s="1"/>
      <c r="E190" s="1"/>
      <c r="F190" s="1"/>
      <c r="G190" s="1"/>
      <c r="H190" s="1"/>
      <c r="I190" s="1"/>
      <c r="J190" s="1"/>
      <c r="K190" s="1"/>
      <c r="L190" s="1"/>
      <c r="M190" s="1"/>
      <c r="P190" s="1"/>
      <c r="S190" s="1"/>
      <c r="T190" s="1"/>
    </row>
    <row r="191" ht="15.75" customHeight="1">
      <c r="D191" s="1"/>
      <c r="E191" s="1"/>
      <c r="F191" s="1"/>
      <c r="G191" s="1"/>
      <c r="H191" s="1"/>
      <c r="I191" s="1"/>
      <c r="J191" s="1"/>
      <c r="K191" s="1"/>
      <c r="L191" s="1"/>
      <c r="M191" s="1"/>
      <c r="P191" s="1"/>
      <c r="S191" s="1"/>
      <c r="T191" s="1"/>
    </row>
    <row r="192" ht="15.75" customHeight="1">
      <c r="D192" s="1"/>
      <c r="E192" s="1"/>
      <c r="F192" s="1"/>
      <c r="G192" s="1"/>
      <c r="H192" s="1"/>
      <c r="I192" s="1"/>
      <c r="J192" s="1"/>
      <c r="K192" s="1"/>
      <c r="L192" s="1"/>
      <c r="M192" s="1"/>
      <c r="P192" s="1"/>
      <c r="S192" s="1"/>
      <c r="T192" s="1"/>
    </row>
    <row r="193" ht="15.75" customHeight="1">
      <c r="D193" s="1"/>
      <c r="E193" s="1"/>
      <c r="F193" s="1"/>
      <c r="G193" s="1"/>
      <c r="H193" s="1"/>
      <c r="I193" s="1"/>
      <c r="J193" s="1"/>
      <c r="K193" s="1"/>
      <c r="L193" s="1"/>
      <c r="M193" s="1"/>
      <c r="P193" s="1"/>
      <c r="S193" s="1"/>
      <c r="T193" s="1"/>
    </row>
    <row r="194" ht="15.75" customHeight="1">
      <c r="D194" s="1"/>
      <c r="E194" s="1"/>
      <c r="F194" s="1"/>
      <c r="G194" s="1"/>
      <c r="H194" s="1"/>
      <c r="I194" s="1"/>
      <c r="J194" s="1"/>
      <c r="K194" s="1"/>
      <c r="L194" s="1"/>
      <c r="M194" s="1"/>
      <c r="P194" s="1"/>
      <c r="S194" s="1"/>
      <c r="T194" s="1"/>
    </row>
    <row r="195" ht="15.75" customHeight="1">
      <c r="D195" s="1"/>
      <c r="E195" s="1"/>
      <c r="F195" s="1"/>
      <c r="G195" s="1"/>
      <c r="H195" s="1"/>
      <c r="I195" s="1"/>
      <c r="J195" s="1"/>
      <c r="K195" s="1"/>
      <c r="L195" s="1"/>
      <c r="M195" s="1"/>
      <c r="P195" s="1"/>
      <c r="S195" s="1"/>
      <c r="T195" s="1"/>
    </row>
    <row r="196" ht="15.75" customHeight="1">
      <c r="D196" s="1"/>
      <c r="E196" s="1"/>
      <c r="F196" s="1"/>
      <c r="G196" s="1"/>
      <c r="H196" s="1"/>
      <c r="I196" s="1"/>
      <c r="J196" s="1"/>
      <c r="K196" s="1"/>
      <c r="L196" s="1"/>
      <c r="M196" s="1"/>
      <c r="P196" s="1"/>
      <c r="S196" s="1"/>
      <c r="T196" s="1"/>
    </row>
    <row r="197" ht="15.75" customHeight="1">
      <c r="D197" s="1"/>
      <c r="E197" s="1"/>
      <c r="F197" s="1"/>
      <c r="G197" s="1"/>
      <c r="H197" s="1"/>
      <c r="I197" s="1"/>
      <c r="J197" s="1"/>
      <c r="K197" s="1"/>
      <c r="L197" s="1"/>
      <c r="M197" s="1"/>
      <c r="P197" s="1"/>
      <c r="S197" s="1"/>
      <c r="T197" s="1"/>
    </row>
    <row r="198" ht="15.75" customHeight="1">
      <c r="D198" s="1"/>
      <c r="E198" s="1"/>
      <c r="F198" s="1"/>
      <c r="G198" s="1"/>
      <c r="H198" s="1"/>
      <c r="I198" s="1"/>
      <c r="J198" s="1"/>
      <c r="K198" s="1"/>
      <c r="L198" s="1"/>
      <c r="M198" s="1"/>
      <c r="P198" s="1"/>
      <c r="S198" s="1"/>
      <c r="T198" s="1"/>
    </row>
    <row r="199" ht="15.75" customHeight="1">
      <c r="D199" s="1"/>
      <c r="E199" s="1"/>
      <c r="F199" s="1"/>
      <c r="G199" s="1"/>
      <c r="H199" s="1"/>
      <c r="I199" s="1"/>
      <c r="J199" s="1"/>
      <c r="K199" s="1"/>
      <c r="L199" s="1"/>
      <c r="M199" s="1"/>
      <c r="P199" s="1"/>
      <c r="S199" s="1"/>
      <c r="T199" s="1"/>
    </row>
    <row r="200" ht="15.75" customHeight="1">
      <c r="D200" s="1"/>
      <c r="E200" s="1"/>
      <c r="F200" s="1"/>
      <c r="G200" s="1"/>
      <c r="H200" s="1"/>
      <c r="I200" s="1"/>
      <c r="J200" s="1"/>
      <c r="K200" s="1"/>
      <c r="L200" s="1"/>
      <c r="M200" s="1"/>
      <c r="P200" s="1"/>
      <c r="S200" s="1"/>
      <c r="T200" s="1"/>
    </row>
    <row r="201" ht="15.75" customHeight="1">
      <c r="D201" s="1"/>
      <c r="E201" s="1"/>
      <c r="F201" s="1"/>
      <c r="G201" s="1"/>
      <c r="H201" s="1"/>
      <c r="I201" s="1"/>
      <c r="J201" s="1"/>
      <c r="K201" s="1"/>
      <c r="L201" s="1"/>
      <c r="M201" s="1"/>
      <c r="P201" s="1"/>
      <c r="S201" s="1"/>
      <c r="T201" s="1"/>
    </row>
    <row r="202" ht="15.75" customHeight="1">
      <c r="D202" s="1"/>
      <c r="E202" s="1"/>
      <c r="F202" s="1"/>
      <c r="G202" s="1"/>
      <c r="H202" s="1"/>
      <c r="I202" s="1"/>
      <c r="J202" s="1"/>
      <c r="K202" s="1"/>
      <c r="L202" s="1"/>
      <c r="M202" s="1"/>
      <c r="P202" s="1"/>
      <c r="S202" s="1"/>
      <c r="T202" s="1"/>
    </row>
    <row r="203" ht="15.75" customHeight="1">
      <c r="D203" s="1"/>
      <c r="E203" s="1"/>
      <c r="F203" s="1"/>
      <c r="G203" s="1"/>
      <c r="H203" s="1"/>
      <c r="I203" s="1"/>
      <c r="J203" s="1"/>
      <c r="K203" s="1"/>
      <c r="L203" s="1"/>
      <c r="M203" s="1"/>
      <c r="P203" s="1"/>
      <c r="S203" s="1"/>
      <c r="T203" s="1"/>
    </row>
    <row r="204" ht="15.75" customHeight="1">
      <c r="D204" s="1"/>
      <c r="E204" s="1"/>
      <c r="F204" s="1"/>
      <c r="G204" s="1"/>
      <c r="H204" s="1"/>
      <c r="I204" s="1"/>
      <c r="J204" s="1"/>
      <c r="K204" s="1"/>
      <c r="L204" s="1"/>
      <c r="M204" s="1"/>
      <c r="P204" s="1"/>
      <c r="S204" s="1"/>
      <c r="T204" s="1"/>
    </row>
    <row r="205" ht="15.75" customHeight="1">
      <c r="D205" s="1"/>
      <c r="E205" s="1"/>
      <c r="F205" s="1"/>
      <c r="G205" s="1"/>
      <c r="H205" s="1"/>
      <c r="I205" s="1"/>
      <c r="J205" s="1"/>
      <c r="K205" s="1"/>
      <c r="L205" s="1"/>
      <c r="M205" s="1"/>
      <c r="P205" s="1"/>
      <c r="S205" s="1"/>
      <c r="T205" s="1"/>
    </row>
    <row r="206" ht="15.75" customHeight="1">
      <c r="D206" s="1"/>
      <c r="E206" s="1"/>
      <c r="F206" s="1"/>
      <c r="G206" s="1"/>
      <c r="H206" s="1"/>
      <c r="I206" s="1"/>
      <c r="J206" s="1"/>
      <c r="K206" s="1"/>
      <c r="L206" s="1"/>
      <c r="M206" s="1"/>
      <c r="P206" s="1"/>
      <c r="S206" s="1"/>
      <c r="T206" s="1"/>
    </row>
    <row r="207" ht="15.75" customHeight="1">
      <c r="D207" s="1"/>
      <c r="E207" s="1"/>
      <c r="F207" s="1"/>
      <c r="G207" s="1"/>
      <c r="H207" s="1"/>
      <c r="I207" s="1"/>
      <c r="J207" s="1"/>
      <c r="K207" s="1"/>
      <c r="L207" s="1"/>
      <c r="M207" s="1"/>
      <c r="P207" s="1"/>
      <c r="S207" s="1"/>
      <c r="T207" s="1"/>
    </row>
    <row r="208" ht="15.75" customHeight="1">
      <c r="D208" s="1"/>
      <c r="E208" s="1"/>
      <c r="F208" s="1"/>
      <c r="G208" s="1"/>
      <c r="H208" s="1"/>
      <c r="I208" s="1"/>
      <c r="J208" s="1"/>
      <c r="K208" s="1"/>
      <c r="L208" s="1"/>
      <c r="M208" s="1"/>
      <c r="P208" s="1"/>
      <c r="S208" s="1"/>
      <c r="T208" s="1"/>
    </row>
    <row r="209" ht="15.75" customHeight="1">
      <c r="D209" s="1"/>
      <c r="E209" s="1"/>
      <c r="F209" s="1"/>
      <c r="G209" s="1"/>
      <c r="H209" s="1"/>
      <c r="I209" s="1"/>
      <c r="J209" s="1"/>
      <c r="K209" s="1"/>
      <c r="L209" s="1"/>
      <c r="M209" s="1"/>
      <c r="P209" s="1"/>
      <c r="S209" s="1"/>
      <c r="T209" s="1"/>
    </row>
    <row r="210" ht="15.75" customHeight="1">
      <c r="D210" s="1"/>
      <c r="E210" s="1"/>
      <c r="F210" s="1"/>
      <c r="G210" s="1"/>
      <c r="H210" s="1"/>
      <c r="I210" s="1"/>
      <c r="J210" s="1"/>
      <c r="K210" s="1"/>
      <c r="L210" s="1"/>
      <c r="M210" s="1"/>
      <c r="P210" s="1"/>
      <c r="S210" s="1"/>
      <c r="T210" s="1"/>
    </row>
    <row r="211" ht="15.75" customHeight="1">
      <c r="D211" s="1"/>
      <c r="E211" s="1"/>
      <c r="F211" s="1"/>
      <c r="G211" s="1"/>
      <c r="H211" s="1"/>
      <c r="I211" s="1"/>
      <c r="J211" s="1"/>
      <c r="K211" s="1"/>
      <c r="L211" s="1"/>
      <c r="M211" s="1"/>
      <c r="P211" s="1"/>
      <c r="S211" s="1"/>
      <c r="T211" s="1"/>
    </row>
    <row r="212" ht="15.75" customHeight="1">
      <c r="D212" s="1"/>
      <c r="E212" s="1"/>
      <c r="F212" s="1"/>
      <c r="G212" s="1"/>
      <c r="H212" s="1"/>
      <c r="I212" s="1"/>
      <c r="J212" s="1"/>
      <c r="K212" s="1"/>
      <c r="L212" s="1"/>
      <c r="M212" s="1"/>
      <c r="P212" s="1"/>
      <c r="S212" s="1"/>
      <c r="T212" s="1"/>
    </row>
    <row r="213" ht="15.75" customHeight="1">
      <c r="D213" s="1"/>
      <c r="E213" s="1"/>
      <c r="F213" s="1"/>
      <c r="G213" s="1"/>
      <c r="H213" s="1"/>
      <c r="I213" s="1"/>
      <c r="J213" s="1"/>
      <c r="K213" s="1"/>
      <c r="L213" s="1"/>
      <c r="M213" s="1"/>
      <c r="P213" s="1"/>
      <c r="S213" s="1"/>
      <c r="T213" s="1"/>
    </row>
    <row r="214" ht="15.75" customHeight="1">
      <c r="D214" s="1"/>
      <c r="E214" s="1"/>
      <c r="F214" s="1"/>
      <c r="G214" s="1"/>
      <c r="H214" s="1"/>
      <c r="I214" s="1"/>
      <c r="J214" s="1"/>
      <c r="K214" s="1"/>
      <c r="L214" s="1"/>
      <c r="M214" s="1"/>
      <c r="P214" s="1"/>
      <c r="S214" s="1"/>
      <c r="T214" s="1"/>
    </row>
    <row r="215" ht="15.75" customHeight="1">
      <c r="D215" s="1"/>
      <c r="E215" s="1"/>
      <c r="F215" s="1"/>
      <c r="G215" s="1"/>
      <c r="H215" s="1"/>
      <c r="I215" s="1"/>
      <c r="J215" s="1"/>
      <c r="K215" s="1"/>
      <c r="L215" s="1"/>
      <c r="M215" s="1"/>
      <c r="P215" s="1"/>
      <c r="S215" s="1"/>
      <c r="T215" s="1"/>
    </row>
    <row r="216" ht="15.75" customHeight="1">
      <c r="D216" s="1"/>
      <c r="E216" s="1"/>
      <c r="F216" s="1"/>
      <c r="G216" s="1"/>
      <c r="H216" s="1"/>
      <c r="I216" s="1"/>
      <c r="J216" s="1"/>
      <c r="K216" s="1"/>
      <c r="L216" s="1"/>
      <c r="M216" s="1"/>
      <c r="P216" s="1"/>
      <c r="S216" s="1"/>
      <c r="T216" s="1"/>
    </row>
    <row r="217" ht="15.75" customHeight="1">
      <c r="D217" s="1"/>
      <c r="E217" s="1"/>
      <c r="F217" s="1"/>
      <c r="G217" s="1"/>
      <c r="H217" s="1"/>
      <c r="I217" s="1"/>
      <c r="J217" s="1"/>
      <c r="K217" s="1"/>
      <c r="L217" s="1"/>
      <c r="M217" s="1"/>
      <c r="P217" s="1"/>
      <c r="S217" s="1"/>
      <c r="T217" s="1"/>
    </row>
    <row r="218" ht="15.75" customHeight="1">
      <c r="D218" s="1"/>
      <c r="E218" s="1"/>
      <c r="F218" s="1"/>
      <c r="G218" s="1"/>
      <c r="H218" s="1"/>
      <c r="I218" s="1"/>
      <c r="J218" s="1"/>
      <c r="K218" s="1"/>
      <c r="L218" s="1"/>
      <c r="M218" s="1"/>
      <c r="P218" s="1"/>
      <c r="S218" s="1"/>
      <c r="T218" s="1"/>
    </row>
    <row r="219" ht="15.75" customHeight="1">
      <c r="D219" s="1"/>
      <c r="E219" s="1"/>
      <c r="F219" s="1"/>
      <c r="G219" s="1"/>
      <c r="H219" s="1"/>
      <c r="I219" s="1"/>
      <c r="J219" s="1"/>
      <c r="K219" s="1"/>
      <c r="L219" s="1"/>
      <c r="M219" s="1"/>
      <c r="P219" s="1"/>
      <c r="S219" s="1"/>
      <c r="T219" s="1"/>
    </row>
    <row r="220" ht="15.75" customHeight="1">
      <c r="D220" s="1"/>
      <c r="E220" s="1"/>
      <c r="F220" s="1"/>
      <c r="G220" s="1"/>
      <c r="H220" s="1"/>
      <c r="I220" s="1"/>
      <c r="J220" s="1"/>
      <c r="K220" s="1"/>
      <c r="L220" s="1"/>
      <c r="M220" s="1"/>
      <c r="P220" s="1"/>
      <c r="S220" s="1"/>
      <c r="T220" s="1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G2:I2"/>
  </mergeCells>
  <printOptions/>
  <pageMargins bottom="0.75" footer="0.0" header="0.0" left="0.7" right="0.7" top="0.75"/>
  <pageSetup orientation="portrait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43"/>
    <col customWidth="1" min="2" max="2" width="14.43"/>
    <col customWidth="1" min="3" max="3" width="25.14"/>
    <col customWidth="1" min="4" max="9" width="14.43"/>
    <col customWidth="1" min="11" max="12" width="14.43"/>
    <col customWidth="1" min="14" max="16" width="14.43"/>
    <col customWidth="1" min="18" max="22" width="14.43"/>
    <col customWidth="1" min="24" max="30" width="14.43"/>
    <col customWidth="1" min="32" max="32" width="23.14"/>
    <col customWidth="1" min="33" max="33" width="68.71"/>
  </cols>
  <sheetData>
    <row r="1" ht="15.75" customHeight="1">
      <c r="A1" s="12" t="s">
        <v>35</v>
      </c>
      <c r="B1" s="12" t="s">
        <v>36</v>
      </c>
      <c r="C1" s="12" t="s">
        <v>37</v>
      </c>
      <c r="D1" s="12" t="s">
        <v>38</v>
      </c>
      <c r="E1" s="12" t="s">
        <v>39</v>
      </c>
      <c r="F1" s="12" t="s">
        <v>40</v>
      </c>
      <c r="G1" s="12" t="s">
        <v>41</v>
      </c>
      <c r="H1" s="12" t="s">
        <v>42</v>
      </c>
      <c r="I1" s="12" t="s">
        <v>43</v>
      </c>
      <c r="J1" s="12" t="s">
        <v>44</v>
      </c>
      <c r="K1" s="12" t="s">
        <v>45</v>
      </c>
      <c r="L1" s="12" t="s">
        <v>46</v>
      </c>
      <c r="M1" s="12" t="s">
        <v>47</v>
      </c>
      <c r="N1" s="12" t="s">
        <v>48</v>
      </c>
      <c r="O1" s="12" t="s">
        <v>49</v>
      </c>
      <c r="P1" s="12" t="s">
        <v>50</v>
      </c>
      <c r="Q1" s="12" t="s">
        <v>51</v>
      </c>
      <c r="R1" s="12" t="s">
        <v>52</v>
      </c>
      <c r="S1" s="12" t="s">
        <v>53</v>
      </c>
      <c r="T1" s="12" t="s">
        <v>52</v>
      </c>
      <c r="U1" s="12" t="s">
        <v>54</v>
      </c>
      <c r="V1" s="12" t="s">
        <v>55</v>
      </c>
      <c r="W1" s="12" t="s">
        <v>56</v>
      </c>
      <c r="X1" s="12" t="s">
        <v>52</v>
      </c>
      <c r="Y1" s="12" t="s">
        <v>57</v>
      </c>
      <c r="Z1" s="12" t="s">
        <v>52</v>
      </c>
      <c r="AA1" s="12" t="s">
        <v>58</v>
      </c>
      <c r="AB1" s="12" t="s">
        <v>52</v>
      </c>
      <c r="AC1" s="12" t="s">
        <v>59</v>
      </c>
      <c r="AD1" s="12" t="s">
        <v>52</v>
      </c>
      <c r="AE1" s="12" t="s">
        <v>60</v>
      </c>
      <c r="AF1" s="12" t="s">
        <v>52</v>
      </c>
      <c r="AG1" s="12"/>
    </row>
    <row r="2" ht="15.75" customHeight="1">
      <c r="A2" s="39">
        <v>5.281530768E9</v>
      </c>
      <c r="B2" s="12"/>
      <c r="C2" s="40">
        <v>44515.7805555556</v>
      </c>
      <c r="D2" s="12"/>
      <c r="E2" s="12" t="s">
        <v>61</v>
      </c>
      <c r="F2" s="12"/>
      <c r="G2" s="12"/>
      <c r="H2" s="12"/>
      <c r="I2" s="12"/>
      <c r="J2" s="12" t="s">
        <v>62</v>
      </c>
      <c r="K2" s="12"/>
      <c r="L2" s="12"/>
      <c r="M2" s="12" t="s">
        <v>62</v>
      </c>
      <c r="N2" s="12"/>
      <c r="O2" s="12"/>
      <c r="P2" s="12"/>
      <c r="Q2" s="13">
        <v>16000.0</v>
      </c>
      <c r="R2" s="12"/>
      <c r="S2" s="12"/>
      <c r="T2" s="12"/>
      <c r="U2" s="12"/>
      <c r="V2" s="12"/>
      <c r="W2" s="39">
        <v>80.0</v>
      </c>
      <c r="X2" s="12"/>
      <c r="Y2" s="12"/>
      <c r="Z2" s="12"/>
      <c r="AA2" s="12"/>
      <c r="AB2" s="12"/>
      <c r="AC2" s="12"/>
      <c r="AD2" s="12"/>
      <c r="AE2" s="13">
        <v>1186736.0</v>
      </c>
      <c r="AF2" s="12" t="s">
        <v>63</v>
      </c>
      <c r="AG2" s="41"/>
    </row>
    <row r="3" ht="15.75" customHeight="1">
      <c r="A3" s="39">
        <v>5.281251076E9</v>
      </c>
      <c r="B3" s="12"/>
      <c r="C3" s="40">
        <v>44515.7638888889</v>
      </c>
      <c r="D3" s="12"/>
      <c r="E3" s="12" t="s">
        <v>61</v>
      </c>
      <c r="F3" s="12"/>
      <c r="G3" s="12"/>
      <c r="H3" s="12"/>
      <c r="I3" s="12"/>
      <c r="J3" s="12" t="s">
        <v>64</v>
      </c>
      <c r="K3" s="12"/>
      <c r="L3" s="12"/>
      <c r="M3" s="12" t="s">
        <v>64</v>
      </c>
      <c r="N3" s="12"/>
      <c r="O3" s="12"/>
      <c r="P3" s="12"/>
      <c r="Q3" s="13">
        <v>24000.0</v>
      </c>
      <c r="R3" s="12"/>
      <c r="S3" s="12"/>
      <c r="T3" s="12"/>
      <c r="U3" s="12"/>
      <c r="V3" s="12"/>
      <c r="W3" s="39">
        <v>120.0</v>
      </c>
      <c r="X3" s="12"/>
      <c r="Y3" s="12"/>
      <c r="Z3" s="12"/>
      <c r="AA3" s="12"/>
      <c r="AB3" s="12"/>
      <c r="AC3" s="12"/>
      <c r="AD3" s="12"/>
      <c r="AE3" s="13">
        <v>1170816.0</v>
      </c>
      <c r="AF3" s="12" t="s">
        <v>63</v>
      </c>
      <c r="AG3" s="41"/>
    </row>
    <row r="4" ht="15.75" customHeight="1">
      <c r="A4" s="39">
        <v>5.280638516E9</v>
      </c>
      <c r="B4" s="12"/>
      <c r="C4" s="40">
        <v>44515.71875</v>
      </c>
      <c r="D4" s="12"/>
      <c r="E4" s="12" t="s">
        <v>61</v>
      </c>
      <c r="F4" s="12"/>
      <c r="G4" s="12"/>
      <c r="H4" s="12"/>
      <c r="I4" s="12"/>
      <c r="J4" s="12" t="s">
        <v>65</v>
      </c>
      <c r="K4" s="12"/>
      <c r="L4" s="12"/>
      <c r="M4" s="12" t="s">
        <v>65</v>
      </c>
      <c r="N4" s="12"/>
      <c r="O4" s="12"/>
      <c r="P4" s="12"/>
      <c r="Q4" s="13">
        <v>10000.0</v>
      </c>
      <c r="R4" s="12"/>
      <c r="S4" s="12"/>
      <c r="T4" s="12"/>
      <c r="U4" s="12"/>
      <c r="V4" s="12"/>
      <c r="W4" s="39">
        <v>50.0</v>
      </c>
      <c r="X4" s="12"/>
      <c r="Y4" s="12"/>
      <c r="Z4" s="12"/>
      <c r="AA4" s="12"/>
      <c r="AB4" s="12"/>
      <c r="AC4" s="12"/>
      <c r="AD4" s="12"/>
      <c r="AE4" s="13">
        <v>1146936.0</v>
      </c>
      <c r="AF4" s="12" t="s">
        <v>63</v>
      </c>
      <c r="AG4" s="41"/>
    </row>
    <row r="5" ht="15.75" customHeight="1">
      <c r="A5" s="39">
        <v>5.27933884E9</v>
      </c>
      <c r="B5" s="12"/>
      <c r="C5" s="40">
        <v>44515.5729166667</v>
      </c>
      <c r="D5" s="12"/>
      <c r="E5" s="12" t="s">
        <v>61</v>
      </c>
      <c r="F5" s="12"/>
      <c r="G5" s="12"/>
      <c r="H5" s="12"/>
      <c r="I5" s="12"/>
      <c r="J5" s="12" t="s">
        <v>66</v>
      </c>
      <c r="K5" s="12"/>
      <c r="L5" s="12"/>
      <c r="M5" s="12" t="s">
        <v>66</v>
      </c>
      <c r="N5" s="12"/>
      <c r="O5" s="12"/>
      <c r="P5" s="12"/>
      <c r="Q5" s="42">
        <v>260000.0</v>
      </c>
      <c r="R5" s="12"/>
      <c r="S5" s="12"/>
      <c r="T5" s="12"/>
      <c r="U5" s="12"/>
      <c r="V5" s="12"/>
      <c r="W5" s="39">
        <v>800.0</v>
      </c>
      <c r="X5" s="12"/>
      <c r="Y5" s="12"/>
      <c r="Z5" s="12"/>
      <c r="AA5" s="12"/>
      <c r="AB5" s="12"/>
      <c r="AC5" s="12"/>
      <c r="AD5" s="12"/>
      <c r="AE5" s="13">
        <v>1136986.0</v>
      </c>
      <c r="AF5" s="12" t="s">
        <v>63</v>
      </c>
      <c r="AG5" s="41"/>
    </row>
    <row r="6" ht="15.75" customHeight="1">
      <c r="A6" s="43">
        <v>5.279338841E9</v>
      </c>
      <c r="B6" s="12"/>
      <c r="C6" s="44">
        <v>44880.572916666664</v>
      </c>
      <c r="D6" s="12"/>
      <c r="E6" s="12" t="s">
        <v>61</v>
      </c>
      <c r="F6" s="12"/>
      <c r="G6" s="12"/>
      <c r="H6" s="12"/>
      <c r="I6" s="12"/>
      <c r="J6" s="12" t="s">
        <v>66</v>
      </c>
      <c r="K6" s="12"/>
      <c r="L6" s="12"/>
      <c r="M6" s="12" t="s">
        <v>66</v>
      </c>
      <c r="N6" s="12"/>
      <c r="O6" s="12"/>
      <c r="P6" s="12"/>
      <c r="Q6" s="42">
        <v>360000.0</v>
      </c>
      <c r="R6" s="12"/>
      <c r="S6" s="12"/>
      <c r="T6" s="12"/>
      <c r="U6" s="12"/>
      <c r="V6" s="12"/>
      <c r="W6" s="39">
        <v>800.0</v>
      </c>
      <c r="X6" s="12"/>
      <c r="Y6" s="12"/>
      <c r="Z6" s="12"/>
      <c r="AA6" s="12"/>
      <c r="AB6" s="12"/>
      <c r="AC6" s="12"/>
      <c r="AD6" s="12"/>
      <c r="AE6" s="13">
        <v>1136986.0</v>
      </c>
      <c r="AF6" s="12" t="s">
        <v>63</v>
      </c>
      <c r="AG6" s="41"/>
    </row>
    <row r="7" ht="15.75" customHeight="1">
      <c r="A7" s="39">
        <v>5.278311475E9</v>
      </c>
      <c r="B7" s="12"/>
      <c r="C7" s="40">
        <v>44515.4493055556</v>
      </c>
      <c r="D7" s="12"/>
      <c r="E7" s="12" t="s">
        <v>61</v>
      </c>
      <c r="F7" s="12"/>
      <c r="G7" s="12"/>
      <c r="H7" s="12"/>
      <c r="I7" s="12"/>
      <c r="J7" s="12" t="s">
        <v>67</v>
      </c>
      <c r="K7" s="12"/>
      <c r="L7" s="12"/>
      <c r="M7" s="12" t="s">
        <v>67</v>
      </c>
      <c r="N7" s="12"/>
      <c r="O7" s="12"/>
      <c r="P7" s="12"/>
      <c r="Q7" s="13">
        <v>432700.0</v>
      </c>
      <c r="R7" s="12"/>
      <c r="S7" s="12"/>
      <c r="T7" s="12"/>
      <c r="U7" s="12"/>
      <c r="V7" s="12"/>
      <c r="W7" s="39">
        <v>2164.0</v>
      </c>
      <c r="X7" s="12"/>
      <c r="Y7" s="12"/>
      <c r="Z7" s="12"/>
      <c r="AA7" s="12"/>
      <c r="AB7" s="12"/>
      <c r="AC7" s="12"/>
      <c r="AD7" s="12"/>
      <c r="AE7" s="13">
        <v>977786.0</v>
      </c>
      <c r="AF7" s="12" t="s">
        <v>63</v>
      </c>
      <c r="AG7" s="41"/>
    </row>
    <row r="8" ht="15.75" customHeight="1">
      <c r="A8" s="39">
        <v>5.278168181E9</v>
      </c>
      <c r="B8" s="12"/>
      <c r="C8" s="40">
        <v>44515.4326388889</v>
      </c>
      <c r="D8" s="12"/>
      <c r="E8" s="12" t="s">
        <v>61</v>
      </c>
      <c r="F8" s="12"/>
      <c r="G8" s="12"/>
      <c r="H8" s="12"/>
      <c r="I8" s="12"/>
      <c r="J8" s="12" t="s">
        <v>68</v>
      </c>
      <c r="K8" s="12"/>
      <c r="L8" s="12"/>
      <c r="M8" s="12" t="s">
        <v>68</v>
      </c>
      <c r="N8" s="12"/>
      <c r="O8" s="12"/>
      <c r="P8" s="12"/>
      <c r="Q8" s="13">
        <v>25000.0</v>
      </c>
      <c r="R8" s="12"/>
      <c r="S8" s="12"/>
      <c r="T8" s="12"/>
      <c r="U8" s="12"/>
      <c r="V8" s="12"/>
      <c r="W8" s="39">
        <v>125.0</v>
      </c>
      <c r="X8" s="12"/>
      <c r="Y8" s="12"/>
      <c r="Z8" s="12"/>
      <c r="AA8" s="12"/>
      <c r="AB8" s="12"/>
      <c r="AC8" s="12"/>
      <c r="AD8" s="12"/>
      <c r="AE8" s="13">
        <v>547250.0</v>
      </c>
      <c r="AF8" s="12" t="s">
        <v>63</v>
      </c>
      <c r="AG8" s="41"/>
    </row>
    <row r="9" ht="15.75" customHeight="1">
      <c r="A9" s="39"/>
      <c r="B9" s="12"/>
      <c r="C9" s="40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3"/>
      <c r="R9" s="12"/>
      <c r="S9" s="12"/>
      <c r="T9" s="12"/>
      <c r="U9" s="12"/>
      <c r="V9" s="12"/>
      <c r="W9" s="39"/>
      <c r="X9" s="12"/>
      <c r="Y9" s="12"/>
      <c r="Z9" s="12"/>
      <c r="AA9" s="12"/>
      <c r="AB9" s="12"/>
      <c r="AC9" s="12"/>
      <c r="AD9" s="12"/>
      <c r="AE9" s="13"/>
      <c r="AF9" s="12"/>
      <c r="AG9" s="41"/>
    </row>
    <row r="10" ht="15.75" customHeight="1">
      <c r="A10" s="39">
        <v>5.272514726E9</v>
      </c>
      <c r="B10" s="12"/>
      <c r="C10" s="40">
        <v>44514.4138888889</v>
      </c>
      <c r="D10" s="12"/>
      <c r="E10" s="12" t="s">
        <v>61</v>
      </c>
      <c r="F10" s="12"/>
      <c r="G10" s="12"/>
      <c r="H10" s="12"/>
      <c r="I10" s="12"/>
      <c r="J10" s="12" t="s">
        <v>69</v>
      </c>
      <c r="K10" s="12"/>
      <c r="L10" s="12"/>
      <c r="M10" s="12" t="s">
        <v>69</v>
      </c>
      <c r="N10" s="12"/>
      <c r="O10" s="12"/>
      <c r="P10" s="12"/>
      <c r="Q10" s="13">
        <v>35000.0</v>
      </c>
      <c r="R10" s="12"/>
      <c r="S10" s="12"/>
      <c r="T10" s="12"/>
      <c r="U10" s="12"/>
      <c r="V10" s="12"/>
      <c r="W10" s="39">
        <v>175.0</v>
      </c>
      <c r="X10" s="12"/>
      <c r="Y10" s="12"/>
      <c r="Z10" s="12"/>
      <c r="AA10" s="12"/>
      <c r="AB10" s="12"/>
      <c r="AC10" s="12"/>
      <c r="AD10" s="12"/>
      <c r="AE10" s="13">
        <v>522375.0</v>
      </c>
      <c r="AF10" s="12" t="s">
        <v>63</v>
      </c>
      <c r="AG10" s="41"/>
    </row>
    <row r="11" ht="15.75" customHeight="1">
      <c r="A11" s="39">
        <v>5.272383349E9</v>
      </c>
      <c r="B11" s="12"/>
      <c r="C11" s="40">
        <v>44514.3972222222</v>
      </c>
      <c r="D11" s="12"/>
      <c r="E11" s="12" t="s">
        <v>61</v>
      </c>
      <c r="F11" s="12"/>
      <c r="G11" s="12"/>
      <c r="H11" s="12"/>
      <c r="I11" s="12"/>
      <c r="J11" s="12" t="s">
        <v>70</v>
      </c>
      <c r="K11" s="12"/>
      <c r="L11" s="12"/>
      <c r="M11" s="12" t="s">
        <v>70</v>
      </c>
      <c r="N11" s="12"/>
      <c r="O11" s="12"/>
      <c r="P11" s="12"/>
      <c r="Q11" s="13">
        <v>160000.0</v>
      </c>
      <c r="R11" s="12"/>
      <c r="S11" s="12"/>
      <c r="T11" s="12"/>
      <c r="U11" s="12"/>
      <c r="V11" s="12"/>
      <c r="W11" s="39">
        <v>800.0</v>
      </c>
      <c r="X11" s="12"/>
      <c r="Y11" s="12"/>
      <c r="Z11" s="12"/>
      <c r="AA11" s="12"/>
      <c r="AB11" s="12"/>
      <c r="AC11" s="12"/>
      <c r="AD11" s="12"/>
      <c r="AE11" s="13">
        <v>487550.0</v>
      </c>
      <c r="AF11" s="12" t="s">
        <v>63</v>
      </c>
      <c r="AG11" s="41"/>
    </row>
    <row r="12" ht="15.75" customHeight="1">
      <c r="A12" s="39">
        <v>5.267677242E9</v>
      </c>
      <c r="B12" s="12"/>
      <c r="C12" s="40">
        <v>44513.5243055556</v>
      </c>
      <c r="D12" s="12"/>
      <c r="E12" s="12" t="s">
        <v>61</v>
      </c>
      <c r="F12" s="12"/>
      <c r="G12" s="12"/>
      <c r="H12" s="12"/>
      <c r="I12" s="12"/>
      <c r="J12" s="12" t="s">
        <v>71</v>
      </c>
      <c r="K12" s="12"/>
      <c r="L12" s="12"/>
      <c r="M12" s="12" t="s">
        <v>71</v>
      </c>
      <c r="N12" s="12"/>
      <c r="O12" s="12"/>
      <c r="P12" s="12"/>
      <c r="Q12" s="13">
        <v>150000.0</v>
      </c>
      <c r="R12" s="12"/>
      <c r="S12" s="12"/>
      <c r="T12" s="12"/>
      <c r="U12" s="12"/>
      <c r="V12" s="12"/>
      <c r="W12" s="39">
        <v>750.0</v>
      </c>
      <c r="X12" s="12"/>
      <c r="Y12" s="12"/>
      <c r="Z12" s="12"/>
      <c r="AA12" s="12"/>
      <c r="AB12" s="12"/>
      <c r="AC12" s="12"/>
      <c r="AD12" s="12"/>
      <c r="AE12" s="13">
        <v>328350.0</v>
      </c>
      <c r="AF12" s="12" t="s">
        <v>63</v>
      </c>
      <c r="AG12" s="41"/>
    </row>
    <row r="13" ht="15.75" customHeight="1">
      <c r="A13" s="39">
        <v>5.266880257E9</v>
      </c>
      <c r="B13" s="12"/>
      <c r="C13" s="40">
        <v>44513.4284722222</v>
      </c>
      <c r="D13" s="12"/>
      <c r="E13" s="12" t="s">
        <v>61</v>
      </c>
      <c r="F13" s="12"/>
      <c r="G13" s="12"/>
      <c r="H13" s="12"/>
      <c r="I13" s="12"/>
      <c r="J13" s="12" t="s">
        <v>72</v>
      </c>
      <c r="K13" s="12"/>
      <c r="L13" s="12"/>
      <c r="M13" s="12" t="s">
        <v>72</v>
      </c>
      <c r="N13" s="12"/>
      <c r="O13" s="12"/>
      <c r="P13" s="12"/>
      <c r="Q13" s="13">
        <v>170000.0</v>
      </c>
      <c r="R13" s="12"/>
      <c r="S13" s="12"/>
      <c r="T13" s="12"/>
      <c r="U13" s="12"/>
      <c r="V13" s="12"/>
      <c r="W13" s="39">
        <v>850.0</v>
      </c>
      <c r="X13" s="12"/>
      <c r="Y13" s="12"/>
      <c r="Z13" s="12"/>
      <c r="AA13" s="12"/>
      <c r="AB13" s="12"/>
      <c r="AC13" s="12"/>
      <c r="AD13" s="12"/>
      <c r="AE13" s="13">
        <v>179100.0</v>
      </c>
      <c r="AF13" s="12" t="s">
        <v>63</v>
      </c>
      <c r="AG13" s="41"/>
    </row>
    <row r="14" ht="15.75" customHeight="1">
      <c r="A14" s="39">
        <v>5.26469421E9</v>
      </c>
      <c r="B14" s="12"/>
      <c r="C14" s="40">
        <v>44512.8111111111</v>
      </c>
      <c r="D14" s="12"/>
      <c r="E14" s="12" t="s">
        <v>61</v>
      </c>
      <c r="F14" s="12"/>
      <c r="G14" s="12"/>
      <c r="H14" s="12"/>
      <c r="I14" s="12"/>
      <c r="J14" s="12" t="s">
        <v>73</v>
      </c>
      <c r="K14" s="12"/>
      <c r="L14" s="12"/>
      <c r="M14" s="12" t="s">
        <v>73</v>
      </c>
      <c r="N14" s="12"/>
      <c r="O14" s="12"/>
      <c r="P14" s="12"/>
      <c r="Q14" s="13">
        <v>10000.0</v>
      </c>
      <c r="R14" s="12"/>
      <c r="S14" s="12"/>
      <c r="T14" s="12"/>
      <c r="U14" s="12"/>
      <c r="V14" s="12"/>
      <c r="W14" s="39">
        <v>50.0</v>
      </c>
      <c r="X14" s="12"/>
      <c r="Y14" s="12"/>
      <c r="Z14" s="12"/>
      <c r="AA14" s="12"/>
      <c r="AB14" s="12"/>
      <c r="AC14" s="12"/>
      <c r="AD14" s="12"/>
      <c r="AE14" s="13">
        <v>9950.0</v>
      </c>
      <c r="AF14" s="12" t="s">
        <v>63</v>
      </c>
      <c r="AG14" s="41"/>
    </row>
    <row r="15" ht="15.75" customHeight="1">
      <c r="A15" s="39">
        <v>5.260649659E9</v>
      </c>
      <c r="B15" s="12" t="s">
        <v>74</v>
      </c>
      <c r="C15" s="40">
        <v>44512.3993055556</v>
      </c>
      <c r="D15" s="12"/>
      <c r="E15" s="12" t="s">
        <v>75</v>
      </c>
      <c r="F15" s="12"/>
      <c r="G15" s="12"/>
      <c r="H15" s="12"/>
      <c r="I15" s="12"/>
      <c r="J15" s="12" t="s">
        <v>76</v>
      </c>
      <c r="K15" s="12"/>
      <c r="L15" s="12"/>
      <c r="M15" s="12" t="s">
        <v>76</v>
      </c>
      <c r="N15" s="12"/>
      <c r="O15" s="12"/>
      <c r="P15" s="12"/>
      <c r="Q15" s="13">
        <v>-1360147.0</v>
      </c>
      <c r="R15" s="12"/>
      <c r="S15" s="12"/>
      <c r="T15" s="12"/>
      <c r="U15" s="12"/>
      <c r="V15" s="12"/>
      <c r="W15" s="39">
        <v>0.0</v>
      </c>
      <c r="X15" s="12"/>
      <c r="Y15" s="12"/>
      <c r="Z15" s="12"/>
      <c r="AA15" s="12"/>
      <c r="AB15" s="12"/>
      <c r="AC15" s="12"/>
      <c r="AD15" s="12"/>
      <c r="AE15" s="13">
        <v>0.0</v>
      </c>
      <c r="AF15" s="12" t="s">
        <v>63</v>
      </c>
      <c r="AG15" s="41"/>
    </row>
    <row r="16" ht="15.75" customHeight="1">
      <c r="A16" s="39">
        <v>5.258141781E9</v>
      </c>
      <c r="B16" s="12"/>
      <c r="C16" s="40">
        <v>44511.7708333333</v>
      </c>
      <c r="D16" s="12"/>
      <c r="E16" s="12" t="s">
        <v>61</v>
      </c>
      <c r="F16" s="12"/>
      <c r="G16" s="12"/>
      <c r="H16" s="12"/>
      <c r="I16" s="12"/>
      <c r="J16" s="12" t="s">
        <v>77</v>
      </c>
      <c r="K16" s="12"/>
      <c r="L16" s="12"/>
      <c r="M16" s="12" t="s">
        <v>77</v>
      </c>
      <c r="N16" s="12"/>
      <c r="O16" s="12"/>
      <c r="P16" s="12"/>
      <c r="Q16" s="13">
        <v>160000.0</v>
      </c>
      <c r="R16" s="12"/>
      <c r="S16" s="12"/>
      <c r="T16" s="12"/>
      <c r="U16" s="12"/>
      <c r="V16" s="12"/>
      <c r="W16" s="39">
        <v>800.0</v>
      </c>
      <c r="X16" s="12"/>
      <c r="Y16" s="12"/>
      <c r="Z16" s="12"/>
      <c r="AA16" s="12"/>
      <c r="AB16" s="12"/>
      <c r="AC16" s="12"/>
      <c r="AD16" s="12"/>
      <c r="AE16" s="13">
        <v>1360147.0</v>
      </c>
      <c r="AF16" s="12" t="s">
        <v>63</v>
      </c>
      <c r="AG16" s="41"/>
    </row>
    <row r="17" ht="15.75" customHeight="1">
      <c r="A17" s="39">
        <v>5.256534262E9</v>
      </c>
      <c r="B17" s="12"/>
      <c r="C17" s="40">
        <v>44511.6215277778</v>
      </c>
      <c r="D17" s="12"/>
      <c r="E17" s="12" t="s">
        <v>61</v>
      </c>
      <c r="F17" s="12"/>
      <c r="G17" s="12"/>
      <c r="H17" s="12"/>
      <c r="I17" s="12"/>
      <c r="J17" s="12" t="s">
        <v>78</v>
      </c>
      <c r="K17" s="12"/>
      <c r="L17" s="12"/>
      <c r="M17" s="12" t="s">
        <v>78</v>
      </c>
      <c r="N17" s="12"/>
      <c r="O17" s="12"/>
      <c r="P17" s="12"/>
      <c r="Q17" s="13">
        <v>150000.0</v>
      </c>
      <c r="R17" s="12"/>
      <c r="S17" s="12"/>
      <c r="T17" s="12"/>
      <c r="U17" s="12"/>
      <c r="V17" s="12"/>
      <c r="W17" s="39">
        <v>750.0</v>
      </c>
      <c r="X17" s="12"/>
      <c r="Y17" s="12"/>
      <c r="Z17" s="12"/>
      <c r="AA17" s="12"/>
      <c r="AB17" s="12"/>
      <c r="AC17" s="12"/>
      <c r="AD17" s="12"/>
      <c r="AE17" s="13">
        <v>1200947.0</v>
      </c>
      <c r="AF17" s="12" t="s">
        <v>63</v>
      </c>
      <c r="AG17" s="41"/>
    </row>
    <row r="18" ht="15.75" customHeight="1">
      <c r="A18" s="39">
        <v>5.25587826E9</v>
      </c>
      <c r="B18" s="12"/>
      <c r="C18" s="40">
        <v>44511.5444444444</v>
      </c>
      <c r="D18" s="12"/>
      <c r="E18" s="12" t="s">
        <v>61</v>
      </c>
      <c r="F18" s="12"/>
      <c r="G18" s="12"/>
      <c r="H18" s="12"/>
      <c r="I18" s="12"/>
      <c r="J18" s="12" t="s">
        <v>79</v>
      </c>
      <c r="K18" s="12"/>
      <c r="L18" s="12"/>
      <c r="M18" s="12" t="s">
        <v>79</v>
      </c>
      <c r="N18" s="12"/>
      <c r="O18" s="12"/>
      <c r="P18" s="12"/>
      <c r="Q18" s="13">
        <v>50000.0</v>
      </c>
      <c r="R18" s="12"/>
      <c r="S18" s="12"/>
      <c r="T18" s="12"/>
      <c r="U18" s="12"/>
      <c r="V18" s="12"/>
      <c r="W18" s="39">
        <v>250.0</v>
      </c>
      <c r="X18" s="12"/>
      <c r="Y18" s="12"/>
      <c r="Z18" s="12"/>
      <c r="AA18" s="12"/>
      <c r="AB18" s="12"/>
      <c r="AC18" s="12"/>
      <c r="AD18" s="12"/>
      <c r="AE18" s="13">
        <v>1051697.0</v>
      </c>
      <c r="AF18" s="12" t="s">
        <v>63</v>
      </c>
      <c r="AG18" s="41"/>
    </row>
    <row r="19" ht="15.75" customHeight="1">
      <c r="A19" s="39">
        <v>5.250886336E9</v>
      </c>
      <c r="B19" s="12"/>
      <c r="C19" s="40">
        <v>44510.6645833333</v>
      </c>
      <c r="D19" s="12"/>
      <c r="E19" s="12" t="s">
        <v>61</v>
      </c>
      <c r="F19" s="12"/>
      <c r="G19" s="12"/>
      <c r="H19" s="12"/>
      <c r="I19" s="12"/>
      <c r="J19" s="12" t="s">
        <v>80</v>
      </c>
      <c r="K19" s="12"/>
      <c r="L19" s="12"/>
      <c r="M19" s="12" t="s">
        <v>80</v>
      </c>
      <c r="N19" s="12"/>
      <c r="O19" s="12"/>
      <c r="P19" s="12"/>
      <c r="Q19" s="13">
        <v>14000.0</v>
      </c>
      <c r="R19" s="12"/>
      <c r="S19" s="12"/>
      <c r="T19" s="12"/>
      <c r="U19" s="12"/>
      <c r="V19" s="12"/>
      <c r="W19" s="39">
        <v>70.0</v>
      </c>
      <c r="X19" s="12"/>
      <c r="Y19" s="12"/>
      <c r="Z19" s="12"/>
      <c r="AA19" s="12"/>
      <c r="AB19" s="12"/>
      <c r="AC19" s="12"/>
      <c r="AD19" s="12"/>
      <c r="AE19" s="13">
        <v>1001947.0</v>
      </c>
      <c r="AF19" s="12" t="s">
        <v>63</v>
      </c>
      <c r="AG19" s="41"/>
    </row>
    <row r="20" ht="15.75" customHeight="1">
      <c r="A20" s="39">
        <v>5.250881672E9</v>
      </c>
      <c r="B20" s="12"/>
      <c r="C20" s="40">
        <v>44510.6638888889</v>
      </c>
      <c r="D20" s="12"/>
      <c r="E20" s="12" t="s">
        <v>61</v>
      </c>
      <c r="F20" s="12"/>
      <c r="G20" s="12"/>
      <c r="H20" s="12"/>
      <c r="I20" s="12"/>
      <c r="J20" s="12" t="s">
        <v>80</v>
      </c>
      <c r="K20" s="12"/>
      <c r="L20" s="12"/>
      <c r="M20" s="12" t="s">
        <v>80</v>
      </c>
      <c r="N20" s="12"/>
      <c r="O20" s="12"/>
      <c r="P20" s="12"/>
      <c r="Q20" s="13">
        <v>300000.0</v>
      </c>
      <c r="R20" s="12"/>
      <c r="S20" s="12"/>
      <c r="T20" s="12"/>
      <c r="U20" s="12"/>
      <c r="V20" s="12"/>
      <c r="W20" s="39">
        <v>1500.0</v>
      </c>
      <c r="X20" s="12"/>
      <c r="Y20" s="12"/>
      <c r="Z20" s="12"/>
      <c r="AA20" s="12"/>
      <c r="AB20" s="12"/>
      <c r="AC20" s="12"/>
      <c r="AD20" s="12"/>
      <c r="AE20" s="13">
        <v>988017.0</v>
      </c>
      <c r="AF20" s="12" t="s">
        <v>63</v>
      </c>
      <c r="AG20" s="41"/>
    </row>
    <row r="21" ht="15.75" customHeight="1">
      <c r="A21" s="39">
        <v>5.250867541E9</v>
      </c>
      <c r="B21" s="12"/>
      <c r="C21" s="40">
        <v>44510.6618055556</v>
      </c>
      <c r="D21" s="12"/>
      <c r="E21" s="12" t="s">
        <v>61</v>
      </c>
      <c r="F21" s="12"/>
      <c r="G21" s="12"/>
      <c r="H21" s="12"/>
      <c r="I21" s="12"/>
      <c r="J21" s="12" t="s">
        <v>81</v>
      </c>
      <c r="K21" s="12"/>
      <c r="L21" s="12"/>
      <c r="M21" s="12" t="s">
        <v>81</v>
      </c>
      <c r="N21" s="12"/>
      <c r="O21" s="12"/>
      <c r="P21" s="12"/>
      <c r="Q21" s="13">
        <v>15000.0</v>
      </c>
      <c r="R21" s="12"/>
      <c r="S21" s="12"/>
      <c r="T21" s="12"/>
      <c r="U21" s="12"/>
      <c r="V21" s="12"/>
      <c r="W21" s="39">
        <v>75.0</v>
      </c>
      <c r="X21" s="12"/>
      <c r="Y21" s="12"/>
      <c r="Z21" s="12"/>
      <c r="AA21" s="12"/>
      <c r="AB21" s="12"/>
      <c r="AC21" s="12"/>
      <c r="AD21" s="12"/>
      <c r="AE21" s="13">
        <v>689517.0</v>
      </c>
      <c r="AF21" s="12" t="s">
        <v>63</v>
      </c>
      <c r="AG21" s="41"/>
    </row>
    <row r="22" ht="15.75" customHeight="1">
      <c r="A22" s="39">
        <v>5.250737241E9</v>
      </c>
      <c r="B22" s="12"/>
      <c r="C22" s="40">
        <v>44510.6458333333</v>
      </c>
      <c r="D22" s="12"/>
      <c r="E22" s="12" t="s">
        <v>61</v>
      </c>
      <c r="F22" s="12"/>
      <c r="G22" s="12"/>
      <c r="H22" s="12"/>
      <c r="I22" s="12"/>
      <c r="J22" s="12" t="s">
        <v>73</v>
      </c>
      <c r="K22" s="12"/>
      <c r="L22" s="12"/>
      <c r="M22" s="12" t="s">
        <v>73</v>
      </c>
      <c r="N22" s="12"/>
      <c r="O22" s="12"/>
      <c r="P22" s="12"/>
      <c r="Q22" s="13">
        <v>234400.0</v>
      </c>
      <c r="R22" s="12"/>
      <c r="S22" s="12"/>
      <c r="T22" s="12"/>
      <c r="U22" s="12"/>
      <c r="V22" s="12"/>
      <c r="W22" s="39">
        <v>1172.0</v>
      </c>
      <c r="X22" s="12"/>
      <c r="Y22" s="12"/>
      <c r="Z22" s="12"/>
      <c r="AA22" s="12"/>
      <c r="AB22" s="12"/>
      <c r="AC22" s="12"/>
      <c r="AD22" s="12"/>
      <c r="AE22" s="13">
        <v>674592.0</v>
      </c>
      <c r="AF22" s="12" t="s">
        <v>63</v>
      </c>
      <c r="AG22" s="41"/>
    </row>
    <row r="23" ht="15.75" customHeight="1">
      <c r="A23" s="39">
        <v>5.250439776E9</v>
      </c>
      <c r="B23" s="12"/>
      <c r="C23" s="40">
        <v>44510.6069444444</v>
      </c>
      <c r="D23" s="12"/>
      <c r="E23" s="12" t="s">
        <v>61</v>
      </c>
      <c r="F23" s="12"/>
      <c r="G23" s="12"/>
      <c r="H23" s="12"/>
      <c r="I23" s="12"/>
      <c r="J23" s="12" t="s">
        <v>82</v>
      </c>
      <c r="K23" s="12"/>
      <c r="L23" s="12"/>
      <c r="M23" s="12" t="s">
        <v>82</v>
      </c>
      <c r="N23" s="12"/>
      <c r="O23" s="12"/>
      <c r="P23" s="12"/>
      <c r="Q23" s="13">
        <v>40000.0</v>
      </c>
      <c r="R23" s="12"/>
      <c r="S23" s="12"/>
      <c r="T23" s="12"/>
      <c r="U23" s="12"/>
      <c r="V23" s="12"/>
      <c r="W23" s="39">
        <v>200.0</v>
      </c>
      <c r="X23" s="12"/>
      <c r="Y23" s="12"/>
      <c r="Z23" s="12"/>
      <c r="AA23" s="12"/>
      <c r="AB23" s="12"/>
      <c r="AC23" s="12"/>
      <c r="AD23" s="12"/>
      <c r="AE23" s="13">
        <v>441364.0</v>
      </c>
      <c r="AF23" s="12" t="s">
        <v>63</v>
      </c>
      <c r="AG23" s="41"/>
    </row>
    <row r="24" ht="15.75" customHeight="1">
      <c r="A24" s="39">
        <v>5.24932134E9</v>
      </c>
      <c r="B24" s="12"/>
      <c r="C24" s="40">
        <v>44510.4659722222</v>
      </c>
      <c r="D24" s="12"/>
      <c r="E24" s="12" t="s">
        <v>61</v>
      </c>
      <c r="F24" s="12"/>
      <c r="G24" s="12"/>
      <c r="H24" s="12"/>
      <c r="I24" s="12"/>
      <c r="J24" s="12" t="s">
        <v>73</v>
      </c>
      <c r="K24" s="12"/>
      <c r="L24" s="12"/>
      <c r="M24" s="12" t="s">
        <v>73</v>
      </c>
      <c r="N24" s="12"/>
      <c r="O24" s="12"/>
      <c r="P24" s="12"/>
      <c r="Q24" s="13">
        <v>10000.0</v>
      </c>
      <c r="R24" s="12"/>
      <c r="S24" s="12"/>
      <c r="T24" s="12"/>
      <c r="U24" s="12"/>
      <c r="V24" s="12"/>
      <c r="W24" s="39">
        <v>50.0</v>
      </c>
      <c r="X24" s="12"/>
      <c r="Y24" s="12"/>
      <c r="Z24" s="12"/>
      <c r="AA24" s="12"/>
      <c r="AB24" s="12"/>
      <c r="AC24" s="12"/>
      <c r="AD24" s="12"/>
      <c r="AE24" s="13">
        <v>401564.0</v>
      </c>
      <c r="AF24" s="12" t="s">
        <v>63</v>
      </c>
      <c r="AG24" s="41"/>
    </row>
    <row r="25" ht="15.75" customHeight="1">
      <c r="A25" s="39">
        <v>5.249317776E9</v>
      </c>
      <c r="B25" s="12"/>
      <c r="C25" s="40">
        <v>44510.4652777778</v>
      </c>
      <c r="D25" s="12"/>
      <c r="E25" s="12" t="s">
        <v>61</v>
      </c>
      <c r="F25" s="12"/>
      <c r="G25" s="12"/>
      <c r="H25" s="12"/>
      <c r="I25" s="12"/>
      <c r="J25" s="12" t="s">
        <v>73</v>
      </c>
      <c r="K25" s="12"/>
      <c r="L25" s="12"/>
      <c r="M25" s="12" t="s">
        <v>73</v>
      </c>
      <c r="N25" s="12"/>
      <c r="O25" s="12"/>
      <c r="P25" s="12"/>
      <c r="Q25" s="13">
        <v>6000.0</v>
      </c>
      <c r="R25" s="12"/>
      <c r="S25" s="12"/>
      <c r="T25" s="12"/>
      <c r="U25" s="12"/>
      <c r="V25" s="12"/>
      <c r="W25" s="39">
        <v>30.0</v>
      </c>
      <c r="X25" s="12"/>
      <c r="Y25" s="12"/>
      <c r="Z25" s="12"/>
      <c r="AA25" s="12"/>
      <c r="AB25" s="12"/>
      <c r="AC25" s="12"/>
      <c r="AD25" s="12"/>
      <c r="AE25" s="13">
        <v>391614.0</v>
      </c>
      <c r="AF25" s="12" t="s">
        <v>63</v>
      </c>
      <c r="AG25" s="41"/>
    </row>
    <row r="26" ht="15.75" customHeight="1">
      <c r="A26" s="39">
        <v>5.249314867E9</v>
      </c>
      <c r="B26" s="12"/>
      <c r="C26" s="40">
        <v>44510.4652777778</v>
      </c>
      <c r="D26" s="12"/>
      <c r="E26" s="12" t="s">
        <v>61</v>
      </c>
      <c r="F26" s="12"/>
      <c r="G26" s="12"/>
      <c r="H26" s="12"/>
      <c r="I26" s="12"/>
      <c r="J26" s="12" t="s">
        <v>73</v>
      </c>
      <c r="K26" s="12"/>
      <c r="L26" s="12"/>
      <c r="M26" s="12" t="s">
        <v>73</v>
      </c>
      <c r="N26" s="12"/>
      <c r="O26" s="12"/>
      <c r="P26" s="12"/>
      <c r="Q26" s="13">
        <v>52000.0</v>
      </c>
      <c r="R26" s="12"/>
      <c r="S26" s="12"/>
      <c r="T26" s="12"/>
      <c r="U26" s="12"/>
      <c r="V26" s="12"/>
      <c r="W26" s="39">
        <v>260.0</v>
      </c>
      <c r="X26" s="12"/>
      <c r="Y26" s="12"/>
      <c r="Z26" s="12"/>
      <c r="AA26" s="12"/>
      <c r="AB26" s="12"/>
      <c r="AC26" s="12"/>
      <c r="AD26" s="12"/>
      <c r="AE26" s="13">
        <v>385644.0</v>
      </c>
      <c r="AF26" s="12" t="s">
        <v>63</v>
      </c>
      <c r="AG26" s="41"/>
    </row>
    <row r="27" ht="15.75" customHeight="1">
      <c r="A27" s="39">
        <v>5.2463514E9</v>
      </c>
      <c r="B27" s="12"/>
      <c r="C27" s="40">
        <v>44509.7805555556</v>
      </c>
      <c r="D27" s="12"/>
      <c r="E27" s="12" t="s">
        <v>61</v>
      </c>
      <c r="F27" s="12"/>
      <c r="G27" s="12"/>
      <c r="H27" s="12"/>
      <c r="I27" s="12"/>
      <c r="J27" s="12" t="s">
        <v>73</v>
      </c>
      <c r="K27" s="12"/>
      <c r="L27" s="12"/>
      <c r="M27" s="12" t="s">
        <v>73</v>
      </c>
      <c r="N27" s="12"/>
      <c r="O27" s="12"/>
      <c r="P27" s="12"/>
      <c r="Q27" s="13">
        <v>136000.0</v>
      </c>
      <c r="R27" s="12"/>
      <c r="S27" s="12"/>
      <c r="T27" s="12"/>
      <c r="U27" s="12"/>
      <c r="V27" s="12"/>
      <c r="W27" s="39">
        <v>680.0</v>
      </c>
      <c r="X27" s="12"/>
      <c r="Y27" s="12"/>
      <c r="Z27" s="12"/>
      <c r="AA27" s="12"/>
      <c r="AB27" s="12"/>
      <c r="AC27" s="12"/>
      <c r="AD27" s="12"/>
      <c r="AE27" s="13">
        <v>333904.0</v>
      </c>
      <c r="AF27" s="12" t="s">
        <v>63</v>
      </c>
      <c r="AG27" s="41"/>
    </row>
    <row r="28" ht="15.75" customHeight="1">
      <c r="A28" s="39">
        <v>5.245334382E9</v>
      </c>
      <c r="B28" s="12"/>
      <c r="C28" s="40">
        <v>44509.7048611111</v>
      </c>
      <c r="D28" s="12"/>
      <c r="E28" s="12" t="s">
        <v>61</v>
      </c>
      <c r="F28" s="12"/>
      <c r="G28" s="12"/>
      <c r="H28" s="12"/>
      <c r="I28" s="12"/>
      <c r="J28" s="12" t="s">
        <v>83</v>
      </c>
      <c r="K28" s="12"/>
      <c r="L28" s="12"/>
      <c r="M28" s="12" t="s">
        <v>83</v>
      </c>
      <c r="N28" s="12"/>
      <c r="O28" s="12"/>
      <c r="P28" s="12"/>
      <c r="Q28" s="13">
        <v>40000.0</v>
      </c>
      <c r="R28" s="12"/>
      <c r="S28" s="12"/>
      <c r="T28" s="12"/>
      <c r="U28" s="12"/>
      <c r="V28" s="12"/>
      <c r="W28" s="39">
        <v>200.0</v>
      </c>
      <c r="X28" s="12"/>
      <c r="Y28" s="12"/>
      <c r="Z28" s="12"/>
      <c r="AA28" s="12"/>
      <c r="AB28" s="12"/>
      <c r="AC28" s="12"/>
      <c r="AD28" s="12"/>
      <c r="AE28" s="13">
        <v>198584.0</v>
      </c>
      <c r="AF28" s="12" t="s">
        <v>63</v>
      </c>
      <c r="AG28" s="41"/>
    </row>
    <row r="29" ht="15.75" customHeight="1">
      <c r="A29" s="39">
        <v>5.243612124E9</v>
      </c>
      <c r="B29" s="12"/>
      <c r="C29" s="40">
        <v>44509.49375</v>
      </c>
      <c r="D29" s="12"/>
      <c r="E29" s="12" t="s">
        <v>61</v>
      </c>
      <c r="F29" s="12"/>
      <c r="G29" s="12"/>
      <c r="H29" s="12"/>
      <c r="I29" s="12"/>
      <c r="J29" s="12" t="s">
        <v>84</v>
      </c>
      <c r="K29" s="12"/>
      <c r="L29" s="12"/>
      <c r="M29" s="12" t="s">
        <v>84</v>
      </c>
      <c r="N29" s="12"/>
      <c r="O29" s="12"/>
      <c r="P29" s="12"/>
      <c r="Q29" s="13">
        <v>20000.0</v>
      </c>
      <c r="R29" s="12"/>
      <c r="S29" s="12"/>
      <c r="T29" s="12"/>
      <c r="U29" s="12"/>
      <c r="V29" s="12"/>
      <c r="W29" s="39">
        <v>100.0</v>
      </c>
      <c r="X29" s="12"/>
      <c r="Y29" s="12"/>
      <c r="Z29" s="12"/>
      <c r="AA29" s="12"/>
      <c r="AB29" s="12"/>
      <c r="AC29" s="12"/>
      <c r="AD29" s="12"/>
      <c r="AE29" s="13">
        <v>158784.0</v>
      </c>
      <c r="AF29" s="12" t="s">
        <v>63</v>
      </c>
      <c r="AG29" s="41"/>
    </row>
    <row r="30" ht="15.75" customHeight="1">
      <c r="A30" s="39">
        <v>5.242780808E9</v>
      </c>
      <c r="B30" s="12"/>
      <c r="C30" s="40">
        <v>44509.39375</v>
      </c>
      <c r="D30" s="12"/>
      <c r="E30" s="12" t="s">
        <v>61</v>
      </c>
      <c r="F30" s="12"/>
      <c r="G30" s="12"/>
      <c r="H30" s="12"/>
      <c r="I30" s="12"/>
      <c r="J30" s="12" t="s">
        <v>85</v>
      </c>
      <c r="K30" s="12"/>
      <c r="L30" s="12"/>
      <c r="M30" s="12" t="s">
        <v>85</v>
      </c>
      <c r="N30" s="12"/>
      <c r="O30" s="12"/>
      <c r="P30" s="12"/>
      <c r="Q30" s="13">
        <v>11000.0</v>
      </c>
      <c r="R30" s="12"/>
      <c r="S30" s="12"/>
      <c r="T30" s="12"/>
      <c r="U30" s="12"/>
      <c r="V30" s="12"/>
      <c r="W30" s="39">
        <v>55.0</v>
      </c>
      <c r="X30" s="12"/>
      <c r="Y30" s="12"/>
      <c r="Z30" s="12"/>
      <c r="AA30" s="12"/>
      <c r="AB30" s="12"/>
      <c r="AC30" s="12"/>
      <c r="AD30" s="12"/>
      <c r="AE30" s="13">
        <v>138884.0</v>
      </c>
      <c r="AF30" s="12" t="s">
        <v>63</v>
      </c>
      <c r="AG30" s="41"/>
    </row>
    <row r="31" ht="15.75" customHeight="1">
      <c r="A31" s="39">
        <v>5.240971328E9</v>
      </c>
      <c r="B31" s="12"/>
      <c r="C31" s="40">
        <v>44508.8277777778</v>
      </c>
      <c r="D31" s="12"/>
      <c r="E31" s="12" t="s">
        <v>61</v>
      </c>
      <c r="F31" s="12"/>
      <c r="G31" s="12"/>
      <c r="H31" s="12"/>
      <c r="I31" s="12"/>
      <c r="J31" s="12" t="s">
        <v>86</v>
      </c>
      <c r="K31" s="12"/>
      <c r="L31" s="12"/>
      <c r="M31" s="12" t="s">
        <v>86</v>
      </c>
      <c r="N31" s="12"/>
      <c r="O31" s="12"/>
      <c r="P31" s="12"/>
      <c r="Q31" s="13">
        <v>400.0</v>
      </c>
      <c r="R31" s="12"/>
      <c r="S31" s="12"/>
      <c r="T31" s="12"/>
      <c r="U31" s="12"/>
      <c r="V31" s="12"/>
      <c r="W31" s="39">
        <v>0.0</v>
      </c>
      <c r="X31" s="12"/>
      <c r="Y31" s="12"/>
      <c r="Z31" s="12"/>
      <c r="AA31" s="12"/>
      <c r="AB31" s="12"/>
      <c r="AC31" s="12"/>
      <c r="AD31" s="12"/>
      <c r="AE31" s="13">
        <v>127939.0</v>
      </c>
      <c r="AF31" s="12" t="s">
        <v>63</v>
      </c>
      <c r="AG31" s="41"/>
    </row>
    <row r="32" ht="15.75" customHeight="1">
      <c r="A32" s="39">
        <v>5.240920424E9</v>
      </c>
      <c r="B32" s="12"/>
      <c r="C32" s="40">
        <v>44508.8229166667</v>
      </c>
      <c r="D32" s="12"/>
      <c r="E32" s="12" t="s">
        <v>61</v>
      </c>
      <c r="F32" s="12"/>
      <c r="G32" s="12"/>
      <c r="H32" s="12"/>
      <c r="I32" s="12"/>
      <c r="J32" s="12" t="s">
        <v>86</v>
      </c>
      <c r="K32" s="12"/>
      <c r="L32" s="12"/>
      <c r="M32" s="12" t="s">
        <v>86</v>
      </c>
      <c r="N32" s="12"/>
      <c r="O32" s="12"/>
      <c r="P32" s="12"/>
      <c r="Q32" s="13">
        <v>11180.0</v>
      </c>
      <c r="R32" s="12"/>
      <c r="S32" s="12"/>
      <c r="T32" s="12"/>
      <c r="U32" s="12"/>
      <c r="V32" s="12"/>
      <c r="W32" s="39">
        <v>56.0</v>
      </c>
      <c r="X32" s="12"/>
      <c r="Y32" s="12"/>
      <c r="Z32" s="12"/>
      <c r="AA32" s="12"/>
      <c r="AB32" s="12"/>
      <c r="AC32" s="12"/>
      <c r="AD32" s="12"/>
      <c r="AE32" s="13">
        <v>127539.0</v>
      </c>
      <c r="AF32" s="12" t="s">
        <v>63</v>
      </c>
      <c r="AG32" s="41"/>
    </row>
    <row r="33" ht="15.75" customHeight="1">
      <c r="A33" s="39">
        <v>5.238080913E9</v>
      </c>
      <c r="B33" s="12"/>
      <c r="C33" s="40">
        <v>44419.5395833333</v>
      </c>
      <c r="D33" s="12" t="s">
        <v>87</v>
      </c>
      <c r="E33" s="12" t="s">
        <v>61</v>
      </c>
      <c r="F33" s="12"/>
      <c r="G33" s="12"/>
      <c r="H33" s="12"/>
      <c r="I33" s="12" t="s">
        <v>88</v>
      </c>
      <c r="J33" s="12" t="s">
        <v>73</v>
      </c>
      <c r="K33" s="12" t="s">
        <v>73</v>
      </c>
      <c r="L33" s="12" t="s">
        <v>89</v>
      </c>
      <c r="M33" s="12" t="s">
        <v>76</v>
      </c>
      <c r="N33" s="12" t="s">
        <v>76</v>
      </c>
      <c r="P33" s="12"/>
      <c r="Q33" s="13">
        <v>117000.0</v>
      </c>
      <c r="R33" s="12" t="s">
        <v>63</v>
      </c>
      <c r="S33" s="12"/>
      <c r="T33" s="12"/>
      <c r="U33" s="12"/>
      <c r="V33" s="12"/>
      <c r="W33" s="39">
        <v>585.0</v>
      </c>
      <c r="X33" s="12" t="s">
        <v>63</v>
      </c>
      <c r="Y33" s="12"/>
      <c r="Z33" s="12"/>
      <c r="AA33" s="12"/>
      <c r="AB33" s="12"/>
      <c r="AC33" s="12"/>
      <c r="AD33" s="12"/>
      <c r="AE33" s="13">
        <v>116415.0</v>
      </c>
      <c r="AF33" s="12" t="s">
        <v>63</v>
      </c>
      <c r="AG33" s="41"/>
    </row>
    <row r="34" ht="15.75" customHeight="1">
      <c r="A34" s="39">
        <v>5.237478542E9</v>
      </c>
      <c r="B34" s="12" t="s">
        <v>90</v>
      </c>
      <c r="C34" s="40">
        <v>44419.4666666667</v>
      </c>
      <c r="D34" s="12" t="s">
        <v>87</v>
      </c>
      <c r="E34" s="12" t="s">
        <v>75</v>
      </c>
      <c r="G34" s="12"/>
      <c r="H34" s="12"/>
      <c r="I34" s="12" t="s">
        <v>91</v>
      </c>
      <c r="J34" s="12" t="s">
        <v>76</v>
      </c>
      <c r="K34" s="12" t="s">
        <v>76</v>
      </c>
      <c r="L34" s="12" t="s">
        <v>92</v>
      </c>
      <c r="M34" s="12" t="s">
        <v>93</v>
      </c>
      <c r="N34" s="12" t="s">
        <v>94</v>
      </c>
      <c r="O34" s="12" t="s">
        <v>95</v>
      </c>
      <c r="P34" s="12" t="s">
        <v>95</v>
      </c>
      <c r="Q34" s="13">
        <v>-2254387.0</v>
      </c>
      <c r="R34" s="12" t="s">
        <v>63</v>
      </c>
      <c r="S34" s="12"/>
      <c r="T34" s="12"/>
      <c r="U34" s="12"/>
      <c r="V34" s="12"/>
      <c r="W34" s="39">
        <v>0.0</v>
      </c>
      <c r="X34" s="12" t="s">
        <v>63</v>
      </c>
      <c r="Y34" s="12"/>
      <c r="Z34" s="12"/>
      <c r="AA34" s="12"/>
      <c r="AB34" s="12"/>
      <c r="AC34" s="12"/>
      <c r="AD34" s="12"/>
      <c r="AE34" s="13">
        <v>0.0</v>
      </c>
      <c r="AF34" s="12" t="s">
        <v>63</v>
      </c>
      <c r="AG34" s="41"/>
    </row>
    <row r="35" ht="15.75" customHeight="1">
      <c r="A35" s="39">
        <v>5.236675169E9</v>
      </c>
      <c r="B35" s="12"/>
      <c r="C35" s="40">
        <v>44419.3722222222</v>
      </c>
      <c r="D35" s="12" t="s">
        <v>87</v>
      </c>
      <c r="E35" s="12" t="s">
        <v>61</v>
      </c>
      <c r="F35" s="12"/>
      <c r="G35" s="12"/>
      <c r="H35" s="12"/>
      <c r="I35" s="12" t="s">
        <v>96</v>
      </c>
      <c r="J35" s="12" t="s">
        <v>97</v>
      </c>
      <c r="K35" s="12" t="s">
        <v>97</v>
      </c>
      <c r="L35" s="12" t="s">
        <v>89</v>
      </c>
      <c r="M35" s="12" t="s">
        <v>76</v>
      </c>
      <c r="N35" s="12" t="s">
        <v>76</v>
      </c>
      <c r="P35" s="12"/>
      <c r="Q35" s="13">
        <v>14000.0</v>
      </c>
      <c r="R35" s="12" t="s">
        <v>63</v>
      </c>
      <c r="S35" s="12"/>
      <c r="T35" s="12"/>
      <c r="U35" s="12"/>
      <c r="V35" s="12"/>
      <c r="W35" s="39">
        <v>70.0</v>
      </c>
      <c r="X35" s="12" t="s">
        <v>63</v>
      </c>
      <c r="Y35" s="12"/>
      <c r="Z35" s="12"/>
      <c r="AA35" s="12"/>
      <c r="AB35" s="12"/>
      <c r="AC35" s="12"/>
      <c r="AD35" s="12"/>
      <c r="AE35" s="13">
        <v>2254387.0</v>
      </c>
      <c r="AF35" s="12" t="s">
        <v>63</v>
      </c>
      <c r="AG35" s="41"/>
    </row>
    <row r="36" ht="15.75" customHeight="1">
      <c r="A36" s="39"/>
      <c r="B36" s="12"/>
      <c r="C36" s="40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3"/>
      <c r="R36" s="12"/>
      <c r="S36" s="12"/>
      <c r="T36" s="12"/>
      <c r="U36" s="12"/>
      <c r="V36" s="12"/>
      <c r="W36" s="39"/>
      <c r="X36" s="12"/>
      <c r="Y36" s="12"/>
      <c r="Z36" s="12"/>
      <c r="AA36" s="12"/>
      <c r="AB36" s="12"/>
      <c r="AC36" s="12"/>
      <c r="AD36" s="12"/>
      <c r="AE36" s="13"/>
      <c r="AF36" s="12"/>
      <c r="AG36" s="41"/>
    </row>
    <row r="37" ht="15.75" customHeight="1">
      <c r="A37" s="39">
        <v>5.232133509E9</v>
      </c>
      <c r="B37" s="12"/>
      <c r="C37" s="40">
        <v>44388.5111111111</v>
      </c>
      <c r="D37" s="12" t="s">
        <v>87</v>
      </c>
      <c r="E37" s="12" t="s">
        <v>61</v>
      </c>
      <c r="F37" s="12"/>
      <c r="G37" s="12"/>
      <c r="H37" s="12"/>
      <c r="I37" s="12" t="s">
        <v>98</v>
      </c>
      <c r="J37" s="12" t="s">
        <v>99</v>
      </c>
      <c r="K37" s="12" t="s">
        <v>99</v>
      </c>
      <c r="L37" s="12" t="s">
        <v>89</v>
      </c>
      <c r="M37" s="12" t="s">
        <v>76</v>
      </c>
      <c r="N37" s="12" t="s">
        <v>76</v>
      </c>
      <c r="P37" s="12"/>
      <c r="Q37" s="45">
        <v>5000.0</v>
      </c>
      <c r="R37" s="12" t="s">
        <v>63</v>
      </c>
      <c r="S37" s="12"/>
      <c r="T37" s="12"/>
      <c r="U37" s="12"/>
      <c r="V37" s="12"/>
      <c r="W37" s="39">
        <v>25.0</v>
      </c>
      <c r="X37" s="12" t="s">
        <v>63</v>
      </c>
      <c r="Y37" s="12"/>
      <c r="Z37" s="12"/>
      <c r="AA37" s="12"/>
      <c r="AB37" s="12"/>
      <c r="AC37" s="12"/>
      <c r="AD37" s="12"/>
      <c r="AE37" s="13">
        <v>2240457.0</v>
      </c>
      <c r="AF37" s="12" t="s">
        <v>63</v>
      </c>
      <c r="AG37" s="41"/>
    </row>
    <row r="38" ht="15.75" customHeight="1">
      <c r="A38" s="39">
        <v>5.227138824E9</v>
      </c>
      <c r="B38" s="12"/>
      <c r="C38" s="40">
        <v>44358.6090277778</v>
      </c>
      <c r="D38" s="12" t="s">
        <v>87</v>
      </c>
      <c r="E38" s="12" t="s">
        <v>61</v>
      </c>
      <c r="F38" s="12"/>
      <c r="G38" s="12"/>
      <c r="H38" s="12"/>
      <c r="I38" s="12" t="s">
        <v>100</v>
      </c>
      <c r="J38" s="12" t="s">
        <v>80</v>
      </c>
      <c r="K38" s="12" t="s">
        <v>80</v>
      </c>
      <c r="L38" s="12" t="s">
        <v>89</v>
      </c>
      <c r="M38" s="12" t="s">
        <v>76</v>
      </c>
      <c r="N38" s="12" t="s">
        <v>76</v>
      </c>
      <c r="P38" s="12"/>
      <c r="Q38" s="45">
        <v>17000.0</v>
      </c>
      <c r="R38" s="12" t="s">
        <v>63</v>
      </c>
      <c r="S38" s="12"/>
      <c r="T38" s="12"/>
      <c r="U38" s="12"/>
      <c r="V38" s="12"/>
      <c r="W38" s="39">
        <v>85.0</v>
      </c>
      <c r="X38" s="12" t="s">
        <v>63</v>
      </c>
      <c r="Y38" s="12"/>
      <c r="Z38" s="12"/>
      <c r="AA38" s="12"/>
      <c r="AB38" s="12"/>
      <c r="AC38" s="12"/>
      <c r="AD38" s="12"/>
      <c r="AE38" s="13">
        <v>2235482.0</v>
      </c>
      <c r="AF38" s="12" t="s">
        <v>63</v>
      </c>
      <c r="AG38" s="41"/>
    </row>
    <row r="39" ht="15.75" customHeight="1">
      <c r="A39" s="39">
        <v>5.225360626E9</v>
      </c>
      <c r="B39" s="12"/>
      <c r="C39" s="46">
        <v>44358.4006944444</v>
      </c>
      <c r="D39" s="12" t="s">
        <v>87</v>
      </c>
      <c r="E39" s="12" t="s">
        <v>61</v>
      </c>
      <c r="F39" s="12"/>
      <c r="G39" s="12"/>
      <c r="H39" s="12"/>
      <c r="I39" s="12" t="s">
        <v>101</v>
      </c>
      <c r="J39" s="12" t="s">
        <v>102</v>
      </c>
      <c r="K39" s="12" t="s">
        <v>102</v>
      </c>
      <c r="L39" s="12" t="s">
        <v>89</v>
      </c>
      <c r="M39" s="12" t="s">
        <v>76</v>
      </c>
      <c r="N39" s="12" t="s">
        <v>76</v>
      </c>
      <c r="P39" s="12"/>
      <c r="Q39" s="47">
        <v>59000.0</v>
      </c>
      <c r="R39" s="12" t="s">
        <v>63</v>
      </c>
      <c r="S39" s="12"/>
      <c r="T39" s="12"/>
      <c r="U39" s="12"/>
      <c r="V39" s="12"/>
      <c r="W39" s="39">
        <v>295.0</v>
      </c>
      <c r="X39" s="12" t="s">
        <v>63</v>
      </c>
      <c r="Y39" s="12"/>
      <c r="Z39" s="12"/>
      <c r="AA39" s="12"/>
      <c r="AB39" s="12"/>
      <c r="AC39" s="12"/>
      <c r="AD39" s="12"/>
      <c r="AE39" s="13">
        <v>2218567.0</v>
      </c>
      <c r="AF39" s="12" t="s">
        <v>63</v>
      </c>
      <c r="AG39" s="41" t="s">
        <v>103</v>
      </c>
    </row>
    <row r="40" ht="15.75" customHeight="1">
      <c r="A40" s="39">
        <v>5.220882073E9</v>
      </c>
      <c r="B40" s="12"/>
      <c r="C40" s="46">
        <v>44327.6111111111</v>
      </c>
      <c r="D40" s="12" t="s">
        <v>87</v>
      </c>
      <c r="E40" s="12" t="s">
        <v>61</v>
      </c>
      <c r="F40" s="12"/>
      <c r="G40" s="12"/>
      <c r="H40" s="12"/>
      <c r="I40" s="12" t="s">
        <v>104</v>
      </c>
      <c r="J40" s="12" t="s">
        <v>105</v>
      </c>
      <c r="K40" s="12" t="s">
        <v>105</v>
      </c>
      <c r="L40" s="12" t="s">
        <v>89</v>
      </c>
      <c r="M40" s="12" t="s">
        <v>76</v>
      </c>
      <c r="N40" s="12" t="s">
        <v>76</v>
      </c>
      <c r="P40" s="12"/>
      <c r="Q40" s="45">
        <v>13000.0</v>
      </c>
      <c r="R40" s="12" t="s">
        <v>63</v>
      </c>
      <c r="S40" s="12"/>
      <c r="T40" s="12"/>
      <c r="U40" s="12"/>
      <c r="V40" s="12"/>
      <c r="W40" s="39">
        <v>65.0</v>
      </c>
      <c r="X40" s="12" t="s">
        <v>63</v>
      </c>
      <c r="Y40" s="12"/>
      <c r="Z40" s="12"/>
      <c r="AA40" s="12"/>
      <c r="AB40" s="12"/>
      <c r="AC40" s="12"/>
      <c r="AD40" s="12"/>
      <c r="AE40" s="13">
        <v>2159862.0</v>
      </c>
      <c r="AF40" s="12" t="s">
        <v>63</v>
      </c>
      <c r="AG40" s="41"/>
    </row>
    <row r="41" ht="15.75" customHeight="1">
      <c r="A41" s="39">
        <v>5.220814432E9</v>
      </c>
      <c r="B41" s="12"/>
      <c r="C41" s="46">
        <v>44327.6027777778</v>
      </c>
      <c r="D41" s="12" t="s">
        <v>87</v>
      </c>
      <c r="E41" s="12" t="s">
        <v>61</v>
      </c>
      <c r="F41" s="12"/>
      <c r="G41" s="15"/>
      <c r="H41" s="12"/>
      <c r="I41" s="15" t="s">
        <v>106</v>
      </c>
      <c r="J41" s="12" t="s">
        <v>107</v>
      </c>
      <c r="K41" s="12" t="s">
        <v>107</v>
      </c>
      <c r="L41" s="12" t="s">
        <v>89</v>
      </c>
      <c r="M41" s="12" t="s">
        <v>76</v>
      </c>
      <c r="N41" s="12" t="s">
        <v>76</v>
      </c>
      <c r="P41" s="12"/>
      <c r="Q41" s="48">
        <v>8000.0</v>
      </c>
      <c r="R41" s="12" t="s">
        <v>63</v>
      </c>
      <c r="S41" s="12"/>
      <c r="T41" s="12"/>
      <c r="U41" s="12"/>
      <c r="V41" s="12"/>
      <c r="W41" s="39">
        <v>40.0</v>
      </c>
      <c r="X41" s="12" t="s">
        <v>63</v>
      </c>
      <c r="Y41" s="12"/>
      <c r="Z41" s="12"/>
      <c r="AA41" s="12"/>
      <c r="AB41" s="12"/>
      <c r="AC41" s="12"/>
      <c r="AD41" s="12"/>
      <c r="AE41" s="13">
        <v>2146927.0</v>
      </c>
      <c r="AF41" s="12" t="s">
        <v>63</v>
      </c>
      <c r="AG41" s="41" t="s">
        <v>108</v>
      </c>
    </row>
    <row r="42" ht="15.75" customHeight="1">
      <c r="A42" s="39">
        <v>5.219935453E9</v>
      </c>
      <c r="B42" s="12"/>
      <c r="C42" s="46">
        <v>44327.5041666667</v>
      </c>
      <c r="D42" s="12" t="s">
        <v>87</v>
      </c>
      <c r="E42" s="12" t="s">
        <v>61</v>
      </c>
      <c r="F42" s="12"/>
      <c r="G42" s="12"/>
      <c r="H42" s="12"/>
      <c r="I42" s="12" t="s">
        <v>109</v>
      </c>
      <c r="J42" s="12" t="s">
        <v>110</v>
      </c>
      <c r="K42" s="12" t="s">
        <v>110</v>
      </c>
      <c r="L42" s="12" t="s">
        <v>89</v>
      </c>
      <c r="M42" s="12" t="s">
        <v>76</v>
      </c>
      <c r="N42" s="12" t="s">
        <v>76</v>
      </c>
      <c r="P42" s="12"/>
      <c r="Q42" s="45">
        <v>15000.0</v>
      </c>
      <c r="R42" s="12" t="s">
        <v>63</v>
      </c>
      <c r="S42" s="12"/>
      <c r="T42" s="12"/>
      <c r="U42" s="12"/>
      <c r="V42" s="12"/>
      <c r="W42" s="39">
        <v>75.0</v>
      </c>
      <c r="X42" s="15" t="s">
        <v>63</v>
      </c>
      <c r="Y42" s="12"/>
      <c r="Z42" s="12"/>
      <c r="AA42" s="12"/>
      <c r="AB42" s="12"/>
      <c r="AC42" s="12"/>
      <c r="AD42" s="12"/>
      <c r="AE42" s="13">
        <v>2138967.0</v>
      </c>
      <c r="AF42" s="12" t="s">
        <v>63</v>
      </c>
      <c r="AG42" s="41"/>
    </row>
    <row r="43" ht="15.75" customHeight="1">
      <c r="A43" s="39">
        <v>5.219928017E9</v>
      </c>
      <c r="B43" s="12"/>
      <c r="C43" s="46">
        <v>44327.5034722222</v>
      </c>
      <c r="D43" s="12" t="s">
        <v>87</v>
      </c>
      <c r="E43" s="12" t="s">
        <v>61</v>
      </c>
      <c r="F43" s="12"/>
      <c r="G43" s="12"/>
      <c r="H43" s="12"/>
      <c r="I43" s="12" t="s">
        <v>109</v>
      </c>
      <c r="J43" s="12" t="s">
        <v>110</v>
      </c>
      <c r="K43" s="12" t="s">
        <v>110</v>
      </c>
      <c r="L43" s="12" t="s">
        <v>89</v>
      </c>
      <c r="M43" s="12" t="s">
        <v>76</v>
      </c>
      <c r="N43" s="12" t="s">
        <v>76</v>
      </c>
      <c r="P43" s="12"/>
      <c r="Q43" s="45">
        <v>120000.0</v>
      </c>
      <c r="R43" s="12" t="s">
        <v>63</v>
      </c>
      <c r="S43" s="12"/>
      <c r="T43" s="12"/>
      <c r="U43" s="12"/>
      <c r="V43" s="12"/>
      <c r="W43" s="39">
        <v>600.0</v>
      </c>
      <c r="X43" s="15" t="s">
        <v>63</v>
      </c>
      <c r="Y43" s="12"/>
      <c r="Z43" s="12"/>
      <c r="AA43" s="12"/>
      <c r="AB43" s="12"/>
      <c r="AC43" s="12"/>
      <c r="AD43" s="12"/>
      <c r="AE43" s="13">
        <v>2124042.0</v>
      </c>
      <c r="AF43" s="12" t="s">
        <v>63</v>
      </c>
      <c r="AG43" s="41"/>
    </row>
    <row r="44" ht="15.75" customHeight="1">
      <c r="A44" s="39">
        <v>5.219823067E9</v>
      </c>
      <c r="B44" s="12"/>
      <c r="C44" s="46">
        <v>44327.4909722222</v>
      </c>
      <c r="D44" s="12" t="s">
        <v>87</v>
      </c>
      <c r="E44" s="12" t="s">
        <v>61</v>
      </c>
      <c r="F44" s="12"/>
      <c r="G44" s="12"/>
      <c r="H44" s="12"/>
      <c r="I44" s="12" t="s">
        <v>111</v>
      </c>
      <c r="J44" s="12" t="s">
        <v>112</v>
      </c>
      <c r="K44" s="12" t="s">
        <v>112</v>
      </c>
      <c r="L44" s="12" t="s">
        <v>89</v>
      </c>
      <c r="M44" s="12" t="s">
        <v>76</v>
      </c>
      <c r="N44" s="12" t="s">
        <v>76</v>
      </c>
      <c r="P44" s="12"/>
      <c r="Q44" s="45">
        <v>276000.0</v>
      </c>
      <c r="R44" s="12" t="s">
        <v>63</v>
      </c>
      <c r="S44" s="12"/>
      <c r="T44" s="12"/>
      <c r="U44" s="12"/>
      <c r="V44" s="12"/>
      <c r="W44" s="39">
        <v>1380.0</v>
      </c>
      <c r="X44" s="15" t="s">
        <v>63</v>
      </c>
      <c r="Y44" s="12"/>
      <c r="Z44" s="12"/>
      <c r="AA44" s="12"/>
      <c r="AB44" s="12"/>
      <c r="AC44" s="12"/>
      <c r="AD44" s="12"/>
      <c r="AE44" s="13">
        <v>2004642.0</v>
      </c>
      <c r="AF44" s="12" t="s">
        <v>63</v>
      </c>
      <c r="AG44" s="41"/>
    </row>
    <row r="45" ht="15.75" customHeight="1">
      <c r="A45" s="39">
        <v>5.217671955E9</v>
      </c>
      <c r="B45" s="12"/>
      <c r="C45" s="46">
        <v>44297.9131944445</v>
      </c>
      <c r="D45" s="12" t="s">
        <v>87</v>
      </c>
      <c r="E45" s="12" t="s">
        <v>61</v>
      </c>
      <c r="F45" s="12"/>
      <c r="G45" s="12"/>
      <c r="H45" s="12"/>
      <c r="I45" s="12" t="s">
        <v>113</v>
      </c>
      <c r="J45" s="12" t="s">
        <v>114</v>
      </c>
      <c r="K45" s="12" t="s">
        <v>114</v>
      </c>
      <c r="L45" s="12" t="s">
        <v>89</v>
      </c>
      <c r="M45" s="12" t="s">
        <v>76</v>
      </c>
      <c r="N45" s="12" t="s">
        <v>76</v>
      </c>
      <c r="P45" s="12"/>
      <c r="Q45" s="45">
        <v>164500.0</v>
      </c>
      <c r="R45" s="12" t="s">
        <v>63</v>
      </c>
      <c r="S45" s="12"/>
      <c r="T45" s="12"/>
      <c r="U45" s="12"/>
      <c r="V45" s="12"/>
      <c r="W45" s="39">
        <v>822.0</v>
      </c>
      <c r="X45" s="15" t="s">
        <v>63</v>
      </c>
      <c r="Y45" s="12"/>
      <c r="Z45" s="12"/>
      <c r="AA45" s="12"/>
      <c r="AB45" s="12"/>
      <c r="AC45" s="12"/>
      <c r="AD45" s="12"/>
      <c r="AE45" s="13">
        <v>1730022.0</v>
      </c>
      <c r="AF45" s="12" t="s">
        <v>63</v>
      </c>
      <c r="AG45" s="41"/>
    </row>
    <row r="46" ht="15.75" customHeight="1">
      <c r="A46" s="39">
        <v>5.215005125E9</v>
      </c>
      <c r="B46" s="12"/>
      <c r="C46" s="46">
        <v>44297.63125</v>
      </c>
      <c r="D46" s="12" t="s">
        <v>87</v>
      </c>
      <c r="E46" s="12" t="s">
        <v>61</v>
      </c>
      <c r="F46" s="12"/>
      <c r="G46" s="12"/>
      <c r="H46" s="12"/>
      <c r="I46" s="12" t="s">
        <v>115</v>
      </c>
      <c r="J46" s="12" t="s">
        <v>116</v>
      </c>
      <c r="K46" s="12" t="s">
        <v>116</v>
      </c>
      <c r="L46" s="12" t="s">
        <v>89</v>
      </c>
      <c r="M46" s="12" t="s">
        <v>76</v>
      </c>
      <c r="N46" s="12" t="s">
        <v>76</v>
      </c>
      <c r="P46" s="12"/>
      <c r="Q46" s="45">
        <v>30000.0</v>
      </c>
      <c r="R46" s="12" t="s">
        <v>63</v>
      </c>
      <c r="S46" s="12"/>
      <c r="T46" s="12"/>
      <c r="U46" s="12"/>
      <c r="V46" s="12"/>
      <c r="W46" s="39">
        <v>150.0</v>
      </c>
      <c r="X46" s="15" t="s">
        <v>63</v>
      </c>
      <c r="Y46" s="12"/>
      <c r="Z46" s="12"/>
      <c r="AA46" s="12"/>
      <c r="AB46" s="12"/>
      <c r="AC46" s="12"/>
      <c r="AD46" s="12"/>
      <c r="AE46" s="13">
        <v>1566344.0</v>
      </c>
      <c r="AF46" s="12" t="s">
        <v>63</v>
      </c>
      <c r="AG46" s="41"/>
    </row>
    <row r="47" ht="15.75" customHeight="1">
      <c r="A47" s="39">
        <v>5.214998307E9</v>
      </c>
      <c r="B47" s="12"/>
      <c r="C47" s="46">
        <v>44297.6305555556</v>
      </c>
      <c r="D47" s="12" t="s">
        <v>87</v>
      </c>
      <c r="E47" s="12" t="s">
        <v>61</v>
      </c>
      <c r="F47" s="12"/>
      <c r="G47" s="12"/>
      <c r="H47" s="12"/>
      <c r="I47" s="12" t="s">
        <v>115</v>
      </c>
      <c r="J47" s="12" t="s">
        <v>116</v>
      </c>
      <c r="K47" s="12" t="s">
        <v>116</v>
      </c>
      <c r="L47" s="12" t="s">
        <v>89</v>
      </c>
      <c r="M47" s="12" t="s">
        <v>76</v>
      </c>
      <c r="N47" s="12" t="s">
        <v>76</v>
      </c>
      <c r="P47" s="12"/>
      <c r="Q47" s="45">
        <v>50000.0</v>
      </c>
      <c r="R47" s="12" t="s">
        <v>63</v>
      </c>
      <c r="S47" s="12"/>
      <c r="T47" s="12"/>
      <c r="U47" s="12"/>
      <c r="V47" s="12"/>
      <c r="W47" s="39">
        <v>250.0</v>
      </c>
      <c r="X47" s="15" t="s">
        <v>63</v>
      </c>
      <c r="Y47" s="12"/>
      <c r="Z47" s="12"/>
      <c r="AA47" s="12"/>
      <c r="AB47" s="12"/>
      <c r="AC47" s="12"/>
      <c r="AD47" s="12"/>
      <c r="AE47" s="13">
        <v>1536494.0</v>
      </c>
      <c r="AF47" s="12" t="s">
        <v>63</v>
      </c>
      <c r="AG47" s="41"/>
    </row>
    <row r="48" ht="15.75" customHeight="1">
      <c r="A48" s="39">
        <v>5.213366101E9</v>
      </c>
      <c r="B48" s="12"/>
      <c r="C48" s="46">
        <v>44297.4340277778</v>
      </c>
      <c r="D48" s="12" t="s">
        <v>87</v>
      </c>
      <c r="E48" s="12" t="s">
        <v>61</v>
      </c>
      <c r="F48" s="12"/>
      <c r="G48" s="12"/>
      <c r="H48" s="12"/>
      <c r="I48" s="12" t="s">
        <v>117</v>
      </c>
      <c r="J48" s="12" t="s">
        <v>118</v>
      </c>
      <c r="K48" s="12" t="s">
        <v>118</v>
      </c>
      <c r="L48" s="12" t="s">
        <v>89</v>
      </c>
      <c r="M48" s="12" t="s">
        <v>76</v>
      </c>
      <c r="N48" s="12" t="s">
        <v>76</v>
      </c>
      <c r="P48" s="12"/>
      <c r="Q48" s="45">
        <v>25100.0</v>
      </c>
      <c r="R48" s="12" t="s">
        <v>63</v>
      </c>
      <c r="S48" s="12"/>
      <c r="T48" s="12"/>
      <c r="U48" s="12"/>
      <c r="V48" s="12"/>
      <c r="W48" s="39">
        <v>126.0</v>
      </c>
      <c r="X48" s="15" t="s">
        <v>63</v>
      </c>
      <c r="Y48" s="12"/>
      <c r="Z48" s="12"/>
      <c r="AA48" s="12"/>
      <c r="AB48" s="12"/>
      <c r="AC48" s="12"/>
      <c r="AD48" s="12"/>
      <c r="AE48" s="13">
        <v>1486744.0</v>
      </c>
      <c r="AF48" s="12" t="s">
        <v>63</v>
      </c>
      <c r="AG48" s="41"/>
    </row>
    <row r="49" ht="15.75" customHeight="1">
      <c r="A49" s="39">
        <v>5.213342187E9</v>
      </c>
      <c r="B49" s="12"/>
      <c r="C49" s="46">
        <v>44297.43125</v>
      </c>
      <c r="D49" s="12" t="s">
        <v>87</v>
      </c>
      <c r="E49" s="12" t="s">
        <v>61</v>
      </c>
      <c r="F49" s="12"/>
      <c r="G49" s="12"/>
      <c r="H49" s="12"/>
      <c r="I49" s="12" t="s">
        <v>119</v>
      </c>
      <c r="J49" s="12" t="s">
        <v>120</v>
      </c>
      <c r="K49" s="12" t="s">
        <v>120</v>
      </c>
      <c r="L49" s="12" t="s">
        <v>89</v>
      </c>
      <c r="M49" s="12" t="s">
        <v>76</v>
      </c>
      <c r="N49" s="12" t="s">
        <v>76</v>
      </c>
      <c r="P49" s="12"/>
      <c r="Q49" s="45">
        <v>125000.0</v>
      </c>
      <c r="R49" s="12" t="s">
        <v>63</v>
      </c>
      <c r="S49" s="12"/>
      <c r="T49" s="12"/>
      <c r="U49" s="12"/>
      <c r="V49" s="12"/>
      <c r="W49" s="39">
        <v>625.0</v>
      </c>
      <c r="X49" s="15" t="s">
        <v>63</v>
      </c>
      <c r="Y49" s="12"/>
      <c r="Z49" s="12"/>
      <c r="AA49" s="12"/>
      <c r="AB49" s="12"/>
      <c r="AC49" s="12"/>
      <c r="AD49" s="12"/>
      <c r="AE49" s="13">
        <v>1461770.0</v>
      </c>
      <c r="AF49" s="12" t="s">
        <v>63</v>
      </c>
      <c r="AG49" s="41"/>
    </row>
    <row r="50" ht="15.75" customHeight="1">
      <c r="A50" s="39">
        <v>5.212119814E9</v>
      </c>
      <c r="B50" s="12"/>
      <c r="C50" s="46">
        <v>44297.2680555556</v>
      </c>
      <c r="D50" s="12" t="s">
        <v>87</v>
      </c>
      <c r="E50" s="12" t="s">
        <v>61</v>
      </c>
      <c r="F50" s="12"/>
      <c r="G50" s="12"/>
      <c r="H50" s="12"/>
      <c r="I50" s="12" t="s">
        <v>121</v>
      </c>
      <c r="J50" s="12" t="s">
        <v>122</v>
      </c>
      <c r="K50" s="12" t="s">
        <v>122</v>
      </c>
      <c r="L50" s="12" t="s">
        <v>89</v>
      </c>
      <c r="M50" s="12" t="s">
        <v>76</v>
      </c>
      <c r="N50" s="12" t="s">
        <v>76</v>
      </c>
      <c r="P50" s="12"/>
      <c r="Q50" s="45">
        <v>110000.0</v>
      </c>
      <c r="R50" s="12" t="s">
        <v>63</v>
      </c>
      <c r="S50" s="12"/>
      <c r="T50" s="12"/>
      <c r="U50" s="12"/>
      <c r="V50" s="12"/>
      <c r="W50" s="39">
        <v>550.0</v>
      </c>
      <c r="X50" s="15" t="s">
        <v>63</v>
      </c>
      <c r="Y50" s="12"/>
      <c r="Z50" s="12"/>
      <c r="AA50" s="12"/>
      <c r="AB50" s="12"/>
      <c r="AC50" s="12"/>
      <c r="AD50" s="12"/>
      <c r="AE50" s="13">
        <v>1337395.0</v>
      </c>
      <c r="AF50" s="12" t="s">
        <v>63</v>
      </c>
      <c r="AG50" s="41"/>
    </row>
    <row r="51" ht="15.75" customHeight="1">
      <c r="A51" s="39">
        <v>5.21083205E9</v>
      </c>
      <c r="B51" s="12"/>
      <c r="C51" s="46">
        <v>44266.7958333333</v>
      </c>
      <c r="D51" s="12" t="s">
        <v>87</v>
      </c>
      <c r="E51" s="12" t="s">
        <v>61</v>
      </c>
      <c r="F51" s="12"/>
      <c r="G51" s="12"/>
      <c r="H51" s="12"/>
      <c r="I51" s="12" t="s">
        <v>121</v>
      </c>
      <c r="J51" s="12" t="s">
        <v>122</v>
      </c>
      <c r="K51" s="12" t="s">
        <v>122</v>
      </c>
      <c r="L51" s="12" t="s">
        <v>89</v>
      </c>
      <c r="M51" s="12" t="s">
        <v>76</v>
      </c>
      <c r="N51" s="12" t="s">
        <v>76</v>
      </c>
      <c r="P51" s="12"/>
      <c r="Q51" s="45">
        <v>110.0</v>
      </c>
      <c r="R51" s="12" t="s">
        <v>63</v>
      </c>
      <c r="S51" s="12"/>
      <c r="T51" s="12"/>
      <c r="U51" s="12"/>
      <c r="V51" s="12"/>
      <c r="W51" s="39">
        <v>0.0</v>
      </c>
      <c r="X51" s="12" t="s">
        <v>63</v>
      </c>
      <c r="Y51" s="12"/>
      <c r="Z51" s="12"/>
      <c r="AA51" s="12"/>
      <c r="AB51" s="12"/>
      <c r="AC51" s="12"/>
      <c r="AD51" s="12"/>
      <c r="AE51" s="39">
        <v>1227945.0</v>
      </c>
      <c r="AF51" s="12" t="s">
        <v>63</v>
      </c>
      <c r="AG51" s="41"/>
    </row>
    <row r="52" ht="15.75" customHeight="1">
      <c r="A52" s="39">
        <v>5.209045291E9</v>
      </c>
      <c r="B52" s="12"/>
      <c r="C52" s="46">
        <v>44266.6388888889</v>
      </c>
      <c r="D52" s="12" t="s">
        <v>87</v>
      </c>
      <c r="E52" s="12" t="s">
        <v>61</v>
      </c>
      <c r="F52" s="12"/>
      <c r="G52" s="12"/>
      <c r="H52" s="12"/>
      <c r="I52" s="12" t="s">
        <v>111</v>
      </c>
      <c r="J52" s="12" t="s">
        <v>112</v>
      </c>
      <c r="K52" s="12" t="s">
        <v>112</v>
      </c>
      <c r="L52" s="12" t="s">
        <v>89</v>
      </c>
      <c r="M52" s="12" t="s">
        <v>76</v>
      </c>
      <c r="N52" s="12" t="s">
        <v>76</v>
      </c>
      <c r="P52" s="12"/>
      <c r="Q52" s="45">
        <v>300000.0</v>
      </c>
      <c r="R52" s="12" t="s">
        <v>63</v>
      </c>
      <c r="S52" s="12"/>
      <c r="T52" s="12"/>
      <c r="U52" s="12"/>
      <c r="V52" s="12"/>
      <c r="W52" s="39">
        <v>1500.0</v>
      </c>
      <c r="X52" s="15" t="s">
        <v>63</v>
      </c>
      <c r="Y52" s="12"/>
      <c r="Z52" s="12"/>
      <c r="AA52" s="12"/>
      <c r="AB52" s="12"/>
      <c r="AC52" s="12"/>
      <c r="AD52" s="12"/>
      <c r="AE52" s="13">
        <v>1227835.0</v>
      </c>
      <c r="AF52" s="12" t="s">
        <v>63</v>
      </c>
      <c r="AG52" s="41"/>
    </row>
    <row r="53" ht="15.75" customHeight="1">
      <c r="A53" s="39">
        <v>5.207210485E9</v>
      </c>
      <c r="B53" s="12"/>
      <c r="C53" s="46">
        <v>44266.4236111111</v>
      </c>
      <c r="D53" s="12" t="s">
        <v>87</v>
      </c>
      <c r="E53" s="12" t="s">
        <v>61</v>
      </c>
      <c r="F53" s="12"/>
      <c r="G53" s="12"/>
      <c r="H53" s="12"/>
      <c r="I53" s="12" t="s">
        <v>123</v>
      </c>
      <c r="J53" s="12" t="s">
        <v>124</v>
      </c>
      <c r="K53" s="12" t="s">
        <v>124</v>
      </c>
      <c r="L53" s="12" t="s">
        <v>89</v>
      </c>
      <c r="M53" s="12" t="s">
        <v>76</v>
      </c>
      <c r="N53" s="12" t="s">
        <v>76</v>
      </c>
      <c r="P53" s="12"/>
      <c r="Q53" s="48">
        <v>1000.0</v>
      </c>
      <c r="R53" s="12" t="s">
        <v>63</v>
      </c>
      <c r="S53" s="12"/>
      <c r="T53" s="12"/>
      <c r="U53" s="12"/>
      <c r="V53" s="12"/>
      <c r="W53" s="39">
        <v>0.0</v>
      </c>
      <c r="X53" s="15" t="s">
        <v>63</v>
      </c>
      <c r="Y53" s="12"/>
      <c r="Z53" s="12"/>
      <c r="AA53" s="12"/>
      <c r="AB53" s="12"/>
      <c r="AC53" s="12"/>
      <c r="AD53" s="12"/>
      <c r="AE53" s="13">
        <v>929335.0</v>
      </c>
      <c r="AF53" s="12" t="s">
        <v>63</v>
      </c>
      <c r="AG53" s="41" t="s">
        <v>125</v>
      </c>
    </row>
    <row r="54" ht="15.75" customHeight="1">
      <c r="A54" s="39">
        <v>5.206948805E9</v>
      </c>
      <c r="B54" s="12"/>
      <c r="C54" s="46">
        <v>44266.39375</v>
      </c>
      <c r="D54" s="12" t="s">
        <v>87</v>
      </c>
      <c r="E54" s="12" t="s">
        <v>61</v>
      </c>
      <c r="F54" s="12"/>
      <c r="G54" s="12"/>
      <c r="H54" s="12"/>
      <c r="I54" s="12" t="s">
        <v>126</v>
      </c>
      <c r="J54" s="12" t="s">
        <v>127</v>
      </c>
      <c r="K54" s="12" t="s">
        <v>127</v>
      </c>
      <c r="L54" s="12" t="s">
        <v>89</v>
      </c>
      <c r="M54" s="12" t="s">
        <v>76</v>
      </c>
      <c r="N54" s="12" t="s">
        <v>76</v>
      </c>
      <c r="P54" s="12"/>
      <c r="Q54" s="47">
        <v>111000.0</v>
      </c>
      <c r="R54" s="12" t="s">
        <v>63</v>
      </c>
      <c r="S54" s="12"/>
      <c r="T54" s="12"/>
      <c r="U54" s="12"/>
      <c r="V54" s="12"/>
      <c r="W54" s="39">
        <v>555.0</v>
      </c>
      <c r="X54" s="12" t="s">
        <v>63</v>
      </c>
      <c r="Y54" s="12"/>
      <c r="Z54" s="12"/>
      <c r="AA54" s="12"/>
      <c r="AB54" s="12"/>
      <c r="AC54" s="12"/>
      <c r="AD54" s="12"/>
      <c r="AE54" s="13">
        <v>928335.0</v>
      </c>
      <c r="AF54" s="12" t="s">
        <v>63</v>
      </c>
      <c r="AG54" s="41" t="s">
        <v>128</v>
      </c>
    </row>
    <row r="55" ht="15.75" customHeight="1">
      <c r="A55" s="39">
        <v>5.203888925E9</v>
      </c>
      <c r="B55" s="12"/>
      <c r="C55" s="46">
        <v>44238.7430555556</v>
      </c>
      <c r="D55" s="12" t="s">
        <v>87</v>
      </c>
      <c r="E55" s="12" t="s">
        <v>61</v>
      </c>
      <c r="F55" s="12"/>
      <c r="G55" s="12"/>
      <c r="H55" s="12"/>
      <c r="I55" s="12" t="s">
        <v>129</v>
      </c>
      <c r="J55" s="12" t="s">
        <v>130</v>
      </c>
      <c r="K55" s="12" t="s">
        <v>130</v>
      </c>
      <c r="L55" s="12" t="s">
        <v>89</v>
      </c>
      <c r="M55" s="12" t="s">
        <v>76</v>
      </c>
      <c r="N55" s="12" t="s">
        <v>76</v>
      </c>
      <c r="P55" s="12"/>
      <c r="Q55" s="45">
        <v>70000.0</v>
      </c>
      <c r="R55" s="12" t="s">
        <v>63</v>
      </c>
      <c r="S55" s="12"/>
      <c r="T55" s="12"/>
      <c r="U55" s="12"/>
      <c r="V55" s="12"/>
      <c r="W55" s="39">
        <v>350.0</v>
      </c>
      <c r="X55" s="12" t="s">
        <v>63</v>
      </c>
      <c r="Y55" s="12"/>
      <c r="Z55" s="12"/>
      <c r="AA55" s="12"/>
      <c r="AB55" s="12"/>
      <c r="AC55" s="12"/>
      <c r="AD55" s="12"/>
      <c r="AE55" s="13">
        <v>817890.0</v>
      </c>
      <c r="AF55" s="12" t="s">
        <v>63</v>
      </c>
      <c r="AG55" s="41"/>
    </row>
    <row r="56" ht="15.75" customHeight="1">
      <c r="A56" s="39">
        <v>5.201826458E9</v>
      </c>
      <c r="B56" s="12"/>
      <c r="C56" s="46">
        <v>44238.5201388889</v>
      </c>
      <c r="D56" s="12" t="s">
        <v>87</v>
      </c>
      <c r="E56" s="12" t="s">
        <v>61</v>
      </c>
      <c r="F56" s="12"/>
      <c r="G56" s="12"/>
      <c r="H56" s="12"/>
      <c r="I56" s="12" t="s">
        <v>131</v>
      </c>
      <c r="J56" s="12" t="s">
        <v>77</v>
      </c>
      <c r="K56" s="12" t="s">
        <v>77</v>
      </c>
      <c r="L56" s="12" t="s">
        <v>89</v>
      </c>
      <c r="M56" s="12" t="s">
        <v>76</v>
      </c>
      <c r="N56" s="12" t="s">
        <v>76</v>
      </c>
      <c r="P56" s="12"/>
      <c r="Q56" s="45">
        <v>13000.0</v>
      </c>
      <c r="R56" s="12" t="s">
        <v>63</v>
      </c>
      <c r="S56" s="12"/>
      <c r="T56" s="12"/>
      <c r="U56" s="12"/>
      <c r="V56" s="12"/>
      <c r="W56" s="39">
        <v>65.0</v>
      </c>
      <c r="X56" s="12" t="s">
        <v>63</v>
      </c>
      <c r="Y56" s="12"/>
      <c r="Z56" s="12"/>
      <c r="AA56" s="12"/>
      <c r="AB56" s="12"/>
      <c r="AC56" s="12"/>
      <c r="AD56" s="12"/>
      <c r="AE56" s="13">
        <v>748240.0</v>
      </c>
      <c r="AF56" s="12" t="s">
        <v>63</v>
      </c>
      <c r="AG56" s="41"/>
    </row>
    <row r="57" ht="15.75" customHeight="1">
      <c r="A57" s="39">
        <v>5.200863788E9</v>
      </c>
      <c r="B57" s="12"/>
      <c r="C57" s="46">
        <v>44238.4104166667</v>
      </c>
      <c r="D57" s="12" t="s">
        <v>87</v>
      </c>
      <c r="E57" s="12" t="s">
        <v>61</v>
      </c>
      <c r="F57" s="12"/>
      <c r="G57" s="12"/>
      <c r="H57" s="12"/>
      <c r="I57" s="12" t="s">
        <v>132</v>
      </c>
      <c r="J57" s="12" t="s">
        <v>68</v>
      </c>
      <c r="K57" s="12" t="s">
        <v>68</v>
      </c>
      <c r="L57" s="12" t="s">
        <v>89</v>
      </c>
      <c r="M57" s="12" t="s">
        <v>76</v>
      </c>
      <c r="N57" s="12" t="s">
        <v>76</v>
      </c>
      <c r="P57" s="12"/>
      <c r="Q57" s="45">
        <v>11000.0</v>
      </c>
      <c r="R57" s="15" t="s">
        <v>63</v>
      </c>
      <c r="S57" s="12"/>
      <c r="T57" s="12"/>
      <c r="U57" s="12"/>
      <c r="V57" s="12"/>
      <c r="W57" s="13">
        <v>55.0</v>
      </c>
      <c r="X57" s="12" t="s">
        <v>63</v>
      </c>
      <c r="Y57" s="12"/>
      <c r="Z57" s="12"/>
      <c r="AA57" s="12"/>
      <c r="AB57" s="12"/>
      <c r="AC57" s="12"/>
      <c r="AD57" s="12"/>
      <c r="AE57" s="13">
        <v>735305.0</v>
      </c>
      <c r="AF57" s="12" t="s">
        <v>63</v>
      </c>
      <c r="AG57" s="41"/>
    </row>
    <row r="58" ht="15.75" customHeight="1">
      <c r="A58" s="39">
        <v>5.200604385E9</v>
      </c>
      <c r="B58" s="12"/>
      <c r="C58" s="46">
        <v>44238.3826388889</v>
      </c>
      <c r="D58" s="12" t="s">
        <v>87</v>
      </c>
      <c r="E58" s="12" t="s">
        <v>61</v>
      </c>
      <c r="F58" s="12"/>
      <c r="G58" s="12"/>
      <c r="H58" s="12"/>
      <c r="I58" s="12" t="s">
        <v>133</v>
      </c>
      <c r="J58" s="12" t="s">
        <v>134</v>
      </c>
      <c r="K58" s="12" t="s">
        <v>134</v>
      </c>
      <c r="L58" s="12" t="s">
        <v>89</v>
      </c>
      <c r="M58" s="12" t="s">
        <v>76</v>
      </c>
      <c r="N58" s="12" t="s">
        <v>76</v>
      </c>
      <c r="P58" s="12"/>
      <c r="Q58" s="45">
        <v>6000.0</v>
      </c>
      <c r="R58" s="15" t="s">
        <v>63</v>
      </c>
      <c r="S58" s="12"/>
      <c r="T58" s="12"/>
      <c r="U58" s="12"/>
      <c r="V58" s="12"/>
      <c r="W58" s="13">
        <v>30.0</v>
      </c>
      <c r="X58" s="12" t="s">
        <v>63</v>
      </c>
      <c r="Y58" s="12"/>
      <c r="Z58" s="12"/>
      <c r="AA58" s="12"/>
      <c r="AB58" s="12"/>
      <c r="AC58" s="12"/>
      <c r="AD58" s="12"/>
      <c r="AE58" s="13">
        <v>724360.0</v>
      </c>
      <c r="AF58" s="12" t="s">
        <v>63</v>
      </c>
      <c r="AG58" s="12"/>
    </row>
    <row r="59" ht="15.75" customHeight="1">
      <c r="A59" s="39">
        <v>5.199765178E9</v>
      </c>
      <c r="B59" s="12"/>
      <c r="C59" s="46">
        <v>44238.2729166667</v>
      </c>
      <c r="D59" s="12" t="s">
        <v>87</v>
      </c>
      <c r="E59" s="12" t="s">
        <v>61</v>
      </c>
      <c r="F59" s="12"/>
      <c r="G59" s="12"/>
      <c r="H59" s="12"/>
      <c r="I59" s="12" t="s">
        <v>135</v>
      </c>
      <c r="J59" s="12" t="s">
        <v>136</v>
      </c>
      <c r="K59" s="12" t="s">
        <v>136</v>
      </c>
      <c r="L59" s="12" t="s">
        <v>89</v>
      </c>
      <c r="M59" s="12" t="s">
        <v>76</v>
      </c>
      <c r="N59" s="12" t="s">
        <v>76</v>
      </c>
      <c r="P59" s="12"/>
      <c r="Q59" s="48">
        <v>200000.0</v>
      </c>
      <c r="R59" s="15" t="s">
        <v>63</v>
      </c>
      <c r="S59" s="12"/>
      <c r="T59" s="12"/>
      <c r="U59" s="12"/>
      <c r="V59" s="12"/>
      <c r="W59" s="13">
        <v>1000.0</v>
      </c>
      <c r="X59" s="12" t="s">
        <v>63</v>
      </c>
      <c r="Y59" s="12"/>
      <c r="Z59" s="12"/>
      <c r="AA59" s="12"/>
      <c r="AB59" s="12"/>
      <c r="AC59" s="12"/>
      <c r="AD59" s="12"/>
      <c r="AE59" s="13">
        <v>718390.0</v>
      </c>
      <c r="AF59" s="12" t="s">
        <v>63</v>
      </c>
      <c r="AG59" s="41" t="s">
        <v>137</v>
      </c>
    </row>
    <row r="60" ht="15.75" customHeight="1">
      <c r="A60" s="39">
        <v>5.197060756E9</v>
      </c>
      <c r="B60" s="12"/>
      <c r="C60" s="46">
        <v>44207.7159722222</v>
      </c>
      <c r="D60" s="12" t="s">
        <v>87</v>
      </c>
      <c r="E60" s="12" t="s">
        <v>61</v>
      </c>
      <c r="F60" s="12"/>
      <c r="G60" s="12"/>
      <c r="H60" s="12"/>
      <c r="I60" s="12" t="s">
        <v>138</v>
      </c>
      <c r="J60" s="12" t="s">
        <v>139</v>
      </c>
      <c r="K60" s="12" t="s">
        <v>139</v>
      </c>
      <c r="L60" s="12" t="s">
        <v>89</v>
      </c>
      <c r="M60" s="12" t="s">
        <v>76</v>
      </c>
      <c r="N60" s="12" t="s">
        <v>76</v>
      </c>
      <c r="P60" s="12"/>
      <c r="Q60" s="45">
        <v>120000.0</v>
      </c>
      <c r="R60" s="12" t="s">
        <v>63</v>
      </c>
      <c r="S60" s="12"/>
      <c r="T60" s="12"/>
      <c r="U60" s="12"/>
      <c r="V60" s="12"/>
      <c r="W60" s="39">
        <v>600.0</v>
      </c>
      <c r="X60" s="12" t="s">
        <v>63</v>
      </c>
      <c r="Y60" s="12"/>
      <c r="Z60" s="12"/>
      <c r="AA60" s="12"/>
      <c r="AB60" s="12"/>
      <c r="AC60" s="12"/>
      <c r="AD60" s="12"/>
      <c r="AE60" s="13">
        <v>519390.0</v>
      </c>
      <c r="AF60" s="12" t="s">
        <v>63</v>
      </c>
      <c r="AG60" s="41"/>
    </row>
    <row r="61" ht="15.75" customHeight="1">
      <c r="A61" s="39">
        <v>5.196620843E9</v>
      </c>
      <c r="B61" s="12"/>
      <c r="C61" s="46">
        <v>44207.6743055556</v>
      </c>
      <c r="D61" s="12" t="s">
        <v>87</v>
      </c>
      <c r="E61" s="12" t="s">
        <v>61</v>
      </c>
      <c r="F61" s="12"/>
      <c r="G61" s="12"/>
      <c r="H61" s="12"/>
      <c r="I61" s="12" t="s">
        <v>140</v>
      </c>
      <c r="J61" s="12" t="s">
        <v>141</v>
      </c>
      <c r="K61" s="12" t="s">
        <v>141</v>
      </c>
      <c r="L61" s="12" t="s">
        <v>89</v>
      </c>
      <c r="M61" s="12" t="s">
        <v>76</v>
      </c>
      <c r="N61" s="12" t="s">
        <v>76</v>
      </c>
      <c r="P61" s="12"/>
      <c r="Q61" s="48">
        <v>6000.0</v>
      </c>
      <c r="R61" s="12" t="s">
        <v>63</v>
      </c>
      <c r="S61" s="12"/>
      <c r="T61" s="12"/>
      <c r="U61" s="12"/>
      <c r="V61" s="12"/>
      <c r="W61" s="39">
        <v>30.0</v>
      </c>
      <c r="X61" s="12" t="s">
        <v>63</v>
      </c>
      <c r="Y61" s="12"/>
      <c r="Z61" s="12"/>
      <c r="AA61" s="12"/>
      <c r="AB61" s="12"/>
      <c r="AC61" s="12"/>
      <c r="AD61" s="12"/>
      <c r="AE61" s="13">
        <v>399990.0</v>
      </c>
      <c r="AF61" s="12" t="s">
        <v>63</v>
      </c>
      <c r="AG61" s="41" t="s">
        <v>142</v>
      </c>
    </row>
    <row r="62" ht="15.75" customHeight="1">
      <c r="A62" s="39">
        <v>5.196067977E9</v>
      </c>
      <c r="B62" s="12"/>
      <c r="C62" s="46">
        <v>44207.6152777778</v>
      </c>
      <c r="D62" s="12" t="s">
        <v>87</v>
      </c>
      <c r="E62" s="12" t="s">
        <v>61</v>
      </c>
      <c r="F62" s="12"/>
      <c r="G62" s="12"/>
      <c r="H62" s="12"/>
      <c r="I62" s="12" t="s">
        <v>138</v>
      </c>
      <c r="J62" s="12" t="s">
        <v>139</v>
      </c>
      <c r="K62" s="12" t="s">
        <v>139</v>
      </c>
      <c r="L62" s="12" t="s">
        <v>89</v>
      </c>
      <c r="M62" s="12" t="s">
        <v>76</v>
      </c>
      <c r="N62" s="12" t="s">
        <v>76</v>
      </c>
      <c r="P62" s="12"/>
      <c r="Q62" s="45">
        <v>50000.0</v>
      </c>
      <c r="R62" s="12" t="s">
        <v>63</v>
      </c>
      <c r="S62" s="12"/>
      <c r="T62" s="12"/>
      <c r="U62" s="12"/>
      <c r="V62" s="12"/>
      <c r="W62" s="39">
        <v>250.0</v>
      </c>
      <c r="X62" s="12" t="s">
        <v>63</v>
      </c>
      <c r="Y62" s="12"/>
      <c r="Z62" s="12"/>
      <c r="AA62" s="12"/>
      <c r="AB62" s="12"/>
      <c r="AC62" s="12"/>
      <c r="AD62" s="12"/>
      <c r="AE62" s="13">
        <v>394020.0</v>
      </c>
      <c r="AF62" s="12" t="s">
        <v>63</v>
      </c>
      <c r="AG62" s="41"/>
    </row>
    <row r="63" ht="15.75" customHeight="1">
      <c r="A63" s="39">
        <v>5.194064376E9</v>
      </c>
      <c r="B63" s="12"/>
      <c r="C63" s="49">
        <v>44540.38333333333</v>
      </c>
      <c r="D63" s="12" t="s">
        <v>87</v>
      </c>
      <c r="E63" s="12" t="s">
        <v>61</v>
      </c>
      <c r="F63" s="12"/>
      <c r="G63" s="12"/>
      <c r="H63" s="12"/>
      <c r="I63" s="12" t="s">
        <v>119</v>
      </c>
      <c r="J63" s="12" t="s">
        <v>120</v>
      </c>
      <c r="K63" s="12" t="s">
        <v>120</v>
      </c>
      <c r="L63" s="12" t="s">
        <v>89</v>
      </c>
      <c r="M63" s="12" t="s">
        <v>76</v>
      </c>
      <c r="N63" s="12" t="s">
        <v>76</v>
      </c>
      <c r="P63" s="12"/>
      <c r="Q63" s="47">
        <v>100000.0</v>
      </c>
      <c r="R63" s="12" t="s">
        <v>63</v>
      </c>
      <c r="S63" s="12"/>
      <c r="T63" s="12"/>
      <c r="U63" s="12"/>
      <c r="V63" s="12"/>
      <c r="W63" s="39">
        <v>500.0</v>
      </c>
      <c r="X63" s="12" t="s">
        <v>63</v>
      </c>
      <c r="Y63" s="12"/>
      <c r="Z63" s="12"/>
      <c r="AA63" s="12"/>
      <c r="AB63" s="12"/>
      <c r="AC63" s="12"/>
      <c r="AD63" s="12"/>
      <c r="AE63" s="13">
        <v>344270.0</v>
      </c>
      <c r="AF63" s="12" t="s">
        <v>63</v>
      </c>
      <c r="AG63" s="41" t="s">
        <v>143</v>
      </c>
    </row>
    <row r="64" ht="15.75" customHeight="1">
      <c r="A64" s="39"/>
      <c r="B64" s="12"/>
      <c r="C64" s="39"/>
      <c r="D64" s="41"/>
      <c r="E64" s="41"/>
      <c r="F64" s="12"/>
      <c r="G64" s="12"/>
      <c r="H64" s="12"/>
      <c r="I64" s="12"/>
      <c r="J64" s="12"/>
      <c r="K64" s="41"/>
      <c r="L64" s="12"/>
      <c r="M64" s="41"/>
      <c r="N64" s="12"/>
      <c r="O64" s="12"/>
      <c r="P64" s="12"/>
      <c r="Q64" s="15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5"/>
      <c r="AF64" s="41"/>
      <c r="AG64" s="41"/>
    </row>
    <row r="65" ht="15.75" customHeight="1">
      <c r="A65" s="50"/>
      <c r="B65" s="12"/>
      <c r="C65" s="51"/>
      <c r="D65" s="41"/>
      <c r="E65" s="41"/>
      <c r="F65" s="12"/>
      <c r="G65" s="12"/>
      <c r="H65" s="12"/>
      <c r="I65" s="12"/>
      <c r="J65" s="52" t="s">
        <v>144</v>
      </c>
      <c r="AF65" s="41"/>
      <c r="AG65" s="41"/>
    </row>
    <row r="66" ht="15.75" customHeight="1">
      <c r="A66" s="53"/>
      <c r="B66" s="12"/>
      <c r="C66" s="51"/>
      <c r="D66" s="41"/>
      <c r="E66" s="41"/>
      <c r="F66" s="12"/>
      <c r="G66" s="12"/>
      <c r="H66" s="12"/>
      <c r="I66" s="12"/>
      <c r="J66" s="41"/>
      <c r="K66" s="41"/>
      <c r="L66" s="12"/>
      <c r="M66" s="41"/>
      <c r="N66" s="12"/>
      <c r="O66" s="12"/>
      <c r="P66" s="12"/>
      <c r="Q66" s="54" t="s">
        <v>25</v>
      </c>
      <c r="R66" s="55" t="s">
        <v>145</v>
      </c>
      <c r="S66" s="55" t="s">
        <v>146</v>
      </c>
      <c r="T66" s="12"/>
      <c r="U66" s="12"/>
      <c r="V66" s="12"/>
      <c r="W66" s="55" t="s">
        <v>145</v>
      </c>
      <c r="X66" s="12"/>
      <c r="Y66" s="12"/>
      <c r="Z66" s="12"/>
      <c r="AA66" s="12"/>
      <c r="AB66" s="12"/>
      <c r="AC66" s="12"/>
      <c r="AD66" s="12"/>
      <c r="AE66" s="54" t="s">
        <v>146</v>
      </c>
      <c r="AF66" s="41"/>
      <c r="AG66" s="41"/>
    </row>
    <row r="67" ht="15.75" customHeight="1">
      <c r="A67" s="39"/>
      <c r="B67" s="12"/>
      <c r="C67" s="51"/>
      <c r="D67" s="41"/>
      <c r="E67" s="41"/>
      <c r="F67" s="12"/>
      <c r="G67" s="12"/>
      <c r="H67" s="12"/>
      <c r="I67" s="12"/>
      <c r="J67" s="41"/>
      <c r="K67" s="41"/>
      <c r="L67" s="12"/>
      <c r="M67" s="41"/>
      <c r="N67" s="12"/>
      <c r="O67" s="12"/>
      <c r="P67" s="12"/>
      <c r="Q67" s="56">
        <f>SUM(Q37:Q63)+'Kayove Momo Merchant Revenue St'!N39</f>
        <v>2987660</v>
      </c>
      <c r="R67" s="12"/>
      <c r="S67" s="12"/>
      <c r="T67" s="12"/>
      <c r="U67" s="12"/>
      <c r="V67" s="12"/>
      <c r="W67" s="56">
        <f>SUM(Q37:Q63)</f>
        <v>2005710</v>
      </c>
      <c r="X67" s="12"/>
      <c r="Y67" s="12"/>
      <c r="Z67" s="12"/>
      <c r="AA67" s="12"/>
      <c r="AB67" s="12"/>
      <c r="AC67" s="12"/>
      <c r="AD67" s="12"/>
      <c r="AE67" s="56">
        <f>'Kayove Momo Merchant Revenue St'!N39</f>
        <v>981950</v>
      </c>
      <c r="AF67" s="41"/>
      <c r="AG67" s="41"/>
    </row>
    <row r="68" ht="15.75" customHeight="1">
      <c r="A68" s="50"/>
      <c r="B68" s="57"/>
      <c r="C68" s="50"/>
      <c r="D68" s="57"/>
      <c r="E68" s="57"/>
      <c r="G68" s="57"/>
      <c r="H68" s="57"/>
      <c r="I68" s="57"/>
      <c r="J68" s="57"/>
      <c r="K68" s="57"/>
      <c r="L68" s="57"/>
      <c r="M68" s="57"/>
      <c r="N68" s="57"/>
      <c r="O68" s="57"/>
      <c r="P68" s="57"/>
      <c r="Q68" s="58">
        <f>Q41+Q53+Q59+Q61+(Q39-51000)+(Q54-30000)+(Q63-80000)+'Kayove Momo Merchant Revenue St'!N35</f>
        <v>379000</v>
      </c>
      <c r="R68" s="57"/>
      <c r="S68" s="57"/>
      <c r="T68" s="57"/>
      <c r="U68" s="57"/>
      <c r="V68" s="57"/>
      <c r="W68" s="58">
        <f>Q59+(Q54-30000)+Q53+Q41+(Q39-51000)+Q61+(Q63-80000)</f>
        <v>324000</v>
      </c>
      <c r="X68" s="57"/>
      <c r="Y68" s="57"/>
      <c r="Z68" s="57"/>
      <c r="AA68" s="57"/>
      <c r="AB68" s="57"/>
      <c r="AC68" s="57"/>
      <c r="AD68" s="57"/>
      <c r="AE68" s="59">
        <f>'Kayove Momo Merchant Revenue St'!N35</f>
        <v>55000</v>
      </c>
      <c r="AF68" s="57" t="s">
        <v>147</v>
      </c>
      <c r="AG68" s="57"/>
    </row>
    <row r="69" ht="15.75" customHeight="1">
      <c r="A69" s="39"/>
      <c r="B69" s="12"/>
      <c r="C69" s="60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P69" s="12"/>
      <c r="Q69" s="15">
        <f>Q39-(8000+50000)</f>
        <v>1000</v>
      </c>
      <c r="R69" s="12"/>
      <c r="S69" s="12"/>
      <c r="T69" s="12"/>
      <c r="U69" s="12"/>
      <c r="V69" s="12"/>
      <c r="W69" s="15">
        <f>Q39-(8000+50000)</f>
        <v>1000</v>
      </c>
      <c r="X69" s="12"/>
      <c r="Y69" s="12"/>
      <c r="Z69" s="12"/>
      <c r="AA69" s="12"/>
      <c r="AB69" s="12"/>
      <c r="AC69" s="12"/>
      <c r="AD69" s="12"/>
      <c r="AE69" s="56">
        <v>0.0</v>
      </c>
      <c r="AF69" s="12" t="s">
        <v>148</v>
      </c>
      <c r="AG69" s="12"/>
    </row>
    <row r="70" ht="15.75" customHeight="1">
      <c r="A70" s="39"/>
      <c r="B70" s="12"/>
      <c r="C70" s="60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5">
        <f>Q39-(8000+1000)</f>
        <v>50000</v>
      </c>
      <c r="R70" s="12"/>
      <c r="S70" s="12"/>
      <c r="T70" s="12"/>
      <c r="U70" s="12"/>
      <c r="V70" s="12"/>
      <c r="W70" s="15">
        <f>Q39-(8000+1000)</f>
        <v>50000</v>
      </c>
      <c r="X70" s="12"/>
      <c r="Y70" s="12"/>
      <c r="Z70" s="12"/>
      <c r="AA70" s="12"/>
      <c r="AB70" s="12"/>
      <c r="AC70" s="12"/>
      <c r="AD70" s="12"/>
      <c r="AE70" s="56">
        <v>0.0</v>
      </c>
      <c r="AF70" s="12" t="s">
        <v>149</v>
      </c>
      <c r="AG70" s="12"/>
    </row>
    <row r="71" ht="15.75" customHeight="1">
      <c r="A71" s="39"/>
      <c r="B71" s="12"/>
      <c r="C71" s="60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5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56"/>
      <c r="AF71" s="12"/>
      <c r="AG71" s="12"/>
    </row>
    <row r="72" ht="15.75" customHeight="1">
      <c r="A72" s="39"/>
      <c r="B72" s="12"/>
      <c r="C72" s="60"/>
      <c r="D72" s="12"/>
      <c r="E72" s="12"/>
      <c r="F72" s="12"/>
      <c r="G72" s="12"/>
      <c r="H72" s="12"/>
      <c r="I72" s="12"/>
      <c r="J72" s="12"/>
      <c r="K72" s="12"/>
      <c r="L72" s="12"/>
      <c r="M72" s="2"/>
      <c r="N72" s="12"/>
      <c r="O72" s="12"/>
      <c r="P72" s="12"/>
      <c r="Q72" s="19">
        <f>Q67-Q68-Q69-Q70</f>
        <v>2557660</v>
      </c>
      <c r="R72" s="12"/>
      <c r="S72" s="12"/>
      <c r="T72" s="12"/>
      <c r="U72" s="12"/>
      <c r="V72" s="12"/>
      <c r="W72" s="19">
        <f>W67-W68-W69-W70</f>
        <v>1630710</v>
      </c>
      <c r="X72" s="2"/>
      <c r="Y72" s="2"/>
      <c r="Z72" s="2"/>
      <c r="AA72" s="2"/>
      <c r="AB72" s="2"/>
      <c r="AC72" s="2"/>
      <c r="AD72" s="2"/>
      <c r="AE72" s="61">
        <f>AE67-AE68</f>
        <v>926950</v>
      </c>
      <c r="AF72" s="2" t="s">
        <v>150</v>
      </c>
      <c r="AG72" s="12"/>
    </row>
    <row r="73" ht="15.75" customHeight="1">
      <c r="A73" s="39"/>
      <c r="B73" s="12"/>
      <c r="C73" s="60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56"/>
      <c r="AF73" s="12"/>
      <c r="AG73" s="12"/>
    </row>
    <row r="74" ht="15.75" customHeight="1">
      <c r="A74" s="39"/>
      <c r="B74" s="12"/>
      <c r="C74" s="60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P74" s="12"/>
      <c r="Q74" s="15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56"/>
      <c r="AF74" s="12"/>
      <c r="AG74" s="12"/>
    </row>
    <row r="75" ht="15.75" customHeight="1">
      <c r="A75" s="39"/>
      <c r="B75" s="12"/>
      <c r="C75" s="60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P75" s="12"/>
      <c r="Q75" s="15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56"/>
      <c r="AF75" s="12"/>
      <c r="AG75" s="12"/>
    </row>
    <row r="76" ht="15.75" customHeight="1">
      <c r="A76" s="39"/>
      <c r="B76" s="12"/>
      <c r="C76" s="60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5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5"/>
      <c r="AF76" s="12"/>
      <c r="AG76" s="12"/>
    </row>
    <row r="77" ht="15.75" customHeight="1">
      <c r="A77" s="39"/>
      <c r="B77" s="12"/>
      <c r="C77" s="60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P77" s="12"/>
      <c r="Q77" s="15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5"/>
      <c r="AF77" s="12"/>
      <c r="AG77" s="12"/>
    </row>
    <row r="78" ht="15.75" customHeight="1">
      <c r="A78" s="39"/>
      <c r="B78" s="12"/>
      <c r="C78" s="60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P78" s="12"/>
      <c r="Q78" s="15"/>
      <c r="R78" s="12"/>
      <c r="S78" s="12"/>
      <c r="T78" s="12"/>
      <c r="U78" s="12"/>
      <c r="V78" s="12"/>
      <c r="W78" s="15"/>
      <c r="X78" s="12"/>
      <c r="Y78" s="12"/>
      <c r="Z78" s="12"/>
      <c r="AA78" s="12"/>
      <c r="AB78" s="12"/>
      <c r="AC78" s="12"/>
      <c r="AD78" s="12"/>
      <c r="AE78" s="15"/>
      <c r="AF78" s="12"/>
      <c r="AG78" s="12"/>
    </row>
    <row r="79" ht="15.75" customHeight="1">
      <c r="A79" s="39"/>
      <c r="B79" s="12"/>
      <c r="C79" s="46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P79" s="12"/>
      <c r="Q79" s="15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5"/>
      <c r="AF79" s="12"/>
      <c r="AG79" s="12"/>
    </row>
    <row r="80" ht="15.75" customHeight="1">
      <c r="A80" s="39"/>
      <c r="B80" s="12"/>
      <c r="C80" s="46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P80" s="12"/>
      <c r="Q80" s="15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5"/>
      <c r="AF80" s="12"/>
      <c r="AG80" s="12"/>
    </row>
    <row r="81" ht="15.75" customHeight="1">
      <c r="A81" s="39"/>
      <c r="B81" s="12"/>
      <c r="C81" s="46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P81" s="12"/>
      <c r="Q81" s="15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5"/>
      <c r="AF81" s="12"/>
      <c r="AG81" s="12"/>
    </row>
    <row r="82" ht="15.75" customHeight="1">
      <c r="A82" s="39"/>
      <c r="B82" s="12"/>
      <c r="C82" s="46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P82" s="12"/>
      <c r="Q82" s="15"/>
      <c r="R82" s="12"/>
      <c r="S82" s="12"/>
      <c r="T82" s="12"/>
      <c r="U82" s="12"/>
      <c r="V82" s="12"/>
      <c r="W82" s="15"/>
      <c r="X82" s="12"/>
      <c r="Y82" s="12"/>
      <c r="Z82" s="12"/>
      <c r="AA82" s="12"/>
      <c r="AB82" s="12"/>
      <c r="AC82" s="12"/>
      <c r="AD82" s="12"/>
      <c r="AE82" s="15"/>
      <c r="AF82" s="12"/>
      <c r="AG82" s="12"/>
    </row>
    <row r="83" ht="15.75" customHeight="1">
      <c r="A83" s="39"/>
      <c r="B83" s="12"/>
      <c r="C83" s="46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P83" s="12"/>
      <c r="Q83" s="15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5"/>
      <c r="AF83" s="12"/>
      <c r="AG83" s="12"/>
    </row>
    <row r="84" ht="15.75" customHeight="1">
      <c r="A84" s="39"/>
      <c r="B84" s="12"/>
      <c r="C84" s="46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P84" s="12"/>
      <c r="Q84" s="15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5"/>
      <c r="AF84" s="12"/>
      <c r="AG84" s="12"/>
    </row>
    <row r="85" ht="15.75" customHeight="1">
      <c r="A85" s="39"/>
      <c r="B85" s="12"/>
      <c r="C85" s="46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P85" s="12"/>
      <c r="Q85" s="15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5"/>
      <c r="AF85" s="12"/>
      <c r="AG85" s="12"/>
    </row>
    <row r="86" ht="15.75" customHeight="1">
      <c r="A86" s="39"/>
      <c r="B86" s="12"/>
      <c r="C86" s="46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P86" s="12"/>
      <c r="Q86" s="15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5"/>
      <c r="AF86" s="12"/>
      <c r="AG86" s="12"/>
    </row>
    <row r="87" ht="15.75" customHeight="1">
      <c r="A87" s="39"/>
      <c r="B87" s="12"/>
      <c r="C87" s="46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P87" s="12"/>
      <c r="Q87" s="15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5"/>
      <c r="AF87" s="12"/>
      <c r="AG87" s="12"/>
    </row>
    <row r="88" ht="15.75" customHeight="1">
      <c r="A88" s="39"/>
      <c r="B88" s="12"/>
      <c r="C88" s="46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P88" s="12"/>
      <c r="Q88" s="15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5"/>
      <c r="AF88" s="12"/>
      <c r="AG88" s="12"/>
    </row>
    <row r="89" ht="15.75" customHeight="1">
      <c r="A89" s="39"/>
      <c r="B89" s="12"/>
      <c r="C89" s="46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P89" s="12"/>
      <c r="Q89" s="15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5"/>
      <c r="AF89" s="12"/>
      <c r="AG89" s="12"/>
    </row>
    <row r="90" ht="15.75" customHeight="1">
      <c r="A90" s="39"/>
      <c r="B90" s="12"/>
      <c r="C90" s="46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P90" s="12"/>
      <c r="Q90" s="15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5"/>
      <c r="AF90" s="12"/>
      <c r="AG90" s="12"/>
    </row>
    <row r="91" ht="15.75" customHeight="1">
      <c r="A91" s="39"/>
      <c r="B91" s="12"/>
      <c r="C91" s="46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P91" s="12"/>
      <c r="Q91" s="58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5"/>
      <c r="AF91" s="12"/>
      <c r="AG91" s="12"/>
    </row>
    <row r="92" ht="15.75" customHeight="1">
      <c r="A92" s="39"/>
      <c r="B92" s="12"/>
      <c r="C92" s="46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P92" s="12"/>
      <c r="Q92" s="15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5"/>
      <c r="AF92" s="12"/>
      <c r="AG92" s="12"/>
    </row>
    <row r="93" ht="15.75" customHeight="1">
      <c r="A93" s="39"/>
      <c r="B93" s="12"/>
      <c r="C93" s="46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P93" s="12"/>
      <c r="Q93" s="15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5"/>
      <c r="AF93" s="12"/>
      <c r="AG93" s="12"/>
    </row>
    <row r="94" ht="15.75" customHeight="1">
      <c r="A94" s="39"/>
      <c r="B94" s="12"/>
      <c r="C94" s="46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P94" s="12"/>
      <c r="Q94" s="15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5"/>
      <c r="AF94" s="12"/>
      <c r="AG94" s="12"/>
    </row>
    <row r="95" ht="15.75" customHeight="1">
      <c r="A95" s="39"/>
      <c r="B95" s="12"/>
      <c r="C95" s="46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P95" s="12"/>
      <c r="Q95" s="15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5"/>
      <c r="AF95" s="12"/>
      <c r="AG95" s="12"/>
    </row>
    <row r="96" ht="15.75" customHeight="1">
      <c r="A96" s="39"/>
      <c r="B96" s="12"/>
      <c r="C96" s="46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P96" s="12"/>
      <c r="Q96" s="15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5"/>
      <c r="AF96" s="12"/>
      <c r="AG96" s="12"/>
    </row>
    <row r="97" ht="15.75" customHeight="1">
      <c r="A97" s="39"/>
      <c r="B97" s="12"/>
      <c r="C97" s="46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P97" s="12"/>
      <c r="Q97" s="15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5"/>
      <c r="AF97" s="12"/>
      <c r="AG97" s="12"/>
    </row>
    <row r="98" ht="15.75" customHeight="1">
      <c r="A98" s="39"/>
      <c r="B98" s="12"/>
      <c r="C98" s="46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P98" s="12"/>
      <c r="Q98" s="58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5"/>
      <c r="AF98" s="12"/>
      <c r="AG98" s="12"/>
    </row>
    <row r="99" ht="15.75" customHeight="1">
      <c r="A99" s="39"/>
      <c r="B99" s="12"/>
      <c r="C99" s="46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P99" s="12"/>
      <c r="Q99" s="58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5"/>
      <c r="AF99" s="12"/>
      <c r="AG99" s="12"/>
    </row>
    <row r="100" ht="15.75" customHeight="1">
      <c r="A100" s="39"/>
      <c r="B100" s="12"/>
      <c r="C100" s="46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P100" s="12"/>
      <c r="Q100" s="58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5"/>
      <c r="AF100" s="12"/>
      <c r="AG100" s="12"/>
    </row>
    <row r="101" ht="15.75" customHeight="1">
      <c r="A101" s="39"/>
      <c r="B101" s="12"/>
      <c r="C101" s="46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P101" s="12"/>
      <c r="Q101" s="15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5"/>
      <c r="AF101" s="12"/>
      <c r="AG101" s="12"/>
    </row>
    <row r="102" ht="15.75" customHeight="1">
      <c r="A102" s="39"/>
      <c r="B102" s="12"/>
      <c r="C102" s="46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P102" s="12"/>
      <c r="Q102" s="15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5"/>
      <c r="AF102" s="12"/>
      <c r="AG102" s="12"/>
    </row>
    <row r="103" ht="15.75" customHeight="1">
      <c r="A103" s="39"/>
      <c r="B103" s="12"/>
      <c r="C103" s="46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P103" s="12"/>
      <c r="Q103" s="15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5"/>
      <c r="AF103" s="12"/>
      <c r="AG103" s="12"/>
    </row>
    <row r="104" ht="15.75" customHeight="1">
      <c r="A104" s="39"/>
      <c r="B104" s="12"/>
      <c r="C104" s="46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P104" s="12"/>
      <c r="Q104" s="15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5"/>
      <c r="AF104" s="12"/>
      <c r="AG104" s="12"/>
    </row>
    <row r="105" ht="15.75" customHeight="1">
      <c r="A105" s="39"/>
      <c r="B105" s="12"/>
      <c r="C105" s="46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P105" s="12"/>
      <c r="Q105" s="15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5"/>
      <c r="AF105" s="12"/>
      <c r="AG105" s="12"/>
    </row>
    <row r="106" ht="15.75" customHeight="1">
      <c r="A106" s="39"/>
      <c r="B106" s="12"/>
      <c r="C106" s="46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P106" s="12"/>
      <c r="Q106" s="58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5"/>
      <c r="AF106" s="12"/>
      <c r="AG106" s="12"/>
    </row>
    <row r="107" ht="15.75" customHeight="1">
      <c r="A107" s="39"/>
      <c r="B107" s="12"/>
      <c r="C107" s="46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P107" s="12"/>
      <c r="Q107" s="58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5"/>
      <c r="AF107" s="12"/>
      <c r="AG107" s="12"/>
    </row>
    <row r="108" ht="15.75" customHeight="1">
      <c r="A108" s="39"/>
      <c r="B108" s="12"/>
      <c r="C108" s="46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P108" s="12"/>
      <c r="Q108" s="15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5"/>
      <c r="AF108" s="12"/>
      <c r="AG108" s="12"/>
    </row>
    <row r="109" ht="15.75" customHeight="1">
      <c r="A109" s="39"/>
      <c r="B109" s="12"/>
      <c r="C109" s="46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P109" s="12"/>
      <c r="Q109" s="58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5"/>
      <c r="AF109" s="12"/>
      <c r="AG109" s="12"/>
    </row>
    <row r="110" ht="15.75" customHeight="1">
      <c r="A110" s="39"/>
      <c r="B110" s="12"/>
      <c r="C110" s="46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P110" s="12"/>
      <c r="Q110" s="58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5"/>
      <c r="AF110" s="12"/>
      <c r="AG110" s="12"/>
    </row>
    <row r="111" ht="15.75" customHeight="1">
      <c r="A111" s="39"/>
      <c r="B111" s="12"/>
      <c r="C111" s="46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P111" s="12"/>
      <c r="Q111" s="15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5"/>
      <c r="AF111" s="12"/>
      <c r="AG111" s="12"/>
    </row>
    <row r="112" ht="15.75" customHeight="1">
      <c r="A112" s="39"/>
      <c r="B112" s="12"/>
      <c r="C112" s="46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P112" s="12"/>
      <c r="Q112" s="15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5"/>
      <c r="AF112" s="12"/>
      <c r="AG112" s="12"/>
    </row>
    <row r="113" ht="15.75" customHeight="1">
      <c r="A113" s="39"/>
      <c r="B113" s="12"/>
      <c r="C113" s="46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P113" s="12"/>
      <c r="Q113" s="15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5"/>
      <c r="AF113" s="12"/>
      <c r="AG113" s="12"/>
    </row>
    <row r="114" ht="15.75" customHeight="1">
      <c r="F114" s="21"/>
      <c r="G114" s="21"/>
      <c r="H114" s="21"/>
    </row>
    <row r="115" ht="15.75" customHeight="1">
      <c r="F115" s="21"/>
      <c r="G115" s="21"/>
      <c r="H115" s="21"/>
    </row>
    <row r="116" ht="15.75" customHeight="1">
      <c r="B116" s="55"/>
      <c r="F116" s="21"/>
      <c r="G116" s="21"/>
      <c r="H116" s="21"/>
      <c r="Q116" s="52"/>
    </row>
    <row r="117" ht="15.75" customHeight="1">
      <c r="D117" s="55"/>
      <c r="E117" s="55"/>
      <c r="F117" s="62"/>
      <c r="G117" s="62"/>
      <c r="H117" s="62"/>
      <c r="I117" s="55"/>
      <c r="J117" s="55"/>
      <c r="Q117" s="55"/>
      <c r="W117" s="55"/>
      <c r="X117" s="55"/>
      <c r="Y117" s="55"/>
      <c r="Z117" s="55"/>
      <c r="AA117" s="55"/>
      <c r="AB117" s="55"/>
      <c r="AC117" s="55"/>
      <c r="AD117" s="55"/>
      <c r="AE117" s="55"/>
    </row>
    <row r="118" ht="15.75" customHeight="1">
      <c r="D118" s="63"/>
      <c r="E118" s="63"/>
      <c r="F118" s="21"/>
      <c r="G118" s="21"/>
      <c r="H118" s="21"/>
      <c r="J118" s="64"/>
      <c r="Q118" s="63"/>
      <c r="W118" s="64"/>
      <c r="AE118" s="64"/>
      <c r="AF118" s="55"/>
    </row>
    <row r="119" ht="15.75" customHeight="1">
      <c r="A119" s="41"/>
      <c r="D119" s="64"/>
      <c r="E119" s="64"/>
      <c r="F119" s="64"/>
      <c r="G119" s="64"/>
      <c r="H119" s="64"/>
      <c r="I119" s="64"/>
      <c r="J119" s="64"/>
      <c r="Q119" s="64"/>
      <c r="R119" s="64"/>
      <c r="S119" s="64"/>
      <c r="T119" s="64"/>
      <c r="U119" s="64"/>
      <c r="V119" s="64"/>
      <c r="W119" s="64"/>
      <c r="X119" s="64"/>
      <c r="Y119" s="64"/>
      <c r="Z119" s="64"/>
      <c r="AA119" s="64"/>
      <c r="AB119" s="64"/>
      <c r="AC119" s="64"/>
      <c r="AD119" s="64"/>
      <c r="AE119" s="64"/>
      <c r="AF119" s="41"/>
      <c r="AG119" s="41"/>
    </row>
    <row r="120" ht="15.75" customHeight="1">
      <c r="A120" s="41"/>
      <c r="D120" s="15"/>
      <c r="E120" s="15"/>
      <c r="F120" s="21"/>
      <c r="G120" s="21"/>
      <c r="H120" s="21"/>
      <c r="J120" s="58"/>
      <c r="Q120" s="15"/>
      <c r="W120" s="15"/>
      <c r="X120" s="65"/>
      <c r="Y120" s="65"/>
      <c r="Z120" s="65"/>
      <c r="AA120" s="65"/>
      <c r="AB120" s="65"/>
      <c r="AC120" s="65"/>
      <c r="AD120" s="65"/>
      <c r="AE120" s="58"/>
      <c r="AF120" s="15"/>
      <c r="AG120" s="15"/>
    </row>
    <row r="121" ht="15.75" customHeight="1">
      <c r="A121" s="41"/>
      <c r="D121" s="64"/>
      <c r="E121" s="64"/>
      <c r="F121" s="21"/>
      <c r="G121" s="21"/>
      <c r="H121" s="21"/>
      <c r="J121" s="41"/>
      <c r="AE121" s="64"/>
      <c r="AF121" s="41"/>
      <c r="AG121" s="41"/>
    </row>
    <row r="122" ht="15.75" customHeight="1">
      <c r="F122" s="21"/>
      <c r="G122" s="21"/>
      <c r="H122" s="21"/>
      <c r="Q122" s="64"/>
      <c r="W122" s="64"/>
      <c r="AF122" s="41"/>
    </row>
    <row r="123" ht="15.75" customHeight="1">
      <c r="A123" s="55"/>
      <c r="D123" s="66"/>
      <c r="E123" s="66"/>
      <c r="F123" s="54"/>
      <c r="G123" s="54"/>
      <c r="H123" s="54"/>
      <c r="I123" s="54"/>
      <c r="J123" s="54"/>
      <c r="M123" s="54"/>
      <c r="N123" s="55"/>
      <c r="O123" s="55"/>
      <c r="P123" s="55"/>
      <c r="Q123" s="66"/>
      <c r="R123" s="54"/>
      <c r="S123" s="54"/>
      <c r="T123" s="54"/>
      <c r="U123" s="54"/>
      <c r="V123" s="54"/>
      <c r="W123" s="54"/>
      <c r="X123" s="54"/>
      <c r="Y123" s="54"/>
      <c r="Z123" s="54"/>
      <c r="AA123" s="54"/>
      <c r="AB123" s="54"/>
      <c r="AC123" s="54"/>
      <c r="AD123" s="54"/>
      <c r="AE123" s="54"/>
      <c r="AF123" s="55"/>
    </row>
    <row r="124" ht="15.75" customHeight="1">
      <c r="F124" s="21"/>
      <c r="G124" s="21"/>
      <c r="H124" s="21"/>
    </row>
    <row r="125" ht="15.75" customHeight="1">
      <c r="F125" s="21"/>
      <c r="G125" s="21"/>
      <c r="H125" s="21"/>
    </row>
    <row r="126" ht="15.75" customHeight="1">
      <c r="F126" s="21"/>
      <c r="G126" s="21"/>
      <c r="H126" s="21"/>
    </row>
    <row r="127" ht="15.75" customHeight="1">
      <c r="F127" s="21"/>
      <c r="G127" s="21"/>
      <c r="H127" s="21"/>
    </row>
    <row r="128" ht="15.75" customHeight="1">
      <c r="F128" s="21"/>
      <c r="G128" s="21"/>
      <c r="H128" s="21"/>
      <c r="Q128" s="52"/>
    </row>
    <row r="129" ht="15.75" customHeight="1">
      <c r="F129" s="21"/>
      <c r="G129" s="21"/>
      <c r="H129" s="21"/>
      <c r="Q129" s="55"/>
      <c r="W129" s="55"/>
      <c r="AE129" s="55"/>
      <c r="AF129" s="55"/>
    </row>
    <row r="130" ht="15.75" customHeight="1">
      <c r="F130" s="21"/>
      <c r="G130" s="21"/>
      <c r="H130" s="21"/>
      <c r="Q130" s="63"/>
      <c r="W130" s="64"/>
      <c r="AE130" s="64"/>
      <c r="AF130" s="55"/>
    </row>
    <row r="131" ht="15.75" customHeight="1">
      <c r="F131" s="21"/>
      <c r="G131" s="21"/>
      <c r="H131" s="21"/>
      <c r="Q131" s="63"/>
      <c r="W131" s="64"/>
      <c r="AE131" s="64"/>
      <c r="AF131" s="41"/>
    </row>
    <row r="132" ht="15.75" customHeight="1">
      <c r="F132" s="21"/>
      <c r="G132" s="21"/>
      <c r="H132" s="21"/>
      <c r="Q132" s="64"/>
      <c r="W132" s="64"/>
      <c r="AE132" s="41"/>
      <c r="AF132" s="41"/>
    </row>
    <row r="133" ht="15.75" customHeight="1">
      <c r="F133" s="21"/>
      <c r="G133" s="21"/>
      <c r="H133" s="21"/>
      <c r="Q133" s="41"/>
      <c r="W133" s="41"/>
      <c r="AE133" s="41"/>
      <c r="AF133" s="41"/>
    </row>
    <row r="134" ht="15.75" customHeight="1">
      <c r="F134" s="21"/>
      <c r="G134" s="21"/>
      <c r="H134" s="21"/>
      <c r="Q134" s="64"/>
      <c r="W134" s="64"/>
      <c r="AE134" s="64"/>
      <c r="AF134" s="41"/>
    </row>
    <row r="135" ht="15.75" customHeight="1">
      <c r="F135" s="21"/>
      <c r="G135" s="21"/>
      <c r="H135" s="21"/>
      <c r="Q135" s="66"/>
      <c r="R135" s="55"/>
      <c r="S135" s="55"/>
      <c r="T135" s="55"/>
      <c r="U135" s="55"/>
      <c r="V135" s="55"/>
      <c r="W135" s="54"/>
      <c r="X135" s="55"/>
      <c r="Y135" s="55"/>
      <c r="Z135" s="55"/>
      <c r="AA135" s="55"/>
      <c r="AB135" s="55"/>
      <c r="AC135" s="55"/>
      <c r="AD135" s="55"/>
      <c r="AE135" s="54"/>
      <c r="AF135" s="55"/>
    </row>
    <row r="136" ht="15.75" customHeight="1">
      <c r="F136" s="21"/>
      <c r="G136" s="21"/>
      <c r="H136" s="21"/>
    </row>
    <row r="137" ht="15.75" customHeight="1">
      <c r="F137" s="21"/>
      <c r="G137" s="21"/>
      <c r="H137" s="21"/>
      <c r="Q137" s="52"/>
    </row>
    <row r="138" ht="15.75" customHeight="1">
      <c r="F138" s="21"/>
      <c r="G138" s="21"/>
      <c r="H138" s="21"/>
      <c r="Q138" s="55"/>
      <c r="W138" s="55"/>
      <c r="AE138" s="55"/>
    </row>
    <row r="139" ht="15.75" customHeight="1">
      <c r="F139" s="21"/>
      <c r="G139" s="21"/>
      <c r="H139" s="21"/>
      <c r="Q139" s="64"/>
      <c r="W139" s="64"/>
      <c r="AE139" s="64"/>
    </row>
    <row r="140" ht="15.75" customHeight="1">
      <c r="F140" s="21"/>
      <c r="G140" s="21"/>
      <c r="H140" s="21"/>
      <c r="Q140" s="64"/>
      <c r="W140" s="41"/>
      <c r="AE140" s="64"/>
      <c r="AF140" s="41"/>
    </row>
    <row r="141" ht="15.75" customHeight="1">
      <c r="F141" s="21"/>
      <c r="G141" s="21"/>
      <c r="H141" s="21"/>
      <c r="Q141" s="64"/>
      <c r="W141" s="41"/>
      <c r="AE141" s="64"/>
      <c r="AF141" s="41"/>
    </row>
    <row r="142" ht="15.75" customHeight="1">
      <c r="F142" s="21"/>
      <c r="G142" s="21"/>
      <c r="H142" s="21"/>
      <c r="Q142" s="54"/>
      <c r="R142" s="55"/>
      <c r="S142" s="55"/>
      <c r="T142" s="55"/>
      <c r="U142" s="55"/>
      <c r="V142" s="55"/>
      <c r="W142" s="54"/>
      <c r="X142" s="55"/>
      <c r="Y142" s="55"/>
      <c r="Z142" s="55"/>
      <c r="AA142" s="55"/>
      <c r="AB142" s="55"/>
      <c r="AC142" s="55"/>
      <c r="AD142" s="55"/>
      <c r="AE142" s="54"/>
      <c r="AF142" s="55"/>
    </row>
    <row r="143" ht="15.75" customHeight="1">
      <c r="F143" s="21"/>
      <c r="G143" s="21"/>
      <c r="H143" s="21"/>
    </row>
    <row r="144" ht="15.75" customHeight="1">
      <c r="F144" s="21"/>
      <c r="G144" s="21"/>
      <c r="H144" s="21"/>
      <c r="Q144" s="52"/>
    </row>
    <row r="145" ht="15.75" customHeight="1">
      <c r="F145" s="21"/>
      <c r="G145" s="21"/>
      <c r="H145" s="21"/>
      <c r="Q145" s="55"/>
      <c r="W145" s="55"/>
      <c r="AE145" s="55"/>
    </row>
    <row r="146" ht="15.75" customHeight="1">
      <c r="F146" s="21"/>
      <c r="G146" s="21"/>
      <c r="H146" s="21"/>
      <c r="Q146" s="64"/>
      <c r="W146" s="64"/>
      <c r="AE146" s="64"/>
      <c r="AF146" s="55"/>
    </row>
    <row r="147" ht="15.75" customHeight="1">
      <c r="F147" s="21"/>
      <c r="G147" s="21"/>
      <c r="H147" s="21"/>
      <c r="AE147" s="64"/>
      <c r="AF147" s="41"/>
    </row>
    <row r="148" ht="15.75" customHeight="1">
      <c r="F148" s="21"/>
      <c r="G148" s="21"/>
      <c r="H148" s="21"/>
    </row>
    <row r="149" ht="15.75" customHeight="1">
      <c r="F149" s="21"/>
      <c r="G149" s="21"/>
      <c r="H149" s="21"/>
      <c r="Q149" s="54"/>
      <c r="R149" s="55"/>
      <c r="S149" s="55"/>
      <c r="T149" s="55"/>
      <c r="U149" s="55"/>
      <c r="V149" s="55"/>
      <c r="W149" s="54"/>
      <c r="X149" s="55"/>
      <c r="Y149" s="55"/>
      <c r="Z149" s="55"/>
      <c r="AA149" s="55"/>
      <c r="AB149" s="55"/>
      <c r="AC149" s="55"/>
      <c r="AD149" s="55"/>
      <c r="AE149" s="54"/>
      <c r="AF149" s="55"/>
    </row>
    <row r="150" ht="15.75" customHeight="1">
      <c r="F150" s="21"/>
      <c r="G150" s="21"/>
      <c r="H150" s="21"/>
    </row>
    <row r="151" ht="15.75" customHeight="1">
      <c r="F151" s="21"/>
      <c r="G151" s="21"/>
      <c r="H151" s="21"/>
    </row>
    <row r="152" ht="15.75" customHeight="1">
      <c r="F152" s="21"/>
      <c r="G152" s="21"/>
      <c r="H152" s="21"/>
    </row>
    <row r="153" ht="15.75" customHeight="1">
      <c r="F153" s="21"/>
      <c r="G153" s="21"/>
      <c r="H153" s="21"/>
    </row>
    <row r="154" ht="15.75" customHeight="1">
      <c r="F154" s="21"/>
      <c r="G154" s="21"/>
      <c r="H154" s="21"/>
    </row>
    <row r="155" ht="15.75" customHeight="1">
      <c r="F155" s="21"/>
      <c r="G155" s="21"/>
      <c r="H155" s="21"/>
    </row>
    <row r="156" ht="15.75" customHeight="1">
      <c r="F156" s="21"/>
      <c r="G156" s="21"/>
      <c r="H156" s="21"/>
    </row>
    <row r="157" ht="15.75" customHeight="1">
      <c r="F157" s="21"/>
      <c r="G157" s="21"/>
      <c r="H157" s="21"/>
    </row>
    <row r="158" ht="15.75" customHeight="1">
      <c r="F158" s="21"/>
      <c r="G158" s="21"/>
      <c r="H158" s="21"/>
    </row>
    <row r="159" ht="15.75" customHeight="1">
      <c r="F159" s="21"/>
      <c r="G159" s="21"/>
      <c r="H159" s="21"/>
    </row>
    <row r="160" ht="15.75" customHeight="1">
      <c r="F160" s="21"/>
      <c r="G160" s="21"/>
      <c r="H160" s="21"/>
    </row>
    <row r="161" ht="15.75" customHeight="1">
      <c r="F161" s="21"/>
      <c r="G161" s="21"/>
      <c r="H161" s="21"/>
    </row>
    <row r="162" ht="15.75" customHeight="1">
      <c r="F162" s="21"/>
      <c r="G162" s="21"/>
      <c r="H162" s="21"/>
    </row>
    <row r="163" ht="15.75" customHeight="1">
      <c r="F163" s="21"/>
      <c r="G163" s="21"/>
      <c r="H163" s="21"/>
    </row>
    <row r="164" ht="15.75" customHeight="1">
      <c r="F164" s="21"/>
      <c r="G164" s="21"/>
      <c r="H164" s="21"/>
    </row>
    <row r="165" ht="15.75" customHeight="1">
      <c r="F165" s="21"/>
      <c r="G165" s="21"/>
      <c r="H165" s="21"/>
    </row>
    <row r="166" ht="15.75" customHeight="1">
      <c r="F166" s="21"/>
      <c r="G166" s="21"/>
      <c r="H166" s="21"/>
    </row>
    <row r="167" ht="15.75" customHeight="1">
      <c r="F167" s="21"/>
      <c r="G167" s="21"/>
      <c r="H167" s="21"/>
    </row>
    <row r="168" ht="15.75" customHeight="1">
      <c r="F168" s="21"/>
      <c r="G168" s="21"/>
      <c r="H168" s="21"/>
    </row>
    <row r="169" ht="15.75" customHeight="1">
      <c r="F169" s="21"/>
      <c r="G169" s="21"/>
      <c r="H169" s="21"/>
    </row>
    <row r="170" ht="15.75" customHeight="1">
      <c r="F170" s="21"/>
      <c r="G170" s="21"/>
      <c r="H170" s="21"/>
    </row>
    <row r="171" ht="15.75" customHeight="1">
      <c r="F171" s="21"/>
      <c r="G171" s="21"/>
      <c r="H171" s="21"/>
    </row>
    <row r="172" ht="15.75" customHeight="1">
      <c r="F172" s="21"/>
      <c r="G172" s="21"/>
      <c r="H172" s="21"/>
    </row>
    <row r="173" ht="15.75" customHeight="1">
      <c r="F173" s="21"/>
      <c r="G173" s="21"/>
      <c r="H173" s="21"/>
    </row>
    <row r="174" ht="15.75" customHeight="1">
      <c r="F174" s="21"/>
      <c r="G174" s="21"/>
      <c r="H174" s="21"/>
    </row>
    <row r="175" ht="15.75" customHeight="1">
      <c r="F175" s="21"/>
      <c r="G175" s="21"/>
      <c r="H175" s="21"/>
    </row>
    <row r="176" ht="15.75" customHeight="1">
      <c r="F176" s="21"/>
      <c r="G176" s="21"/>
      <c r="H176" s="21"/>
    </row>
    <row r="177" ht="15.75" customHeight="1">
      <c r="F177" s="21"/>
      <c r="G177" s="21"/>
      <c r="H177" s="21"/>
    </row>
    <row r="178" ht="15.75" customHeight="1">
      <c r="F178" s="21"/>
      <c r="G178" s="21"/>
      <c r="H178" s="21"/>
    </row>
    <row r="179" ht="15.75" customHeight="1">
      <c r="F179" s="21"/>
      <c r="G179" s="21"/>
      <c r="H179" s="21"/>
    </row>
    <row r="180" ht="15.75" customHeight="1">
      <c r="F180" s="21"/>
      <c r="G180" s="21"/>
      <c r="H180" s="21"/>
    </row>
    <row r="181" ht="15.75" customHeight="1">
      <c r="F181" s="21"/>
      <c r="G181" s="21"/>
      <c r="H181" s="21"/>
    </row>
    <row r="182" ht="15.75" customHeight="1">
      <c r="F182" s="21"/>
      <c r="G182" s="21"/>
      <c r="H182" s="21"/>
    </row>
    <row r="183" ht="15.75" customHeight="1">
      <c r="F183" s="21"/>
      <c r="G183" s="21"/>
      <c r="H183" s="21"/>
    </row>
    <row r="184" ht="15.75" customHeight="1">
      <c r="F184" s="21"/>
      <c r="G184" s="21"/>
      <c r="H184" s="21"/>
    </row>
    <row r="185" ht="15.75" customHeight="1">
      <c r="F185" s="21"/>
      <c r="G185" s="21"/>
      <c r="H185" s="21"/>
    </row>
    <row r="186" ht="15.75" customHeight="1">
      <c r="F186" s="21"/>
      <c r="G186" s="21"/>
      <c r="H186" s="21"/>
    </row>
    <row r="187" ht="15.75" customHeight="1">
      <c r="F187" s="21"/>
      <c r="G187" s="21"/>
      <c r="H187" s="21"/>
    </row>
    <row r="188" ht="15.75" customHeight="1">
      <c r="F188" s="21"/>
      <c r="G188" s="21"/>
      <c r="H188" s="21"/>
    </row>
    <row r="189" ht="15.75" customHeight="1">
      <c r="F189" s="21"/>
      <c r="G189" s="21"/>
      <c r="H189" s="21"/>
    </row>
    <row r="190" ht="15.75" customHeight="1">
      <c r="F190" s="21"/>
      <c r="G190" s="21"/>
      <c r="H190" s="21"/>
    </row>
    <row r="191" ht="15.75" customHeight="1">
      <c r="F191" s="21"/>
      <c r="G191" s="21"/>
      <c r="H191" s="21"/>
    </row>
    <row r="192" ht="15.75" customHeight="1">
      <c r="F192" s="21"/>
      <c r="G192" s="21"/>
      <c r="H192" s="21"/>
    </row>
    <row r="193" ht="15.75" customHeight="1">
      <c r="F193" s="21"/>
      <c r="G193" s="21"/>
      <c r="H193" s="21"/>
    </row>
    <row r="194" ht="15.75" customHeight="1">
      <c r="F194" s="21"/>
      <c r="G194" s="21"/>
      <c r="H194" s="21"/>
    </row>
    <row r="195" ht="15.75" customHeight="1">
      <c r="F195" s="21"/>
      <c r="G195" s="21"/>
      <c r="H195" s="21"/>
    </row>
    <row r="196" ht="15.75" customHeight="1">
      <c r="F196" s="21"/>
      <c r="G196" s="21"/>
      <c r="H196" s="21"/>
    </row>
    <row r="197" ht="15.75" customHeight="1">
      <c r="F197" s="21"/>
      <c r="G197" s="21"/>
      <c r="H197" s="21"/>
    </row>
    <row r="198" ht="15.75" customHeight="1">
      <c r="F198" s="21"/>
      <c r="G198" s="21"/>
      <c r="H198" s="21"/>
    </row>
    <row r="199" ht="15.75" customHeight="1">
      <c r="F199" s="21"/>
      <c r="G199" s="21"/>
      <c r="H199" s="21"/>
    </row>
    <row r="200" ht="15.75" customHeight="1">
      <c r="F200" s="21"/>
      <c r="G200" s="21"/>
      <c r="H200" s="21"/>
    </row>
    <row r="201" ht="15.75" customHeight="1">
      <c r="F201" s="21"/>
      <c r="G201" s="21"/>
      <c r="H201" s="21"/>
    </row>
    <row r="202" ht="15.75" customHeight="1">
      <c r="F202" s="21"/>
      <c r="G202" s="21"/>
      <c r="H202" s="21"/>
    </row>
    <row r="203" ht="15.75" customHeight="1">
      <c r="F203" s="21"/>
      <c r="G203" s="21"/>
      <c r="H203" s="21"/>
    </row>
    <row r="204" ht="15.75" customHeight="1">
      <c r="F204" s="21"/>
      <c r="G204" s="21"/>
      <c r="H204" s="21"/>
    </row>
    <row r="205" ht="15.75" customHeight="1">
      <c r="F205" s="21"/>
      <c r="G205" s="21"/>
      <c r="H205" s="21"/>
    </row>
    <row r="206" ht="15.75" customHeight="1">
      <c r="F206" s="21"/>
      <c r="G206" s="21"/>
      <c r="H206" s="21"/>
    </row>
    <row r="207" ht="15.75" customHeight="1">
      <c r="F207" s="21"/>
      <c r="G207" s="21"/>
      <c r="H207" s="21"/>
    </row>
    <row r="208" ht="15.75" customHeight="1">
      <c r="F208" s="21"/>
      <c r="G208" s="21"/>
      <c r="H208" s="21"/>
    </row>
    <row r="209" ht="15.75" customHeight="1">
      <c r="F209" s="21"/>
      <c r="G209" s="21"/>
      <c r="H209" s="21"/>
    </row>
    <row r="210" ht="15.75" customHeight="1">
      <c r="F210" s="21"/>
      <c r="G210" s="21"/>
      <c r="H210" s="21"/>
    </row>
    <row r="211" ht="15.75" customHeight="1">
      <c r="F211" s="21"/>
      <c r="G211" s="21"/>
      <c r="H211" s="21"/>
    </row>
    <row r="212" ht="15.75" customHeight="1">
      <c r="F212" s="21"/>
      <c r="G212" s="21"/>
      <c r="H212" s="21"/>
    </row>
    <row r="213" ht="15.75" customHeight="1">
      <c r="F213" s="21"/>
      <c r="G213" s="21"/>
      <c r="H213" s="21"/>
    </row>
    <row r="214" ht="15.75" customHeight="1">
      <c r="F214" s="21"/>
      <c r="G214" s="21"/>
      <c r="H214" s="21"/>
    </row>
    <row r="215" ht="15.75" customHeight="1">
      <c r="F215" s="21"/>
      <c r="G215" s="21"/>
      <c r="H215" s="21"/>
    </row>
    <row r="216" ht="15.75" customHeight="1">
      <c r="F216" s="21"/>
      <c r="G216" s="21"/>
      <c r="H216" s="21"/>
    </row>
    <row r="217" ht="15.75" customHeight="1">
      <c r="F217" s="21"/>
      <c r="G217" s="21"/>
      <c r="H217" s="21"/>
    </row>
    <row r="218" ht="15.75" customHeight="1">
      <c r="F218" s="21"/>
      <c r="G218" s="21"/>
      <c r="H218" s="21"/>
    </row>
    <row r="219" ht="15.75" customHeight="1">
      <c r="F219" s="21"/>
      <c r="G219" s="21"/>
      <c r="H219" s="21"/>
    </row>
    <row r="220" ht="15.75" customHeight="1">
      <c r="F220" s="21"/>
      <c r="G220" s="21"/>
      <c r="H220" s="21"/>
    </row>
    <row r="221" ht="15.75" customHeight="1">
      <c r="F221" s="21"/>
      <c r="G221" s="21"/>
      <c r="H221" s="21"/>
    </row>
    <row r="222" ht="15.75" customHeight="1">
      <c r="F222" s="21"/>
      <c r="G222" s="21"/>
      <c r="H222" s="21"/>
    </row>
    <row r="223" ht="15.75" customHeight="1">
      <c r="F223" s="21"/>
      <c r="G223" s="21"/>
      <c r="H223" s="21"/>
    </row>
    <row r="224" ht="15.75" customHeight="1">
      <c r="F224" s="21"/>
      <c r="G224" s="21"/>
      <c r="H224" s="21"/>
    </row>
    <row r="225" ht="15.75" customHeight="1">
      <c r="F225" s="21"/>
      <c r="G225" s="21"/>
      <c r="H225" s="21"/>
    </row>
    <row r="226" ht="15.75" customHeight="1">
      <c r="F226" s="21"/>
      <c r="G226" s="21"/>
      <c r="H226" s="21"/>
    </row>
    <row r="227" ht="15.75" customHeight="1">
      <c r="F227" s="21"/>
      <c r="G227" s="21"/>
      <c r="H227" s="21"/>
    </row>
    <row r="228" ht="15.75" customHeight="1">
      <c r="F228" s="21"/>
      <c r="G228" s="21"/>
      <c r="H228" s="21"/>
    </row>
    <row r="229" ht="15.75" customHeight="1">
      <c r="F229" s="21"/>
      <c r="G229" s="21"/>
      <c r="H229" s="21"/>
    </row>
    <row r="230" ht="15.75" customHeight="1">
      <c r="F230" s="21"/>
      <c r="G230" s="21"/>
      <c r="H230" s="21"/>
    </row>
    <row r="231" ht="15.75" customHeight="1">
      <c r="F231" s="21"/>
      <c r="G231" s="21"/>
      <c r="H231" s="21"/>
    </row>
    <row r="232" ht="15.75" customHeight="1">
      <c r="F232" s="21"/>
      <c r="G232" s="21"/>
      <c r="H232" s="21"/>
    </row>
    <row r="233" ht="15.75" customHeight="1">
      <c r="F233" s="21"/>
      <c r="G233" s="21"/>
      <c r="H233" s="21"/>
    </row>
    <row r="234" ht="15.75" customHeight="1">
      <c r="F234" s="21"/>
      <c r="G234" s="21"/>
      <c r="H234" s="21"/>
    </row>
    <row r="235" ht="15.75" customHeight="1">
      <c r="F235" s="21"/>
      <c r="G235" s="21"/>
      <c r="H235" s="21"/>
    </row>
    <row r="236" ht="15.75" customHeight="1">
      <c r="F236" s="21"/>
      <c r="G236" s="21"/>
      <c r="H236" s="21"/>
    </row>
    <row r="237" ht="15.75" customHeight="1">
      <c r="F237" s="21"/>
      <c r="G237" s="21"/>
      <c r="H237" s="21"/>
    </row>
    <row r="238" ht="15.75" customHeight="1">
      <c r="F238" s="21"/>
      <c r="G238" s="21"/>
      <c r="H238" s="21"/>
    </row>
    <row r="239" ht="15.75" customHeight="1">
      <c r="F239" s="21"/>
      <c r="G239" s="21"/>
      <c r="H239" s="21"/>
    </row>
    <row r="240" ht="15.75" customHeight="1">
      <c r="F240" s="21"/>
      <c r="G240" s="21"/>
      <c r="H240" s="21"/>
    </row>
    <row r="241" ht="15.75" customHeight="1">
      <c r="F241" s="21"/>
      <c r="G241" s="21"/>
      <c r="H241" s="21"/>
    </row>
    <row r="242" ht="15.75" customHeight="1">
      <c r="F242" s="21"/>
      <c r="G242" s="21"/>
      <c r="H242" s="21"/>
    </row>
    <row r="243" ht="15.75" customHeight="1">
      <c r="F243" s="21"/>
      <c r="G243" s="21"/>
      <c r="H243" s="21"/>
    </row>
    <row r="244" ht="15.75" customHeight="1">
      <c r="F244" s="21"/>
      <c r="G244" s="21"/>
      <c r="H244" s="21"/>
    </row>
    <row r="245" ht="15.75" customHeight="1">
      <c r="F245" s="21"/>
      <c r="G245" s="21"/>
      <c r="H245" s="21"/>
    </row>
    <row r="246" ht="15.75" customHeight="1">
      <c r="F246" s="21"/>
      <c r="G246" s="21"/>
      <c r="H246" s="21"/>
    </row>
    <row r="247" ht="15.75" customHeight="1">
      <c r="F247" s="21"/>
      <c r="G247" s="21"/>
      <c r="H247" s="21"/>
    </row>
    <row r="248" ht="15.75" customHeight="1">
      <c r="F248" s="21"/>
      <c r="G248" s="21"/>
      <c r="H248" s="21"/>
    </row>
    <row r="249" ht="15.75" customHeight="1">
      <c r="F249" s="21"/>
      <c r="G249" s="21"/>
      <c r="H249" s="21"/>
    </row>
    <row r="250" ht="15.75" customHeight="1">
      <c r="F250" s="21"/>
      <c r="G250" s="21"/>
      <c r="H250" s="21"/>
    </row>
    <row r="251" ht="15.75" customHeight="1">
      <c r="F251" s="21"/>
      <c r="G251" s="21"/>
      <c r="H251" s="21"/>
    </row>
    <row r="252" ht="15.75" customHeight="1">
      <c r="F252" s="21"/>
      <c r="G252" s="21"/>
      <c r="H252" s="21"/>
    </row>
    <row r="253" ht="15.75" customHeight="1">
      <c r="F253" s="21"/>
      <c r="G253" s="21"/>
      <c r="H253" s="21"/>
    </row>
    <row r="254" ht="15.75" customHeight="1">
      <c r="F254" s="21"/>
      <c r="G254" s="21"/>
      <c r="H254" s="21"/>
    </row>
    <row r="255" ht="15.75" customHeight="1">
      <c r="F255" s="21"/>
      <c r="G255" s="21"/>
      <c r="H255" s="21"/>
    </row>
    <row r="256" ht="15.75" customHeight="1">
      <c r="F256" s="21"/>
      <c r="G256" s="21"/>
      <c r="H256" s="21"/>
    </row>
    <row r="257" ht="15.75" customHeight="1">
      <c r="F257" s="21"/>
      <c r="G257" s="21"/>
      <c r="H257" s="21"/>
    </row>
    <row r="258" ht="15.75" customHeight="1">
      <c r="F258" s="21"/>
      <c r="G258" s="21"/>
      <c r="H258" s="21"/>
    </row>
    <row r="259" ht="15.75" customHeight="1">
      <c r="F259" s="21"/>
      <c r="G259" s="21"/>
      <c r="H259" s="21"/>
    </row>
    <row r="260" ht="15.75" customHeight="1">
      <c r="F260" s="21"/>
      <c r="G260" s="21"/>
      <c r="H260" s="21"/>
    </row>
    <row r="261" ht="15.75" customHeight="1">
      <c r="F261" s="21"/>
      <c r="G261" s="21"/>
      <c r="H261" s="21"/>
    </row>
    <row r="262" ht="15.75" customHeight="1">
      <c r="F262" s="21"/>
      <c r="G262" s="21"/>
      <c r="H262" s="21"/>
    </row>
    <row r="263" ht="15.75" customHeight="1">
      <c r="F263" s="21"/>
      <c r="G263" s="21"/>
      <c r="H263" s="21"/>
    </row>
    <row r="264" ht="15.75" customHeight="1">
      <c r="F264" s="21"/>
      <c r="G264" s="21"/>
      <c r="H264" s="21"/>
    </row>
    <row r="265" ht="15.75" customHeight="1">
      <c r="F265" s="21"/>
      <c r="G265" s="21"/>
      <c r="H265" s="21"/>
    </row>
    <row r="266" ht="15.75" customHeight="1">
      <c r="F266" s="21"/>
      <c r="G266" s="21"/>
      <c r="H266" s="21"/>
    </row>
    <row r="267" ht="15.75" customHeight="1">
      <c r="F267" s="21"/>
      <c r="G267" s="21"/>
      <c r="H267" s="21"/>
    </row>
    <row r="268" ht="15.75" customHeight="1">
      <c r="F268" s="21"/>
      <c r="G268" s="21"/>
      <c r="H268" s="21"/>
    </row>
    <row r="269" ht="15.75" customHeight="1">
      <c r="F269" s="21"/>
      <c r="G269" s="21"/>
      <c r="H269" s="21"/>
    </row>
    <row r="270" ht="15.75" customHeight="1">
      <c r="F270" s="21"/>
      <c r="G270" s="21"/>
      <c r="H270" s="21"/>
    </row>
    <row r="271" ht="15.75" customHeight="1">
      <c r="F271" s="21"/>
      <c r="G271" s="21"/>
      <c r="H271" s="21"/>
    </row>
    <row r="272" ht="15.75" customHeight="1">
      <c r="F272" s="21"/>
      <c r="G272" s="21"/>
      <c r="H272" s="21"/>
    </row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73">
    <mergeCell ref="N87:O87"/>
    <mergeCell ref="N88:O88"/>
    <mergeCell ref="N89:O89"/>
    <mergeCell ref="N90:O90"/>
    <mergeCell ref="N91:O91"/>
    <mergeCell ref="N92:O92"/>
    <mergeCell ref="N93:O93"/>
    <mergeCell ref="N94:O94"/>
    <mergeCell ref="N95:O95"/>
    <mergeCell ref="N96:O96"/>
    <mergeCell ref="N97:O97"/>
    <mergeCell ref="N98:O98"/>
    <mergeCell ref="N99:O99"/>
    <mergeCell ref="N100:O100"/>
    <mergeCell ref="N108:O108"/>
    <mergeCell ref="N109:O109"/>
    <mergeCell ref="N110:O110"/>
    <mergeCell ref="N111:O111"/>
    <mergeCell ref="N112:O112"/>
    <mergeCell ref="N113:O113"/>
    <mergeCell ref="N101:O101"/>
    <mergeCell ref="N102:O102"/>
    <mergeCell ref="N103:O103"/>
    <mergeCell ref="N104:O104"/>
    <mergeCell ref="N105:O105"/>
    <mergeCell ref="N106:O106"/>
    <mergeCell ref="N107:O107"/>
    <mergeCell ref="N33:O33"/>
    <mergeCell ref="E34:F34"/>
    <mergeCell ref="N35:O35"/>
    <mergeCell ref="N37:O37"/>
    <mergeCell ref="N38:O38"/>
    <mergeCell ref="N39:O39"/>
    <mergeCell ref="N40:O40"/>
    <mergeCell ref="N41:O41"/>
    <mergeCell ref="N42:O42"/>
    <mergeCell ref="N43:O43"/>
    <mergeCell ref="N44:O44"/>
    <mergeCell ref="N45:O45"/>
    <mergeCell ref="N46:O46"/>
    <mergeCell ref="N47:O47"/>
    <mergeCell ref="N48:O48"/>
    <mergeCell ref="N49:O49"/>
    <mergeCell ref="N50:O50"/>
    <mergeCell ref="N51:O51"/>
    <mergeCell ref="N52:O52"/>
    <mergeCell ref="N53:O53"/>
    <mergeCell ref="N54:O54"/>
    <mergeCell ref="N62:O62"/>
    <mergeCell ref="N63:O63"/>
    <mergeCell ref="J65:AE65"/>
    <mergeCell ref="E68:F68"/>
    <mergeCell ref="N55:O55"/>
    <mergeCell ref="N56:O56"/>
    <mergeCell ref="N57:O57"/>
    <mergeCell ref="N58:O58"/>
    <mergeCell ref="N59:O59"/>
    <mergeCell ref="N60:O60"/>
    <mergeCell ref="N61:O61"/>
    <mergeCell ref="N69:O69"/>
    <mergeCell ref="N73:O73"/>
    <mergeCell ref="N74:O74"/>
    <mergeCell ref="N75:O75"/>
    <mergeCell ref="N77:O77"/>
    <mergeCell ref="N78:O78"/>
    <mergeCell ref="N79:O79"/>
    <mergeCell ref="N80:O80"/>
    <mergeCell ref="N81:O81"/>
    <mergeCell ref="N82:O82"/>
    <mergeCell ref="N83:O83"/>
    <mergeCell ref="N84:O84"/>
    <mergeCell ref="N85:O85"/>
    <mergeCell ref="N86:O86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43"/>
    <col customWidth="1" min="2" max="2" width="19.86"/>
    <col customWidth="1" min="3" max="3" width="18.71"/>
    <col customWidth="1" min="4" max="5" width="14.43"/>
    <col customWidth="1" hidden="1" min="6" max="9" width="14.43"/>
    <col customWidth="1" hidden="1" min="11" max="12" width="14.43"/>
    <col customWidth="1" min="13" max="13" width="27.57"/>
    <col customWidth="1" min="14" max="14" width="23.57"/>
    <col customWidth="1" hidden="1" min="15" max="15" width="14.43"/>
    <col customWidth="1" min="16" max="16" width="27.57"/>
    <col customWidth="1" hidden="1" min="17" max="17" width="21.14"/>
    <col customWidth="1" min="32" max="33" width="23.14"/>
  </cols>
  <sheetData>
    <row r="1" ht="15.75" customHeight="1">
      <c r="A1" s="2" t="s">
        <v>35</v>
      </c>
      <c r="B1" s="2" t="s">
        <v>36</v>
      </c>
      <c r="C1" s="2" t="s">
        <v>37</v>
      </c>
      <c r="D1" s="2" t="s">
        <v>38</v>
      </c>
      <c r="E1" s="2" t="s">
        <v>39</v>
      </c>
      <c r="F1" s="2" t="s">
        <v>40</v>
      </c>
      <c r="G1" s="2" t="s">
        <v>41</v>
      </c>
      <c r="H1" s="2" t="s">
        <v>42</v>
      </c>
      <c r="I1" s="2" t="s">
        <v>43</v>
      </c>
      <c r="J1" s="2" t="s">
        <v>44</v>
      </c>
      <c r="K1" s="2" t="s">
        <v>45</v>
      </c>
      <c r="L1" s="2" t="s">
        <v>46</v>
      </c>
      <c r="M1" s="2" t="s">
        <v>47</v>
      </c>
      <c r="N1" s="2" t="s">
        <v>51</v>
      </c>
      <c r="O1" s="2" t="s">
        <v>56</v>
      </c>
      <c r="P1" s="2" t="s">
        <v>52</v>
      </c>
      <c r="Q1" s="2" t="s">
        <v>60</v>
      </c>
      <c r="R1" s="2" t="s">
        <v>52</v>
      </c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</row>
    <row r="2" ht="15.75" customHeight="1">
      <c r="A2" s="39">
        <v>5.273832833E9</v>
      </c>
      <c r="B2" s="12"/>
      <c r="C2" s="46">
        <v>44514.5826388889</v>
      </c>
      <c r="D2" s="12" t="s">
        <v>87</v>
      </c>
      <c r="E2" s="12" t="s">
        <v>61</v>
      </c>
      <c r="F2" s="12"/>
      <c r="G2" s="12"/>
      <c r="H2" s="12"/>
      <c r="I2" s="12"/>
      <c r="J2" s="12" t="s">
        <v>151</v>
      </c>
      <c r="K2" s="12"/>
      <c r="L2" s="12"/>
      <c r="M2" s="12" t="s">
        <v>152</v>
      </c>
      <c r="N2" s="13">
        <v>37500.0</v>
      </c>
      <c r="O2" s="12"/>
      <c r="P2" s="12" t="s">
        <v>63</v>
      </c>
      <c r="Q2" s="15"/>
      <c r="R2" s="15" t="s">
        <v>63</v>
      </c>
      <c r="S2" s="12"/>
      <c r="T2" s="12"/>
      <c r="U2" s="12"/>
      <c r="V2" s="12"/>
      <c r="W2" s="67"/>
      <c r="X2" s="12"/>
      <c r="Y2" s="12"/>
      <c r="Z2" s="12"/>
      <c r="AA2" s="12"/>
      <c r="AB2" s="12"/>
      <c r="AC2" s="12"/>
      <c r="AD2" s="12"/>
      <c r="AE2" s="67"/>
      <c r="AF2" s="41"/>
      <c r="AG2" s="41"/>
    </row>
    <row r="3" ht="15.75" customHeight="1">
      <c r="A3" s="39">
        <v>5.273642451E9</v>
      </c>
      <c r="B3" s="12"/>
      <c r="C3" s="46">
        <v>44514.5576388889</v>
      </c>
      <c r="D3" s="12" t="s">
        <v>87</v>
      </c>
      <c r="E3" s="12" t="s">
        <v>61</v>
      </c>
      <c r="F3" s="12"/>
      <c r="G3" s="12"/>
      <c r="H3" s="12"/>
      <c r="I3" s="12"/>
      <c r="J3" s="12" t="s">
        <v>153</v>
      </c>
      <c r="K3" s="12"/>
      <c r="L3" s="12"/>
      <c r="M3" s="12" t="s">
        <v>152</v>
      </c>
      <c r="N3" s="13">
        <v>60000.0</v>
      </c>
      <c r="O3" s="12"/>
      <c r="P3" s="12" t="s">
        <v>63</v>
      </c>
      <c r="Q3" s="15"/>
      <c r="R3" s="15" t="s">
        <v>63</v>
      </c>
      <c r="S3" s="12"/>
      <c r="T3" s="12"/>
      <c r="U3" s="12"/>
      <c r="V3" s="12"/>
      <c r="W3" s="67"/>
      <c r="X3" s="12"/>
      <c r="Y3" s="12"/>
      <c r="Z3" s="12"/>
      <c r="AA3" s="12"/>
      <c r="AB3" s="12"/>
      <c r="AC3" s="12"/>
      <c r="AD3" s="12"/>
      <c r="AE3" s="67"/>
      <c r="AF3" s="41"/>
      <c r="AG3" s="41"/>
    </row>
    <row r="4" ht="15.75" customHeight="1">
      <c r="A4" s="39">
        <v>5.273352633E9</v>
      </c>
      <c r="B4" s="12"/>
      <c r="C4" s="46">
        <v>44514.5208333333</v>
      </c>
      <c r="D4" s="12" t="s">
        <v>87</v>
      </c>
      <c r="E4" s="12" t="s">
        <v>61</v>
      </c>
      <c r="F4" s="12"/>
      <c r="G4" s="12"/>
      <c r="H4" s="12"/>
      <c r="I4" s="12"/>
      <c r="J4" s="12" t="s">
        <v>154</v>
      </c>
      <c r="K4" s="12"/>
      <c r="L4" s="12"/>
      <c r="M4" s="12" t="s">
        <v>152</v>
      </c>
      <c r="N4" s="13">
        <v>50000.0</v>
      </c>
      <c r="O4" s="12"/>
      <c r="P4" s="12" t="s">
        <v>63</v>
      </c>
      <c r="Q4" s="15"/>
      <c r="R4" s="15" t="s">
        <v>63</v>
      </c>
      <c r="S4" s="12"/>
      <c r="T4" s="12"/>
      <c r="U4" s="12"/>
      <c r="V4" s="12"/>
      <c r="W4" s="67"/>
      <c r="X4" s="12"/>
      <c r="Y4" s="12"/>
      <c r="Z4" s="12"/>
      <c r="AA4" s="12"/>
      <c r="AB4" s="12"/>
      <c r="AC4" s="12"/>
      <c r="AD4" s="12"/>
      <c r="AE4" s="67"/>
      <c r="AF4" s="41"/>
      <c r="AG4" s="41"/>
    </row>
    <row r="5" ht="15.75" customHeight="1">
      <c r="A5" s="39">
        <v>5.271271162E9</v>
      </c>
      <c r="B5" s="12"/>
      <c r="C5" s="46">
        <v>44513.9319444444</v>
      </c>
      <c r="D5" s="12" t="s">
        <v>87</v>
      </c>
      <c r="E5" s="12" t="s">
        <v>61</v>
      </c>
      <c r="F5" s="12"/>
      <c r="G5" s="12"/>
      <c r="H5" s="12"/>
      <c r="I5" s="12"/>
      <c r="J5" s="12" t="s">
        <v>155</v>
      </c>
      <c r="K5" s="12"/>
      <c r="L5" s="12"/>
      <c r="M5" s="12" t="s">
        <v>152</v>
      </c>
      <c r="N5" s="13">
        <v>18000.0</v>
      </c>
      <c r="O5" s="12"/>
      <c r="P5" s="12" t="s">
        <v>63</v>
      </c>
      <c r="Q5" s="15"/>
      <c r="R5" s="15" t="s">
        <v>63</v>
      </c>
      <c r="S5" s="12"/>
      <c r="T5" s="12"/>
      <c r="U5" s="12"/>
      <c r="V5" s="12"/>
      <c r="W5" s="67"/>
      <c r="X5" s="12"/>
      <c r="Y5" s="12"/>
      <c r="Z5" s="12"/>
      <c r="AA5" s="12"/>
      <c r="AB5" s="12"/>
      <c r="AC5" s="12"/>
      <c r="AD5" s="12"/>
      <c r="AE5" s="67"/>
      <c r="AF5" s="41"/>
      <c r="AG5" s="41"/>
    </row>
    <row r="6" ht="15.75" customHeight="1">
      <c r="A6" s="39">
        <v>5.271264018E9</v>
      </c>
      <c r="B6" s="12"/>
      <c r="C6" s="46">
        <v>44513.9298611111</v>
      </c>
      <c r="D6" s="12" t="s">
        <v>87</v>
      </c>
      <c r="E6" s="12" t="s">
        <v>61</v>
      </c>
      <c r="F6" s="12"/>
      <c r="G6" s="12"/>
      <c r="H6" s="12"/>
      <c r="I6" s="12"/>
      <c r="J6" s="12" t="s">
        <v>155</v>
      </c>
      <c r="K6" s="12"/>
      <c r="L6" s="12"/>
      <c r="M6" s="12" t="s">
        <v>152</v>
      </c>
      <c r="N6" s="13">
        <v>31000.0</v>
      </c>
      <c r="O6" s="12"/>
      <c r="P6" s="12" t="s">
        <v>63</v>
      </c>
      <c r="Q6" s="15"/>
      <c r="R6" s="15" t="s">
        <v>63</v>
      </c>
      <c r="S6" s="12"/>
      <c r="T6" s="12"/>
      <c r="U6" s="12"/>
      <c r="V6" s="12"/>
      <c r="W6" s="67"/>
      <c r="X6" s="12"/>
      <c r="Y6" s="12"/>
      <c r="Z6" s="12"/>
      <c r="AA6" s="12"/>
      <c r="AB6" s="12"/>
      <c r="AC6" s="12"/>
      <c r="AD6" s="12"/>
      <c r="AE6" s="67"/>
      <c r="AF6" s="41"/>
      <c r="AG6" s="41"/>
    </row>
    <row r="7" ht="15.75" customHeight="1">
      <c r="A7" s="39">
        <v>5.271260116E9</v>
      </c>
      <c r="B7" s="12"/>
      <c r="C7" s="46">
        <v>44513.9284722222</v>
      </c>
      <c r="D7" s="12" t="s">
        <v>87</v>
      </c>
      <c r="E7" s="12" t="s">
        <v>61</v>
      </c>
      <c r="F7" s="12"/>
      <c r="G7" s="12"/>
      <c r="H7" s="12"/>
      <c r="I7" s="12"/>
      <c r="J7" s="12" t="s">
        <v>155</v>
      </c>
      <c r="K7" s="12"/>
      <c r="L7" s="12"/>
      <c r="M7" s="12" t="s">
        <v>152</v>
      </c>
      <c r="N7" s="13">
        <v>32000.0</v>
      </c>
      <c r="O7" s="12"/>
      <c r="P7" s="12" t="s">
        <v>63</v>
      </c>
      <c r="Q7" s="15"/>
      <c r="R7" s="15" t="s">
        <v>63</v>
      </c>
      <c r="S7" s="12"/>
      <c r="T7" s="12"/>
      <c r="U7" s="12"/>
      <c r="V7" s="12"/>
      <c r="W7" s="67"/>
      <c r="X7" s="12"/>
      <c r="Y7" s="12"/>
      <c r="Z7" s="12"/>
      <c r="AA7" s="12"/>
      <c r="AB7" s="12"/>
      <c r="AC7" s="12"/>
      <c r="AD7" s="12"/>
      <c r="AE7" s="67"/>
      <c r="AF7" s="41"/>
      <c r="AG7" s="41"/>
    </row>
    <row r="8" ht="15.75" customHeight="1">
      <c r="A8" s="39">
        <v>5.201255891E9</v>
      </c>
      <c r="B8" s="12"/>
      <c r="C8" s="46">
        <v>44513.9270833333</v>
      </c>
      <c r="D8" s="12" t="s">
        <v>87</v>
      </c>
      <c r="E8" s="12" t="s">
        <v>61</v>
      </c>
      <c r="F8" s="12"/>
      <c r="G8" s="12"/>
      <c r="H8" s="12"/>
      <c r="I8" s="12"/>
      <c r="J8" s="12" t="s">
        <v>155</v>
      </c>
      <c r="K8" s="12"/>
      <c r="L8" s="12"/>
      <c r="M8" s="12" t="s">
        <v>152</v>
      </c>
      <c r="N8" s="13">
        <v>25000.0</v>
      </c>
      <c r="O8" s="12"/>
      <c r="P8" s="12" t="s">
        <v>63</v>
      </c>
      <c r="Q8" s="15"/>
      <c r="R8" s="15" t="s">
        <v>63</v>
      </c>
      <c r="S8" s="12"/>
      <c r="T8" s="12"/>
      <c r="U8" s="12"/>
      <c r="V8" s="12"/>
      <c r="W8" s="67"/>
      <c r="X8" s="12"/>
      <c r="Y8" s="12"/>
      <c r="Z8" s="12"/>
      <c r="AA8" s="12"/>
      <c r="AB8" s="12"/>
      <c r="AC8" s="12"/>
      <c r="AD8" s="12"/>
      <c r="AE8" s="67"/>
      <c r="AF8" s="41"/>
      <c r="AG8" s="41"/>
    </row>
    <row r="9" ht="15.75" customHeight="1">
      <c r="A9" s="39">
        <v>5.262648528E9</v>
      </c>
      <c r="B9" s="12"/>
      <c r="C9" s="46">
        <v>44512.63125</v>
      </c>
      <c r="D9" s="12" t="s">
        <v>87</v>
      </c>
      <c r="E9" s="12" t="s">
        <v>61</v>
      </c>
      <c r="F9" s="12"/>
      <c r="G9" s="12"/>
      <c r="H9" s="12"/>
      <c r="I9" s="12"/>
      <c r="J9" s="12" t="s">
        <v>156</v>
      </c>
      <c r="K9" s="12"/>
      <c r="L9" s="12"/>
      <c r="M9" s="12" t="s">
        <v>152</v>
      </c>
      <c r="N9" s="13">
        <v>18600.0</v>
      </c>
      <c r="O9" s="12"/>
      <c r="P9" s="12" t="s">
        <v>63</v>
      </c>
      <c r="Q9" s="15"/>
      <c r="R9" s="15" t="s">
        <v>63</v>
      </c>
      <c r="S9" s="12"/>
      <c r="T9" s="12"/>
      <c r="U9" s="12"/>
      <c r="V9" s="12"/>
      <c r="W9" s="67"/>
      <c r="X9" s="12"/>
      <c r="Y9" s="12"/>
      <c r="Z9" s="12"/>
      <c r="AA9" s="12"/>
      <c r="AB9" s="12"/>
      <c r="AC9" s="12"/>
      <c r="AD9" s="12"/>
      <c r="AE9" s="67"/>
      <c r="AF9" s="41"/>
      <c r="AG9" s="41"/>
    </row>
    <row r="10" ht="15.75" customHeight="1">
      <c r="A10" s="39">
        <v>5.261854084E9</v>
      </c>
      <c r="B10" s="12"/>
      <c r="C10" s="46">
        <v>44512.5388888889</v>
      </c>
      <c r="D10" s="12" t="s">
        <v>87</v>
      </c>
      <c r="E10" s="12" t="s">
        <v>61</v>
      </c>
      <c r="F10" s="12"/>
      <c r="G10" s="12"/>
      <c r="H10" s="12"/>
      <c r="I10" s="12"/>
      <c r="J10" s="12" t="s">
        <v>157</v>
      </c>
      <c r="K10" s="12"/>
      <c r="L10" s="12"/>
      <c r="M10" s="12" t="s">
        <v>152</v>
      </c>
      <c r="N10" s="13">
        <v>50000.0</v>
      </c>
      <c r="O10" s="12"/>
      <c r="P10" s="12" t="s">
        <v>63</v>
      </c>
      <c r="Q10" s="15"/>
      <c r="R10" s="15" t="s">
        <v>63</v>
      </c>
      <c r="S10" s="12"/>
      <c r="T10" s="12"/>
      <c r="U10" s="12"/>
      <c r="V10" s="12"/>
      <c r="W10" s="67"/>
      <c r="X10" s="12"/>
      <c r="Y10" s="12"/>
      <c r="Z10" s="12"/>
      <c r="AA10" s="12"/>
      <c r="AB10" s="12"/>
      <c r="AC10" s="12"/>
      <c r="AD10" s="12"/>
      <c r="AE10" s="67"/>
      <c r="AF10" s="41"/>
      <c r="AG10" s="41"/>
    </row>
    <row r="11" ht="15.75" customHeight="1">
      <c r="A11" s="39">
        <v>5.260933382E9</v>
      </c>
      <c r="B11" s="12"/>
      <c r="C11" s="46">
        <v>44512.43125</v>
      </c>
      <c r="D11" s="12" t="s">
        <v>87</v>
      </c>
      <c r="E11" s="12" t="s">
        <v>61</v>
      </c>
      <c r="F11" s="12"/>
      <c r="G11" s="12"/>
      <c r="H11" s="12"/>
      <c r="I11" s="12"/>
      <c r="J11" s="12" t="s">
        <v>158</v>
      </c>
      <c r="K11" s="12"/>
      <c r="L11" s="12"/>
      <c r="M11" s="12" t="s">
        <v>152</v>
      </c>
      <c r="N11" s="13">
        <v>18500.0</v>
      </c>
      <c r="O11" s="12"/>
      <c r="P11" s="12" t="s">
        <v>63</v>
      </c>
      <c r="Q11" s="15"/>
      <c r="R11" s="15" t="s">
        <v>63</v>
      </c>
      <c r="S11" s="12"/>
      <c r="T11" s="12"/>
      <c r="U11" s="12"/>
      <c r="V11" s="12"/>
      <c r="W11" s="67"/>
      <c r="X11" s="12"/>
      <c r="Y11" s="12"/>
      <c r="Z11" s="12"/>
      <c r="AA11" s="12"/>
      <c r="AB11" s="12"/>
      <c r="AC11" s="12"/>
      <c r="AD11" s="12"/>
      <c r="AE11" s="67"/>
      <c r="AF11" s="41"/>
      <c r="AG11" s="41"/>
    </row>
    <row r="12" ht="15.75" customHeight="1">
      <c r="A12" s="39">
        <v>5.260928834E9</v>
      </c>
      <c r="B12" s="12"/>
      <c r="C12" s="46">
        <v>44512.43125</v>
      </c>
      <c r="D12" s="12" t="s">
        <v>87</v>
      </c>
      <c r="E12" s="12" t="s">
        <v>61</v>
      </c>
      <c r="F12" s="12"/>
      <c r="G12" s="12"/>
      <c r="H12" s="12"/>
      <c r="I12" s="12"/>
      <c r="J12" s="12" t="s">
        <v>158</v>
      </c>
      <c r="K12" s="12"/>
      <c r="L12" s="12"/>
      <c r="M12" s="12" t="s">
        <v>152</v>
      </c>
      <c r="N12" s="13">
        <v>19700.0</v>
      </c>
      <c r="O12" s="12"/>
      <c r="P12" s="12" t="s">
        <v>63</v>
      </c>
      <c r="Q12" s="15"/>
      <c r="R12" s="15" t="s">
        <v>63</v>
      </c>
      <c r="S12" s="12"/>
      <c r="T12" s="12"/>
      <c r="U12" s="12"/>
      <c r="V12" s="12"/>
      <c r="W12" s="67"/>
      <c r="X12" s="12"/>
      <c r="Y12" s="12"/>
      <c r="Z12" s="12"/>
      <c r="AA12" s="12"/>
      <c r="AB12" s="12"/>
      <c r="AC12" s="12"/>
      <c r="AD12" s="12"/>
      <c r="AE12" s="67"/>
      <c r="AF12" s="41"/>
      <c r="AG12" s="41"/>
    </row>
    <row r="13" ht="15.75" customHeight="1">
      <c r="A13" s="39">
        <v>5.260923474E9</v>
      </c>
      <c r="B13" s="12"/>
      <c r="C13" s="46">
        <v>44512.4305555556</v>
      </c>
      <c r="D13" s="12" t="s">
        <v>87</v>
      </c>
      <c r="E13" s="12" t="s">
        <v>61</v>
      </c>
      <c r="F13" s="12"/>
      <c r="G13" s="12"/>
      <c r="H13" s="12"/>
      <c r="I13" s="12"/>
      <c r="J13" s="12" t="s">
        <v>158</v>
      </c>
      <c r="K13" s="12"/>
      <c r="L13" s="12"/>
      <c r="M13" s="12" t="s">
        <v>152</v>
      </c>
      <c r="N13" s="13">
        <v>50000.0</v>
      </c>
      <c r="O13" s="12"/>
      <c r="P13" s="12" t="s">
        <v>63</v>
      </c>
      <c r="Q13" s="15"/>
      <c r="R13" s="15" t="s">
        <v>63</v>
      </c>
      <c r="S13" s="12"/>
      <c r="T13" s="12"/>
      <c r="U13" s="12"/>
      <c r="V13" s="12"/>
      <c r="W13" s="67"/>
      <c r="X13" s="12"/>
      <c r="Y13" s="12"/>
      <c r="Z13" s="12"/>
      <c r="AA13" s="12"/>
      <c r="AB13" s="12"/>
      <c r="AC13" s="12"/>
      <c r="AD13" s="12"/>
      <c r="AE13" s="67"/>
      <c r="AF13" s="41"/>
      <c r="AG13" s="41"/>
    </row>
    <row r="14" ht="15.75" customHeight="1">
      <c r="A14" s="39">
        <v>5.26591359E9</v>
      </c>
      <c r="B14" s="12"/>
      <c r="C14" s="46">
        <v>44512.4291666667</v>
      </c>
      <c r="D14" s="12" t="s">
        <v>87</v>
      </c>
      <c r="E14" s="12" t="s">
        <v>61</v>
      </c>
      <c r="F14" s="12"/>
      <c r="G14" s="12"/>
      <c r="H14" s="12"/>
      <c r="I14" s="12"/>
      <c r="J14" s="12" t="s">
        <v>158</v>
      </c>
      <c r="K14" s="12"/>
      <c r="L14" s="12"/>
      <c r="M14" s="12" t="s">
        <v>152</v>
      </c>
      <c r="N14" s="13">
        <v>35000.0</v>
      </c>
      <c r="O14" s="12"/>
      <c r="P14" s="12" t="s">
        <v>63</v>
      </c>
      <c r="Q14" s="15"/>
      <c r="R14" s="15" t="s">
        <v>63</v>
      </c>
      <c r="S14" s="12"/>
      <c r="T14" s="12"/>
      <c r="U14" s="12"/>
      <c r="V14" s="12"/>
      <c r="W14" s="67"/>
      <c r="X14" s="12"/>
      <c r="Y14" s="12"/>
      <c r="Z14" s="12"/>
      <c r="AA14" s="12"/>
      <c r="AB14" s="12"/>
      <c r="AC14" s="12"/>
      <c r="AD14" s="12"/>
      <c r="AE14" s="67"/>
      <c r="AF14" s="41"/>
      <c r="AG14" s="41"/>
    </row>
    <row r="15" ht="15.75" customHeight="1">
      <c r="A15" s="39">
        <v>5.257168325E9</v>
      </c>
      <c r="B15" s="12"/>
      <c r="C15" s="46">
        <v>44511.6930555556</v>
      </c>
      <c r="D15" s="12" t="s">
        <v>87</v>
      </c>
      <c r="E15" s="12" t="s">
        <v>61</v>
      </c>
      <c r="F15" s="12"/>
      <c r="G15" s="12"/>
      <c r="H15" s="12"/>
      <c r="I15" s="12"/>
      <c r="J15" s="12" t="s">
        <v>159</v>
      </c>
      <c r="K15" s="12"/>
      <c r="L15" s="12"/>
      <c r="M15" s="12" t="s">
        <v>152</v>
      </c>
      <c r="N15" s="13">
        <v>47900.0</v>
      </c>
      <c r="O15" s="12"/>
      <c r="P15" s="12" t="s">
        <v>63</v>
      </c>
      <c r="Q15" s="15"/>
      <c r="R15" s="15" t="s">
        <v>63</v>
      </c>
      <c r="S15" s="12"/>
      <c r="T15" s="12"/>
      <c r="U15" s="12"/>
      <c r="V15" s="12"/>
      <c r="W15" s="67"/>
      <c r="X15" s="12"/>
      <c r="Y15" s="12"/>
      <c r="Z15" s="12"/>
      <c r="AA15" s="12"/>
      <c r="AB15" s="12"/>
      <c r="AC15" s="12"/>
      <c r="AD15" s="12"/>
      <c r="AE15" s="67"/>
      <c r="AF15" s="41"/>
      <c r="AG15" s="41"/>
    </row>
    <row r="16" ht="15.75" customHeight="1">
      <c r="A16" s="39">
        <v>5.249076506E9</v>
      </c>
      <c r="B16" s="12"/>
      <c r="C16" s="46">
        <v>44510.4361111111</v>
      </c>
      <c r="D16" s="12" t="s">
        <v>87</v>
      </c>
      <c r="E16" s="12" t="s">
        <v>61</v>
      </c>
      <c r="F16" s="12"/>
      <c r="G16" s="12"/>
      <c r="H16" s="12"/>
      <c r="I16" s="12"/>
      <c r="J16" s="12" t="s">
        <v>158</v>
      </c>
      <c r="K16" s="12"/>
      <c r="L16" s="12"/>
      <c r="M16" s="12" t="s">
        <v>152</v>
      </c>
      <c r="N16" s="13">
        <v>86400.0</v>
      </c>
      <c r="O16" s="12"/>
      <c r="P16" s="12" t="s">
        <v>63</v>
      </c>
      <c r="Q16" s="15"/>
      <c r="R16" s="15" t="s">
        <v>63</v>
      </c>
      <c r="S16" s="12"/>
      <c r="T16" s="12"/>
      <c r="U16" s="12"/>
      <c r="V16" s="12"/>
      <c r="W16" s="67"/>
      <c r="X16" s="12"/>
      <c r="Y16" s="12"/>
      <c r="Z16" s="12"/>
      <c r="AA16" s="12"/>
      <c r="AB16" s="12"/>
      <c r="AC16" s="12"/>
      <c r="AD16" s="12"/>
      <c r="AE16" s="67"/>
      <c r="AF16" s="41"/>
      <c r="AG16" s="41"/>
    </row>
    <row r="17" ht="15.75" customHeight="1">
      <c r="A17" s="39">
        <v>5.248738903E9</v>
      </c>
      <c r="B17" s="12"/>
      <c r="C17" s="46">
        <v>44510.3965277778</v>
      </c>
      <c r="D17" s="12" t="s">
        <v>87</v>
      </c>
      <c r="E17" s="12" t="s">
        <v>61</v>
      </c>
      <c r="F17" s="12"/>
      <c r="G17" s="12"/>
      <c r="H17" s="12"/>
      <c r="I17" s="12"/>
      <c r="J17" s="12" t="s">
        <v>160</v>
      </c>
      <c r="K17" s="12"/>
      <c r="L17" s="12"/>
      <c r="M17" s="12" t="s">
        <v>152</v>
      </c>
      <c r="N17" s="13">
        <v>35000.0</v>
      </c>
      <c r="O17" s="12"/>
      <c r="P17" s="12" t="s">
        <v>63</v>
      </c>
      <c r="Q17" s="15"/>
      <c r="R17" s="15" t="s">
        <v>63</v>
      </c>
      <c r="S17" s="12"/>
      <c r="T17" s="12"/>
      <c r="U17" s="12"/>
      <c r="V17" s="12"/>
      <c r="W17" s="67"/>
      <c r="X17" s="12"/>
      <c r="Y17" s="12"/>
      <c r="Z17" s="12"/>
      <c r="AA17" s="12"/>
      <c r="AB17" s="12"/>
      <c r="AC17" s="12"/>
      <c r="AD17" s="12"/>
      <c r="AE17" s="67"/>
      <c r="AF17" s="41"/>
      <c r="AG17" s="41"/>
    </row>
    <row r="18" ht="15.75" customHeight="1">
      <c r="A18" s="39">
        <v>5.248715332E9</v>
      </c>
      <c r="B18" s="12"/>
      <c r="C18" s="46">
        <v>44510.39375</v>
      </c>
      <c r="D18" s="12" t="s">
        <v>87</v>
      </c>
      <c r="E18" s="12" t="s">
        <v>61</v>
      </c>
      <c r="F18" s="12"/>
      <c r="G18" s="12"/>
      <c r="H18" s="12"/>
      <c r="I18" s="12"/>
      <c r="J18" s="12" t="s">
        <v>160</v>
      </c>
      <c r="K18" s="12"/>
      <c r="L18" s="12"/>
      <c r="M18" s="12" t="s">
        <v>152</v>
      </c>
      <c r="N18" s="13">
        <v>108800.0</v>
      </c>
      <c r="O18" s="12"/>
      <c r="P18" s="12" t="s">
        <v>63</v>
      </c>
      <c r="Q18" s="15"/>
      <c r="R18" s="15" t="s">
        <v>63</v>
      </c>
      <c r="S18" s="12"/>
      <c r="T18" s="12"/>
      <c r="U18" s="12"/>
      <c r="V18" s="12"/>
      <c r="W18" s="67"/>
      <c r="X18" s="12"/>
      <c r="Y18" s="12"/>
      <c r="Z18" s="12"/>
      <c r="AA18" s="12"/>
      <c r="AB18" s="12"/>
      <c r="AC18" s="12"/>
      <c r="AD18" s="12"/>
      <c r="AE18" s="67"/>
      <c r="AF18" s="41"/>
      <c r="AG18" s="41"/>
    </row>
    <row r="19" ht="15.75" customHeight="1">
      <c r="A19" s="39">
        <v>5.236677182E9</v>
      </c>
      <c r="B19" s="12" t="s">
        <v>161</v>
      </c>
      <c r="C19" s="46">
        <v>44419.3729166667</v>
      </c>
      <c r="D19" s="12" t="s">
        <v>87</v>
      </c>
      <c r="E19" s="12" t="s">
        <v>75</v>
      </c>
      <c r="G19" s="12"/>
      <c r="H19" s="12"/>
      <c r="I19" s="12" t="s">
        <v>162</v>
      </c>
      <c r="J19" s="12" t="s">
        <v>152</v>
      </c>
      <c r="K19" s="12" t="s">
        <v>152</v>
      </c>
      <c r="L19" s="12" t="s">
        <v>92</v>
      </c>
      <c r="M19" s="12" t="s">
        <v>93</v>
      </c>
      <c r="N19" s="15">
        <v>-1194615.0</v>
      </c>
      <c r="O19" s="12" t="s">
        <v>163</v>
      </c>
      <c r="P19" s="12" t="s">
        <v>63</v>
      </c>
      <c r="Q19" s="15" t="s">
        <v>163</v>
      </c>
      <c r="R19" s="15" t="s">
        <v>63</v>
      </c>
      <c r="S19" s="12"/>
      <c r="T19" s="12"/>
      <c r="U19" s="12"/>
      <c r="V19" s="12"/>
      <c r="W19" s="67"/>
      <c r="X19" s="12"/>
      <c r="Y19" s="12"/>
      <c r="Z19" s="12"/>
      <c r="AA19" s="12"/>
      <c r="AB19" s="12"/>
      <c r="AC19" s="12"/>
      <c r="AD19" s="12"/>
      <c r="AE19" s="67"/>
      <c r="AF19" s="41"/>
      <c r="AG19" s="41"/>
    </row>
    <row r="20" ht="15.75" customHeight="1">
      <c r="A20" s="12"/>
      <c r="B20" s="68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5"/>
      <c r="O20" s="12"/>
      <c r="P20" s="12"/>
      <c r="Q20" s="15"/>
      <c r="R20" s="15"/>
      <c r="S20" s="12"/>
      <c r="T20" s="12"/>
      <c r="U20" s="12"/>
      <c r="V20" s="12"/>
      <c r="W20" s="67"/>
      <c r="X20" s="12"/>
      <c r="Y20" s="12"/>
      <c r="Z20" s="12"/>
      <c r="AA20" s="12"/>
      <c r="AB20" s="12"/>
      <c r="AC20" s="12"/>
      <c r="AD20" s="12"/>
      <c r="AE20" s="67"/>
      <c r="AF20" s="41"/>
      <c r="AG20" s="41"/>
    </row>
    <row r="21" ht="15.75" customHeight="1">
      <c r="A21" s="39">
        <v>5.233874587E9</v>
      </c>
      <c r="B21" s="68"/>
      <c r="C21" s="46">
        <v>44388.7215277778</v>
      </c>
      <c r="D21" s="12" t="s">
        <v>87</v>
      </c>
      <c r="E21" s="12" t="s">
        <v>61</v>
      </c>
      <c r="F21" s="12"/>
      <c r="G21" s="12"/>
      <c r="H21" s="12"/>
      <c r="I21" s="12" t="s">
        <v>164</v>
      </c>
      <c r="J21" s="12" t="s">
        <v>165</v>
      </c>
      <c r="K21" s="12" t="s">
        <v>165</v>
      </c>
      <c r="L21" s="12" t="s">
        <v>166</v>
      </c>
      <c r="M21" s="12" t="s">
        <v>152</v>
      </c>
      <c r="N21" s="69">
        <v>133500.0</v>
      </c>
      <c r="O21" s="12">
        <v>668.0</v>
      </c>
      <c r="P21" s="12" t="s">
        <v>63</v>
      </c>
      <c r="Q21" s="15">
        <v>1194615.0</v>
      </c>
      <c r="R21" s="15" t="s">
        <v>63</v>
      </c>
      <c r="S21" s="12"/>
      <c r="T21" s="12"/>
      <c r="U21" s="12"/>
      <c r="V21" s="12"/>
      <c r="W21" s="67"/>
      <c r="X21" s="12"/>
      <c r="Y21" s="12"/>
      <c r="Z21" s="12"/>
      <c r="AA21" s="12"/>
      <c r="AB21" s="12"/>
      <c r="AC21" s="12"/>
      <c r="AD21" s="12"/>
      <c r="AE21" s="67"/>
      <c r="AF21" s="41"/>
      <c r="AG21" s="41"/>
    </row>
    <row r="22" ht="15.75" customHeight="1">
      <c r="A22" s="70">
        <v>5.23378217E9</v>
      </c>
      <c r="B22" s="71"/>
      <c r="C22" s="72">
        <v>44388.7118055556</v>
      </c>
      <c r="D22" s="73" t="s">
        <v>87</v>
      </c>
      <c r="E22" s="73" t="s">
        <v>61</v>
      </c>
      <c r="F22" s="73"/>
      <c r="G22" s="73"/>
      <c r="H22" s="73"/>
      <c r="I22" s="73" t="s">
        <v>164</v>
      </c>
      <c r="J22" s="73" t="s">
        <v>165</v>
      </c>
      <c r="K22" s="73" t="s">
        <v>165</v>
      </c>
      <c r="L22" s="73" t="s">
        <v>166</v>
      </c>
      <c r="M22" s="73" t="s">
        <v>152</v>
      </c>
      <c r="N22" s="74">
        <v>162450.0</v>
      </c>
      <c r="O22" s="73">
        <v>812.0</v>
      </c>
      <c r="P22" s="73" t="s">
        <v>63</v>
      </c>
      <c r="Q22" s="75">
        <v>1061783.0</v>
      </c>
      <c r="R22" s="75" t="s">
        <v>63</v>
      </c>
      <c r="S22" s="73"/>
      <c r="T22" s="73"/>
      <c r="U22" s="73"/>
      <c r="V22" s="73"/>
      <c r="W22" s="76"/>
      <c r="X22" s="73"/>
      <c r="Y22" s="73"/>
      <c r="Z22" s="73"/>
      <c r="AA22" s="73"/>
      <c r="AB22" s="73"/>
      <c r="AC22" s="73"/>
      <c r="AD22" s="73"/>
      <c r="AE22" s="76"/>
      <c r="AF22" s="77"/>
      <c r="AG22" s="77"/>
    </row>
    <row r="23" ht="15.75" customHeight="1">
      <c r="A23" s="39">
        <v>5.232762826E9</v>
      </c>
      <c r="B23" s="68"/>
      <c r="C23" s="46">
        <v>44388.5881944444</v>
      </c>
      <c r="D23" s="12" t="s">
        <v>87</v>
      </c>
      <c r="E23" s="12" t="s">
        <v>61</v>
      </c>
      <c r="F23" s="12"/>
      <c r="G23" s="12"/>
      <c r="H23" s="12"/>
      <c r="I23" s="12" t="s">
        <v>167</v>
      </c>
      <c r="J23" s="12" t="s">
        <v>159</v>
      </c>
      <c r="K23" s="12" t="s">
        <v>159</v>
      </c>
      <c r="L23" s="12" t="s">
        <v>166</v>
      </c>
      <c r="M23" s="12" t="s">
        <v>152</v>
      </c>
      <c r="N23" s="69">
        <v>89100.0</v>
      </c>
      <c r="O23" s="12">
        <v>446.0</v>
      </c>
      <c r="P23" s="12" t="s">
        <v>63</v>
      </c>
      <c r="Q23" s="15">
        <v>900145.0</v>
      </c>
      <c r="R23" s="15" t="s">
        <v>63</v>
      </c>
      <c r="S23" s="12"/>
      <c r="T23" s="12"/>
      <c r="U23" s="12"/>
      <c r="V23" s="12"/>
      <c r="W23" s="67"/>
      <c r="X23" s="12"/>
      <c r="Y23" s="12"/>
      <c r="Z23" s="12"/>
      <c r="AA23" s="12"/>
      <c r="AB23" s="12"/>
      <c r="AC23" s="12"/>
      <c r="AD23" s="12"/>
      <c r="AE23" s="67"/>
      <c r="AF23" s="41"/>
      <c r="AG23" s="41"/>
    </row>
    <row r="24" ht="15.75" customHeight="1">
      <c r="A24" s="39">
        <v>5.231674152E9</v>
      </c>
      <c r="B24" s="68"/>
      <c r="C24" s="46">
        <v>44388.4527777778</v>
      </c>
      <c r="D24" s="12" t="s">
        <v>87</v>
      </c>
      <c r="E24" s="12" t="s">
        <v>61</v>
      </c>
      <c r="F24" s="12"/>
      <c r="G24" s="12"/>
      <c r="H24" s="12"/>
      <c r="I24" s="12" t="s">
        <v>168</v>
      </c>
      <c r="J24" s="12" t="s">
        <v>155</v>
      </c>
      <c r="K24" s="12" t="s">
        <v>155</v>
      </c>
      <c r="L24" s="12" t="s">
        <v>166</v>
      </c>
      <c r="M24" s="12" t="s">
        <v>152</v>
      </c>
      <c r="N24" s="69">
        <v>4000.0</v>
      </c>
      <c r="O24" s="12" t="s">
        <v>163</v>
      </c>
      <c r="P24" s="12" t="s">
        <v>63</v>
      </c>
      <c r="Q24" s="15">
        <v>811491.0</v>
      </c>
      <c r="R24" s="15" t="s">
        <v>63</v>
      </c>
      <c r="S24" s="12"/>
      <c r="T24" s="12"/>
      <c r="U24" s="12"/>
      <c r="V24" s="12"/>
      <c r="W24" s="67"/>
      <c r="X24" s="12"/>
      <c r="Y24" s="12"/>
      <c r="Z24" s="12"/>
      <c r="AA24" s="12"/>
      <c r="AB24" s="12"/>
      <c r="AC24" s="12"/>
      <c r="AD24" s="12"/>
      <c r="AE24" s="67"/>
      <c r="AF24" s="41"/>
      <c r="AG24" s="41"/>
    </row>
    <row r="25" ht="15.75" customHeight="1">
      <c r="A25" s="39">
        <v>5.231649482E9</v>
      </c>
      <c r="B25" s="68"/>
      <c r="C25" s="46">
        <v>44388.45</v>
      </c>
      <c r="D25" s="12" t="s">
        <v>87</v>
      </c>
      <c r="E25" s="12" t="s">
        <v>61</v>
      </c>
      <c r="F25" s="12"/>
      <c r="G25" s="12"/>
      <c r="H25" s="12"/>
      <c r="I25" s="12" t="s">
        <v>168</v>
      </c>
      <c r="J25" s="12" t="s">
        <v>155</v>
      </c>
      <c r="K25" s="12" t="s">
        <v>155</v>
      </c>
      <c r="L25" s="12" t="s">
        <v>166</v>
      </c>
      <c r="M25" s="12" t="s">
        <v>152</v>
      </c>
      <c r="N25" s="69">
        <v>27500.0</v>
      </c>
      <c r="O25" s="12">
        <v>138.0</v>
      </c>
      <c r="P25" s="12" t="s">
        <v>63</v>
      </c>
      <c r="Q25" s="15">
        <v>807491.0</v>
      </c>
      <c r="R25" s="15" t="s">
        <v>63</v>
      </c>
      <c r="S25" s="12"/>
      <c r="T25" s="12"/>
      <c r="U25" s="12"/>
      <c r="V25" s="12"/>
      <c r="W25" s="67"/>
      <c r="X25" s="12"/>
      <c r="Y25" s="12"/>
      <c r="Z25" s="12"/>
      <c r="AA25" s="12"/>
      <c r="AB25" s="12"/>
      <c r="AC25" s="12"/>
      <c r="AD25" s="12"/>
      <c r="AE25" s="67"/>
      <c r="AF25" s="41"/>
      <c r="AG25" s="41"/>
    </row>
    <row r="26" ht="15.75" customHeight="1">
      <c r="A26" s="39">
        <v>5.231632753E9</v>
      </c>
      <c r="B26" s="68"/>
      <c r="C26" s="46">
        <v>44388.4479166667</v>
      </c>
      <c r="D26" s="12" t="s">
        <v>87</v>
      </c>
      <c r="E26" s="12" t="s">
        <v>61</v>
      </c>
      <c r="F26" s="12"/>
      <c r="G26" s="12"/>
      <c r="H26" s="12"/>
      <c r="I26" s="12" t="s">
        <v>168</v>
      </c>
      <c r="J26" s="12" t="s">
        <v>155</v>
      </c>
      <c r="K26" s="12" t="s">
        <v>155</v>
      </c>
      <c r="L26" s="12" t="s">
        <v>166</v>
      </c>
      <c r="M26" s="12" t="s">
        <v>152</v>
      </c>
      <c r="N26" s="69">
        <v>25500.0</v>
      </c>
      <c r="O26" s="12">
        <v>128.0</v>
      </c>
      <c r="P26" s="12" t="s">
        <v>63</v>
      </c>
      <c r="Q26" s="15">
        <v>780129.0</v>
      </c>
      <c r="R26" s="15" t="s">
        <v>63</v>
      </c>
      <c r="S26" s="12"/>
      <c r="T26" s="12"/>
      <c r="U26" s="12"/>
      <c r="V26" s="12"/>
      <c r="W26" s="67"/>
      <c r="X26" s="12"/>
      <c r="Y26" s="12"/>
      <c r="Z26" s="12"/>
      <c r="AA26" s="12"/>
      <c r="AB26" s="12"/>
      <c r="AC26" s="12"/>
      <c r="AD26" s="12"/>
      <c r="AE26" s="67"/>
      <c r="AF26" s="41"/>
      <c r="AG26" s="41"/>
    </row>
    <row r="27" ht="15.75" customHeight="1">
      <c r="A27" s="39">
        <v>5.231528236E9</v>
      </c>
      <c r="B27" s="68"/>
      <c r="C27" s="46">
        <v>44388.4347222222</v>
      </c>
      <c r="D27" s="12" t="s">
        <v>87</v>
      </c>
      <c r="E27" s="12" t="s">
        <v>61</v>
      </c>
      <c r="F27" s="12"/>
      <c r="G27" s="12"/>
      <c r="H27" s="12"/>
      <c r="I27" s="12" t="s">
        <v>168</v>
      </c>
      <c r="J27" s="12" t="s">
        <v>155</v>
      </c>
      <c r="K27" s="12" t="s">
        <v>155</v>
      </c>
      <c r="L27" s="12" t="s">
        <v>166</v>
      </c>
      <c r="M27" s="12" t="s">
        <v>152</v>
      </c>
      <c r="N27" s="69">
        <v>32400.0</v>
      </c>
      <c r="O27" s="12">
        <v>162.0</v>
      </c>
      <c r="P27" s="12" t="s">
        <v>63</v>
      </c>
      <c r="Q27" s="15">
        <v>754757.0</v>
      </c>
      <c r="R27" s="15" t="s">
        <v>63</v>
      </c>
      <c r="S27" s="12"/>
      <c r="T27" s="12"/>
      <c r="U27" s="12"/>
      <c r="V27" s="12"/>
      <c r="W27" s="67"/>
      <c r="X27" s="12"/>
      <c r="Y27" s="12"/>
      <c r="Z27" s="12"/>
      <c r="AA27" s="12"/>
      <c r="AB27" s="12"/>
      <c r="AC27" s="12"/>
      <c r="AD27" s="12"/>
      <c r="AE27" s="67"/>
      <c r="AF27" s="41"/>
      <c r="AG27" s="41"/>
    </row>
    <row r="28" ht="15.75" customHeight="1">
      <c r="A28" s="39">
        <v>5.226588458E9</v>
      </c>
      <c r="B28" s="68"/>
      <c r="C28" s="46">
        <v>44358.5444444445</v>
      </c>
      <c r="D28" s="12" t="s">
        <v>87</v>
      </c>
      <c r="E28" s="12" t="s">
        <v>61</v>
      </c>
      <c r="F28" s="12"/>
      <c r="G28" s="12"/>
      <c r="H28" s="12"/>
      <c r="I28" s="12" t="s">
        <v>167</v>
      </c>
      <c r="J28" s="12" t="s">
        <v>159</v>
      </c>
      <c r="K28" s="12" t="s">
        <v>159</v>
      </c>
      <c r="L28" s="12" t="s">
        <v>166</v>
      </c>
      <c r="M28" s="12" t="s">
        <v>152</v>
      </c>
      <c r="N28" s="69">
        <v>128500.0</v>
      </c>
      <c r="O28" s="12">
        <v>642.0</v>
      </c>
      <c r="P28" s="12" t="s">
        <v>63</v>
      </c>
      <c r="Q28" s="15">
        <v>722519.0</v>
      </c>
      <c r="R28" s="15" t="s">
        <v>63</v>
      </c>
      <c r="S28" s="12"/>
      <c r="T28" s="12"/>
      <c r="U28" s="12"/>
      <c r="V28" s="12"/>
      <c r="W28" s="67"/>
      <c r="X28" s="12"/>
      <c r="Y28" s="12"/>
      <c r="Z28" s="12"/>
      <c r="AA28" s="12"/>
      <c r="AB28" s="12"/>
      <c r="AC28" s="12"/>
      <c r="AD28" s="12"/>
      <c r="AE28" s="67"/>
      <c r="AF28" s="41"/>
      <c r="AG28" s="41"/>
    </row>
    <row r="29" ht="15.75" customHeight="1">
      <c r="A29" s="39">
        <v>5.224412698E9</v>
      </c>
      <c r="B29" s="68"/>
      <c r="C29" s="46">
        <v>44358.2631944445</v>
      </c>
      <c r="D29" s="12" t="s">
        <v>87</v>
      </c>
      <c r="E29" s="12" t="s">
        <v>61</v>
      </c>
      <c r="F29" s="12"/>
      <c r="G29" s="12"/>
      <c r="H29" s="12"/>
      <c r="I29" s="12" t="s">
        <v>169</v>
      </c>
      <c r="J29" s="12" t="s">
        <v>170</v>
      </c>
      <c r="K29" s="12" t="s">
        <v>170</v>
      </c>
      <c r="L29" s="12" t="s">
        <v>166</v>
      </c>
      <c r="M29" s="12" t="s">
        <v>152</v>
      </c>
      <c r="N29" s="69">
        <v>45000.0</v>
      </c>
      <c r="O29" s="12">
        <v>225.0</v>
      </c>
      <c r="P29" s="12" t="s">
        <v>63</v>
      </c>
      <c r="Q29" s="15">
        <v>594661.0</v>
      </c>
      <c r="R29" s="15" t="s">
        <v>63</v>
      </c>
      <c r="S29" s="12"/>
      <c r="T29" s="12"/>
      <c r="U29" s="12"/>
      <c r="V29" s="12"/>
      <c r="W29" s="67"/>
      <c r="X29" s="12"/>
      <c r="Y29" s="12"/>
      <c r="Z29" s="12"/>
      <c r="AA29" s="12"/>
      <c r="AB29" s="12"/>
      <c r="AC29" s="12"/>
      <c r="AD29" s="12"/>
      <c r="AE29" s="67"/>
      <c r="AF29" s="41"/>
      <c r="AG29" s="41"/>
    </row>
    <row r="30" ht="15.75" customHeight="1">
      <c r="A30" s="39">
        <v>5.221606122E9</v>
      </c>
      <c r="B30" s="68"/>
      <c r="C30" s="46">
        <v>44327.6888888889</v>
      </c>
      <c r="D30" s="12" t="s">
        <v>87</v>
      </c>
      <c r="E30" s="12" t="s">
        <v>61</v>
      </c>
      <c r="F30" s="12"/>
      <c r="G30" s="12"/>
      <c r="H30" s="12"/>
      <c r="I30" s="12" t="s">
        <v>167</v>
      </c>
      <c r="J30" s="12" t="s">
        <v>159</v>
      </c>
      <c r="K30" s="12" t="s">
        <v>159</v>
      </c>
      <c r="L30" s="12" t="s">
        <v>166</v>
      </c>
      <c r="M30" s="12" t="s">
        <v>152</v>
      </c>
      <c r="N30" s="69">
        <v>72700.0</v>
      </c>
      <c r="O30" s="12">
        <v>364.0</v>
      </c>
      <c r="P30" s="12" t="s">
        <v>63</v>
      </c>
      <c r="Q30" s="15">
        <v>549886.0</v>
      </c>
      <c r="R30" s="15" t="s">
        <v>63</v>
      </c>
      <c r="S30" s="12"/>
      <c r="T30" s="12"/>
      <c r="U30" s="12"/>
      <c r="V30" s="12"/>
      <c r="W30" s="67"/>
      <c r="X30" s="12"/>
      <c r="Y30" s="12"/>
      <c r="Z30" s="12"/>
      <c r="AA30" s="12"/>
      <c r="AB30" s="12"/>
      <c r="AC30" s="12"/>
      <c r="AD30" s="12"/>
      <c r="AE30" s="67"/>
      <c r="AF30" s="41"/>
      <c r="AG30" s="41"/>
    </row>
    <row r="31" ht="15.75" customHeight="1">
      <c r="A31" s="39">
        <v>5.212756402E9</v>
      </c>
      <c r="B31" s="68"/>
      <c r="C31" s="46">
        <v>44297.3631944444</v>
      </c>
      <c r="D31" s="12" t="s">
        <v>87</v>
      </c>
      <c r="E31" s="12" t="s">
        <v>61</v>
      </c>
      <c r="F31" s="12"/>
      <c r="G31" s="12"/>
      <c r="H31" s="12"/>
      <c r="I31" s="12" t="s">
        <v>167</v>
      </c>
      <c r="J31" s="12" t="s">
        <v>159</v>
      </c>
      <c r="K31" s="12" t="s">
        <v>159</v>
      </c>
      <c r="L31" s="12" t="s">
        <v>166</v>
      </c>
      <c r="M31" s="12" t="s">
        <v>152</v>
      </c>
      <c r="N31" s="69">
        <v>17500.0</v>
      </c>
      <c r="O31" s="12">
        <v>88.0</v>
      </c>
      <c r="P31" s="12" t="s">
        <v>63</v>
      </c>
      <c r="Q31" s="15">
        <v>477550.0</v>
      </c>
      <c r="R31" s="15" t="s">
        <v>63</v>
      </c>
      <c r="S31" s="12"/>
      <c r="T31" s="12"/>
      <c r="U31" s="12"/>
      <c r="V31" s="12"/>
      <c r="W31" s="67"/>
      <c r="X31" s="12"/>
      <c r="Y31" s="12"/>
      <c r="Z31" s="12"/>
      <c r="AA31" s="12"/>
      <c r="AB31" s="12"/>
      <c r="AC31" s="12"/>
      <c r="AD31" s="12"/>
      <c r="AE31" s="67"/>
      <c r="AF31" s="41"/>
      <c r="AG31" s="41"/>
    </row>
    <row r="32" ht="15.75" customHeight="1">
      <c r="A32" s="39">
        <v>5.20895643E9</v>
      </c>
      <c r="B32" s="68"/>
      <c r="C32" s="46">
        <v>44266.6284722222</v>
      </c>
      <c r="D32" s="12" t="s">
        <v>87</v>
      </c>
      <c r="E32" s="12" t="s">
        <v>61</v>
      </c>
      <c r="F32" s="12"/>
      <c r="G32" s="12"/>
      <c r="H32" s="12"/>
      <c r="I32" s="12" t="s">
        <v>171</v>
      </c>
      <c r="J32" s="12" t="s">
        <v>172</v>
      </c>
      <c r="K32" s="12" t="s">
        <v>172</v>
      </c>
      <c r="L32" s="12" t="s">
        <v>166</v>
      </c>
      <c r="M32" s="12" t="s">
        <v>152</v>
      </c>
      <c r="N32" s="69">
        <v>50000.0</v>
      </c>
      <c r="O32" s="12">
        <v>250.0</v>
      </c>
      <c r="P32" s="12" t="s">
        <v>63</v>
      </c>
      <c r="Q32" s="15">
        <v>460138.0</v>
      </c>
      <c r="R32" s="15" t="s">
        <v>63</v>
      </c>
      <c r="S32" s="12"/>
      <c r="T32" s="12"/>
      <c r="U32" s="12"/>
      <c r="V32" s="12"/>
      <c r="W32" s="67"/>
      <c r="X32" s="12"/>
      <c r="Y32" s="12"/>
      <c r="Z32" s="12"/>
      <c r="AA32" s="12"/>
      <c r="AB32" s="12"/>
      <c r="AC32" s="12"/>
      <c r="AD32" s="12"/>
      <c r="AE32" s="67"/>
      <c r="AF32" s="41"/>
      <c r="AG32" s="41"/>
    </row>
    <row r="33" ht="15.75" customHeight="1">
      <c r="A33" s="39">
        <v>5.200822123E9</v>
      </c>
      <c r="B33" s="68"/>
      <c r="C33" s="46">
        <v>44238.40625</v>
      </c>
      <c r="D33" s="12" t="s">
        <v>87</v>
      </c>
      <c r="E33" s="12" t="s">
        <v>61</v>
      </c>
      <c r="F33" s="12"/>
      <c r="G33" s="12"/>
      <c r="H33" s="12"/>
      <c r="I33" s="12" t="s">
        <v>167</v>
      </c>
      <c r="J33" s="12" t="s">
        <v>159</v>
      </c>
      <c r="K33" s="12" t="s">
        <v>159</v>
      </c>
      <c r="L33" s="12" t="s">
        <v>166</v>
      </c>
      <c r="M33" s="12" t="s">
        <v>152</v>
      </c>
      <c r="N33" s="69">
        <v>120800.0</v>
      </c>
      <c r="O33" s="12">
        <v>604.0</v>
      </c>
      <c r="P33" s="12" t="s">
        <v>63</v>
      </c>
      <c r="Q33" s="15">
        <v>410388.0</v>
      </c>
      <c r="R33" s="15" t="s">
        <v>63</v>
      </c>
      <c r="S33" s="12"/>
      <c r="T33" s="12"/>
      <c r="U33" s="12"/>
      <c r="V33" s="12"/>
      <c r="W33" s="67"/>
      <c r="X33" s="12"/>
      <c r="Y33" s="12"/>
      <c r="Z33" s="12"/>
      <c r="AA33" s="12"/>
      <c r="AB33" s="12"/>
      <c r="AC33" s="12"/>
      <c r="AD33" s="12"/>
      <c r="AE33" s="67"/>
      <c r="AF33" s="41"/>
      <c r="AG33" s="41"/>
    </row>
    <row r="34" ht="15.75" customHeight="1">
      <c r="A34" s="39">
        <v>5.197553337E9</v>
      </c>
      <c r="B34" s="68"/>
      <c r="C34" s="46">
        <v>44207.7513888889</v>
      </c>
      <c r="D34" s="12" t="s">
        <v>87</v>
      </c>
      <c r="E34" s="12" t="s">
        <v>61</v>
      </c>
      <c r="F34" s="12"/>
      <c r="G34" s="12"/>
      <c r="H34" s="12"/>
      <c r="I34" s="12" t="s">
        <v>173</v>
      </c>
      <c r="J34" s="12" t="s">
        <v>174</v>
      </c>
      <c r="K34" s="12" t="s">
        <v>174</v>
      </c>
      <c r="L34" s="12" t="s">
        <v>166</v>
      </c>
      <c r="M34" s="12" t="s">
        <v>152</v>
      </c>
      <c r="N34" s="69">
        <v>18000.0</v>
      </c>
      <c r="O34" s="12">
        <v>90.0</v>
      </c>
      <c r="P34" s="12" t="s">
        <v>63</v>
      </c>
      <c r="Q34" s="15">
        <v>290192.0</v>
      </c>
      <c r="R34" s="15" t="s">
        <v>63</v>
      </c>
      <c r="S34" s="12"/>
      <c r="T34" s="12"/>
      <c r="U34" s="12"/>
      <c r="V34" s="12"/>
      <c r="W34" s="67"/>
      <c r="X34" s="12"/>
      <c r="Y34" s="12"/>
      <c r="Z34" s="12"/>
      <c r="AA34" s="12"/>
      <c r="AB34" s="12"/>
      <c r="AC34" s="12"/>
      <c r="AD34" s="12"/>
      <c r="AE34" s="67"/>
      <c r="AF34" s="41"/>
      <c r="AG34" s="41"/>
    </row>
    <row r="35" ht="15.75" customHeight="1">
      <c r="A35" s="39">
        <v>5.197438938E9</v>
      </c>
      <c r="B35" s="68"/>
      <c r="C35" s="46">
        <v>44207.7444444444</v>
      </c>
      <c r="D35" s="12" t="s">
        <v>87</v>
      </c>
      <c r="E35" s="12" t="s">
        <v>61</v>
      </c>
      <c r="F35" s="12"/>
      <c r="G35" s="12"/>
      <c r="H35" s="12"/>
      <c r="I35" s="12" t="s">
        <v>168</v>
      </c>
      <c r="J35" s="12" t="s">
        <v>155</v>
      </c>
      <c r="K35" s="12" t="s">
        <v>155</v>
      </c>
      <c r="L35" s="12" t="s">
        <v>166</v>
      </c>
      <c r="M35" s="12" t="s">
        <v>152</v>
      </c>
      <c r="N35" s="78">
        <v>55000.0</v>
      </c>
      <c r="O35" s="12">
        <v>275.0</v>
      </c>
      <c r="P35" s="12" t="s">
        <v>63</v>
      </c>
      <c r="Q35" s="15">
        <v>272282.0</v>
      </c>
      <c r="R35" s="15" t="s">
        <v>63</v>
      </c>
      <c r="S35" s="12" t="s">
        <v>175</v>
      </c>
      <c r="T35" s="12"/>
      <c r="U35" s="12"/>
      <c r="V35" s="12"/>
      <c r="W35" s="67"/>
      <c r="X35" s="12"/>
      <c r="Y35" s="12"/>
      <c r="Z35" s="12"/>
      <c r="AA35" s="12"/>
      <c r="AB35" s="12"/>
      <c r="AC35" s="12"/>
      <c r="AD35" s="12"/>
      <c r="AE35" s="67"/>
      <c r="AF35" s="41"/>
      <c r="AG35" s="41"/>
    </row>
    <row r="36" ht="15.75" customHeight="1">
      <c r="A36" s="39"/>
      <c r="B36" s="60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3"/>
      <c r="O36" s="12"/>
      <c r="P36" s="39"/>
      <c r="Q36" s="15"/>
      <c r="R36" s="13"/>
      <c r="S36" s="12"/>
      <c r="T36" s="12"/>
      <c r="U36" s="12"/>
      <c r="V36" s="12"/>
      <c r="W36" s="67"/>
      <c r="X36" s="12"/>
      <c r="Y36" s="12"/>
      <c r="Z36" s="12"/>
      <c r="AA36" s="12"/>
      <c r="AB36" s="12"/>
      <c r="AC36" s="12"/>
      <c r="AD36" s="12"/>
      <c r="AE36" s="67"/>
      <c r="AF36" s="41"/>
      <c r="AG36" s="41"/>
    </row>
    <row r="37" ht="15.75" customHeight="1">
      <c r="A37" s="39"/>
      <c r="B37" s="60"/>
      <c r="C37" s="12"/>
      <c r="D37" s="12"/>
      <c r="E37" s="12"/>
      <c r="G37" s="12"/>
      <c r="H37" s="12"/>
      <c r="I37" s="12"/>
      <c r="J37" s="12"/>
      <c r="K37" s="12"/>
      <c r="L37" s="12"/>
      <c r="M37" s="12"/>
      <c r="N37" s="13"/>
      <c r="O37" s="12"/>
      <c r="P37" s="39"/>
      <c r="Q37" s="15"/>
      <c r="R37" s="13"/>
      <c r="S37" s="12"/>
      <c r="T37" s="12"/>
      <c r="U37" s="12"/>
      <c r="V37" s="12"/>
      <c r="W37" s="67"/>
      <c r="X37" s="12"/>
      <c r="Y37" s="12"/>
      <c r="Z37" s="12"/>
      <c r="AA37" s="12"/>
      <c r="AB37" s="12"/>
      <c r="AC37" s="12"/>
      <c r="AD37" s="12"/>
      <c r="AE37" s="67"/>
      <c r="AF37" s="41"/>
      <c r="AG37" s="41"/>
    </row>
    <row r="38" ht="15.75" customHeight="1">
      <c r="A38" s="39"/>
      <c r="B38" s="60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3"/>
      <c r="O38" s="12"/>
      <c r="P38" s="39"/>
      <c r="Q38" s="15"/>
      <c r="R38" s="13"/>
      <c r="S38" s="12"/>
      <c r="T38" s="12"/>
      <c r="U38" s="12"/>
      <c r="V38" s="12"/>
      <c r="W38" s="67"/>
      <c r="X38" s="12"/>
      <c r="Y38" s="12"/>
      <c r="Z38" s="12"/>
      <c r="AA38" s="12"/>
      <c r="AB38" s="12"/>
      <c r="AC38" s="12"/>
      <c r="AD38" s="12"/>
      <c r="AE38" s="67"/>
      <c r="AF38" s="41"/>
      <c r="AG38" s="41"/>
    </row>
    <row r="39" ht="15.75" customHeight="1">
      <c r="A39" s="39"/>
      <c r="B39" s="60"/>
      <c r="C39" s="12"/>
      <c r="D39" s="12"/>
      <c r="E39" s="52" t="s">
        <v>144</v>
      </c>
      <c r="N39" s="54">
        <f>SUM(N21:N35)</f>
        <v>981950</v>
      </c>
      <c r="O39" s="55" t="s">
        <v>145</v>
      </c>
      <c r="P39" s="2" t="s">
        <v>176</v>
      </c>
      <c r="Q39" s="12"/>
      <c r="R39" s="12"/>
      <c r="S39" s="12"/>
      <c r="T39" s="55"/>
      <c r="U39" s="12"/>
      <c r="V39" s="12"/>
      <c r="W39" s="12"/>
      <c r="X39" s="12"/>
      <c r="Y39" s="12"/>
      <c r="Z39" s="12"/>
      <c r="AA39" s="12"/>
      <c r="AB39" s="54"/>
      <c r="AC39" s="12"/>
      <c r="AD39" s="12"/>
      <c r="AE39" s="67"/>
      <c r="AF39" s="41"/>
      <c r="AG39" s="41"/>
    </row>
    <row r="40" ht="15.75" customHeight="1">
      <c r="A40" s="39"/>
      <c r="B40" s="60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3">
        <f>N35</f>
        <v>55000</v>
      </c>
      <c r="O40" s="12"/>
      <c r="P40" s="39" t="s">
        <v>177</v>
      </c>
      <c r="Q40" s="15"/>
      <c r="R40" s="13"/>
      <c r="S40" s="12"/>
      <c r="T40" s="12"/>
      <c r="U40" s="12"/>
      <c r="V40" s="12"/>
      <c r="W40" s="67"/>
      <c r="X40" s="12"/>
      <c r="Y40" s="12"/>
      <c r="Z40" s="12"/>
      <c r="AA40" s="12"/>
      <c r="AB40" s="12"/>
      <c r="AC40" s="12"/>
      <c r="AD40" s="12"/>
      <c r="AE40" s="67"/>
      <c r="AF40" s="41"/>
      <c r="AG40" s="41"/>
    </row>
    <row r="41" ht="15.75" customHeight="1">
      <c r="A41" s="39"/>
      <c r="B41" s="60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79">
        <f>N39-N40</f>
        <v>926950</v>
      </c>
      <c r="O41" s="12"/>
      <c r="P41" s="39"/>
      <c r="Q41" s="15"/>
      <c r="R41" s="13"/>
      <c r="S41" s="12"/>
      <c r="T41" s="12"/>
      <c r="U41" s="12"/>
      <c r="V41" s="12"/>
      <c r="W41" s="67"/>
      <c r="X41" s="12"/>
      <c r="Y41" s="12"/>
      <c r="Z41" s="12"/>
      <c r="AA41" s="12"/>
      <c r="AB41" s="12"/>
      <c r="AC41" s="12"/>
      <c r="AD41" s="12"/>
      <c r="AE41" s="67"/>
      <c r="AF41" s="41"/>
      <c r="AG41" s="41"/>
    </row>
    <row r="42" ht="15.75" customHeight="1">
      <c r="A42" s="39"/>
      <c r="B42" s="60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3"/>
      <c r="O42" s="12"/>
      <c r="P42" s="39"/>
      <c r="Q42" s="15"/>
      <c r="R42" s="13"/>
      <c r="S42" s="12"/>
      <c r="T42" s="12"/>
      <c r="U42" s="12"/>
      <c r="V42" s="12"/>
      <c r="W42" s="67"/>
      <c r="X42" s="12"/>
      <c r="Y42" s="12"/>
      <c r="Z42" s="12"/>
      <c r="AA42" s="12"/>
      <c r="AB42" s="12"/>
      <c r="AC42" s="12"/>
      <c r="AD42" s="12"/>
      <c r="AE42" s="67"/>
      <c r="AF42" s="41"/>
      <c r="AG42" s="41"/>
    </row>
    <row r="43" ht="15.75" customHeight="1">
      <c r="A43" s="39"/>
      <c r="B43" s="60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3"/>
      <c r="O43" s="12"/>
      <c r="P43" s="39"/>
      <c r="Q43" s="15"/>
      <c r="R43" s="13"/>
      <c r="S43" s="12"/>
      <c r="T43" s="12"/>
      <c r="U43" s="12"/>
      <c r="V43" s="12"/>
      <c r="W43" s="67"/>
      <c r="X43" s="12"/>
      <c r="Y43" s="12"/>
      <c r="Z43" s="12"/>
      <c r="AA43" s="12"/>
      <c r="AB43" s="12"/>
      <c r="AC43" s="12"/>
      <c r="AD43" s="12"/>
      <c r="AE43" s="67"/>
      <c r="AF43" s="41"/>
      <c r="AG43" s="41"/>
    </row>
    <row r="44" ht="15.75" customHeight="1">
      <c r="A44" s="39"/>
      <c r="B44" s="60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3"/>
      <c r="O44" s="12"/>
      <c r="P44" s="39"/>
      <c r="Q44" s="15"/>
      <c r="R44" s="13"/>
      <c r="S44" s="12"/>
      <c r="T44" s="12"/>
      <c r="U44" s="12"/>
      <c r="V44" s="12"/>
      <c r="W44" s="67"/>
      <c r="X44" s="12"/>
      <c r="Y44" s="12"/>
      <c r="Z44" s="12"/>
      <c r="AA44" s="12"/>
      <c r="AB44" s="12"/>
      <c r="AC44" s="12"/>
      <c r="AD44" s="12"/>
      <c r="AE44" s="67"/>
      <c r="AF44" s="41"/>
      <c r="AG44" s="41"/>
    </row>
    <row r="45" ht="15.75" customHeight="1">
      <c r="A45" s="39"/>
      <c r="B45" s="60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3"/>
      <c r="O45" s="12"/>
      <c r="P45" s="39"/>
      <c r="Q45" s="15"/>
      <c r="R45" s="13"/>
      <c r="S45" s="12"/>
      <c r="T45" s="12"/>
      <c r="U45" s="12"/>
      <c r="V45" s="12"/>
      <c r="W45" s="67"/>
      <c r="X45" s="12"/>
      <c r="Y45" s="12"/>
      <c r="Z45" s="12"/>
      <c r="AA45" s="12"/>
      <c r="AB45" s="12"/>
      <c r="AC45" s="12"/>
      <c r="AD45" s="12"/>
      <c r="AE45" s="67"/>
      <c r="AF45" s="41"/>
      <c r="AG45" s="41"/>
    </row>
    <row r="46" ht="15.75" customHeight="1">
      <c r="A46" s="39"/>
      <c r="B46" s="60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3"/>
      <c r="O46" s="12"/>
      <c r="P46" s="39"/>
      <c r="Q46" s="15"/>
      <c r="R46" s="13"/>
      <c r="S46" s="12"/>
      <c r="T46" s="12"/>
      <c r="U46" s="12"/>
      <c r="V46" s="12"/>
      <c r="W46" s="67"/>
      <c r="X46" s="12"/>
      <c r="Y46" s="12"/>
      <c r="Z46" s="12"/>
      <c r="AA46" s="12"/>
      <c r="AB46" s="12"/>
      <c r="AC46" s="12"/>
      <c r="AD46" s="12"/>
      <c r="AE46" s="67"/>
      <c r="AF46" s="41"/>
      <c r="AG46" s="41"/>
    </row>
    <row r="47" ht="15.75" customHeight="1">
      <c r="A47" s="39"/>
      <c r="B47" s="60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3"/>
      <c r="O47" s="12"/>
      <c r="P47" s="39"/>
      <c r="Q47" s="15"/>
      <c r="R47" s="13"/>
      <c r="S47" s="12"/>
      <c r="T47" s="12"/>
      <c r="U47" s="12"/>
      <c r="V47" s="12"/>
      <c r="W47" s="67"/>
      <c r="X47" s="12"/>
      <c r="Y47" s="12"/>
      <c r="Z47" s="12"/>
      <c r="AA47" s="12"/>
      <c r="AB47" s="12"/>
      <c r="AC47" s="12"/>
      <c r="AD47" s="12"/>
      <c r="AE47" s="67"/>
      <c r="AF47" s="41"/>
      <c r="AG47" s="41"/>
    </row>
    <row r="48" ht="15.75" customHeight="1">
      <c r="A48" s="39"/>
      <c r="B48" s="60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3"/>
      <c r="O48" s="12"/>
      <c r="P48" s="39"/>
      <c r="Q48" s="15"/>
      <c r="R48" s="13"/>
      <c r="S48" s="12"/>
      <c r="T48" s="12"/>
      <c r="U48" s="12"/>
      <c r="V48" s="12"/>
      <c r="W48" s="67"/>
      <c r="X48" s="12"/>
      <c r="Y48" s="12"/>
      <c r="Z48" s="12"/>
      <c r="AA48" s="12"/>
      <c r="AB48" s="12"/>
      <c r="AC48" s="12"/>
      <c r="AD48" s="12"/>
      <c r="AE48" s="67"/>
      <c r="AF48" s="41"/>
      <c r="AG48" s="41"/>
    </row>
    <row r="49" ht="15.75" customHeight="1">
      <c r="A49" s="39"/>
      <c r="B49" s="60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3"/>
      <c r="O49" s="12"/>
      <c r="P49" s="39"/>
      <c r="Q49" s="15"/>
      <c r="R49" s="13"/>
      <c r="S49" s="12"/>
      <c r="T49" s="12"/>
      <c r="U49" s="12"/>
      <c r="V49" s="12"/>
      <c r="W49" s="67"/>
      <c r="X49" s="12"/>
      <c r="Y49" s="12"/>
      <c r="Z49" s="12"/>
      <c r="AA49" s="12"/>
      <c r="AB49" s="12"/>
      <c r="AC49" s="12"/>
      <c r="AD49" s="12"/>
      <c r="AE49" s="67"/>
      <c r="AF49" s="41"/>
      <c r="AG49" s="41"/>
    </row>
    <row r="50" ht="15.75" customHeight="1">
      <c r="A50" s="39"/>
      <c r="B50" s="60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3"/>
      <c r="O50" s="12"/>
      <c r="P50" s="39"/>
      <c r="Q50" s="15"/>
      <c r="R50" s="13"/>
      <c r="S50" s="12"/>
      <c r="T50" s="12"/>
      <c r="U50" s="12"/>
      <c r="V50" s="12"/>
      <c r="W50" s="67"/>
      <c r="X50" s="12"/>
      <c r="Y50" s="12"/>
      <c r="Z50" s="12"/>
      <c r="AA50" s="12"/>
      <c r="AB50" s="12"/>
      <c r="AC50" s="12"/>
      <c r="AD50" s="12"/>
      <c r="AE50" s="67"/>
      <c r="AF50" s="41"/>
      <c r="AG50" s="41"/>
    </row>
    <row r="51" ht="15.75" customHeight="1">
      <c r="A51" s="39"/>
      <c r="B51" s="60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3"/>
      <c r="O51" s="12"/>
      <c r="P51" s="39"/>
      <c r="Q51" s="15"/>
      <c r="R51" s="13"/>
      <c r="S51" s="12"/>
      <c r="T51" s="12"/>
      <c r="U51" s="12"/>
      <c r="V51" s="12"/>
      <c r="W51" s="67"/>
      <c r="X51" s="12"/>
      <c r="Y51" s="12"/>
      <c r="Z51" s="12"/>
      <c r="AA51" s="12"/>
      <c r="AB51" s="12"/>
      <c r="AC51" s="12"/>
      <c r="AD51" s="12"/>
      <c r="AE51" s="67"/>
      <c r="AF51" s="41"/>
      <c r="AG51" s="41"/>
    </row>
    <row r="52" ht="15.75" customHeight="1">
      <c r="A52" s="39"/>
      <c r="B52" s="60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3"/>
      <c r="O52" s="12"/>
      <c r="P52" s="39"/>
      <c r="Q52" s="15"/>
      <c r="R52" s="13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5"/>
      <c r="AF52" s="41"/>
      <c r="AG52" s="41"/>
    </row>
    <row r="53" ht="15.75" customHeight="1">
      <c r="A53" s="39"/>
      <c r="B53" s="60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3"/>
      <c r="O53" s="12"/>
      <c r="P53" s="39"/>
      <c r="Q53" s="15"/>
      <c r="R53" s="13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5"/>
      <c r="AF53" s="41"/>
      <c r="AG53" s="41"/>
    </row>
    <row r="54" ht="15.75" customHeight="1">
      <c r="A54" s="39"/>
      <c r="B54" s="60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3"/>
      <c r="O54" s="12"/>
      <c r="P54" s="39"/>
      <c r="Q54" s="15"/>
      <c r="R54" s="13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5"/>
      <c r="AF54" s="41"/>
      <c r="AG54" s="41"/>
    </row>
    <row r="55" ht="15.75" customHeight="1">
      <c r="A55" s="39"/>
      <c r="B55" s="60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3"/>
      <c r="O55" s="12"/>
      <c r="P55" s="39"/>
      <c r="Q55" s="15"/>
      <c r="R55" s="13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5"/>
      <c r="AF55" s="41"/>
      <c r="AG55" s="41"/>
    </row>
    <row r="56" ht="15.75" customHeight="1">
      <c r="A56" s="39"/>
      <c r="B56" s="60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3"/>
      <c r="O56" s="12"/>
      <c r="P56" s="39"/>
      <c r="Q56" s="15"/>
      <c r="R56" s="13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5"/>
      <c r="AF56" s="41"/>
      <c r="AG56" s="41"/>
    </row>
    <row r="57" ht="15.75" customHeight="1">
      <c r="A57" s="39"/>
      <c r="B57" s="60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3"/>
      <c r="O57" s="12"/>
      <c r="P57" s="39"/>
      <c r="Q57" s="15"/>
      <c r="R57" s="13"/>
      <c r="S57" s="12"/>
      <c r="T57" s="12"/>
      <c r="U57" s="12"/>
      <c r="V57" s="12"/>
      <c r="W57" s="15"/>
      <c r="X57" s="12"/>
      <c r="Y57" s="12"/>
      <c r="Z57" s="12"/>
      <c r="AA57" s="12"/>
      <c r="AB57" s="12"/>
      <c r="AC57" s="12"/>
      <c r="AD57" s="12"/>
      <c r="AE57" s="15"/>
      <c r="AF57" s="41"/>
      <c r="AG57" s="41"/>
    </row>
    <row r="58" ht="15.75" customHeight="1">
      <c r="A58" s="39"/>
      <c r="B58" s="60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3"/>
      <c r="O58" s="12"/>
      <c r="P58" s="39"/>
      <c r="Q58" s="15"/>
      <c r="R58" s="13"/>
      <c r="S58" s="12"/>
      <c r="T58" s="12"/>
      <c r="U58" s="12"/>
      <c r="V58" s="12"/>
      <c r="W58" s="15"/>
      <c r="X58" s="12"/>
      <c r="Y58" s="12"/>
      <c r="Z58" s="12"/>
      <c r="AA58" s="12"/>
      <c r="AB58" s="12"/>
      <c r="AC58" s="12"/>
      <c r="AD58" s="12"/>
      <c r="AE58" s="15"/>
      <c r="AF58" s="41"/>
      <c r="AG58" s="41"/>
    </row>
    <row r="59" ht="15.75" customHeight="1">
      <c r="A59" s="39"/>
      <c r="B59" s="60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3"/>
      <c r="O59" s="12"/>
      <c r="P59" s="39"/>
      <c r="Q59" s="15"/>
      <c r="R59" s="13"/>
      <c r="S59" s="12"/>
      <c r="T59" s="12"/>
      <c r="U59" s="12"/>
      <c r="V59" s="12"/>
      <c r="W59" s="15"/>
      <c r="X59" s="12"/>
      <c r="Y59" s="12"/>
      <c r="Z59" s="12"/>
      <c r="AA59" s="12"/>
      <c r="AB59" s="12"/>
      <c r="AC59" s="12"/>
      <c r="AD59" s="12"/>
      <c r="AE59" s="15"/>
      <c r="AF59" s="41"/>
      <c r="AG59" s="41"/>
    </row>
    <row r="60" ht="15.75" customHeight="1">
      <c r="A60" s="39"/>
      <c r="B60" s="60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3"/>
      <c r="O60" s="12"/>
      <c r="P60" s="39"/>
      <c r="Q60" s="15"/>
      <c r="R60" s="13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5"/>
      <c r="AF60" s="41"/>
      <c r="AG60" s="41"/>
    </row>
    <row r="61" ht="15.75" customHeight="1">
      <c r="A61" s="39"/>
      <c r="B61" s="60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3"/>
      <c r="O61" s="12"/>
      <c r="P61" s="39"/>
      <c r="Q61" s="15"/>
      <c r="R61" s="13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5"/>
      <c r="AF61" s="41"/>
      <c r="AG61" s="41"/>
    </row>
    <row r="62" ht="15.75" customHeight="1">
      <c r="A62" s="39"/>
      <c r="B62" s="60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3"/>
      <c r="O62" s="12"/>
      <c r="P62" s="39"/>
      <c r="Q62" s="15"/>
      <c r="R62" s="13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5"/>
      <c r="AF62" s="41"/>
      <c r="AG62" s="41"/>
    </row>
    <row r="63" ht="15.75" customHeight="1">
      <c r="A63" s="39"/>
      <c r="B63" s="60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3"/>
      <c r="O63" s="12"/>
      <c r="P63" s="39"/>
      <c r="Q63" s="15"/>
      <c r="R63" s="13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5"/>
      <c r="AF63" s="41"/>
      <c r="AG63" s="41"/>
    </row>
    <row r="64" ht="15.75" customHeight="1">
      <c r="A64" s="39"/>
      <c r="B64" s="60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3"/>
      <c r="O64" s="12"/>
      <c r="P64" s="39"/>
      <c r="Q64" s="15"/>
      <c r="R64" s="13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5"/>
      <c r="AF64" s="41"/>
      <c r="AG64" s="41"/>
    </row>
    <row r="65" ht="15.75" customHeight="1">
      <c r="A65" s="39"/>
      <c r="B65" s="60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3"/>
      <c r="O65" s="12"/>
      <c r="P65" s="39"/>
      <c r="Q65" s="15"/>
      <c r="R65" s="13"/>
      <c r="S65" s="12"/>
      <c r="T65" s="12"/>
      <c r="U65" s="12"/>
      <c r="V65" s="12"/>
      <c r="W65" s="67"/>
      <c r="X65" s="12"/>
      <c r="Y65" s="12"/>
      <c r="Z65" s="12"/>
      <c r="AA65" s="12"/>
      <c r="AB65" s="12"/>
      <c r="AC65" s="12"/>
      <c r="AD65" s="12"/>
      <c r="AE65" s="56"/>
      <c r="AF65" s="41"/>
      <c r="AG65" s="41"/>
    </row>
    <row r="66" ht="15.75" customHeight="1">
      <c r="A66" s="39"/>
      <c r="B66" s="60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3"/>
      <c r="O66" s="12"/>
      <c r="P66" s="39"/>
      <c r="Q66" s="15"/>
      <c r="R66" s="13"/>
      <c r="S66" s="12"/>
      <c r="T66" s="12"/>
      <c r="U66" s="12"/>
      <c r="V66" s="12"/>
      <c r="W66" s="67"/>
      <c r="X66" s="12"/>
      <c r="Y66" s="12"/>
      <c r="Z66" s="12"/>
      <c r="AA66" s="12"/>
      <c r="AB66" s="12"/>
      <c r="AC66" s="12"/>
      <c r="AD66" s="12"/>
      <c r="AE66" s="56"/>
      <c r="AF66" s="41"/>
      <c r="AG66" s="41"/>
    </row>
    <row r="67" ht="15.75" customHeight="1">
      <c r="A67" s="39"/>
      <c r="B67" s="60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3"/>
      <c r="O67" s="12"/>
      <c r="P67" s="39"/>
      <c r="Q67" s="15"/>
      <c r="R67" s="13"/>
      <c r="S67" s="12"/>
      <c r="T67" s="12"/>
      <c r="U67" s="12"/>
      <c r="V67" s="12"/>
      <c r="W67" s="67"/>
      <c r="X67" s="12"/>
      <c r="Y67" s="12"/>
      <c r="Z67" s="12"/>
      <c r="AA67" s="12"/>
      <c r="AB67" s="12"/>
      <c r="AC67" s="12"/>
      <c r="AD67" s="12"/>
      <c r="AE67" s="56"/>
      <c r="AF67" s="41"/>
      <c r="AG67" s="41"/>
    </row>
    <row r="68" ht="15.75" customHeight="1">
      <c r="A68" s="39"/>
      <c r="B68" s="60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3"/>
      <c r="O68" s="12"/>
      <c r="P68" s="39"/>
      <c r="Q68" s="15"/>
      <c r="R68" s="13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56"/>
      <c r="AF68" s="12"/>
      <c r="AG68" s="12"/>
    </row>
    <row r="69" ht="15.75" customHeight="1">
      <c r="A69" s="39"/>
      <c r="B69" s="60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3"/>
      <c r="O69" s="12"/>
      <c r="P69" s="39"/>
      <c r="Q69" s="15"/>
      <c r="R69" s="13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56"/>
      <c r="AF69" s="12"/>
      <c r="AG69" s="12"/>
    </row>
    <row r="70" ht="15.75" customHeight="1">
      <c r="A70" s="39"/>
      <c r="B70" s="60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3"/>
      <c r="O70" s="12"/>
      <c r="P70" s="39"/>
      <c r="Q70" s="15"/>
      <c r="R70" s="13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56"/>
      <c r="AF70" s="12"/>
      <c r="AG70" s="12"/>
    </row>
    <row r="71" ht="15.75" customHeight="1">
      <c r="A71" s="39"/>
      <c r="B71" s="60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3"/>
      <c r="O71" s="12"/>
      <c r="P71" s="39"/>
      <c r="Q71" s="12"/>
      <c r="R71" s="13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56"/>
      <c r="AF71" s="12"/>
      <c r="AG71" s="12"/>
    </row>
    <row r="72" ht="15.75" customHeight="1">
      <c r="A72" s="39"/>
      <c r="B72" s="60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3"/>
      <c r="O72" s="12"/>
      <c r="P72" s="39"/>
      <c r="Q72" s="15"/>
      <c r="R72" s="13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56"/>
      <c r="AF72" s="12"/>
      <c r="AG72" s="12"/>
    </row>
    <row r="73" ht="15.75" customHeight="1">
      <c r="A73" s="39"/>
      <c r="B73" s="60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3"/>
      <c r="O73" s="12"/>
      <c r="P73" s="39"/>
      <c r="Q73" s="15"/>
      <c r="R73" s="13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56"/>
      <c r="AF73" s="12"/>
      <c r="AG73" s="12"/>
    </row>
    <row r="74" ht="15.75" customHeight="1">
      <c r="A74" s="39"/>
      <c r="B74" s="60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3"/>
      <c r="O74" s="12"/>
      <c r="P74" s="39"/>
      <c r="Q74" s="15"/>
      <c r="R74" s="13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5"/>
      <c r="AF74" s="12"/>
      <c r="AG74" s="12"/>
    </row>
    <row r="75" ht="15.75" customHeight="1">
      <c r="A75" s="39"/>
      <c r="B75" s="60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3"/>
      <c r="O75" s="12"/>
      <c r="P75" s="39"/>
      <c r="Q75" s="15"/>
      <c r="R75" s="13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5"/>
      <c r="AF75" s="12"/>
      <c r="AG75" s="12"/>
    </row>
    <row r="76" ht="15.75" customHeight="1">
      <c r="A76" s="39"/>
      <c r="B76" s="60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3"/>
      <c r="O76" s="12"/>
      <c r="P76" s="39"/>
      <c r="Q76" s="15"/>
      <c r="R76" s="13"/>
      <c r="S76" s="12"/>
      <c r="T76" s="12"/>
      <c r="U76" s="12"/>
      <c r="V76" s="12"/>
      <c r="W76" s="15"/>
      <c r="X76" s="12"/>
      <c r="Y76" s="12"/>
      <c r="Z76" s="12"/>
      <c r="AA76" s="12"/>
      <c r="AB76" s="12"/>
      <c r="AC76" s="12"/>
      <c r="AD76" s="12"/>
      <c r="AE76" s="15"/>
      <c r="AF76" s="12"/>
      <c r="AG76" s="12"/>
    </row>
    <row r="77" ht="15.75" customHeight="1">
      <c r="A77" s="39"/>
      <c r="B77" s="60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3"/>
      <c r="O77" s="12"/>
      <c r="P77" s="39"/>
      <c r="Q77" s="15"/>
      <c r="R77" s="13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5"/>
      <c r="AF77" s="12"/>
      <c r="AG77" s="12"/>
    </row>
    <row r="78" ht="15.75" customHeight="1">
      <c r="A78" s="39"/>
      <c r="B78" s="60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3"/>
      <c r="O78" s="12"/>
      <c r="P78" s="39"/>
      <c r="Q78" s="15"/>
      <c r="R78" s="13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5"/>
      <c r="AF78" s="12"/>
      <c r="AG78" s="12"/>
    </row>
    <row r="79" ht="15.75" customHeight="1">
      <c r="A79" s="39"/>
      <c r="B79" s="60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3"/>
      <c r="O79" s="12"/>
      <c r="P79" s="39"/>
      <c r="Q79" s="15"/>
      <c r="R79" s="13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5"/>
      <c r="AF79" s="12"/>
      <c r="AG79" s="12"/>
    </row>
    <row r="80" ht="15.75" customHeight="1">
      <c r="A80" s="39"/>
      <c r="B80" s="60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3"/>
      <c r="O80" s="12"/>
      <c r="P80" s="39"/>
      <c r="Q80" s="15"/>
      <c r="R80" s="13"/>
      <c r="S80" s="12"/>
      <c r="T80" s="12"/>
      <c r="U80" s="12"/>
      <c r="V80" s="12"/>
      <c r="W80" s="15"/>
      <c r="X80" s="12"/>
      <c r="Y80" s="12"/>
      <c r="Z80" s="12"/>
      <c r="AA80" s="12"/>
      <c r="AB80" s="12"/>
      <c r="AC80" s="12"/>
      <c r="AD80" s="12"/>
      <c r="AE80" s="15"/>
      <c r="AF80" s="12"/>
      <c r="AG80" s="12"/>
    </row>
    <row r="81" ht="15.75" customHeight="1">
      <c r="A81" s="39"/>
      <c r="B81" s="12"/>
      <c r="C81" s="46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P81" s="12"/>
      <c r="Q81" s="15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5"/>
      <c r="AF81" s="12"/>
      <c r="AG81" s="12"/>
    </row>
    <row r="82" ht="15.75" customHeight="1">
      <c r="A82" s="39"/>
      <c r="B82" s="12"/>
      <c r="C82" s="46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9"/>
      <c r="P82" s="2"/>
      <c r="Q82" s="19"/>
      <c r="R82" s="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5"/>
      <c r="AF82" s="12"/>
      <c r="AG82" s="12"/>
    </row>
    <row r="83" ht="15.75" customHeight="1">
      <c r="A83" s="39"/>
      <c r="B83" s="12"/>
      <c r="C83" s="46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P83" s="12"/>
      <c r="Q83" s="15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5"/>
      <c r="AF83" s="12"/>
      <c r="AG83" s="12"/>
    </row>
    <row r="84" ht="15.75" customHeight="1">
      <c r="A84" s="39"/>
      <c r="B84" s="12"/>
      <c r="C84" s="46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9"/>
      <c r="P84" s="2"/>
      <c r="AD84" s="12"/>
      <c r="AE84" s="15"/>
      <c r="AF84" s="12"/>
      <c r="AG84" s="12"/>
    </row>
    <row r="85" ht="15.75" customHeight="1">
      <c r="A85" s="39"/>
      <c r="B85" s="12"/>
      <c r="C85" s="46"/>
      <c r="D85" s="12"/>
      <c r="E85" s="12"/>
      <c r="F85" s="12"/>
      <c r="G85" s="12"/>
      <c r="H85" s="12"/>
      <c r="I85" s="12"/>
      <c r="J85" s="12"/>
      <c r="K85" s="12"/>
      <c r="L85" s="12"/>
      <c r="M85" s="12"/>
      <c r="T85" s="55"/>
      <c r="U85" s="55"/>
      <c r="V85" s="55"/>
      <c r="W85" s="55"/>
      <c r="X85" s="55"/>
      <c r="Y85" s="55"/>
      <c r="Z85" s="55"/>
      <c r="AA85" s="55"/>
      <c r="AB85" s="55"/>
      <c r="AD85" s="12"/>
      <c r="AE85" s="15"/>
      <c r="AF85" s="12"/>
      <c r="AG85" s="12"/>
    </row>
    <row r="86" ht="15.75" customHeight="1">
      <c r="A86" s="39"/>
      <c r="B86" s="12"/>
      <c r="C86" s="46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80"/>
      <c r="P86" s="55"/>
      <c r="T86" s="55"/>
      <c r="AC86" s="55"/>
      <c r="AD86" s="12"/>
      <c r="AE86" s="15"/>
      <c r="AF86" s="12"/>
      <c r="AG86" s="12"/>
    </row>
    <row r="87" ht="15.75" customHeight="1">
      <c r="A87" s="39"/>
      <c r="B87" s="12"/>
      <c r="C87" s="46"/>
      <c r="D87" s="12"/>
      <c r="E87" s="12"/>
      <c r="F87" s="12"/>
      <c r="G87" s="12"/>
      <c r="H87" s="12"/>
      <c r="I87" s="12"/>
      <c r="J87" s="12"/>
      <c r="K87" s="12"/>
      <c r="L87" s="12"/>
      <c r="M87" s="12"/>
      <c r="AC87" s="41"/>
      <c r="AD87" s="12"/>
      <c r="AE87" s="15"/>
      <c r="AF87" s="12"/>
      <c r="AG87" s="12"/>
    </row>
    <row r="88" ht="15.75" customHeight="1">
      <c r="A88" s="39"/>
      <c r="B88" s="12"/>
      <c r="C88" s="46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9"/>
      <c r="P88" s="2"/>
      <c r="AC88" s="41"/>
      <c r="AD88" s="12"/>
      <c r="AE88" s="15"/>
      <c r="AF88" s="12"/>
      <c r="AG88" s="12"/>
    </row>
    <row r="89" ht="15.75" customHeight="1">
      <c r="A89" s="39"/>
      <c r="B89" s="12"/>
      <c r="C89" s="46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P89" s="55"/>
      <c r="AD89" s="12"/>
      <c r="AE89" s="15"/>
      <c r="AF89" s="12"/>
      <c r="AG89" s="12"/>
    </row>
    <row r="90" ht="15.75" customHeight="1">
      <c r="A90" s="39"/>
      <c r="B90" s="12"/>
      <c r="C90" s="46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9"/>
      <c r="P90" s="2"/>
      <c r="Q90" s="55"/>
      <c r="R90" s="55"/>
      <c r="S90" s="55"/>
      <c r="T90" s="55"/>
      <c r="U90" s="55"/>
      <c r="V90" s="55"/>
      <c r="W90" s="55"/>
      <c r="X90" s="55"/>
      <c r="Y90" s="55"/>
      <c r="Z90" s="55"/>
      <c r="AA90" s="55"/>
      <c r="AB90" s="55"/>
      <c r="AC90" s="55"/>
      <c r="AD90" s="12"/>
      <c r="AE90" s="15"/>
      <c r="AF90" s="12"/>
      <c r="AG90" s="12"/>
    </row>
    <row r="91" ht="15.75" customHeight="1">
      <c r="A91" s="39"/>
      <c r="B91" s="12"/>
      <c r="C91" s="46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Q91" s="15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5"/>
      <c r="AF91" s="12"/>
      <c r="AG91" s="12"/>
    </row>
    <row r="92" ht="15.75" customHeight="1">
      <c r="A92" s="39"/>
      <c r="B92" s="12"/>
      <c r="C92" s="46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P92" s="12"/>
      <c r="Q92" s="15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5"/>
      <c r="AF92" s="12"/>
      <c r="AG92" s="12"/>
    </row>
    <row r="93" ht="15.75" customHeight="1">
      <c r="A93" s="39"/>
      <c r="B93" s="12"/>
      <c r="C93" s="46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P93" s="12"/>
      <c r="Q93" s="15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5"/>
      <c r="AF93" s="12"/>
      <c r="AG93" s="12"/>
    </row>
    <row r="94" ht="15.75" customHeight="1">
      <c r="A94" s="39"/>
      <c r="B94" s="12"/>
      <c r="C94" s="46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P94" s="12"/>
      <c r="Q94" s="15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5"/>
      <c r="AF94" s="12"/>
      <c r="AG94" s="12"/>
    </row>
    <row r="95" ht="15.75" customHeight="1">
      <c r="A95" s="39"/>
      <c r="B95" s="12"/>
      <c r="C95" s="46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P95" s="12"/>
      <c r="Q95" s="15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5"/>
      <c r="AF95" s="12"/>
      <c r="AG95" s="12"/>
    </row>
    <row r="96" ht="15.75" customHeight="1">
      <c r="A96" s="39"/>
      <c r="B96" s="12"/>
      <c r="C96" s="46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P96" s="12"/>
      <c r="Q96" s="15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5"/>
      <c r="AF96" s="12"/>
      <c r="AG96" s="12"/>
    </row>
    <row r="97" ht="15.75" customHeight="1">
      <c r="A97" s="39"/>
      <c r="B97" s="12"/>
      <c r="C97" s="46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P97" s="12"/>
      <c r="Q97" s="15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5"/>
      <c r="AF97" s="12"/>
      <c r="AG97" s="12"/>
    </row>
    <row r="98" ht="15.75" customHeight="1">
      <c r="A98" s="39"/>
      <c r="B98" s="12"/>
      <c r="C98" s="46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P98" s="12"/>
      <c r="Q98" s="15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5"/>
      <c r="AF98" s="12"/>
      <c r="AG98" s="12"/>
    </row>
    <row r="99" ht="15.75" customHeight="1">
      <c r="A99" s="39"/>
      <c r="B99" s="12"/>
      <c r="C99" s="46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P99" s="12"/>
      <c r="Q99" s="15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5"/>
      <c r="AF99" s="12"/>
      <c r="AG99" s="12"/>
    </row>
    <row r="100" ht="15.75" customHeight="1">
      <c r="A100" s="39"/>
      <c r="B100" s="12"/>
      <c r="C100" s="46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P100" s="12"/>
      <c r="Q100" s="15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5"/>
      <c r="AF100" s="12"/>
      <c r="AG100" s="12"/>
    </row>
    <row r="101" ht="15.75" customHeight="1">
      <c r="A101" s="39"/>
      <c r="B101" s="12"/>
      <c r="C101" s="46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P101" s="12"/>
      <c r="Q101" s="15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5"/>
      <c r="AF101" s="12"/>
      <c r="AG101" s="12"/>
    </row>
    <row r="102" ht="15.75" customHeight="1">
      <c r="A102" s="39"/>
      <c r="B102" s="12"/>
      <c r="C102" s="46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P102" s="12"/>
      <c r="Q102" s="69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5"/>
      <c r="AF102" s="12"/>
      <c r="AG102" s="12"/>
    </row>
    <row r="103" ht="15.75" customHeight="1">
      <c r="A103" s="39"/>
      <c r="B103" s="12"/>
      <c r="C103" s="46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P103" s="12"/>
      <c r="Q103" s="81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5"/>
      <c r="AF103" s="12"/>
      <c r="AG103" s="12"/>
    </row>
    <row r="104" ht="15.75" customHeight="1">
      <c r="A104" s="39"/>
      <c r="B104" s="12"/>
      <c r="C104" s="46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P104" s="12"/>
      <c r="Q104" s="15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5"/>
      <c r="AF104" s="12"/>
      <c r="AG104" s="12"/>
    </row>
    <row r="105" ht="15.75" customHeight="1">
      <c r="A105" s="39"/>
      <c r="B105" s="12"/>
      <c r="C105" s="46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P105" s="12"/>
      <c r="Q105" s="15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5"/>
      <c r="AF105" s="12"/>
      <c r="AG105" s="12"/>
    </row>
    <row r="106" ht="15.75" customHeight="1">
      <c r="A106" s="39"/>
      <c r="B106" s="12"/>
      <c r="C106" s="46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P106" s="12"/>
      <c r="Q106" s="15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5"/>
      <c r="AF106" s="12"/>
      <c r="AG106" s="12"/>
    </row>
    <row r="107" ht="15.75" customHeight="1">
      <c r="A107" s="39"/>
      <c r="B107" s="12"/>
      <c r="C107" s="46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P107" s="12"/>
      <c r="Q107" s="15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5"/>
      <c r="AF107" s="12"/>
      <c r="AG107" s="12"/>
    </row>
    <row r="108" ht="15.75" customHeight="1">
      <c r="A108" s="39"/>
      <c r="B108" s="12"/>
      <c r="C108" s="46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P108" s="12"/>
      <c r="Q108" s="15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5"/>
      <c r="AF108" s="12"/>
      <c r="AG108" s="12"/>
    </row>
    <row r="109" ht="15.75" customHeight="1">
      <c r="A109" s="39"/>
      <c r="B109" s="12"/>
      <c r="C109" s="46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P109" s="12"/>
      <c r="Q109" s="81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5"/>
      <c r="AF109" s="12"/>
      <c r="AG109" s="12"/>
    </row>
    <row r="110" ht="15.75" customHeight="1">
      <c r="A110" s="39"/>
      <c r="B110" s="12"/>
      <c r="C110" s="46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P110" s="12"/>
      <c r="Q110" s="15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5"/>
      <c r="AF110" s="12"/>
      <c r="AG110" s="12"/>
    </row>
    <row r="111" ht="15.75" customHeight="1">
      <c r="A111" s="39"/>
      <c r="B111" s="12"/>
      <c r="C111" s="46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P111" s="12"/>
      <c r="Q111" s="81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5"/>
      <c r="AF111" s="12"/>
      <c r="AG111" s="12"/>
    </row>
    <row r="112" ht="15.75" customHeight="1">
      <c r="F112" s="21"/>
      <c r="G112" s="21"/>
      <c r="H112" s="21"/>
    </row>
    <row r="113" ht="15.75" customHeight="1">
      <c r="F113" s="21"/>
      <c r="G113" s="21"/>
      <c r="H113" s="21"/>
    </row>
    <row r="114" ht="15.75" customHeight="1">
      <c r="F114" s="21"/>
      <c r="G114" s="21"/>
      <c r="H114" s="21"/>
      <c r="Q114" s="52"/>
    </row>
    <row r="115" ht="15.75" customHeight="1">
      <c r="F115" s="21"/>
      <c r="G115" s="21"/>
      <c r="H115" s="21"/>
      <c r="W115" s="55"/>
      <c r="X115" s="55"/>
      <c r="Y115" s="55"/>
      <c r="Z115" s="55"/>
      <c r="AA115" s="55"/>
      <c r="AB115" s="55"/>
      <c r="AC115" s="55"/>
      <c r="AD115" s="55"/>
      <c r="AE115" s="55"/>
    </row>
    <row r="116" ht="15.75" customHeight="1">
      <c r="F116" s="21"/>
      <c r="G116" s="21"/>
      <c r="H116" s="21"/>
      <c r="Q116" s="80"/>
      <c r="AF116" s="55"/>
    </row>
    <row r="117" ht="15.75" customHeight="1">
      <c r="F117" s="21"/>
      <c r="G117" s="21"/>
      <c r="H117" s="21"/>
    </row>
    <row r="118" ht="15.75" customHeight="1">
      <c r="F118" s="21"/>
      <c r="G118" s="21"/>
      <c r="H118" s="21"/>
    </row>
    <row r="119" ht="15.75" customHeight="1">
      <c r="F119" s="21"/>
      <c r="G119" s="21"/>
      <c r="H119" s="21"/>
    </row>
    <row r="120" ht="15.75" customHeight="1">
      <c r="F120" s="21"/>
      <c r="G120" s="21"/>
      <c r="H120" s="21"/>
      <c r="Q120" s="55"/>
      <c r="R120" s="55"/>
      <c r="S120" s="55"/>
      <c r="T120" s="55"/>
      <c r="U120" s="55"/>
      <c r="V120" s="55"/>
      <c r="W120" s="55"/>
      <c r="X120" s="55"/>
      <c r="Y120" s="55"/>
      <c r="Z120" s="55"/>
      <c r="AA120" s="55"/>
      <c r="AB120" s="55"/>
      <c r="AC120" s="55"/>
      <c r="AD120" s="55"/>
      <c r="AE120" s="55"/>
      <c r="AF120" s="55"/>
    </row>
    <row r="121" ht="15.75" customHeight="1">
      <c r="F121" s="21"/>
      <c r="G121" s="21"/>
      <c r="H121" s="21"/>
    </row>
    <row r="122" ht="15.75" customHeight="1">
      <c r="F122" s="21"/>
      <c r="G122" s="21"/>
      <c r="H122" s="21"/>
    </row>
    <row r="123" ht="15.75" customHeight="1">
      <c r="F123" s="21"/>
      <c r="G123" s="21"/>
      <c r="H123" s="21"/>
      <c r="Q123" s="52"/>
    </row>
    <row r="124" ht="15.75" customHeight="1">
      <c r="F124" s="21"/>
      <c r="G124" s="21"/>
      <c r="H124" s="21"/>
      <c r="Q124" s="80"/>
      <c r="AF124" s="55"/>
    </row>
    <row r="125" ht="15.75" customHeight="1">
      <c r="F125" s="21"/>
      <c r="G125" s="21"/>
      <c r="H125" s="21"/>
    </row>
    <row r="126" ht="15.75" customHeight="1">
      <c r="F126" s="21"/>
      <c r="G126" s="21"/>
      <c r="H126" s="21"/>
    </row>
    <row r="127" ht="15.75" customHeight="1">
      <c r="F127" s="21"/>
      <c r="G127" s="21"/>
      <c r="H127" s="21"/>
    </row>
    <row r="128" ht="15.75" customHeight="1">
      <c r="F128" s="21"/>
      <c r="G128" s="21"/>
      <c r="H128" s="21"/>
    </row>
    <row r="129" ht="15.75" customHeight="1">
      <c r="F129" s="21"/>
      <c r="G129" s="21"/>
      <c r="H129" s="21"/>
    </row>
    <row r="130" ht="15.75" customHeight="1">
      <c r="F130" s="21"/>
      <c r="G130" s="21"/>
      <c r="H130" s="21"/>
    </row>
    <row r="131" ht="15.75" customHeight="1">
      <c r="F131" s="21"/>
      <c r="G131" s="21"/>
      <c r="H131" s="21"/>
    </row>
    <row r="132" ht="15.75" customHeight="1">
      <c r="F132" s="21"/>
      <c r="G132" s="21"/>
      <c r="H132" s="21"/>
    </row>
    <row r="133" ht="15.75" customHeight="1">
      <c r="F133" s="21"/>
      <c r="G133" s="21"/>
      <c r="H133" s="21"/>
    </row>
    <row r="134" ht="15.75" customHeight="1">
      <c r="F134" s="21"/>
      <c r="G134" s="21"/>
      <c r="H134" s="21"/>
    </row>
    <row r="135" ht="15.75" customHeight="1">
      <c r="F135" s="21"/>
      <c r="G135" s="21"/>
      <c r="H135" s="21"/>
    </row>
    <row r="136" ht="15.75" customHeight="1">
      <c r="F136" s="21"/>
      <c r="G136" s="21"/>
      <c r="H136" s="21"/>
    </row>
    <row r="137" ht="15.75" customHeight="1">
      <c r="F137" s="21"/>
      <c r="G137" s="21"/>
      <c r="H137" s="21"/>
    </row>
    <row r="138" ht="15.75" customHeight="1">
      <c r="F138" s="21"/>
      <c r="G138" s="21"/>
      <c r="H138" s="21"/>
    </row>
    <row r="139" ht="15.75" customHeight="1">
      <c r="F139" s="21"/>
      <c r="G139" s="21"/>
      <c r="H139" s="21"/>
    </row>
    <row r="140" ht="15.75" customHeight="1">
      <c r="F140" s="21"/>
      <c r="G140" s="21"/>
      <c r="H140" s="21"/>
    </row>
    <row r="141" ht="15.75" customHeight="1">
      <c r="F141" s="21"/>
      <c r="G141" s="21"/>
      <c r="H141" s="21"/>
    </row>
    <row r="142" ht="15.75" customHeight="1">
      <c r="F142" s="21"/>
      <c r="G142" s="21"/>
      <c r="H142" s="21"/>
    </row>
    <row r="143" ht="15.75" customHeight="1">
      <c r="F143" s="21"/>
      <c r="G143" s="21"/>
      <c r="H143" s="21"/>
    </row>
    <row r="144" ht="15.75" customHeight="1">
      <c r="F144" s="21"/>
      <c r="G144" s="21"/>
      <c r="H144" s="21"/>
    </row>
    <row r="145" ht="15.75" customHeight="1">
      <c r="F145" s="21"/>
      <c r="G145" s="21"/>
      <c r="H145" s="21"/>
    </row>
    <row r="146" ht="15.75" customHeight="1">
      <c r="F146" s="21"/>
      <c r="G146" s="21"/>
      <c r="H146" s="21"/>
    </row>
    <row r="147" ht="15.75" customHeight="1">
      <c r="F147" s="21"/>
      <c r="G147" s="21"/>
      <c r="H147" s="21"/>
    </row>
    <row r="148" ht="15.75" customHeight="1">
      <c r="F148" s="21"/>
      <c r="G148" s="21"/>
      <c r="H148" s="21"/>
    </row>
    <row r="149" ht="15.75" customHeight="1">
      <c r="F149" s="21"/>
      <c r="G149" s="21"/>
      <c r="H149" s="21"/>
    </row>
    <row r="150" ht="15.75" customHeight="1">
      <c r="F150" s="21"/>
      <c r="G150" s="21"/>
      <c r="H150" s="21"/>
    </row>
    <row r="151" ht="15.75" customHeight="1">
      <c r="F151" s="21"/>
      <c r="G151" s="21"/>
      <c r="H151" s="21"/>
    </row>
    <row r="152" ht="15.75" customHeight="1">
      <c r="F152" s="21"/>
      <c r="G152" s="21"/>
      <c r="H152" s="21"/>
    </row>
    <row r="153" ht="15.75" customHeight="1">
      <c r="F153" s="21"/>
      <c r="G153" s="21"/>
      <c r="H153" s="21"/>
    </row>
    <row r="154" ht="15.75" customHeight="1">
      <c r="F154" s="21"/>
      <c r="G154" s="21"/>
      <c r="H154" s="21"/>
    </row>
    <row r="155" ht="15.75" customHeight="1">
      <c r="F155" s="21"/>
      <c r="G155" s="21"/>
      <c r="H155" s="21"/>
    </row>
    <row r="156" ht="15.75" customHeight="1">
      <c r="F156" s="21"/>
      <c r="G156" s="21"/>
      <c r="H156" s="21"/>
    </row>
    <row r="157" ht="15.75" customHeight="1">
      <c r="F157" s="21"/>
      <c r="G157" s="21"/>
      <c r="H157" s="21"/>
    </row>
    <row r="158" ht="15.75" customHeight="1">
      <c r="F158" s="21"/>
      <c r="G158" s="21"/>
      <c r="H158" s="21"/>
    </row>
    <row r="159" ht="15.75" customHeight="1">
      <c r="F159" s="21"/>
      <c r="G159" s="21"/>
      <c r="H159" s="21"/>
    </row>
    <row r="160" ht="15.75" customHeight="1">
      <c r="F160" s="21"/>
      <c r="G160" s="21"/>
      <c r="H160" s="21"/>
    </row>
    <row r="161" ht="15.75" customHeight="1">
      <c r="F161" s="21"/>
      <c r="G161" s="21"/>
      <c r="H161" s="21"/>
    </row>
    <row r="162" ht="15.75" customHeight="1">
      <c r="F162" s="21"/>
      <c r="G162" s="21"/>
      <c r="H162" s="21"/>
    </row>
    <row r="163" ht="15.75" customHeight="1">
      <c r="F163" s="21"/>
      <c r="G163" s="21"/>
      <c r="H163" s="21"/>
    </row>
    <row r="164" ht="15.75" customHeight="1">
      <c r="F164" s="21"/>
      <c r="G164" s="21"/>
      <c r="H164" s="21"/>
    </row>
    <row r="165" ht="15.75" customHeight="1">
      <c r="F165" s="21"/>
      <c r="G165" s="21"/>
      <c r="H165" s="21"/>
    </row>
    <row r="166" ht="15.75" customHeight="1">
      <c r="F166" s="21"/>
      <c r="G166" s="21"/>
      <c r="H166" s="21"/>
    </row>
    <row r="167" ht="15.75" customHeight="1">
      <c r="F167" s="21"/>
      <c r="G167" s="21"/>
      <c r="H167" s="21"/>
    </row>
    <row r="168" ht="15.75" customHeight="1">
      <c r="F168" s="21"/>
      <c r="G168" s="21"/>
      <c r="H168" s="21"/>
    </row>
    <row r="169" ht="15.75" customHeight="1">
      <c r="F169" s="21"/>
      <c r="G169" s="21"/>
      <c r="H169" s="21"/>
    </row>
    <row r="170" ht="15.75" customHeight="1">
      <c r="F170" s="21"/>
      <c r="G170" s="21"/>
      <c r="H170" s="21"/>
    </row>
    <row r="171" ht="15.75" customHeight="1">
      <c r="F171" s="21"/>
      <c r="G171" s="21"/>
      <c r="H171" s="21"/>
    </row>
    <row r="172" ht="15.75" customHeight="1">
      <c r="F172" s="21"/>
      <c r="G172" s="21"/>
      <c r="H172" s="21"/>
    </row>
    <row r="173" ht="15.75" customHeight="1">
      <c r="F173" s="21"/>
      <c r="G173" s="21"/>
      <c r="H173" s="21"/>
    </row>
    <row r="174" ht="15.75" customHeight="1">
      <c r="F174" s="21"/>
      <c r="G174" s="21"/>
      <c r="H174" s="21"/>
    </row>
    <row r="175" ht="15.75" customHeight="1">
      <c r="F175" s="21"/>
      <c r="G175" s="21"/>
      <c r="H175" s="21"/>
    </row>
    <row r="176" ht="15.75" customHeight="1">
      <c r="F176" s="21"/>
      <c r="G176" s="21"/>
      <c r="H176" s="21"/>
    </row>
    <row r="177" ht="15.75" customHeight="1">
      <c r="F177" s="21"/>
      <c r="G177" s="21"/>
      <c r="H177" s="21"/>
    </row>
    <row r="178" ht="15.75" customHeight="1">
      <c r="F178" s="21"/>
      <c r="G178" s="21"/>
      <c r="H178" s="21"/>
    </row>
    <row r="179" ht="15.75" customHeight="1">
      <c r="F179" s="21"/>
      <c r="G179" s="21"/>
      <c r="H179" s="21"/>
    </row>
    <row r="180" ht="15.75" customHeight="1">
      <c r="F180" s="21"/>
      <c r="G180" s="21"/>
      <c r="H180" s="21"/>
    </row>
    <row r="181" ht="15.75" customHeight="1">
      <c r="F181" s="21"/>
      <c r="G181" s="21"/>
      <c r="H181" s="21"/>
    </row>
    <row r="182" ht="15.75" customHeight="1">
      <c r="F182" s="21"/>
      <c r="G182" s="21"/>
      <c r="H182" s="21"/>
    </row>
    <row r="183" ht="15.75" customHeight="1">
      <c r="F183" s="21"/>
      <c r="G183" s="21"/>
      <c r="H183" s="21"/>
    </row>
    <row r="184" ht="15.75" customHeight="1">
      <c r="F184" s="21"/>
      <c r="G184" s="21"/>
      <c r="H184" s="21"/>
    </row>
    <row r="185" ht="15.75" customHeight="1">
      <c r="F185" s="21"/>
      <c r="G185" s="21"/>
      <c r="H185" s="21"/>
    </row>
    <row r="186" ht="15.75" customHeight="1">
      <c r="F186" s="21"/>
      <c r="G186" s="21"/>
      <c r="H186" s="21"/>
    </row>
    <row r="187" ht="15.75" customHeight="1">
      <c r="F187" s="21"/>
      <c r="G187" s="21"/>
      <c r="H187" s="21"/>
    </row>
    <row r="188" ht="15.75" customHeight="1">
      <c r="F188" s="21"/>
      <c r="G188" s="21"/>
      <c r="H188" s="21"/>
    </row>
    <row r="189" ht="15.75" customHeight="1">
      <c r="F189" s="21"/>
      <c r="G189" s="21"/>
      <c r="H189" s="21"/>
    </row>
    <row r="190" ht="15.75" customHeight="1">
      <c r="F190" s="21"/>
      <c r="G190" s="21"/>
      <c r="H190" s="21"/>
    </row>
    <row r="191" ht="15.75" customHeight="1">
      <c r="F191" s="21"/>
      <c r="G191" s="21"/>
      <c r="H191" s="21"/>
    </row>
    <row r="192" ht="15.75" customHeight="1">
      <c r="F192" s="21"/>
      <c r="G192" s="21"/>
      <c r="H192" s="21"/>
    </row>
    <row r="193" ht="15.75" customHeight="1">
      <c r="F193" s="21"/>
      <c r="G193" s="21"/>
      <c r="H193" s="21"/>
    </row>
    <row r="194" ht="15.75" customHeight="1">
      <c r="F194" s="21"/>
      <c r="G194" s="21"/>
      <c r="H194" s="21"/>
    </row>
    <row r="195" ht="15.75" customHeight="1">
      <c r="F195" s="21"/>
      <c r="G195" s="21"/>
      <c r="H195" s="21"/>
    </row>
    <row r="196" ht="15.75" customHeight="1">
      <c r="F196" s="21"/>
      <c r="G196" s="21"/>
      <c r="H196" s="21"/>
    </row>
    <row r="197" ht="15.75" customHeight="1">
      <c r="F197" s="21"/>
      <c r="G197" s="21"/>
      <c r="H197" s="21"/>
    </row>
    <row r="198" ht="15.75" customHeight="1">
      <c r="F198" s="21"/>
      <c r="G198" s="21"/>
      <c r="H198" s="21"/>
    </row>
    <row r="199" ht="15.75" customHeight="1">
      <c r="F199" s="21"/>
      <c r="G199" s="21"/>
      <c r="H199" s="21"/>
    </row>
    <row r="200" ht="15.75" customHeight="1">
      <c r="F200" s="21"/>
      <c r="G200" s="21"/>
      <c r="H200" s="21"/>
    </row>
    <row r="201" ht="15.75" customHeight="1">
      <c r="F201" s="21"/>
      <c r="G201" s="21"/>
      <c r="H201" s="21"/>
    </row>
    <row r="202" ht="15.75" customHeight="1">
      <c r="F202" s="21"/>
      <c r="G202" s="21"/>
      <c r="H202" s="21"/>
    </row>
    <row r="203" ht="15.75" customHeight="1">
      <c r="F203" s="21"/>
      <c r="G203" s="21"/>
      <c r="H203" s="21"/>
    </row>
    <row r="204" ht="15.75" customHeight="1">
      <c r="F204" s="21"/>
      <c r="G204" s="21"/>
      <c r="H204" s="21"/>
    </row>
    <row r="205" ht="15.75" customHeight="1">
      <c r="F205" s="21"/>
      <c r="G205" s="21"/>
      <c r="H205" s="21"/>
    </row>
    <row r="206" ht="15.75" customHeight="1">
      <c r="F206" s="21"/>
      <c r="G206" s="21"/>
      <c r="H206" s="21"/>
    </row>
    <row r="207" ht="15.75" customHeight="1">
      <c r="F207" s="21"/>
      <c r="G207" s="21"/>
      <c r="H207" s="21"/>
    </row>
    <row r="208" ht="15.75" customHeight="1">
      <c r="F208" s="21"/>
      <c r="G208" s="21"/>
      <c r="H208" s="21"/>
    </row>
    <row r="209" ht="15.75" customHeight="1">
      <c r="F209" s="21"/>
      <c r="G209" s="21"/>
      <c r="H209" s="21"/>
    </row>
    <row r="210" ht="15.75" customHeight="1">
      <c r="F210" s="21"/>
      <c r="G210" s="21"/>
      <c r="H210" s="21"/>
    </row>
    <row r="211" ht="15.75" customHeight="1">
      <c r="F211" s="21"/>
      <c r="G211" s="21"/>
      <c r="H211" s="21"/>
    </row>
    <row r="212" ht="15.75" customHeight="1">
      <c r="F212" s="21"/>
      <c r="G212" s="21"/>
      <c r="H212" s="21"/>
    </row>
    <row r="213" ht="15.75" customHeight="1">
      <c r="F213" s="21"/>
      <c r="G213" s="21"/>
      <c r="H213" s="21"/>
    </row>
    <row r="214" ht="15.75" customHeight="1">
      <c r="F214" s="21"/>
      <c r="G214" s="21"/>
      <c r="H214" s="21"/>
    </row>
    <row r="215" ht="15.75" customHeight="1">
      <c r="F215" s="21"/>
      <c r="G215" s="21"/>
      <c r="H215" s="21"/>
    </row>
    <row r="216" ht="15.75" customHeight="1">
      <c r="F216" s="21"/>
      <c r="G216" s="21"/>
      <c r="H216" s="21"/>
    </row>
    <row r="217" ht="15.75" customHeight="1">
      <c r="F217" s="21"/>
      <c r="G217" s="21"/>
      <c r="H217" s="21"/>
    </row>
    <row r="218" ht="15.75" customHeight="1">
      <c r="F218" s="21"/>
      <c r="G218" s="21"/>
      <c r="H218" s="21"/>
    </row>
    <row r="219" ht="15.75" customHeight="1">
      <c r="F219" s="21"/>
      <c r="G219" s="21"/>
      <c r="H219" s="21"/>
    </row>
    <row r="220" ht="15.75" customHeight="1">
      <c r="F220" s="21"/>
      <c r="G220" s="21"/>
      <c r="H220" s="21"/>
    </row>
    <row r="221" ht="15.75" customHeight="1">
      <c r="F221" s="21"/>
      <c r="G221" s="21"/>
      <c r="H221" s="21"/>
    </row>
    <row r="222" ht="15.75" customHeight="1">
      <c r="F222" s="21"/>
      <c r="G222" s="21"/>
      <c r="H222" s="21"/>
    </row>
    <row r="223" ht="15.75" customHeight="1">
      <c r="F223" s="21"/>
      <c r="G223" s="21"/>
      <c r="H223" s="21"/>
    </row>
    <row r="224" ht="15.75" customHeight="1">
      <c r="F224" s="21"/>
      <c r="G224" s="21"/>
      <c r="H224" s="21"/>
    </row>
    <row r="225" ht="15.75" customHeight="1">
      <c r="F225" s="21"/>
      <c r="G225" s="21"/>
      <c r="H225" s="21"/>
    </row>
    <row r="226" ht="15.75" customHeight="1">
      <c r="F226" s="21"/>
      <c r="G226" s="21"/>
      <c r="H226" s="21"/>
    </row>
    <row r="227" ht="15.75" customHeight="1">
      <c r="F227" s="21"/>
      <c r="G227" s="21"/>
      <c r="H227" s="21"/>
    </row>
    <row r="228" ht="15.75" customHeight="1">
      <c r="F228" s="21"/>
      <c r="G228" s="21"/>
      <c r="H228" s="21"/>
    </row>
    <row r="229" ht="15.75" customHeight="1">
      <c r="F229" s="21"/>
      <c r="G229" s="21"/>
      <c r="H229" s="21"/>
    </row>
    <row r="230" ht="15.75" customHeight="1">
      <c r="F230" s="21"/>
      <c r="G230" s="21"/>
      <c r="H230" s="21"/>
    </row>
    <row r="231" ht="15.75" customHeight="1">
      <c r="F231" s="21"/>
      <c r="G231" s="21"/>
      <c r="H231" s="21"/>
    </row>
    <row r="232" ht="15.75" customHeight="1">
      <c r="F232" s="21"/>
      <c r="G232" s="21"/>
      <c r="H232" s="21"/>
    </row>
    <row r="233" ht="15.75" customHeight="1">
      <c r="F233" s="21"/>
      <c r="G233" s="21"/>
      <c r="H233" s="21"/>
    </row>
    <row r="234" ht="15.75" customHeight="1">
      <c r="F234" s="21"/>
      <c r="G234" s="21"/>
      <c r="H234" s="21"/>
    </row>
    <row r="235" ht="15.75" customHeight="1">
      <c r="F235" s="21"/>
      <c r="G235" s="21"/>
      <c r="H235" s="21"/>
    </row>
    <row r="236" ht="15.75" customHeight="1">
      <c r="F236" s="21"/>
      <c r="G236" s="21"/>
      <c r="H236" s="21"/>
    </row>
    <row r="237" ht="15.75" customHeight="1">
      <c r="F237" s="21"/>
      <c r="G237" s="21"/>
      <c r="H237" s="21"/>
    </row>
    <row r="238" ht="15.75" customHeight="1">
      <c r="F238" s="21"/>
      <c r="G238" s="21"/>
      <c r="H238" s="21"/>
    </row>
    <row r="239" ht="15.75" customHeight="1">
      <c r="F239" s="21"/>
      <c r="G239" s="21"/>
      <c r="H239" s="21"/>
    </row>
    <row r="240" ht="15.75" customHeight="1">
      <c r="F240" s="21"/>
      <c r="G240" s="21"/>
      <c r="H240" s="21"/>
    </row>
    <row r="241" ht="15.75" customHeight="1">
      <c r="F241" s="21"/>
      <c r="G241" s="21"/>
      <c r="H241" s="21"/>
    </row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0">
    <mergeCell ref="E19:F19"/>
    <mergeCell ref="E39:M39"/>
    <mergeCell ref="N81:O81"/>
    <mergeCell ref="N82:O82"/>
    <mergeCell ref="N83:O83"/>
    <mergeCell ref="N84:O84"/>
    <mergeCell ref="N88:O88"/>
    <mergeCell ref="N89:O89"/>
    <mergeCell ref="N90:O90"/>
    <mergeCell ref="N91:O91"/>
    <mergeCell ref="N92:O92"/>
    <mergeCell ref="N93:O93"/>
    <mergeCell ref="N94:O94"/>
    <mergeCell ref="N95:O95"/>
    <mergeCell ref="N96:O96"/>
    <mergeCell ref="N97:O97"/>
    <mergeCell ref="N98:O98"/>
    <mergeCell ref="N99:O99"/>
    <mergeCell ref="N100:O100"/>
    <mergeCell ref="N101:O101"/>
    <mergeCell ref="N102:O102"/>
    <mergeCell ref="N110:O110"/>
    <mergeCell ref="N111:O111"/>
    <mergeCell ref="N103:O103"/>
    <mergeCell ref="N104:O104"/>
    <mergeCell ref="N105:O105"/>
    <mergeCell ref="N106:O106"/>
    <mergeCell ref="N107:O107"/>
    <mergeCell ref="N108:O108"/>
    <mergeCell ref="N109:O109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2.57"/>
    <col customWidth="1" min="2" max="2" width="17.14"/>
    <col customWidth="1" min="3" max="3" width="27.71"/>
    <col customWidth="1" min="4" max="6" width="14.43"/>
    <col customWidth="1" min="7" max="7" width="35.29"/>
    <col customWidth="1" min="8" max="9" width="27.57"/>
    <col customWidth="1" min="11" max="11" width="66.14"/>
    <col customWidth="1" min="12" max="12" width="39.0"/>
    <col customWidth="1" min="13" max="13" width="33.14"/>
  </cols>
  <sheetData>
    <row r="1" ht="15.75" customHeight="1">
      <c r="A1" s="82" t="s">
        <v>178</v>
      </c>
      <c r="B1" s="82" t="s">
        <v>179</v>
      </c>
      <c r="C1" s="82" t="s">
        <v>180</v>
      </c>
      <c r="D1" s="82" t="s">
        <v>181</v>
      </c>
      <c r="E1" s="82" t="s">
        <v>182</v>
      </c>
      <c r="F1" s="82" t="s">
        <v>183</v>
      </c>
      <c r="G1" s="82" t="s">
        <v>184</v>
      </c>
      <c r="H1" s="82" t="s">
        <v>185</v>
      </c>
      <c r="I1" s="82" t="s">
        <v>186</v>
      </c>
      <c r="J1" s="82" t="s">
        <v>187</v>
      </c>
      <c r="K1" s="55" t="s">
        <v>188</v>
      </c>
      <c r="L1" s="83"/>
      <c r="M1" s="83"/>
      <c r="N1" s="83"/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  <c r="Z1" s="62"/>
      <c r="AA1" s="62"/>
      <c r="AB1" s="62"/>
    </row>
    <row r="2" ht="15.75" customHeight="1">
      <c r="A2" s="84">
        <v>44501.0</v>
      </c>
      <c r="B2" s="85" t="s">
        <v>189</v>
      </c>
      <c r="C2" s="85" t="s">
        <v>190</v>
      </c>
      <c r="D2" s="86">
        <v>50000.0</v>
      </c>
      <c r="E2" s="87">
        <v>50000.0</v>
      </c>
      <c r="F2" s="85">
        <v>0.0</v>
      </c>
      <c r="G2" s="85">
        <v>5.096067977E9</v>
      </c>
      <c r="H2" s="84">
        <v>44501.0</v>
      </c>
      <c r="I2" s="85" t="s">
        <v>191</v>
      </c>
      <c r="J2" s="21"/>
      <c r="K2" s="41" t="s">
        <v>192</v>
      </c>
      <c r="L2" s="88"/>
      <c r="M2" s="89"/>
      <c r="N2" s="89"/>
      <c r="O2" s="90"/>
      <c r="P2" s="90"/>
      <c r="Q2" s="90"/>
      <c r="R2" s="90"/>
      <c r="S2" s="90"/>
      <c r="T2" s="90"/>
      <c r="U2" s="90"/>
      <c r="V2" s="90"/>
      <c r="W2" s="90"/>
      <c r="X2" s="90"/>
      <c r="Y2" s="90"/>
      <c r="Z2" s="90"/>
      <c r="AA2" s="90"/>
      <c r="AB2" s="90"/>
    </row>
    <row r="3" ht="15.75" customHeight="1">
      <c r="A3" s="84">
        <v>44501.0</v>
      </c>
      <c r="B3" s="85" t="s">
        <v>193</v>
      </c>
      <c r="C3" s="85" t="s">
        <v>194</v>
      </c>
      <c r="D3" s="86">
        <v>19600.0</v>
      </c>
      <c r="E3" s="87">
        <v>19600.0</v>
      </c>
      <c r="F3" s="85">
        <v>0.0</v>
      </c>
      <c r="G3" s="85">
        <v>5.200822123E9</v>
      </c>
      <c r="H3" s="84">
        <v>44502.0</v>
      </c>
      <c r="I3" s="85" t="s">
        <v>195</v>
      </c>
      <c r="J3" s="21"/>
      <c r="K3" s="41" t="s">
        <v>192</v>
      </c>
      <c r="L3" s="91"/>
      <c r="M3" s="92"/>
      <c r="N3" s="92"/>
    </row>
    <row r="4" ht="15.75" customHeight="1">
      <c r="A4" s="84">
        <v>44501.0</v>
      </c>
      <c r="B4" s="85" t="s">
        <v>189</v>
      </c>
      <c r="C4" s="85" t="s">
        <v>196</v>
      </c>
      <c r="D4" s="86">
        <v>120000.0</v>
      </c>
      <c r="E4" s="87">
        <v>120000.0</v>
      </c>
      <c r="F4" s="85">
        <v>0.0</v>
      </c>
      <c r="G4" s="85">
        <v>5.197060756E9</v>
      </c>
      <c r="H4" s="84">
        <v>44501.0</v>
      </c>
      <c r="I4" s="85" t="s">
        <v>191</v>
      </c>
      <c r="J4" s="21"/>
      <c r="K4" s="41" t="s">
        <v>192</v>
      </c>
      <c r="L4" s="88"/>
      <c r="M4" s="89"/>
      <c r="N4" s="89"/>
      <c r="O4" s="90"/>
      <c r="P4" s="90"/>
      <c r="Q4" s="90"/>
      <c r="R4" s="90"/>
      <c r="S4" s="90"/>
      <c r="T4" s="90"/>
      <c r="U4" s="90"/>
      <c r="V4" s="90"/>
      <c r="W4" s="90"/>
      <c r="X4" s="90"/>
      <c r="Y4" s="90"/>
      <c r="Z4" s="90"/>
      <c r="AA4" s="90"/>
      <c r="AB4" s="90"/>
    </row>
    <row r="5" ht="15.75" customHeight="1">
      <c r="A5" s="84">
        <v>44501.0</v>
      </c>
      <c r="B5" s="85" t="s">
        <v>193</v>
      </c>
      <c r="C5" s="85" t="s">
        <v>197</v>
      </c>
      <c r="D5" s="86">
        <v>17200.0</v>
      </c>
      <c r="E5" s="87">
        <v>17200.0</v>
      </c>
      <c r="F5" s="85">
        <v>0.0</v>
      </c>
      <c r="G5" s="85">
        <v>5.200822123E9</v>
      </c>
      <c r="H5" s="84">
        <v>44502.0</v>
      </c>
      <c r="I5" s="85" t="s">
        <v>195</v>
      </c>
      <c r="J5" s="21"/>
      <c r="K5" s="41" t="s">
        <v>192</v>
      </c>
      <c r="L5" s="88"/>
      <c r="M5" s="89"/>
      <c r="N5" s="89"/>
      <c r="O5" s="90"/>
      <c r="P5" s="90"/>
      <c r="Q5" s="90"/>
      <c r="R5" s="90"/>
      <c r="S5" s="90"/>
      <c r="T5" s="90"/>
      <c r="U5" s="90"/>
      <c r="V5" s="90"/>
      <c r="W5" s="90"/>
      <c r="X5" s="90"/>
      <c r="Y5" s="90"/>
      <c r="Z5" s="90"/>
      <c r="AA5" s="90"/>
      <c r="AB5" s="90"/>
    </row>
    <row r="6" ht="15.75" customHeight="1">
      <c r="A6" s="84">
        <v>44501.0</v>
      </c>
      <c r="B6" s="85" t="s">
        <v>193</v>
      </c>
      <c r="C6" s="85" t="s">
        <v>198</v>
      </c>
      <c r="D6" s="86">
        <v>18000.0</v>
      </c>
      <c r="E6" s="87">
        <v>18000.0</v>
      </c>
      <c r="F6" s="85">
        <v>0.0</v>
      </c>
      <c r="G6" s="85">
        <v>5.197553337E9</v>
      </c>
      <c r="H6" s="84">
        <v>44501.0</v>
      </c>
      <c r="I6" s="85" t="s">
        <v>199</v>
      </c>
      <c r="J6" s="21"/>
      <c r="K6" s="41" t="s">
        <v>192</v>
      </c>
      <c r="L6" s="88"/>
      <c r="M6" s="89"/>
      <c r="N6" s="89"/>
      <c r="O6" s="90"/>
      <c r="P6" s="90"/>
      <c r="Q6" s="90"/>
      <c r="R6" s="90"/>
      <c r="S6" s="90"/>
      <c r="T6" s="90"/>
      <c r="U6" s="90"/>
      <c r="V6" s="90"/>
      <c r="W6" s="90"/>
      <c r="X6" s="90"/>
      <c r="Y6" s="90"/>
      <c r="Z6" s="90"/>
      <c r="AA6" s="90"/>
      <c r="AB6" s="90"/>
    </row>
    <row r="7" ht="15.75" customHeight="1">
      <c r="A7" s="84">
        <v>44501.0</v>
      </c>
      <c r="B7" s="85" t="s">
        <v>193</v>
      </c>
      <c r="C7" s="85" t="s">
        <v>200</v>
      </c>
      <c r="D7" s="86">
        <v>35000.0</v>
      </c>
      <c r="E7" s="87">
        <v>35000.0</v>
      </c>
      <c r="F7" s="85">
        <v>0.0</v>
      </c>
      <c r="G7" s="85">
        <v>5.200822123E9</v>
      </c>
      <c r="H7" s="84">
        <v>44502.0</v>
      </c>
      <c r="I7" s="85" t="s">
        <v>195</v>
      </c>
      <c r="J7" s="21"/>
      <c r="K7" s="41" t="s">
        <v>192</v>
      </c>
      <c r="L7" s="93"/>
      <c r="M7" s="92"/>
      <c r="N7" s="92"/>
    </row>
    <row r="8" ht="15.75" customHeight="1">
      <c r="A8" s="84">
        <v>44501.0</v>
      </c>
      <c r="B8" s="85" t="s">
        <v>193</v>
      </c>
      <c r="C8" s="85" t="s">
        <v>201</v>
      </c>
      <c r="D8" s="86">
        <v>49000.0</v>
      </c>
      <c r="E8" s="87">
        <v>49000.0</v>
      </c>
      <c r="F8" s="85">
        <v>0.0</v>
      </c>
      <c r="G8" s="85">
        <v>5.200822123E9</v>
      </c>
      <c r="H8" s="84">
        <v>44502.0</v>
      </c>
      <c r="I8" s="85" t="s">
        <v>195</v>
      </c>
      <c r="J8" s="21"/>
      <c r="K8" s="41" t="s">
        <v>192</v>
      </c>
      <c r="L8" s="88"/>
      <c r="M8" s="89"/>
      <c r="N8" s="89"/>
      <c r="O8" s="90"/>
      <c r="P8" s="90"/>
      <c r="Q8" s="90"/>
      <c r="R8" s="90"/>
      <c r="S8" s="90"/>
      <c r="T8" s="90"/>
      <c r="U8" s="90"/>
      <c r="V8" s="90"/>
      <c r="W8" s="90"/>
      <c r="X8" s="90"/>
      <c r="Y8" s="90"/>
      <c r="Z8" s="90"/>
      <c r="AA8" s="90"/>
      <c r="AB8" s="90"/>
    </row>
    <row r="9" ht="15.75" customHeight="1">
      <c r="A9" s="94">
        <v>44540.0</v>
      </c>
      <c r="B9" s="85" t="s">
        <v>189</v>
      </c>
      <c r="C9" s="85" t="s">
        <v>202</v>
      </c>
      <c r="D9" s="86">
        <v>80000.0</v>
      </c>
      <c r="E9" s="95">
        <v>80000.0</v>
      </c>
      <c r="F9" s="86">
        <v>0.0</v>
      </c>
      <c r="G9" s="39">
        <v>5.194064376E9</v>
      </c>
      <c r="H9" s="84">
        <v>44501.0</v>
      </c>
      <c r="I9" s="85" t="s">
        <v>191</v>
      </c>
      <c r="J9" s="21"/>
      <c r="K9" s="41" t="s">
        <v>192</v>
      </c>
      <c r="L9" s="93"/>
      <c r="M9" s="92"/>
      <c r="N9" s="92"/>
    </row>
    <row r="10" ht="15.75" customHeight="1">
      <c r="A10" s="84">
        <v>44502.0</v>
      </c>
      <c r="B10" s="85" t="s">
        <v>193</v>
      </c>
      <c r="C10" s="85" t="s">
        <v>203</v>
      </c>
      <c r="D10" s="86">
        <v>26250.0</v>
      </c>
      <c r="E10" s="87">
        <v>26250.0</v>
      </c>
      <c r="F10" s="85">
        <v>0.0</v>
      </c>
      <c r="G10" s="85">
        <v>5.233874587E9</v>
      </c>
      <c r="H10" s="84">
        <v>44507.0</v>
      </c>
      <c r="I10" s="85" t="s">
        <v>199</v>
      </c>
      <c r="J10" s="21"/>
      <c r="K10" s="41" t="s">
        <v>192</v>
      </c>
      <c r="L10" s="88"/>
      <c r="M10" s="89"/>
      <c r="N10" s="89"/>
      <c r="O10" s="90"/>
      <c r="P10" s="90"/>
      <c r="Q10" s="90"/>
      <c r="R10" s="90"/>
      <c r="S10" s="90"/>
      <c r="T10" s="90"/>
      <c r="U10" s="90"/>
      <c r="V10" s="90"/>
      <c r="W10" s="90"/>
      <c r="X10" s="90"/>
      <c r="Y10" s="90"/>
      <c r="Z10" s="90"/>
      <c r="AA10" s="90"/>
      <c r="AB10" s="90"/>
    </row>
    <row r="11" ht="15.75" customHeight="1">
      <c r="A11" s="84">
        <v>44502.0</v>
      </c>
      <c r="B11" s="85" t="s">
        <v>193</v>
      </c>
      <c r="C11" s="85" t="s">
        <v>204</v>
      </c>
      <c r="D11" s="86">
        <v>6000.0</v>
      </c>
      <c r="E11" s="85">
        <v>0.0</v>
      </c>
      <c r="F11" s="86">
        <v>6000.0</v>
      </c>
      <c r="G11" s="85"/>
      <c r="H11" s="85" t="s">
        <v>163</v>
      </c>
      <c r="I11" s="85" t="s">
        <v>199</v>
      </c>
      <c r="J11" s="21"/>
      <c r="K11" s="41" t="s">
        <v>192</v>
      </c>
      <c r="L11" s="91"/>
      <c r="M11" s="92"/>
      <c r="N11" s="92"/>
    </row>
    <row r="12" ht="15.75" customHeight="1">
      <c r="A12" s="84">
        <v>44502.0</v>
      </c>
      <c r="B12" s="85" t="s">
        <v>189</v>
      </c>
      <c r="C12" s="85" t="s">
        <v>205</v>
      </c>
      <c r="D12" s="86">
        <v>70000.0</v>
      </c>
      <c r="E12" s="87">
        <v>70000.0</v>
      </c>
      <c r="F12" s="85">
        <v>0.0</v>
      </c>
      <c r="G12" s="85">
        <v>5.203888925E9</v>
      </c>
      <c r="H12" s="84">
        <v>44502.0</v>
      </c>
      <c r="I12" s="85" t="s">
        <v>191</v>
      </c>
      <c r="J12" s="21"/>
      <c r="K12" s="41" t="s">
        <v>192</v>
      </c>
      <c r="L12" s="88"/>
      <c r="M12" s="89"/>
      <c r="N12" s="89"/>
      <c r="O12" s="90"/>
      <c r="P12" s="90"/>
      <c r="Q12" s="90"/>
      <c r="R12" s="90"/>
      <c r="S12" s="90"/>
      <c r="T12" s="90"/>
      <c r="U12" s="90"/>
      <c r="V12" s="90"/>
      <c r="W12" s="90"/>
      <c r="X12" s="90"/>
      <c r="Y12" s="90"/>
      <c r="Z12" s="90"/>
      <c r="AA12" s="90"/>
      <c r="AB12" s="90"/>
    </row>
    <row r="13" ht="15.75" customHeight="1">
      <c r="A13" s="96">
        <v>44502.0</v>
      </c>
      <c r="B13" s="97" t="s">
        <v>193</v>
      </c>
      <c r="C13" s="97" t="s">
        <v>206</v>
      </c>
      <c r="D13" s="98">
        <v>20400.0</v>
      </c>
      <c r="E13" s="87">
        <v>20400.0</v>
      </c>
      <c r="F13" s="97">
        <v>0.0</v>
      </c>
      <c r="G13" s="97">
        <v>5.23378217E9</v>
      </c>
      <c r="H13" s="96">
        <v>44507.0</v>
      </c>
      <c r="I13" s="97" t="s">
        <v>195</v>
      </c>
      <c r="J13" s="99">
        <v>1.03401919E8</v>
      </c>
      <c r="K13" s="100" t="s">
        <v>207</v>
      </c>
      <c r="L13" s="101"/>
      <c r="M13" s="102"/>
      <c r="N13" s="102"/>
      <c r="O13" s="100"/>
      <c r="P13" s="100"/>
      <c r="Q13" s="100"/>
      <c r="R13" s="100"/>
      <c r="S13" s="100"/>
      <c r="T13" s="100"/>
      <c r="U13" s="100"/>
      <c r="V13" s="100"/>
      <c r="W13" s="100"/>
      <c r="X13" s="100"/>
      <c r="Y13" s="100"/>
      <c r="Z13" s="100"/>
      <c r="AA13" s="100"/>
      <c r="AB13" s="100"/>
    </row>
    <row r="14" ht="15.75" customHeight="1">
      <c r="A14" s="96">
        <v>44502.0</v>
      </c>
      <c r="B14" s="97" t="s">
        <v>193</v>
      </c>
      <c r="C14" s="97" t="s">
        <v>206</v>
      </c>
      <c r="D14" s="98">
        <v>20400.0</v>
      </c>
      <c r="E14" s="87">
        <v>20400.0</v>
      </c>
      <c r="F14" s="97">
        <v>0.0</v>
      </c>
      <c r="G14" s="97">
        <v>5.23378217E9</v>
      </c>
      <c r="H14" s="96">
        <v>44507.0</v>
      </c>
      <c r="I14" s="97" t="s">
        <v>195</v>
      </c>
      <c r="J14" s="99">
        <v>1.03401919E8</v>
      </c>
      <c r="K14" s="100" t="s">
        <v>207</v>
      </c>
      <c r="L14" s="103"/>
      <c r="M14" s="104"/>
      <c r="N14" s="104"/>
      <c r="O14" s="105"/>
      <c r="P14" s="105"/>
      <c r="Q14" s="105"/>
      <c r="R14" s="105"/>
      <c r="S14" s="105"/>
      <c r="T14" s="105"/>
      <c r="U14" s="105"/>
      <c r="V14" s="105"/>
      <c r="W14" s="105"/>
      <c r="X14" s="105"/>
      <c r="Y14" s="105"/>
      <c r="Z14" s="105"/>
      <c r="AA14" s="105"/>
      <c r="AB14" s="105"/>
    </row>
    <row r="15" ht="15.75" customHeight="1">
      <c r="A15" s="84">
        <v>44502.0</v>
      </c>
      <c r="B15" s="85" t="s">
        <v>189</v>
      </c>
      <c r="C15" s="85" t="s">
        <v>208</v>
      </c>
      <c r="D15" s="86">
        <v>6000.0</v>
      </c>
      <c r="E15" s="87">
        <v>6000.0</v>
      </c>
      <c r="F15" s="85">
        <v>0.0</v>
      </c>
      <c r="G15" s="85">
        <v>5.200604385E9</v>
      </c>
      <c r="H15" s="84">
        <v>44502.0</v>
      </c>
      <c r="I15" s="85" t="s">
        <v>209</v>
      </c>
      <c r="J15" s="21"/>
      <c r="K15" s="41" t="s">
        <v>192</v>
      </c>
      <c r="L15" s="91"/>
      <c r="M15" s="92"/>
      <c r="N15" s="92"/>
    </row>
    <row r="16" ht="15.75" customHeight="1">
      <c r="A16" s="84">
        <v>44502.0</v>
      </c>
      <c r="B16" s="85" t="s">
        <v>189</v>
      </c>
      <c r="C16" s="85" t="s">
        <v>210</v>
      </c>
      <c r="D16" s="86">
        <v>11000.0</v>
      </c>
      <c r="E16" s="87">
        <v>11000.0</v>
      </c>
      <c r="F16" s="85">
        <v>0.0</v>
      </c>
      <c r="G16" s="85">
        <v>5.200863788E9</v>
      </c>
      <c r="H16" s="84">
        <v>44502.0</v>
      </c>
      <c r="I16" s="85" t="s">
        <v>209</v>
      </c>
      <c r="J16" s="21"/>
      <c r="K16" s="41" t="s">
        <v>192</v>
      </c>
      <c r="L16" s="93"/>
      <c r="M16" s="92"/>
      <c r="N16" s="92"/>
    </row>
    <row r="17" ht="15.75" customHeight="1">
      <c r="A17" s="84">
        <v>44502.0</v>
      </c>
      <c r="B17" s="85" t="s">
        <v>189</v>
      </c>
      <c r="C17" s="85" t="s">
        <v>211</v>
      </c>
      <c r="D17" s="86">
        <v>11000.0</v>
      </c>
      <c r="E17" s="87">
        <v>11000.0</v>
      </c>
      <c r="F17" s="85">
        <v>0.0</v>
      </c>
      <c r="G17" s="85">
        <v>5.201826458E9</v>
      </c>
      <c r="H17" s="84">
        <v>44502.0</v>
      </c>
      <c r="I17" s="85" t="s">
        <v>209</v>
      </c>
      <c r="J17" s="21"/>
      <c r="K17" s="41" t="s">
        <v>192</v>
      </c>
      <c r="L17" s="88"/>
      <c r="M17" s="89"/>
      <c r="N17" s="89"/>
      <c r="O17" s="90"/>
      <c r="P17" s="90"/>
      <c r="Q17" s="90"/>
      <c r="R17" s="90"/>
      <c r="S17" s="90"/>
      <c r="T17" s="90"/>
      <c r="U17" s="90"/>
      <c r="V17" s="90"/>
      <c r="W17" s="90"/>
      <c r="X17" s="90"/>
      <c r="Y17" s="90"/>
      <c r="Z17" s="90"/>
      <c r="AA17" s="90"/>
      <c r="AB17" s="90"/>
    </row>
    <row r="18" ht="15.75" customHeight="1">
      <c r="A18" s="84">
        <v>44502.0</v>
      </c>
      <c r="B18" s="85" t="s">
        <v>189</v>
      </c>
      <c r="C18" s="85" t="s">
        <v>212</v>
      </c>
      <c r="D18" s="86">
        <v>2000.0</v>
      </c>
      <c r="E18" s="87">
        <v>2000.0</v>
      </c>
      <c r="F18" s="85">
        <v>0.0</v>
      </c>
      <c r="G18" s="85">
        <v>5.201826458E9</v>
      </c>
      <c r="H18" s="84">
        <v>44502.0</v>
      </c>
      <c r="I18" s="85" t="s">
        <v>209</v>
      </c>
      <c r="J18" s="21"/>
      <c r="K18" s="41" t="s">
        <v>192</v>
      </c>
      <c r="L18" s="88"/>
      <c r="M18" s="89"/>
      <c r="N18" s="89"/>
      <c r="O18" s="90"/>
      <c r="P18" s="90"/>
      <c r="Q18" s="90"/>
      <c r="R18" s="90"/>
      <c r="S18" s="90"/>
      <c r="T18" s="90"/>
      <c r="U18" s="90"/>
      <c r="V18" s="90"/>
      <c r="W18" s="90"/>
      <c r="X18" s="90"/>
      <c r="Y18" s="90"/>
      <c r="Z18" s="90"/>
      <c r="AA18" s="90"/>
      <c r="AB18" s="90"/>
    </row>
    <row r="19" ht="15.75" customHeight="1">
      <c r="A19" s="84">
        <v>44502.0</v>
      </c>
      <c r="B19" s="85" t="s">
        <v>189</v>
      </c>
      <c r="C19" s="85" t="s">
        <v>213</v>
      </c>
      <c r="D19" s="86">
        <v>120000.0</v>
      </c>
      <c r="E19" s="87">
        <v>120000.0</v>
      </c>
      <c r="F19" s="85">
        <v>0.0</v>
      </c>
      <c r="G19" s="85">
        <v>5.219928017E9</v>
      </c>
      <c r="H19" s="84">
        <v>44505.0</v>
      </c>
      <c r="I19" s="85" t="s">
        <v>209</v>
      </c>
      <c r="J19" s="21"/>
      <c r="K19" s="41" t="s">
        <v>192</v>
      </c>
      <c r="L19" s="91"/>
      <c r="M19" s="92"/>
      <c r="N19" s="92"/>
    </row>
    <row r="20" ht="15.75" customHeight="1">
      <c r="A20" s="84">
        <v>44502.0</v>
      </c>
      <c r="B20" s="85" t="s">
        <v>189</v>
      </c>
      <c r="C20" s="85" t="s">
        <v>214</v>
      </c>
      <c r="D20" s="86">
        <v>30000.0</v>
      </c>
      <c r="E20" s="87">
        <v>30000.0</v>
      </c>
      <c r="F20" s="85">
        <v>0.0</v>
      </c>
      <c r="G20" s="85">
        <v>5.206948805E9</v>
      </c>
      <c r="H20" s="84">
        <v>44503.0</v>
      </c>
      <c r="I20" s="85" t="s">
        <v>209</v>
      </c>
      <c r="J20" s="21"/>
      <c r="K20" s="41" t="s">
        <v>192</v>
      </c>
      <c r="L20" s="88"/>
      <c r="M20" s="89"/>
      <c r="N20" s="89"/>
      <c r="O20" s="90"/>
      <c r="P20" s="90"/>
      <c r="Q20" s="90"/>
      <c r="R20" s="90"/>
      <c r="S20" s="90"/>
      <c r="T20" s="90"/>
      <c r="U20" s="90"/>
      <c r="V20" s="90"/>
      <c r="W20" s="90"/>
      <c r="X20" s="90"/>
      <c r="Y20" s="90"/>
      <c r="Z20" s="90"/>
      <c r="AA20" s="90"/>
      <c r="AB20" s="90"/>
    </row>
    <row r="21" ht="15.75" customHeight="1">
      <c r="A21" s="84">
        <v>44502.0</v>
      </c>
      <c r="B21" s="85" t="s">
        <v>189</v>
      </c>
      <c r="C21" s="85" t="s">
        <v>215</v>
      </c>
      <c r="D21" s="86">
        <v>14000.0</v>
      </c>
      <c r="E21" s="85">
        <v>0.0</v>
      </c>
      <c r="F21" s="86">
        <v>14000.0</v>
      </c>
      <c r="G21" s="85"/>
      <c r="H21" s="85" t="s">
        <v>163</v>
      </c>
      <c r="I21" s="85" t="s">
        <v>209</v>
      </c>
      <c r="J21" s="21"/>
      <c r="K21" s="41" t="s">
        <v>192</v>
      </c>
      <c r="L21" s="88"/>
      <c r="M21" s="89"/>
      <c r="N21" s="89"/>
      <c r="O21" s="90"/>
      <c r="P21" s="90"/>
      <c r="Q21" s="90"/>
      <c r="R21" s="90"/>
      <c r="S21" s="90"/>
      <c r="T21" s="90"/>
      <c r="U21" s="90"/>
      <c r="V21" s="90"/>
      <c r="W21" s="90"/>
      <c r="X21" s="90"/>
      <c r="Y21" s="90"/>
      <c r="Z21" s="90"/>
      <c r="AA21" s="90"/>
      <c r="AB21" s="90"/>
    </row>
    <row r="22" ht="15.75" customHeight="1">
      <c r="A22" s="84">
        <v>44503.0</v>
      </c>
      <c r="B22" s="85" t="s">
        <v>189</v>
      </c>
      <c r="C22" s="85" t="s">
        <v>213</v>
      </c>
      <c r="D22" s="86">
        <v>15000.0</v>
      </c>
      <c r="E22" s="87">
        <v>15000.0</v>
      </c>
      <c r="F22" s="85">
        <v>0.0</v>
      </c>
      <c r="G22" s="85">
        <v>5.219935453E9</v>
      </c>
      <c r="H22" s="84">
        <v>44505.0</v>
      </c>
      <c r="I22" s="85" t="s">
        <v>216</v>
      </c>
      <c r="J22" s="21"/>
      <c r="K22" s="41" t="s">
        <v>192</v>
      </c>
      <c r="L22" s="88"/>
      <c r="M22" s="89"/>
      <c r="N22" s="89"/>
      <c r="O22" s="90"/>
      <c r="P22" s="90"/>
      <c r="Q22" s="90"/>
      <c r="R22" s="90"/>
      <c r="S22" s="90"/>
      <c r="T22" s="90"/>
      <c r="U22" s="90"/>
      <c r="V22" s="90"/>
      <c r="W22" s="90"/>
      <c r="X22" s="90"/>
      <c r="Y22" s="90"/>
      <c r="Z22" s="90"/>
      <c r="AA22" s="90"/>
      <c r="AB22" s="90"/>
    </row>
    <row r="23" ht="15.75" customHeight="1">
      <c r="A23" s="84">
        <v>44503.0</v>
      </c>
      <c r="B23" s="85" t="s">
        <v>189</v>
      </c>
      <c r="C23" s="85" t="s">
        <v>217</v>
      </c>
      <c r="D23" s="86">
        <v>125000.0</v>
      </c>
      <c r="E23" s="87">
        <v>125000.0</v>
      </c>
      <c r="F23" s="85">
        <v>0.0</v>
      </c>
      <c r="G23" s="85">
        <v>5.213342187E9</v>
      </c>
      <c r="H23" s="84">
        <v>44504.0</v>
      </c>
      <c r="I23" s="85" t="s">
        <v>191</v>
      </c>
      <c r="J23" s="21"/>
      <c r="K23" s="41" t="s">
        <v>192</v>
      </c>
      <c r="L23" s="88"/>
      <c r="M23" s="89"/>
      <c r="N23" s="89"/>
      <c r="O23" s="90"/>
      <c r="P23" s="90"/>
      <c r="Q23" s="90"/>
      <c r="R23" s="90"/>
      <c r="S23" s="90"/>
      <c r="T23" s="90"/>
      <c r="U23" s="90"/>
      <c r="V23" s="90"/>
      <c r="W23" s="90"/>
      <c r="X23" s="90"/>
      <c r="Y23" s="90"/>
      <c r="Z23" s="90"/>
      <c r="AA23" s="90"/>
      <c r="AB23" s="90"/>
    </row>
    <row r="24" ht="15.75" customHeight="1">
      <c r="A24" s="84">
        <v>44503.0</v>
      </c>
      <c r="B24" s="85" t="s">
        <v>189</v>
      </c>
      <c r="C24" s="85" t="s">
        <v>218</v>
      </c>
      <c r="D24" s="86">
        <v>20000.0</v>
      </c>
      <c r="E24" s="85">
        <v>0.0</v>
      </c>
      <c r="F24" s="86">
        <v>20000.0</v>
      </c>
      <c r="G24" s="85"/>
      <c r="H24" s="85" t="s">
        <v>163</v>
      </c>
      <c r="I24" s="85" t="s">
        <v>216</v>
      </c>
      <c r="J24" s="21"/>
      <c r="K24" s="41" t="s">
        <v>192</v>
      </c>
      <c r="L24" s="93"/>
      <c r="M24" s="92"/>
      <c r="N24" s="92"/>
    </row>
    <row r="25" ht="15.75" customHeight="1">
      <c r="A25" s="84">
        <v>44503.0</v>
      </c>
      <c r="B25" s="85" t="s">
        <v>193</v>
      </c>
      <c r="C25" s="85" t="s">
        <v>219</v>
      </c>
      <c r="D25" s="86">
        <v>27500.0</v>
      </c>
      <c r="E25" s="87">
        <v>27500.0</v>
      </c>
      <c r="F25" s="85">
        <v>0.0</v>
      </c>
      <c r="G25" s="85">
        <v>5.231649482E9</v>
      </c>
      <c r="H25" s="84">
        <v>44507.0</v>
      </c>
      <c r="I25" s="85" t="s">
        <v>199</v>
      </c>
      <c r="J25" s="21"/>
      <c r="K25" s="41" t="s">
        <v>192</v>
      </c>
      <c r="L25" s="88"/>
      <c r="M25" s="89"/>
      <c r="N25" s="89"/>
      <c r="O25" s="90"/>
      <c r="P25" s="90"/>
      <c r="Q25" s="90"/>
      <c r="R25" s="90"/>
      <c r="S25" s="90"/>
      <c r="T25" s="90"/>
      <c r="U25" s="90"/>
      <c r="V25" s="90"/>
      <c r="W25" s="90"/>
      <c r="X25" s="90"/>
      <c r="Y25" s="90"/>
      <c r="Z25" s="90"/>
      <c r="AA25" s="90"/>
      <c r="AB25" s="90"/>
    </row>
    <row r="26" ht="15.75" customHeight="1">
      <c r="A26" s="84">
        <v>44503.0</v>
      </c>
      <c r="B26" s="85" t="s">
        <v>193</v>
      </c>
      <c r="C26" s="85" t="s">
        <v>220</v>
      </c>
      <c r="D26" s="86">
        <v>25500.0</v>
      </c>
      <c r="E26" s="87">
        <v>25500.0</v>
      </c>
      <c r="F26" s="85">
        <v>0.0</v>
      </c>
      <c r="G26" s="85">
        <v>5.231632753E9</v>
      </c>
      <c r="H26" s="84">
        <v>44507.0</v>
      </c>
      <c r="I26" s="85" t="s">
        <v>199</v>
      </c>
      <c r="J26" s="21"/>
      <c r="K26" s="41" t="s">
        <v>192</v>
      </c>
      <c r="L26" s="88"/>
      <c r="M26" s="89"/>
      <c r="N26" s="89"/>
      <c r="O26" s="90"/>
      <c r="P26" s="90"/>
      <c r="Q26" s="90"/>
      <c r="R26" s="90"/>
      <c r="S26" s="90"/>
      <c r="T26" s="90"/>
      <c r="U26" s="90"/>
      <c r="V26" s="90"/>
      <c r="W26" s="90"/>
      <c r="X26" s="90"/>
      <c r="Y26" s="90"/>
      <c r="Z26" s="90"/>
      <c r="AA26" s="90"/>
      <c r="AB26" s="90"/>
    </row>
    <row r="27" ht="15.75" customHeight="1">
      <c r="A27" s="84">
        <v>44503.0</v>
      </c>
      <c r="B27" s="85" t="s">
        <v>189</v>
      </c>
      <c r="C27" s="85" t="s">
        <v>221</v>
      </c>
      <c r="D27" s="86">
        <v>576000.0</v>
      </c>
      <c r="E27" s="87">
        <v>576000.0</v>
      </c>
      <c r="F27" s="85">
        <v>0.0</v>
      </c>
      <c r="G27" s="85" t="s">
        <v>222</v>
      </c>
      <c r="H27" s="84">
        <v>44505.0</v>
      </c>
      <c r="I27" s="85" t="s">
        <v>223</v>
      </c>
      <c r="J27" s="21"/>
      <c r="K27" s="41" t="s">
        <v>192</v>
      </c>
      <c r="L27" s="88"/>
      <c r="M27" s="89"/>
      <c r="N27" s="89"/>
      <c r="O27" s="90"/>
      <c r="P27" s="90"/>
      <c r="Q27" s="90"/>
      <c r="R27" s="90"/>
      <c r="S27" s="90"/>
      <c r="T27" s="90"/>
      <c r="U27" s="90"/>
      <c r="V27" s="90"/>
      <c r="W27" s="90"/>
      <c r="X27" s="90"/>
      <c r="Y27" s="90"/>
      <c r="Z27" s="90"/>
      <c r="AA27" s="90"/>
      <c r="AB27" s="90"/>
    </row>
    <row r="28" ht="15.75" customHeight="1">
      <c r="A28" s="84">
        <v>44503.0</v>
      </c>
      <c r="B28" s="85" t="s">
        <v>189</v>
      </c>
      <c r="C28" s="85" t="s">
        <v>224</v>
      </c>
      <c r="D28" s="86">
        <v>110000.0</v>
      </c>
      <c r="E28" s="87">
        <v>110000.0</v>
      </c>
      <c r="F28" s="85">
        <v>0.0</v>
      </c>
      <c r="G28" s="85" t="s">
        <v>225</v>
      </c>
      <c r="H28" s="84">
        <v>44504.0</v>
      </c>
      <c r="I28" s="85" t="s">
        <v>209</v>
      </c>
      <c r="J28" s="21"/>
      <c r="K28" s="41" t="s">
        <v>192</v>
      </c>
      <c r="L28" s="88"/>
      <c r="M28" s="89"/>
      <c r="N28" s="89"/>
      <c r="O28" s="90"/>
      <c r="P28" s="90"/>
      <c r="Q28" s="90"/>
      <c r="R28" s="90"/>
      <c r="S28" s="90"/>
      <c r="T28" s="90"/>
      <c r="U28" s="90"/>
      <c r="V28" s="90"/>
      <c r="W28" s="90"/>
      <c r="X28" s="90"/>
      <c r="Y28" s="90"/>
      <c r="Z28" s="90"/>
      <c r="AA28" s="90"/>
      <c r="AB28" s="90"/>
    </row>
    <row r="29" ht="15.75" customHeight="1">
      <c r="A29" s="84">
        <v>44503.0</v>
      </c>
      <c r="B29" s="85" t="s">
        <v>189</v>
      </c>
      <c r="C29" s="85" t="s">
        <v>226</v>
      </c>
      <c r="D29" s="86">
        <v>25100.0</v>
      </c>
      <c r="E29" s="87">
        <v>25100.0</v>
      </c>
      <c r="F29" s="85">
        <v>0.0</v>
      </c>
      <c r="G29" s="85">
        <v>5.213366101E9</v>
      </c>
      <c r="H29" s="84">
        <v>44504.0</v>
      </c>
      <c r="I29" s="85" t="s">
        <v>216</v>
      </c>
      <c r="J29" s="21"/>
      <c r="K29" s="41" t="s">
        <v>192</v>
      </c>
      <c r="L29" s="88"/>
      <c r="M29" s="89"/>
      <c r="N29" s="89"/>
      <c r="O29" s="90"/>
      <c r="P29" s="90"/>
      <c r="Q29" s="90"/>
      <c r="R29" s="90"/>
      <c r="S29" s="90"/>
      <c r="T29" s="90"/>
      <c r="U29" s="90"/>
      <c r="V29" s="90"/>
      <c r="W29" s="90"/>
      <c r="X29" s="90"/>
      <c r="Y29" s="90"/>
      <c r="Z29" s="90"/>
      <c r="AA29" s="90"/>
      <c r="AB29" s="90"/>
    </row>
    <row r="30" ht="15.75" customHeight="1">
      <c r="A30" s="84">
        <v>44503.0</v>
      </c>
      <c r="B30" s="85" t="s">
        <v>193</v>
      </c>
      <c r="C30" s="85" t="s">
        <v>227</v>
      </c>
      <c r="D30" s="86">
        <v>50000.0</v>
      </c>
      <c r="E30" s="87">
        <v>50000.0</v>
      </c>
      <c r="F30" s="85">
        <v>0.0</v>
      </c>
      <c r="G30" s="85">
        <v>5.20895643E9</v>
      </c>
      <c r="H30" s="84">
        <v>44503.0</v>
      </c>
      <c r="I30" s="85" t="s">
        <v>195</v>
      </c>
      <c r="J30" s="21"/>
      <c r="K30" s="41" t="s">
        <v>192</v>
      </c>
      <c r="L30" s="88"/>
      <c r="M30" s="89"/>
      <c r="N30" s="89"/>
      <c r="O30" s="90"/>
      <c r="P30" s="90"/>
      <c r="Q30" s="90"/>
      <c r="R30" s="90"/>
      <c r="S30" s="90"/>
      <c r="T30" s="90"/>
      <c r="U30" s="90"/>
      <c r="V30" s="90"/>
      <c r="W30" s="90"/>
      <c r="X30" s="90"/>
      <c r="Y30" s="90"/>
      <c r="Z30" s="90"/>
      <c r="AA30" s="90"/>
      <c r="AB30" s="90"/>
    </row>
    <row r="31" ht="15.75" customHeight="1">
      <c r="A31" s="96">
        <v>44503.0</v>
      </c>
      <c r="B31" s="97" t="s">
        <v>193</v>
      </c>
      <c r="C31" s="97" t="s">
        <v>206</v>
      </c>
      <c r="D31" s="98">
        <v>20400.0</v>
      </c>
      <c r="E31" s="87">
        <v>20400.0</v>
      </c>
      <c r="F31" s="97">
        <v>0.0</v>
      </c>
      <c r="G31" s="97">
        <v>5.23378217E9</v>
      </c>
      <c r="H31" s="96">
        <v>44507.0</v>
      </c>
      <c r="I31" s="97" t="s">
        <v>195</v>
      </c>
      <c r="J31" s="99">
        <v>1.03401919E8</v>
      </c>
      <c r="K31" s="100" t="s">
        <v>207</v>
      </c>
      <c r="L31" s="101"/>
      <c r="M31" s="102"/>
      <c r="N31" s="102"/>
      <c r="O31" s="100"/>
      <c r="P31" s="100"/>
      <c r="Q31" s="100"/>
      <c r="R31" s="100"/>
      <c r="S31" s="100"/>
      <c r="T31" s="100"/>
      <c r="U31" s="100"/>
      <c r="V31" s="100"/>
      <c r="W31" s="100"/>
      <c r="X31" s="100"/>
      <c r="Y31" s="100"/>
      <c r="Z31" s="100"/>
      <c r="AA31" s="100"/>
      <c r="AB31" s="100"/>
    </row>
    <row r="32" ht="15.75" customHeight="1">
      <c r="A32" s="84">
        <v>44503.0</v>
      </c>
      <c r="B32" s="85" t="s">
        <v>193</v>
      </c>
      <c r="C32" s="85" t="s">
        <v>228</v>
      </c>
      <c r="D32" s="86">
        <v>17500.0</v>
      </c>
      <c r="E32" s="87">
        <v>17500.0</v>
      </c>
      <c r="F32" s="85">
        <v>0.0</v>
      </c>
      <c r="G32" s="85">
        <v>5.212756402E9</v>
      </c>
      <c r="H32" s="84">
        <v>44504.0</v>
      </c>
      <c r="I32" s="85" t="s">
        <v>195</v>
      </c>
      <c r="J32" s="21"/>
      <c r="K32" s="41" t="s">
        <v>192</v>
      </c>
      <c r="L32" s="91"/>
      <c r="M32" s="92"/>
      <c r="N32" s="92"/>
    </row>
    <row r="33" ht="15.75" customHeight="1">
      <c r="A33" s="84">
        <v>44504.0</v>
      </c>
      <c r="B33" s="85" t="s">
        <v>189</v>
      </c>
      <c r="C33" s="85" t="s">
        <v>229</v>
      </c>
      <c r="D33" s="86">
        <v>80000.0</v>
      </c>
      <c r="E33" s="95">
        <v>80000.0</v>
      </c>
      <c r="F33" s="86">
        <v>0.0</v>
      </c>
      <c r="G33" s="106" t="s">
        <v>230</v>
      </c>
      <c r="H33" s="84">
        <v>44504.0</v>
      </c>
      <c r="I33" s="85" t="s">
        <v>216</v>
      </c>
      <c r="J33" s="21"/>
      <c r="K33" s="41" t="s">
        <v>192</v>
      </c>
      <c r="L33" s="91"/>
      <c r="M33" s="92"/>
      <c r="N33" s="92"/>
    </row>
    <row r="34" ht="15.75" customHeight="1">
      <c r="A34" s="84">
        <v>44504.0</v>
      </c>
      <c r="B34" s="85" t="s">
        <v>189</v>
      </c>
      <c r="C34" s="85" t="s">
        <v>231</v>
      </c>
      <c r="D34" s="86">
        <v>35000.0</v>
      </c>
      <c r="E34" s="85">
        <v>0.0</v>
      </c>
      <c r="F34" s="86">
        <v>35000.0</v>
      </c>
      <c r="G34" s="85"/>
      <c r="H34" s="85" t="s">
        <v>163</v>
      </c>
      <c r="I34" s="85" t="s">
        <v>216</v>
      </c>
      <c r="J34" s="21"/>
      <c r="K34" s="41" t="s">
        <v>192</v>
      </c>
      <c r="L34" s="88"/>
      <c r="M34" s="89"/>
      <c r="N34" s="89"/>
      <c r="O34" s="90"/>
      <c r="P34" s="90"/>
      <c r="Q34" s="90"/>
      <c r="R34" s="90"/>
      <c r="S34" s="90"/>
      <c r="T34" s="90"/>
      <c r="U34" s="90"/>
      <c r="V34" s="90"/>
      <c r="W34" s="90"/>
      <c r="X34" s="90"/>
      <c r="Y34" s="90"/>
      <c r="Z34" s="90"/>
      <c r="AA34" s="90"/>
      <c r="AB34" s="90"/>
    </row>
    <row r="35" ht="15.75" customHeight="1">
      <c r="A35" s="84">
        <v>44504.0</v>
      </c>
      <c r="B35" s="85" t="s">
        <v>189</v>
      </c>
      <c r="C35" s="85" t="s">
        <v>232</v>
      </c>
      <c r="D35" s="86">
        <v>164500.0</v>
      </c>
      <c r="E35" s="87">
        <v>164500.0</v>
      </c>
      <c r="F35" s="85">
        <v>0.0</v>
      </c>
      <c r="G35" s="85">
        <v>5.217671955E9</v>
      </c>
      <c r="H35" s="84">
        <v>44504.0</v>
      </c>
      <c r="I35" s="85" t="s">
        <v>191</v>
      </c>
      <c r="J35" s="21"/>
      <c r="K35" s="41" t="s">
        <v>192</v>
      </c>
      <c r="L35" s="91"/>
      <c r="M35" s="92"/>
      <c r="N35" s="92"/>
    </row>
    <row r="36" ht="15.75" customHeight="1">
      <c r="A36" s="96">
        <v>44504.0</v>
      </c>
      <c r="B36" s="97" t="s">
        <v>193</v>
      </c>
      <c r="C36" s="97" t="s">
        <v>206</v>
      </c>
      <c r="D36" s="98">
        <v>22500.0</v>
      </c>
      <c r="E36" s="87">
        <v>22500.0</v>
      </c>
      <c r="F36" s="97">
        <v>0.0</v>
      </c>
      <c r="G36" s="97">
        <v>5.23378217E9</v>
      </c>
      <c r="H36" s="96">
        <v>44507.0</v>
      </c>
      <c r="I36" s="97" t="s">
        <v>199</v>
      </c>
      <c r="J36" s="99">
        <v>1.03401919E8</v>
      </c>
      <c r="K36" s="100" t="s">
        <v>207</v>
      </c>
      <c r="L36" s="103"/>
      <c r="M36" s="104"/>
      <c r="N36" s="104"/>
      <c r="O36" s="105"/>
      <c r="P36" s="105"/>
      <c r="Q36" s="105"/>
      <c r="R36" s="105"/>
      <c r="S36" s="105"/>
      <c r="T36" s="105"/>
      <c r="U36" s="105"/>
      <c r="V36" s="105"/>
      <c r="W36" s="105"/>
      <c r="X36" s="105"/>
      <c r="Y36" s="105"/>
      <c r="Z36" s="105"/>
      <c r="AA36" s="105"/>
      <c r="AB36" s="105"/>
    </row>
    <row r="37" ht="15.75" customHeight="1">
      <c r="A37" s="84">
        <v>44504.0</v>
      </c>
      <c r="B37" s="85" t="s">
        <v>193</v>
      </c>
      <c r="C37" s="85" t="s">
        <v>203</v>
      </c>
      <c r="D37" s="86">
        <v>26250.0</v>
      </c>
      <c r="E37" s="87">
        <v>26250.0</v>
      </c>
      <c r="F37" s="85">
        <v>0.0</v>
      </c>
      <c r="G37" s="85">
        <v>5.233874587E9</v>
      </c>
      <c r="H37" s="84">
        <v>44507.0</v>
      </c>
      <c r="I37" s="85" t="s">
        <v>199</v>
      </c>
      <c r="J37" s="21"/>
      <c r="K37" s="41" t="s">
        <v>192</v>
      </c>
      <c r="L37" s="88"/>
      <c r="M37" s="89"/>
      <c r="N37" s="89"/>
      <c r="O37" s="90"/>
      <c r="P37" s="90"/>
      <c r="Q37" s="90"/>
      <c r="R37" s="90"/>
      <c r="S37" s="90"/>
      <c r="T37" s="90"/>
      <c r="U37" s="90"/>
      <c r="V37" s="90"/>
      <c r="W37" s="90"/>
      <c r="X37" s="90"/>
      <c r="Y37" s="90"/>
      <c r="Z37" s="90"/>
      <c r="AA37" s="90"/>
      <c r="AB37" s="90"/>
    </row>
    <row r="38" ht="15.75" customHeight="1">
      <c r="A38" s="107">
        <v>44504.0</v>
      </c>
      <c r="B38" s="108" t="s">
        <v>193</v>
      </c>
      <c r="C38" s="108" t="s">
        <v>194</v>
      </c>
      <c r="D38" s="109">
        <v>19700.0</v>
      </c>
      <c r="E38" s="110">
        <v>19700.0</v>
      </c>
      <c r="F38" s="108">
        <v>0.0</v>
      </c>
      <c r="G38" s="108">
        <v>5.221606122E9</v>
      </c>
      <c r="H38" s="107">
        <v>44505.0</v>
      </c>
      <c r="I38" s="85" t="s">
        <v>195</v>
      </c>
      <c r="J38" s="21"/>
      <c r="K38" s="41" t="s">
        <v>192</v>
      </c>
      <c r="L38" s="93"/>
      <c r="M38" s="92"/>
      <c r="N38" s="92"/>
    </row>
    <row r="39" ht="15.75" customHeight="1">
      <c r="A39" s="111">
        <v>44504.0</v>
      </c>
      <c r="B39" s="41" t="s">
        <v>189</v>
      </c>
      <c r="C39" s="41" t="s">
        <v>233</v>
      </c>
      <c r="D39" s="56">
        <v>18600.0</v>
      </c>
      <c r="E39" s="56">
        <v>0.0</v>
      </c>
      <c r="F39" s="56">
        <v>18600.0</v>
      </c>
      <c r="G39" s="41"/>
      <c r="H39" s="112" t="s">
        <v>163</v>
      </c>
      <c r="I39" s="85" t="s">
        <v>209</v>
      </c>
      <c r="J39" s="21"/>
      <c r="K39" s="41" t="s">
        <v>192</v>
      </c>
      <c r="L39" s="93"/>
      <c r="M39" s="92"/>
      <c r="N39" s="92"/>
    </row>
    <row r="40" ht="15.75" customHeight="1">
      <c r="A40" s="113">
        <v>44504.0</v>
      </c>
      <c r="B40" s="114" t="s">
        <v>193</v>
      </c>
      <c r="C40" s="114" t="s">
        <v>234</v>
      </c>
      <c r="D40" s="115">
        <v>4000.0</v>
      </c>
      <c r="E40" s="116">
        <v>4000.0</v>
      </c>
      <c r="F40" s="114">
        <v>0.0</v>
      </c>
      <c r="G40" s="114">
        <v>5.221606122E9</v>
      </c>
      <c r="H40" s="113">
        <v>44505.0</v>
      </c>
      <c r="I40" s="85" t="s">
        <v>195</v>
      </c>
      <c r="J40" s="21"/>
      <c r="K40" s="41" t="s">
        <v>192</v>
      </c>
      <c r="L40" s="93"/>
      <c r="M40" s="92"/>
      <c r="N40" s="92"/>
    </row>
    <row r="41" ht="15.75" customHeight="1">
      <c r="A41" s="96">
        <v>44504.0</v>
      </c>
      <c r="B41" s="97" t="s">
        <v>193</v>
      </c>
      <c r="C41" s="97" t="s">
        <v>206</v>
      </c>
      <c r="D41" s="98">
        <v>30000.0</v>
      </c>
      <c r="E41" s="87">
        <v>30000.0</v>
      </c>
      <c r="F41" s="97">
        <v>0.0</v>
      </c>
      <c r="G41" s="97">
        <v>5.23378217E9</v>
      </c>
      <c r="H41" s="96">
        <v>44507.0</v>
      </c>
      <c r="I41" s="97" t="s">
        <v>199</v>
      </c>
      <c r="J41" s="99">
        <v>1.03401919E8</v>
      </c>
      <c r="K41" s="100" t="s">
        <v>207</v>
      </c>
      <c r="L41" s="103"/>
      <c r="M41" s="104"/>
      <c r="N41" s="104"/>
      <c r="O41" s="105"/>
      <c r="P41" s="105"/>
      <c r="Q41" s="105"/>
      <c r="R41" s="105"/>
      <c r="S41" s="105"/>
      <c r="T41" s="105"/>
      <c r="U41" s="105"/>
      <c r="V41" s="105"/>
      <c r="W41" s="105"/>
      <c r="X41" s="105"/>
      <c r="Y41" s="105"/>
      <c r="Z41" s="105"/>
      <c r="AA41" s="105"/>
      <c r="AB41" s="105"/>
    </row>
    <row r="42" ht="15.75" customHeight="1">
      <c r="A42" s="84">
        <v>44504.0</v>
      </c>
      <c r="B42" s="85" t="s">
        <v>193</v>
      </c>
      <c r="C42" s="85" t="s">
        <v>235</v>
      </c>
      <c r="D42" s="86">
        <v>4000.0</v>
      </c>
      <c r="E42" s="87">
        <v>4000.0</v>
      </c>
      <c r="F42" s="85">
        <v>0.0</v>
      </c>
      <c r="G42" s="85">
        <v>5.231674152E9</v>
      </c>
      <c r="H42" s="84">
        <v>44507.0</v>
      </c>
      <c r="I42" s="85" t="s">
        <v>199</v>
      </c>
      <c r="J42" s="21"/>
      <c r="K42" s="41" t="s">
        <v>192</v>
      </c>
      <c r="L42" s="117"/>
      <c r="M42" s="118"/>
      <c r="N42" s="118"/>
      <c r="O42" s="119"/>
      <c r="P42" s="119"/>
      <c r="Q42" s="119"/>
      <c r="R42" s="119"/>
      <c r="S42" s="119"/>
      <c r="T42" s="119"/>
      <c r="U42" s="119"/>
      <c r="V42" s="119"/>
      <c r="W42" s="119"/>
      <c r="X42" s="119"/>
      <c r="Y42" s="119"/>
      <c r="Z42" s="119"/>
      <c r="AA42" s="119"/>
      <c r="AB42" s="119"/>
    </row>
    <row r="43" ht="15.75" customHeight="1">
      <c r="A43" s="84">
        <v>44504.0</v>
      </c>
      <c r="B43" s="85" t="s">
        <v>193</v>
      </c>
      <c r="C43" s="85" t="s">
        <v>203</v>
      </c>
      <c r="D43" s="86">
        <v>81000.0</v>
      </c>
      <c r="E43" s="87">
        <v>81000.0</v>
      </c>
      <c r="F43" s="85">
        <v>0.0</v>
      </c>
      <c r="G43" s="85">
        <v>5.233874587E9</v>
      </c>
      <c r="H43" s="84">
        <v>44507.0</v>
      </c>
      <c r="I43" s="85" t="s">
        <v>209</v>
      </c>
      <c r="J43" s="21"/>
      <c r="K43" s="41" t="s">
        <v>192</v>
      </c>
      <c r="L43" s="88"/>
      <c r="M43" s="89"/>
      <c r="N43" s="89"/>
      <c r="O43" s="90"/>
      <c r="P43" s="90"/>
      <c r="Q43" s="90"/>
      <c r="R43" s="90"/>
      <c r="S43" s="90"/>
      <c r="T43" s="90"/>
      <c r="U43" s="90"/>
      <c r="V43" s="90"/>
      <c r="W43" s="90"/>
      <c r="X43" s="90"/>
      <c r="Y43" s="90"/>
      <c r="Z43" s="90"/>
      <c r="AA43" s="90"/>
      <c r="AB43" s="90"/>
    </row>
    <row r="44" ht="15.75" customHeight="1">
      <c r="A44" s="84">
        <v>44504.0</v>
      </c>
      <c r="B44" s="85" t="s">
        <v>193</v>
      </c>
      <c r="C44" s="85" t="s">
        <v>198</v>
      </c>
      <c r="D44" s="86">
        <v>32400.0</v>
      </c>
      <c r="E44" s="87">
        <v>32400.0</v>
      </c>
      <c r="F44" s="85">
        <v>0.0</v>
      </c>
      <c r="G44" s="85">
        <v>5.231528236E9</v>
      </c>
      <c r="H44" s="84">
        <v>44507.0</v>
      </c>
      <c r="I44" s="85" t="s">
        <v>209</v>
      </c>
      <c r="J44" s="21"/>
      <c r="K44" s="41" t="s">
        <v>192</v>
      </c>
      <c r="L44" s="88"/>
      <c r="M44" s="89"/>
      <c r="N44" s="89"/>
      <c r="O44" s="90"/>
      <c r="P44" s="90"/>
      <c r="Q44" s="90"/>
      <c r="R44" s="90"/>
      <c r="S44" s="90"/>
      <c r="T44" s="90"/>
      <c r="U44" s="90"/>
      <c r="V44" s="90"/>
      <c r="W44" s="90"/>
      <c r="X44" s="90"/>
      <c r="Y44" s="90"/>
      <c r="Z44" s="90"/>
      <c r="AA44" s="90"/>
      <c r="AB44" s="90"/>
    </row>
    <row r="45" ht="15.75" customHeight="1">
      <c r="A45" s="84">
        <v>44504.0</v>
      </c>
      <c r="B45" s="85" t="s">
        <v>193</v>
      </c>
      <c r="C45" s="85" t="s">
        <v>236</v>
      </c>
      <c r="D45" s="86">
        <v>86400.0</v>
      </c>
      <c r="E45" s="85">
        <v>0.0</v>
      </c>
      <c r="F45" s="86">
        <v>86400.0</v>
      </c>
      <c r="G45" s="85"/>
      <c r="H45" s="85" t="s">
        <v>163</v>
      </c>
      <c r="I45" s="85" t="s">
        <v>209</v>
      </c>
      <c r="J45" s="21"/>
      <c r="K45" s="41" t="s">
        <v>192</v>
      </c>
      <c r="L45" s="120"/>
      <c r="M45" s="121"/>
      <c r="N45" s="121"/>
      <c r="O45" s="122"/>
      <c r="P45" s="122"/>
      <c r="Q45" s="122"/>
      <c r="R45" s="122"/>
      <c r="S45" s="122"/>
      <c r="T45" s="122"/>
      <c r="U45" s="122"/>
      <c r="V45" s="122"/>
      <c r="W45" s="122"/>
      <c r="X45" s="122"/>
      <c r="Y45" s="122"/>
      <c r="Z45" s="122"/>
      <c r="AA45" s="122"/>
      <c r="AB45" s="122"/>
    </row>
    <row r="46" ht="15.75" customHeight="1">
      <c r="A46" s="84">
        <v>44504.0</v>
      </c>
      <c r="B46" s="85" t="s">
        <v>193</v>
      </c>
      <c r="C46" s="85" t="s">
        <v>237</v>
      </c>
      <c r="D46" s="86">
        <v>28500.0</v>
      </c>
      <c r="E46" s="85">
        <v>0.0</v>
      </c>
      <c r="F46" s="86">
        <v>28500.0</v>
      </c>
      <c r="G46" s="85"/>
      <c r="H46" s="85" t="s">
        <v>163</v>
      </c>
      <c r="I46" s="85" t="s">
        <v>238</v>
      </c>
      <c r="J46" s="21"/>
      <c r="K46" s="41" t="s">
        <v>192</v>
      </c>
      <c r="L46" s="88"/>
      <c r="M46" s="89"/>
      <c r="N46" s="89"/>
      <c r="O46" s="90"/>
      <c r="P46" s="90"/>
      <c r="Q46" s="90"/>
      <c r="R46" s="90"/>
      <c r="S46" s="90"/>
      <c r="T46" s="90"/>
      <c r="U46" s="90"/>
      <c r="V46" s="90"/>
      <c r="W46" s="90"/>
      <c r="X46" s="90"/>
      <c r="Y46" s="90"/>
      <c r="Z46" s="90"/>
      <c r="AA46" s="90"/>
      <c r="AB46" s="90"/>
    </row>
    <row r="47" ht="15.75" customHeight="1">
      <c r="A47" s="96">
        <v>44504.0</v>
      </c>
      <c r="B47" s="97" t="s">
        <v>193</v>
      </c>
      <c r="C47" s="97" t="s">
        <v>206</v>
      </c>
      <c r="D47" s="98">
        <v>30000.0</v>
      </c>
      <c r="E47" s="87">
        <v>30000.0</v>
      </c>
      <c r="F47" s="97">
        <v>0.0</v>
      </c>
      <c r="G47" s="97">
        <v>5.23378217E9</v>
      </c>
      <c r="H47" s="96">
        <v>44507.0</v>
      </c>
      <c r="I47" s="97" t="s">
        <v>238</v>
      </c>
      <c r="J47" s="99">
        <v>1.03401919E8</v>
      </c>
      <c r="K47" s="100" t="s">
        <v>207</v>
      </c>
      <c r="L47" s="103"/>
      <c r="M47" s="104"/>
      <c r="N47" s="104"/>
      <c r="O47" s="105"/>
      <c r="P47" s="105"/>
      <c r="Q47" s="105"/>
      <c r="R47" s="105"/>
      <c r="S47" s="105"/>
      <c r="T47" s="105"/>
      <c r="U47" s="105"/>
      <c r="V47" s="105"/>
      <c r="W47" s="105"/>
      <c r="X47" s="105"/>
      <c r="Y47" s="105"/>
      <c r="Z47" s="105"/>
      <c r="AA47" s="105"/>
      <c r="AB47" s="105"/>
    </row>
    <row r="48" ht="15.75" customHeight="1">
      <c r="A48" s="84">
        <v>44504.0</v>
      </c>
      <c r="B48" s="85" t="s">
        <v>193</v>
      </c>
      <c r="C48" s="85" t="s">
        <v>239</v>
      </c>
      <c r="D48" s="86">
        <v>15000.0</v>
      </c>
      <c r="E48" s="87">
        <v>15000.0</v>
      </c>
      <c r="F48" s="85">
        <v>0.0</v>
      </c>
      <c r="G48" s="85">
        <v>5.221606122E9</v>
      </c>
      <c r="H48" s="84">
        <v>44505.0</v>
      </c>
      <c r="I48" s="85" t="s">
        <v>195</v>
      </c>
      <c r="J48" s="21"/>
      <c r="K48" s="41" t="s">
        <v>192</v>
      </c>
      <c r="L48" s="93"/>
      <c r="M48" s="92"/>
      <c r="N48" s="92"/>
    </row>
    <row r="49" ht="15.75" customHeight="1">
      <c r="A49" s="84">
        <v>44504.0</v>
      </c>
      <c r="B49" s="85" t="s">
        <v>193</v>
      </c>
      <c r="C49" s="85" t="s">
        <v>204</v>
      </c>
      <c r="D49" s="86">
        <v>14000.0</v>
      </c>
      <c r="E49" s="87">
        <v>14000.0</v>
      </c>
      <c r="F49" s="85">
        <v>0.0</v>
      </c>
      <c r="G49" s="85">
        <v>5.221606122E9</v>
      </c>
      <c r="H49" s="84">
        <v>44507.0</v>
      </c>
      <c r="I49" s="85" t="s">
        <v>195</v>
      </c>
      <c r="K49" s="41" t="s">
        <v>192</v>
      </c>
      <c r="L49" s="123">
        <f>SUM(E2:E28)+E30+E31+E32+E34+E35+E36+E37+E44+E41+E40+E33+E46+E47+E43+E29</f>
        <v>2168500</v>
      </c>
      <c r="M49" s="124" t="s">
        <v>240</v>
      </c>
      <c r="N49" s="124"/>
    </row>
    <row r="50" ht="15.75" customHeight="1">
      <c r="A50" s="84">
        <v>44504.0</v>
      </c>
      <c r="B50" s="85" t="s">
        <v>193</v>
      </c>
      <c r="C50" s="85" t="s">
        <v>241</v>
      </c>
      <c r="D50" s="86">
        <v>20000.0</v>
      </c>
      <c r="E50" s="87">
        <v>20000.0</v>
      </c>
      <c r="F50" s="85">
        <v>0.0</v>
      </c>
      <c r="G50" s="85">
        <v>5.221606122E9</v>
      </c>
      <c r="H50" s="84">
        <v>44505.0</v>
      </c>
      <c r="I50" s="85" t="s">
        <v>195</v>
      </c>
      <c r="K50" s="41" t="s">
        <v>192</v>
      </c>
      <c r="L50" s="123">
        <f>E42+E45</f>
        <v>4000</v>
      </c>
      <c r="M50" s="124" t="s">
        <v>242</v>
      </c>
      <c r="N50" s="125"/>
    </row>
    <row r="51" ht="15.75" customHeight="1">
      <c r="A51" s="84">
        <v>44505.0</v>
      </c>
      <c r="B51" s="85" t="s">
        <v>193</v>
      </c>
      <c r="C51" s="85" t="s">
        <v>243</v>
      </c>
      <c r="D51" s="86">
        <v>20000.0</v>
      </c>
      <c r="E51" s="87">
        <v>20000.0</v>
      </c>
      <c r="F51" s="85">
        <v>0.0</v>
      </c>
      <c r="G51" s="85">
        <v>5.226588458E9</v>
      </c>
      <c r="H51" s="84">
        <v>44506.0</v>
      </c>
      <c r="I51" s="85" t="s">
        <v>195</v>
      </c>
      <c r="K51" s="41" t="s">
        <v>192</v>
      </c>
      <c r="L51" s="123"/>
      <c r="M51" s="124" t="s">
        <v>244</v>
      </c>
      <c r="N51" s="125"/>
    </row>
    <row r="52" ht="15.75" customHeight="1">
      <c r="A52" s="84">
        <v>44505.0</v>
      </c>
      <c r="B52" s="85" t="s">
        <v>193</v>
      </c>
      <c r="C52" s="85" t="s">
        <v>201</v>
      </c>
      <c r="D52" s="86">
        <v>50000.0</v>
      </c>
      <c r="E52" s="87">
        <v>50000.0</v>
      </c>
      <c r="F52" s="85">
        <v>0.0</v>
      </c>
      <c r="G52" s="85">
        <v>5.226588458E9</v>
      </c>
      <c r="H52" s="84">
        <v>44506.0</v>
      </c>
      <c r="I52" s="85" t="s">
        <v>195</v>
      </c>
      <c r="K52" s="41" t="s">
        <v>192</v>
      </c>
      <c r="L52" s="123"/>
      <c r="M52" s="124" t="s">
        <v>245</v>
      </c>
      <c r="N52" s="125"/>
    </row>
    <row r="53" ht="15.75" customHeight="1">
      <c r="A53" s="84">
        <v>44505.0</v>
      </c>
      <c r="B53" s="85" t="s">
        <v>193</v>
      </c>
      <c r="C53" s="85" t="s">
        <v>220</v>
      </c>
      <c r="D53" s="86">
        <v>35000.0</v>
      </c>
      <c r="E53" s="87">
        <v>35000.0</v>
      </c>
      <c r="F53" s="85">
        <v>0.0</v>
      </c>
      <c r="G53" s="85">
        <v>5.226588458E9</v>
      </c>
      <c r="H53" s="84">
        <v>44506.0</v>
      </c>
      <c r="I53" s="85" t="s">
        <v>238</v>
      </c>
      <c r="J53" s="21"/>
      <c r="K53" s="41" t="s">
        <v>192</v>
      </c>
      <c r="L53" s="126">
        <f>SUM(L49:L52)</f>
        <v>2172500</v>
      </c>
      <c r="M53" s="127">
        <f>L53-E48</f>
        <v>2157500</v>
      </c>
      <c r="N53" s="90"/>
      <c r="O53" s="90"/>
      <c r="P53" s="90"/>
      <c r="Q53" s="90"/>
      <c r="R53" s="90"/>
      <c r="S53" s="90"/>
      <c r="T53" s="90"/>
      <c r="U53" s="90"/>
      <c r="V53" s="90"/>
      <c r="W53" s="90"/>
      <c r="X53" s="90"/>
      <c r="Y53" s="90"/>
      <c r="Z53" s="90"/>
      <c r="AA53" s="90"/>
      <c r="AB53" s="90"/>
    </row>
    <row r="54" ht="15.75" customHeight="1">
      <c r="A54" s="84">
        <v>44505.0</v>
      </c>
      <c r="B54" s="85" t="s">
        <v>189</v>
      </c>
      <c r="C54" s="85" t="s">
        <v>246</v>
      </c>
      <c r="D54" s="86">
        <v>13000.0</v>
      </c>
      <c r="E54" s="87">
        <v>13000.0</v>
      </c>
      <c r="F54" s="85">
        <v>0.0</v>
      </c>
      <c r="G54" s="85">
        <v>5.220882073E9</v>
      </c>
      <c r="H54" s="84">
        <v>44505.0</v>
      </c>
      <c r="I54" s="85" t="s">
        <v>216</v>
      </c>
      <c r="K54" s="41" t="s">
        <v>192</v>
      </c>
    </row>
    <row r="55" ht="15.75" customHeight="1">
      <c r="A55" s="96">
        <v>44505.0</v>
      </c>
      <c r="B55" s="97" t="s">
        <v>193</v>
      </c>
      <c r="C55" s="97" t="s">
        <v>206</v>
      </c>
      <c r="D55" s="98">
        <v>18750.0</v>
      </c>
      <c r="E55" s="87">
        <v>18750.0</v>
      </c>
      <c r="F55" s="97">
        <v>0.0</v>
      </c>
      <c r="G55" s="97">
        <v>5.23378217E9</v>
      </c>
      <c r="H55" s="96">
        <v>44507.0</v>
      </c>
      <c r="I55" s="97" t="s">
        <v>199</v>
      </c>
      <c r="J55" s="99">
        <v>1.03401919E8</v>
      </c>
      <c r="K55" s="100" t="s">
        <v>207</v>
      </c>
      <c r="L55" s="100"/>
      <c r="M55" s="100"/>
      <c r="N55" s="100"/>
      <c r="O55" s="100"/>
      <c r="P55" s="100"/>
      <c r="Q55" s="100"/>
      <c r="R55" s="100"/>
      <c r="S55" s="100"/>
      <c r="T55" s="100"/>
      <c r="U55" s="100"/>
      <c r="V55" s="100"/>
      <c r="W55" s="100"/>
      <c r="X55" s="100"/>
      <c r="Y55" s="100"/>
      <c r="Z55" s="100"/>
      <c r="AA55" s="100"/>
      <c r="AB55" s="100"/>
    </row>
    <row r="56" ht="15.75" customHeight="1">
      <c r="A56" s="84">
        <v>44505.0</v>
      </c>
      <c r="B56" s="85" t="s">
        <v>193</v>
      </c>
      <c r="C56" s="85" t="s">
        <v>194</v>
      </c>
      <c r="D56" s="86">
        <v>23500.0</v>
      </c>
      <c r="E56" s="87">
        <v>23500.0</v>
      </c>
      <c r="F56" s="85">
        <v>0.0</v>
      </c>
      <c r="G56" s="85">
        <v>5.226588458E9</v>
      </c>
      <c r="H56" s="84">
        <v>44506.0</v>
      </c>
      <c r="I56" s="85" t="s">
        <v>199</v>
      </c>
      <c r="K56" s="41" t="s">
        <v>192</v>
      </c>
    </row>
    <row r="57" ht="15.75" customHeight="1">
      <c r="A57" s="107">
        <v>44506.0</v>
      </c>
      <c r="B57" s="108" t="s">
        <v>193</v>
      </c>
      <c r="C57" s="108" t="s">
        <v>247</v>
      </c>
      <c r="D57" s="109">
        <v>25000.0</v>
      </c>
      <c r="E57" s="110">
        <v>25000.0</v>
      </c>
      <c r="F57" s="108">
        <v>0.0</v>
      </c>
      <c r="G57" s="108">
        <v>5.232762826E9</v>
      </c>
      <c r="H57" s="107">
        <v>44507.0</v>
      </c>
      <c r="I57" s="108" t="s">
        <v>195</v>
      </c>
      <c r="K57" s="41" t="s">
        <v>192</v>
      </c>
    </row>
    <row r="58" ht="15.75" customHeight="1">
      <c r="A58" s="111">
        <v>44506.0</v>
      </c>
      <c r="B58" s="41" t="s">
        <v>193</v>
      </c>
      <c r="C58" s="41" t="s">
        <v>247</v>
      </c>
      <c r="D58" s="56">
        <v>45000.0</v>
      </c>
      <c r="E58" s="128">
        <v>45000.0</v>
      </c>
      <c r="F58" s="67">
        <v>0.0</v>
      </c>
      <c r="G58" s="67">
        <v>5.224412698E9</v>
      </c>
      <c r="H58" s="111">
        <v>44508.0</v>
      </c>
      <c r="I58" s="41" t="s">
        <v>199</v>
      </c>
      <c r="K58" s="41" t="s">
        <v>192</v>
      </c>
    </row>
    <row r="59" ht="15.75" customHeight="1">
      <c r="A59" s="113">
        <v>44506.0</v>
      </c>
      <c r="B59" s="114" t="s">
        <v>193</v>
      </c>
      <c r="C59" s="114" t="s">
        <v>194</v>
      </c>
      <c r="D59" s="115">
        <v>16500.0</v>
      </c>
      <c r="E59" s="116">
        <v>16500.0</v>
      </c>
      <c r="F59" s="114">
        <v>0.0</v>
      </c>
      <c r="G59" s="114">
        <v>5.232762826E9</v>
      </c>
      <c r="H59" s="113">
        <v>44507.0</v>
      </c>
      <c r="I59" s="114" t="s">
        <v>195</v>
      </c>
      <c r="J59" s="41"/>
      <c r="K59" s="41" t="s">
        <v>192</v>
      </c>
      <c r="L59" s="65"/>
      <c r="M59" s="65"/>
      <c r="N59" s="65"/>
      <c r="O59" s="65"/>
      <c r="P59" s="65"/>
      <c r="Q59" s="65"/>
      <c r="R59" s="65"/>
      <c r="S59" s="65"/>
      <c r="T59" s="65"/>
      <c r="U59" s="65"/>
      <c r="V59" s="65"/>
      <c r="W59" s="65"/>
      <c r="X59" s="65"/>
      <c r="Y59" s="65"/>
      <c r="Z59" s="65"/>
      <c r="AA59" s="65"/>
      <c r="AB59" s="65"/>
    </row>
    <row r="60" ht="15.75" customHeight="1">
      <c r="A60" s="84">
        <v>44506.0</v>
      </c>
      <c r="B60" s="85" t="s">
        <v>193</v>
      </c>
      <c r="C60" s="85" t="s">
        <v>248</v>
      </c>
      <c r="D60" s="86">
        <v>30000.0</v>
      </c>
      <c r="E60" s="87">
        <v>30000.0</v>
      </c>
      <c r="F60" s="85">
        <v>0.0</v>
      </c>
      <c r="G60" s="85">
        <v>5.232762826E9</v>
      </c>
      <c r="H60" s="84">
        <v>44507.0</v>
      </c>
      <c r="I60" s="85" t="s">
        <v>195</v>
      </c>
      <c r="J60" s="41"/>
      <c r="K60" s="41" t="s">
        <v>192</v>
      </c>
      <c r="L60" s="65"/>
      <c r="M60" s="65"/>
      <c r="N60" s="65"/>
      <c r="O60" s="65"/>
      <c r="P60" s="65"/>
      <c r="Q60" s="65"/>
      <c r="R60" s="65"/>
      <c r="S60" s="65"/>
      <c r="T60" s="65"/>
      <c r="U60" s="65"/>
      <c r="V60" s="65"/>
      <c r="W60" s="65"/>
      <c r="X60" s="65"/>
      <c r="Y60" s="65"/>
      <c r="Z60" s="65"/>
      <c r="AA60" s="65"/>
      <c r="AB60" s="65"/>
    </row>
    <row r="61" ht="15.75" customHeight="1">
      <c r="A61" s="84">
        <v>44506.0</v>
      </c>
      <c r="B61" s="85" t="s">
        <v>193</v>
      </c>
      <c r="C61" s="85" t="s">
        <v>243</v>
      </c>
      <c r="D61" s="86">
        <v>7000.0</v>
      </c>
      <c r="E61" s="87">
        <v>7000.0</v>
      </c>
      <c r="F61" s="85">
        <v>0.0</v>
      </c>
      <c r="G61" s="85">
        <v>5.232762826E9</v>
      </c>
      <c r="H61" s="84">
        <v>44507.0</v>
      </c>
      <c r="I61" s="85" t="s">
        <v>238</v>
      </c>
      <c r="J61" s="41"/>
      <c r="K61" s="41" t="s">
        <v>192</v>
      </c>
      <c r="L61" s="65"/>
      <c r="M61" s="65"/>
      <c r="N61" s="65"/>
      <c r="O61" s="65"/>
      <c r="P61" s="65"/>
      <c r="Q61" s="65"/>
      <c r="R61" s="65"/>
      <c r="S61" s="65"/>
      <c r="T61" s="65"/>
      <c r="U61" s="65"/>
      <c r="V61" s="65"/>
      <c r="W61" s="65"/>
      <c r="X61" s="65"/>
      <c r="Y61" s="65"/>
      <c r="Z61" s="65"/>
      <c r="AA61" s="65"/>
      <c r="AB61" s="65"/>
    </row>
    <row r="62" ht="15.75" customHeight="1">
      <c r="A62" s="84">
        <v>44506.0</v>
      </c>
      <c r="B62" s="85" t="s">
        <v>193</v>
      </c>
      <c r="C62" s="85" t="s">
        <v>197</v>
      </c>
      <c r="D62" s="86">
        <v>10600.0</v>
      </c>
      <c r="E62" s="87">
        <v>10600.0</v>
      </c>
      <c r="F62" s="85">
        <v>0.0</v>
      </c>
      <c r="G62" s="85">
        <v>5.232762826E9</v>
      </c>
      <c r="H62" s="84">
        <v>44507.0</v>
      </c>
      <c r="I62" s="85" t="s">
        <v>195</v>
      </c>
      <c r="J62" s="41"/>
      <c r="K62" s="41" t="s">
        <v>192</v>
      </c>
      <c r="L62" s="129"/>
      <c r="M62" s="129"/>
      <c r="N62" s="129"/>
      <c r="O62" s="129"/>
      <c r="P62" s="129"/>
      <c r="Q62" s="129"/>
      <c r="R62" s="129"/>
      <c r="S62" s="129"/>
      <c r="T62" s="129"/>
      <c r="U62" s="129"/>
      <c r="V62" s="129"/>
      <c r="W62" s="129"/>
      <c r="X62" s="129"/>
      <c r="Y62" s="129"/>
      <c r="Z62" s="129"/>
      <c r="AA62" s="129"/>
      <c r="AB62" s="129"/>
    </row>
    <row r="63" ht="15.75" customHeight="1">
      <c r="A63" s="84">
        <v>44506.0</v>
      </c>
      <c r="B63" s="85" t="s">
        <v>189</v>
      </c>
      <c r="C63" s="85" t="s">
        <v>211</v>
      </c>
      <c r="D63" s="86">
        <v>126000.0</v>
      </c>
      <c r="E63" s="85">
        <v>0.0</v>
      </c>
      <c r="F63" s="86">
        <v>126000.0</v>
      </c>
      <c r="G63" s="85"/>
      <c r="H63" s="85" t="s">
        <v>163</v>
      </c>
      <c r="I63" s="85" t="s">
        <v>209</v>
      </c>
      <c r="J63" s="41"/>
      <c r="K63" s="41" t="s">
        <v>192</v>
      </c>
      <c r="L63" s="65"/>
      <c r="M63" s="65"/>
      <c r="N63" s="65"/>
      <c r="O63" s="65"/>
      <c r="P63" s="65"/>
      <c r="Q63" s="65"/>
      <c r="R63" s="65"/>
      <c r="S63" s="65"/>
      <c r="T63" s="65"/>
      <c r="U63" s="65"/>
      <c r="V63" s="65"/>
      <c r="W63" s="65"/>
      <c r="X63" s="65"/>
      <c r="Y63" s="65"/>
      <c r="Z63" s="65"/>
      <c r="AA63" s="65"/>
      <c r="AB63" s="65"/>
    </row>
    <row r="64" ht="15.75" customHeight="1">
      <c r="A64" s="84">
        <v>44506.0</v>
      </c>
      <c r="B64" s="85" t="s">
        <v>189</v>
      </c>
      <c r="C64" s="85" t="s">
        <v>249</v>
      </c>
      <c r="D64" s="86">
        <v>10000.0</v>
      </c>
      <c r="E64" s="85">
        <v>0.0</v>
      </c>
      <c r="F64" s="86">
        <v>10000.0</v>
      </c>
      <c r="G64" s="85"/>
      <c r="H64" s="85" t="s">
        <v>163</v>
      </c>
      <c r="I64" s="85" t="s">
        <v>209</v>
      </c>
      <c r="J64" s="41"/>
      <c r="K64" s="41" t="s">
        <v>192</v>
      </c>
      <c r="L64" s="65"/>
      <c r="M64" s="65"/>
      <c r="N64" s="65"/>
      <c r="O64" s="65"/>
      <c r="P64" s="65"/>
      <c r="Q64" s="65"/>
      <c r="R64" s="65"/>
      <c r="S64" s="65"/>
      <c r="T64" s="65"/>
      <c r="U64" s="65"/>
      <c r="V64" s="65"/>
      <c r="W64" s="65"/>
      <c r="X64" s="65"/>
      <c r="Y64" s="65"/>
      <c r="Z64" s="65"/>
      <c r="AA64" s="65"/>
      <c r="AB64" s="65"/>
    </row>
    <row r="65" ht="15.75" customHeight="1">
      <c r="A65" s="84">
        <v>44506.0</v>
      </c>
      <c r="B65" s="85" t="s">
        <v>189</v>
      </c>
      <c r="C65" s="85" t="s">
        <v>250</v>
      </c>
      <c r="D65" s="86">
        <v>14000.0</v>
      </c>
      <c r="E65" s="85">
        <v>0.0</v>
      </c>
      <c r="F65" s="86">
        <v>14000.0</v>
      </c>
      <c r="G65" s="85"/>
      <c r="H65" s="85" t="s">
        <v>163</v>
      </c>
      <c r="I65" s="85" t="s">
        <v>209</v>
      </c>
      <c r="K65" s="41" t="s">
        <v>192</v>
      </c>
    </row>
    <row r="66" ht="15.75" customHeight="1">
      <c r="A66" s="84">
        <v>44506.0</v>
      </c>
      <c r="B66" s="85" t="s">
        <v>189</v>
      </c>
      <c r="C66" s="85" t="s">
        <v>251</v>
      </c>
      <c r="D66" s="86">
        <v>10000.0</v>
      </c>
      <c r="E66" s="85">
        <v>0.0</v>
      </c>
      <c r="F66" s="86">
        <v>10000.0</v>
      </c>
      <c r="G66" s="85"/>
      <c r="H66" s="85" t="s">
        <v>163</v>
      </c>
      <c r="I66" s="85" t="s">
        <v>209</v>
      </c>
      <c r="K66" s="41" t="s">
        <v>192</v>
      </c>
    </row>
    <row r="67" ht="15.75" customHeight="1">
      <c r="A67" s="84">
        <v>44506.0</v>
      </c>
      <c r="B67" s="85" t="s">
        <v>189</v>
      </c>
      <c r="C67" s="85" t="s">
        <v>252</v>
      </c>
      <c r="D67" s="86">
        <v>5000.0</v>
      </c>
      <c r="E67" s="95">
        <v>5000.0</v>
      </c>
      <c r="F67" s="86">
        <v>0.0</v>
      </c>
      <c r="G67" s="39">
        <v>5.232133509E9</v>
      </c>
      <c r="H67" s="84">
        <v>44507.0</v>
      </c>
      <c r="I67" s="85" t="s">
        <v>209</v>
      </c>
      <c r="J67" s="41"/>
      <c r="K67" s="41" t="s">
        <v>192</v>
      </c>
      <c r="L67" s="129"/>
      <c r="M67" s="129"/>
      <c r="N67" s="129"/>
      <c r="O67" s="129"/>
      <c r="P67" s="129"/>
      <c r="Q67" s="129"/>
      <c r="R67" s="129"/>
      <c r="S67" s="129"/>
      <c r="T67" s="129"/>
      <c r="U67" s="129"/>
      <c r="V67" s="129"/>
      <c r="W67" s="129"/>
      <c r="X67" s="129"/>
      <c r="Y67" s="129"/>
      <c r="Z67" s="129"/>
      <c r="AA67" s="129"/>
      <c r="AB67" s="129"/>
    </row>
    <row r="68" ht="15.75" customHeight="1">
      <c r="A68" s="107">
        <v>44506.0</v>
      </c>
      <c r="B68" s="108" t="s">
        <v>189</v>
      </c>
      <c r="C68" s="108" t="s">
        <v>253</v>
      </c>
      <c r="D68" s="109">
        <v>10000.0</v>
      </c>
      <c r="E68" s="108">
        <v>0.0</v>
      </c>
      <c r="F68" s="109">
        <v>10000.0</v>
      </c>
      <c r="G68" s="108"/>
      <c r="H68" s="108" t="s">
        <v>163</v>
      </c>
      <c r="I68" s="85" t="s">
        <v>209</v>
      </c>
      <c r="J68" s="41"/>
      <c r="K68" s="41" t="s">
        <v>192</v>
      </c>
      <c r="L68" s="65"/>
      <c r="M68" s="65"/>
      <c r="N68" s="65"/>
      <c r="O68" s="65"/>
      <c r="P68" s="65"/>
      <c r="Q68" s="65"/>
      <c r="R68" s="65"/>
      <c r="S68" s="65"/>
      <c r="T68" s="65"/>
      <c r="U68" s="65"/>
      <c r="V68" s="65"/>
      <c r="W68" s="65"/>
      <c r="X68" s="65"/>
      <c r="Y68" s="65"/>
      <c r="Z68" s="65"/>
      <c r="AA68" s="65"/>
      <c r="AB68" s="65"/>
    </row>
    <row r="69" ht="15.75" customHeight="1">
      <c r="A69" s="111">
        <v>44506.0</v>
      </c>
      <c r="B69" s="41" t="s">
        <v>189</v>
      </c>
      <c r="C69" s="41" t="s">
        <v>226</v>
      </c>
      <c r="D69" s="56">
        <v>17000.0</v>
      </c>
      <c r="E69" s="128">
        <v>17000.0</v>
      </c>
      <c r="F69" s="56">
        <v>0.0</v>
      </c>
      <c r="G69" s="67">
        <v>5.227138824E9</v>
      </c>
      <c r="H69" s="111">
        <v>44506.0</v>
      </c>
      <c r="I69" s="85" t="s">
        <v>216</v>
      </c>
      <c r="J69" s="41"/>
      <c r="K69" s="41" t="s">
        <v>192</v>
      </c>
      <c r="L69" s="65"/>
      <c r="M69" s="65"/>
      <c r="N69" s="65"/>
      <c r="O69" s="65"/>
      <c r="P69" s="65"/>
      <c r="Q69" s="65"/>
      <c r="R69" s="65"/>
      <c r="S69" s="65"/>
      <c r="T69" s="65"/>
      <c r="U69" s="65"/>
      <c r="V69" s="65"/>
      <c r="W69" s="65"/>
      <c r="X69" s="65"/>
      <c r="Y69" s="65"/>
      <c r="Z69" s="65"/>
      <c r="AA69" s="65"/>
      <c r="AB69" s="65"/>
    </row>
    <row r="70" ht="15.75" customHeight="1">
      <c r="A70" s="112">
        <v>44507.0</v>
      </c>
      <c r="B70" s="41" t="s">
        <v>189</v>
      </c>
      <c r="C70" s="41" t="s">
        <v>254</v>
      </c>
      <c r="D70" s="64">
        <v>160000.0</v>
      </c>
      <c r="E70" s="64">
        <v>0.0</v>
      </c>
      <c r="F70" s="64">
        <v>160000.0</v>
      </c>
      <c r="G70" s="54"/>
      <c r="H70" s="41" t="s">
        <v>163</v>
      </c>
      <c r="I70" s="39" t="s">
        <v>209</v>
      </c>
      <c r="J70" s="41"/>
      <c r="K70" s="41" t="s">
        <v>192</v>
      </c>
      <c r="L70" s="65"/>
      <c r="M70" s="65"/>
      <c r="N70" s="65"/>
      <c r="O70" s="65"/>
      <c r="P70" s="65"/>
      <c r="Q70" s="65"/>
      <c r="R70" s="65"/>
      <c r="S70" s="65"/>
      <c r="T70" s="65"/>
      <c r="U70" s="65"/>
      <c r="V70" s="65"/>
      <c r="W70" s="65"/>
      <c r="X70" s="65"/>
      <c r="Y70" s="65"/>
      <c r="Z70" s="65"/>
      <c r="AA70" s="65"/>
      <c r="AB70" s="65"/>
    </row>
    <row r="71" ht="15.75" customHeight="1">
      <c r="A71" s="112"/>
      <c r="B71" s="41"/>
      <c r="C71" s="41"/>
      <c r="D71" s="54">
        <f t="shared" ref="D71:F71" si="1">SUM(D2:D70)</f>
        <v>3096050</v>
      </c>
      <c r="E71" s="54">
        <f t="shared" si="1"/>
        <v>2557550</v>
      </c>
      <c r="F71" s="54">
        <f t="shared" si="1"/>
        <v>538500</v>
      </c>
      <c r="G71" s="54"/>
      <c r="H71" s="41"/>
      <c r="I71" s="39"/>
      <c r="J71" s="41"/>
      <c r="K71" s="41"/>
      <c r="L71" s="65"/>
      <c r="M71" s="65"/>
      <c r="N71" s="65"/>
      <c r="O71" s="65"/>
      <c r="P71" s="65"/>
      <c r="Q71" s="65"/>
      <c r="R71" s="65"/>
      <c r="S71" s="65"/>
      <c r="T71" s="65"/>
      <c r="U71" s="65"/>
      <c r="V71" s="65"/>
      <c r="W71" s="65"/>
      <c r="X71" s="65"/>
      <c r="Y71" s="65"/>
      <c r="Z71" s="65"/>
      <c r="AA71" s="65"/>
      <c r="AB71" s="65"/>
    </row>
    <row r="72" ht="15.75" customHeight="1">
      <c r="A72" s="112"/>
      <c r="B72" s="41"/>
      <c r="C72" s="41"/>
      <c r="E72" s="64"/>
      <c r="F72" s="41"/>
      <c r="G72" s="112"/>
      <c r="H72" s="41"/>
      <c r="I72" s="39"/>
      <c r="K72" s="41"/>
    </row>
    <row r="73" ht="15.75" customHeight="1">
      <c r="A73" s="112"/>
      <c r="B73" s="41"/>
      <c r="C73" s="55" t="s">
        <v>255</v>
      </c>
      <c r="E73" s="64"/>
      <c r="F73" s="41"/>
      <c r="G73" s="112"/>
      <c r="H73" s="41"/>
      <c r="I73" s="41"/>
      <c r="K73" s="41"/>
    </row>
    <row r="74" ht="15.75" customHeight="1">
      <c r="A74" s="112"/>
      <c r="B74" s="41"/>
      <c r="C74" s="55"/>
      <c r="D74" s="54"/>
      <c r="E74" s="64"/>
      <c r="F74" s="41"/>
      <c r="G74" s="112"/>
      <c r="H74" s="41"/>
      <c r="I74" s="41"/>
      <c r="K74" s="41"/>
    </row>
    <row r="75" ht="15.75" customHeight="1">
      <c r="A75" s="112"/>
      <c r="B75" s="41"/>
      <c r="C75" s="130" t="s">
        <v>256</v>
      </c>
      <c r="D75" s="131">
        <f>D13+D14+D31+D36+D41+D47+D55</f>
        <v>162450</v>
      </c>
      <c r="E75" s="64"/>
      <c r="F75" s="41"/>
      <c r="G75" s="112"/>
      <c r="H75" s="41"/>
      <c r="I75" s="41"/>
      <c r="K75" s="41"/>
    </row>
    <row r="76" ht="15.75" customHeight="1">
      <c r="A76" s="112"/>
      <c r="B76" s="41"/>
      <c r="C76" s="55" t="s">
        <v>257</v>
      </c>
      <c r="D76" s="54">
        <f>SUM(D2:D12)+D15+D16+D17+D18+D19+D20+D21+D22+D23+D24+D25+D26+D27+D28+D29+D30+D32+D33+D34+D35+D37+D38+D39+D40+D42+D43+D44+D45+D46+D48+D49+D50+D51+D52+D53+D54+D56+D57+D58+D59+D60+D61+D62+D63+D64+D65+D66+D67+D68+D69+D70</f>
        <v>2933600</v>
      </c>
      <c r="E76" s="41"/>
      <c r="F76" s="64"/>
      <c r="G76" s="112"/>
      <c r="H76" s="41"/>
      <c r="I76" s="39"/>
      <c r="J76" s="41"/>
      <c r="K76" s="41"/>
      <c r="L76" s="65"/>
      <c r="M76" s="65"/>
      <c r="N76" s="65"/>
      <c r="O76" s="65"/>
      <c r="P76" s="65"/>
      <c r="Q76" s="65"/>
      <c r="R76" s="65"/>
      <c r="S76" s="65"/>
      <c r="T76" s="65"/>
      <c r="U76" s="65"/>
      <c r="V76" s="65"/>
      <c r="W76" s="65"/>
      <c r="X76" s="65"/>
      <c r="Y76" s="65"/>
      <c r="Z76" s="65"/>
      <c r="AA76" s="65"/>
      <c r="AB76" s="65"/>
    </row>
    <row r="77" ht="15.75" customHeight="1">
      <c r="A77" s="112"/>
      <c r="B77" s="41"/>
      <c r="C77" s="41"/>
      <c r="D77" s="54">
        <f>D75+D76</f>
        <v>3096050</v>
      </c>
      <c r="E77" s="64">
        <f>D71-D77</f>
        <v>0</v>
      </c>
      <c r="F77" s="64"/>
      <c r="G77" s="112"/>
      <c r="H77" s="41"/>
      <c r="I77" s="39"/>
      <c r="J77" s="41"/>
      <c r="K77" s="41"/>
      <c r="L77" s="65"/>
      <c r="M77" s="65"/>
      <c r="N77" s="65"/>
      <c r="O77" s="65"/>
      <c r="P77" s="65"/>
      <c r="Q77" s="65"/>
      <c r="R77" s="65"/>
      <c r="S77" s="65"/>
      <c r="T77" s="65"/>
      <c r="U77" s="65"/>
      <c r="V77" s="65"/>
      <c r="W77" s="65"/>
      <c r="X77" s="65"/>
      <c r="Y77" s="65"/>
      <c r="Z77" s="65"/>
      <c r="AA77" s="65"/>
      <c r="AB77" s="65"/>
    </row>
    <row r="78" ht="15.75" customHeight="1">
      <c r="A78" s="112"/>
      <c r="B78" s="41"/>
      <c r="C78" s="41"/>
      <c r="D78" s="64"/>
      <c r="E78" s="64"/>
      <c r="F78" s="56"/>
      <c r="G78" s="112"/>
      <c r="H78" s="41"/>
      <c r="I78" s="39"/>
      <c r="K78" s="41"/>
    </row>
    <row r="79" ht="15.75" customHeight="1">
      <c r="A79" s="112"/>
      <c r="B79" s="41"/>
      <c r="C79" s="41"/>
      <c r="D79" s="64"/>
      <c r="E79" s="64"/>
      <c r="F79" s="56"/>
      <c r="G79" s="41"/>
      <c r="H79" s="41"/>
      <c r="I79" s="41"/>
      <c r="J79" s="41"/>
      <c r="K79" s="41"/>
      <c r="L79" s="129"/>
      <c r="M79" s="129"/>
      <c r="N79" s="129"/>
      <c r="O79" s="129"/>
      <c r="P79" s="129"/>
      <c r="Q79" s="129"/>
      <c r="R79" s="129"/>
      <c r="S79" s="129"/>
      <c r="T79" s="129"/>
      <c r="U79" s="129"/>
      <c r="V79" s="129"/>
      <c r="W79" s="129"/>
      <c r="X79" s="129"/>
      <c r="Y79" s="129"/>
      <c r="Z79" s="129"/>
      <c r="AA79" s="129"/>
      <c r="AB79" s="129"/>
    </row>
    <row r="80" ht="15.75" customHeight="1">
      <c r="A80" s="132">
        <v>44508.0</v>
      </c>
      <c r="B80" s="12" t="s">
        <v>189</v>
      </c>
      <c r="C80" s="12" t="s">
        <v>196</v>
      </c>
      <c r="D80" s="15">
        <v>57000.0</v>
      </c>
      <c r="E80" s="15">
        <v>57000.0</v>
      </c>
      <c r="F80" s="12">
        <v>0.0</v>
      </c>
      <c r="G80" s="12">
        <v>5.238080913E9</v>
      </c>
      <c r="H80" s="132">
        <v>44508.0</v>
      </c>
      <c r="I80" s="12" t="s">
        <v>238</v>
      </c>
      <c r="K80" s="41"/>
    </row>
    <row r="81" ht="15.75" customHeight="1">
      <c r="A81" s="132">
        <v>44508.0</v>
      </c>
      <c r="B81" s="12" t="s">
        <v>189</v>
      </c>
      <c r="C81" s="12" t="s">
        <v>196</v>
      </c>
      <c r="D81" s="15">
        <v>60000.0</v>
      </c>
      <c r="E81" s="15">
        <v>60000.0</v>
      </c>
      <c r="F81" s="12">
        <v>0.0</v>
      </c>
      <c r="G81" s="12">
        <v>5.238080913E9</v>
      </c>
      <c r="H81" s="132">
        <v>44508.0</v>
      </c>
      <c r="I81" s="12" t="s">
        <v>216</v>
      </c>
      <c r="K81" s="41"/>
    </row>
    <row r="82" ht="15.75" customHeight="1">
      <c r="A82" s="132">
        <v>44508.0</v>
      </c>
      <c r="B82" s="12" t="s">
        <v>193</v>
      </c>
      <c r="C82" s="12" t="s">
        <v>203</v>
      </c>
      <c r="D82" s="15">
        <v>28500.0</v>
      </c>
      <c r="E82" s="12">
        <v>0.0</v>
      </c>
      <c r="F82" s="15">
        <v>28500.0</v>
      </c>
      <c r="G82" s="12"/>
      <c r="H82" s="12" t="s">
        <v>163</v>
      </c>
      <c r="I82" s="12" t="s">
        <v>199</v>
      </c>
      <c r="K82" s="41"/>
    </row>
    <row r="83" ht="15.75" customHeight="1">
      <c r="A83" s="132">
        <v>44508.0</v>
      </c>
      <c r="B83" s="12" t="s">
        <v>193</v>
      </c>
      <c r="C83" s="12" t="s">
        <v>228</v>
      </c>
      <c r="D83" s="15">
        <v>35000.0</v>
      </c>
      <c r="E83" s="15">
        <v>35000.0</v>
      </c>
      <c r="F83" s="12">
        <v>0.0</v>
      </c>
      <c r="G83" s="12">
        <v>5.248738903E9</v>
      </c>
      <c r="H83" s="132">
        <v>44510.0</v>
      </c>
      <c r="I83" s="12" t="s">
        <v>199</v>
      </c>
      <c r="J83" s="41"/>
      <c r="K83" s="41"/>
      <c r="L83" s="65"/>
      <c r="M83" s="65"/>
      <c r="N83" s="65"/>
      <c r="O83" s="65"/>
      <c r="P83" s="65"/>
      <c r="Q83" s="65"/>
      <c r="R83" s="65"/>
      <c r="S83" s="65"/>
      <c r="T83" s="65"/>
      <c r="U83" s="65"/>
      <c r="V83" s="65"/>
      <c r="W83" s="65"/>
      <c r="X83" s="65"/>
      <c r="Y83" s="65"/>
      <c r="Z83" s="65"/>
      <c r="AA83" s="65"/>
      <c r="AB83" s="65"/>
    </row>
    <row r="84" ht="15.75" customHeight="1">
      <c r="A84" s="132">
        <v>44508.0</v>
      </c>
      <c r="B84" s="12" t="s">
        <v>193</v>
      </c>
      <c r="C84" s="12" t="s">
        <v>194</v>
      </c>
      <c r="D84" s="15">
        <v>16800.0</v>
      </c>
      <c r="E84" s="12">
        <v>0.0</v>
      </c>
      <c r="F84" s="15">
        <v>16800.0</v>
      </c>
      <c r="G84" s="12"/>
      <c r="H84" s="12" t="s">
        <v>163</v>
      </c>
      <c r="I84" s="12" t="s">
        <v>195</v>
      </c>
      <c r="J84" s="41"/>
      <c r="K84" s="41"/>
      <c r="L84" s="65"/>
      <c r="M84" s="65"/>
      <c r="N84" s="65"/>
      <c r="O84" s="65"/>
      <c r="P84" s="65"/>
      <c r="Q84" s="65"/>
      <c r="R84" s="65"/>
      <c r="S84" s="65"/>
      <c r="T84" s="65"/>
      <c r="U84" s="65"/>
      <c r="V84" s="65"/>
      <c r="W84" s="65"/>
      <c r="X84" s="65"/>
      <c r="Y84" s="65"/>
      <c r="Z84" s="65"/>
      <c r="AA84" s="65"/>
      <c r="AB84" s="65"/>
    </row>
    <row r="85" ht="15.75" customHeight="1">
      <c r="A85" s="132">
        <v>44508.0</v>
      </c>
      <c r="B85" s="12" t="s">
        <v>193</v>
      </c>
      <c r="C85" s="12" t="s">
        <v>234</v>
      </c>
      <c r="D85" s="15">
        <v>7000.0</v>
      </c>
      <c r="E85" s="12">
        <v>0.0</v>
      </c>
      <c r="F85" s="15">
        <v>7000.0</v>
      </c>
      <c r="G85" s="12"/>
      <c r="H85" s="12" t="s">
        <v>163</v>
      </c>
      <c r="I85" s="12" t="s">
        <v>195</v>
      </c>
      <c r="K85" s="41"/>
    </row>
    <row r="86" ht="15.75" customHeight="1">
      <c r="A86" s="132">
        <v>44508.0</v>
      </c>
      <c r="B86" s="12" t="s">
        <v>193</v>
      </c>
      <c r="C86" s="12" t="s">
        <v>201</v>
      </c>
      <c r="D86" s="15">
        <v>50000.0</v>
      </c>
      <c r="E86" s="12">
        <v>0.0</v>
      </c>
      <c r="F86" s="15">
        <v>50000.0</v>
      </c>
      <c r="G86" s="12"/>
      <c r="H86" s="12" t="s">
        <v>163</v>
      </c>
      <c r="I86" s="12" t="s">
        <v>195</v>
      </c>
      <c r="K86" s="41"/>
    </row>
    <row r="87" ht="15.75" customHeight="1">
      <c r="A87" s="132">
        <v>44508.0</v>
      </c>
      <c r="B87" s="12" t="s">
        <v>189</v>
      </c>
      <c r="C87" s="12" t="s">
        <v>258</v>
      </c>
      <c r="D87" s="15">
        <v>50000.0</v>
      </c>
      <c r="E87" s="12">
        <v>0.0</v>
      </c>
      <c r="F87" s="15">
        <v>50000.0</v>
      </c>
      <c r="G87" s="12"/>
      <c r="H87" s="12" t="s">
        <v>163</v>
      </c>
      <c r="I87" s="12" t="s">
        <v>223</v>
      </c>
      <c r="K87" s="41"/>
      <c r="L87" s="65"/>
      <c r="M87" s="65"/>
      <c r="N87" s="65"/>
      <c r="O87" s="65"/>
      <c r="P87" s="65"/>
      <c r="Q87" s="65"/>
      <c r="R87" s="65"/>
      <c r="S87" s="65"/>
      <c r="T87" s="65"/>
      <c r="U87" s="65"/>
      <c r="V87" s="65"/>
      <c r="W87" s="65"/>
      <c r="X87" s="65"/>
      <c r="Y87" s="65"/>
      <c r="Z87" s="65"/>
      <c r="AA87" s="65"/>
      <c r="AB87" s="65"/>
    </row>
    <row r="88" ht="15.75" customHeight="1">
      <c r="A88" s="132">
        <v>44509.0</v>
      </c>
      <c r="B88" s="12" t="s">
        <v>189</v>
      </c>
      <c r="C88" s="12" t="s">
        <v>259</v>
      </c>
      <c r="D88" s="15">
        <v>190400.0</v>
      </c>
      <c r="E88" s="15">
        <v>190400.0</v>
      </c>
      <c r="F88" s="12">
        <v>0.0</v>
      </c>
      <c r="G88" s="12">
        <v>5.250737241E9</v>
      </c>
      <c r="H88" s="132">
        <v>44510.0</v>
      </c>
      <c r="I88" s="12" t="s">
        <v>223</v>
      </c>
      <c r="K88" s="41"/>
      <c r="L88" s="65"/>
      <c r="M88" s="65"/>
      <c r="N88" s="65"/>
      <c r="O88" s="65"/>
      <c r="P88" s="65"/>
      <c r="Q88" s="65"/>
      <c r="R88" s="65"/>
      <c r="S88" s="65"/>
      <c r="T88" s="65"/>
      <c r="U88" s="65"/>
      <c r="V88" s="65"/>
      <c r="W88" s="65"/>
      <c r="X88" s="65"/>
      <c r="Y88" s="65"/>
      <c r="Z88" s="65"/>
      <c r="AA88" s="65"/>
      <c r="AB88" s="65"/>
    </row>
    <row r="89" ht="15.75" customHeight="1">
      <c r="A89" s="132">
        <v>44509.0</v>
      </c>
      <c r="B89" s="12" t="s">
        <v>189</v>
      </c>
      <c r="C89" s="12" t="s">
        <v>259</v>
      </c>
      <c r="D89" s="15">
        <v>44000.0</v>
      </c>
      <c r="E89" s="15">
        <v>44000.0</v>
      </c>
      <c r="F89" s="12">
        <v>0.0</v>
      </c>
      <c r="G89" s="12">
        <v>5.250737241E9</v>
      </c>
      <c r="H89" s="132">
        <v>44510.0</v>
      </c>
      <c r="I89" s="12" t="s">
        <v>223</v>
      </c>
      <c r="K89" s="41"/>
      <c r="L89" s="65"/>
      <c r="M89" s="65"/>
      <c r="N89" s="65"/>
      <c r="O89" s="65"/>
      <c r="P89" s="65"/>
      <c r="Q89" s="65"/>
      <c r="R89" s="65"/>
      <c r="S89" s="65"/>
      <c r="T89" s="65"/>
      <c r="U89" s="65"/>
      <c r="V89" s="65"/>
      <c r="W89" s="65"/>
      <c r="X89" s="65"/>
      <c r="Y89" s="65"/>
      <c r="Z89" s="65"/>
      <c r="AA89" s="65"/>
      <c r="AB89" s="65"/>
    </row>
    <row r="90" ht="15.75" customHeight="1">
      <c r="A90" s="132">
        <v>44509.0</v>
      </c>
      <c r="B90" s="12" t="s">
        <v>189</v>
      </c>
      <c r="C90" s="12" t="s">
        <v>260</v>
      </c>
      <c r="D90" s="15">
        <v>40000.0</v>
      </c>
      <c r="E90" s="15">
        <v>40000.0</v>
      </c>
      <c r="F90" s="12">
        <v>0.0</v>
      </c>
      <c r="G90" s="12">
        <v>5.245334382E9</v>
      </c>
      <c r="H90" s="132">
        <v>44509.0</v>
      </c>
      <c r="I90" s="12" t="s">
        <v>238</v>
      </c>
    </row>
    <row r="91" ht="15.75" customHeight="1">
      <c r="A91" s="132">
        <v>44509.0</v>
      </c>
      <c r="B91" s="12" t="s">
        <v>189</v>
      </c>
      <c r="C91" s="12" t="s">
        <v>215</v>
      </c>
      <c r="D91" s="15">
        <v>10000.0</v>
      </c>
      <c r="E91" s="15">
        <v>10000.0</v>
      </c>
      <c r="F91" s="12">
        <v>0.0</v>
      </c>
      <c r="G91" s="12">
        <v>5.281251076E9</v>
      </c>
      <c r="H91" s="132">
        <v>44515.0</v>
      </c>
      <c r="I91" s="12" t="s">
        <v>209</v>
      </c>
    </row>
    <row r="92" ht="15.75" customHeight="1">
      <c r="A92" s="132">
        <v>44509.0</v>
      </c>
      <c r="B92" s="12" t="s">
        <v>189</v>
      </c>
      <c r="C92" s="12" t="s">
        <v>208</v>
      </c>
      <c r="D92" s="15">
        <v>15000.0</v>
      </c>
      <c r="E92" s="12">
        <v>0.0</v>
      </c>
      <c r="F92" s="15">
        <v>15000.0</v>
      </c>
      <c r="G92" s="12"/>
      <c r="H92" s="12" t="s">
        <v>163</v>
      </c>
      <c r="I92" s="12" t="s">
        <v>209</v>
      </c>
    </row>
    <row r="93" ht="15.75" customHeight="1">
      <c r="A93" s="132">
        <v>44509.0</v>
      </c>
      <c r="B93" s="12" t="s">
        <v>189</v>
      </c>
      <c r="C93" s="12" t="s">
        <v>210</v>
      </c>
      <c r="D93" s="15">
        <v>25000.0</v>
      </c>
      <c r="E93" s="15">
        <v>25000.0</v>
      </c>
      <c r="F93" s="12">
        <v>0.0</v>
      </c>
      <c r="G93" s="12">
        <v>5.278168181E9</v>
      </c>
      <c r="H93" s="132">
        <v>44515.0</v>
      </c>
      <c r="I93" s="12" t="s">
        <v>209</v>
      </c>
      <c r="J93" s="20"/>
      <c r="L93" s="123"/>
      <c r="M93" s="124"/>
    </row>
    <row r="94" ht="15.75" customHeight="1">
      <c r="A94" s="132">
        <v>44509.0</v>
      </c>
      <c r="B94" s="12" t="s">
        <v>189</v>
      </c>
      <c r="C94" s="12" t="s">
        <v>261</v>
      </c>
      <c r="D94" s="15">
        <v>6000.0</v>
      </c>
      <c r="E94" s="12">
        <v>0.0</v>
      </c>
      <c r="F94" s="15">
        <v>6000.0</v>
      </c>
      <c r="G94" s="12"/>
      <c r="H94" s="12" t="s">
        <v>163</v>
      </c>
      <c r="I94" s="12" t="s">
        <v>209</v>
      </c>
      <c r="L94" s="123" t="str">
        <f>E59+E60+E64+E65+E66+E68+E71+E72+E75+#REF!+E76+E77+E78+E63+SUM(E80:E86)</f>
        <v>#REF!</v>
      </c>
      <c r="M94" s="124" t="s">
        <v>242</v>
      </c>
    </row>
    <row r="95" ht="15.75" customHeight="1">
      <c r="A95" s="132">
        <v>44509.0</v>
      </c>
      <c r="B95" s="12" t="s">
        <v>189</v>
      </c>
      <c r="C95" s="12" t="s">
        <v>262</v>
      </c>
      <c r="D95" s="15">
        <v>7000.0</v>
      </c>
      <c r="E95" s="12">
        <v>0.0</v>
      </c>
      <c r="F95" s="15">
        <v>7000.0</v>
      </c>
      <c r="G95" s="12"/>
      <c r="H95" s="12" t="s">
        <v>163</v>
      </c>
      <c r="I95" s="12" t="s">
        <v>209</v>
      </c>
      <c r="L95" s="123">
        <f>E87+E88+E89</f>
        <v>234400</v>
      </c>
      <c r="M95" s="124" t="s">
        <v>244</v>
      </c>
    </row>
    <row r="96" ht="15.75" customHeight="1">
      <c r="A96" s="132">
        <v>44509.0</v>
      </c>
      <c r="B96" s="12" t="s">
        <v>189</v>
      </c>
      <c r="C96" s="12" t="s">
        <v>214</v>
      </c>
      <c r="D96" s="15">
        <v>20000.0</v>
      </c>
      <c r="E96" s="12">
        <v>0.0</v>
      </c>
      <c r="F96" s="15">
        <v>20000.0</v>
      </c>
      <c r="G96" s="12"/>
      <c r="H96" s="12" t="s">
        <v>163</v>
      </c>
      <c r="I96" s="12" t="s">
        <v>209</v>
      </c>
      <c r="L96" s="123"/>
      <c r="M96" s="124" t="s">
        <v>245</v>
      </c>
    </row>
    <row r="97" ht="15.75" customHeight="1">
      <c r="A97" s="132">
        <v>44509.0</v>
      </c>
      <c r="B97" s="12" t="s">
        <v>189</v>
      </c>
      <c r="C97" s="12" t="s">
        <v>251</v>
      </c>
      <c r="D97" s="15">
        <v>1000.0</v>
      </c>
      <c r="E97" s="12">
        <v>0.0</v>
      </c>
      <c r="F97" s="15">
        <v>1000.0</v>
      </c>
      <c r="G97" s="12"/>
      <c r="H97" s="12" t="s">
        <v>163</v>
      </c>
      <c r="I97" s="12" t="s">
        <v>209</v>
      </c>
      <c r="J97" s="21"/>
      <c r="L97" s="126" t="str">
        <f>SUM(L94:L96)</f>
        <v>#REF!</v>
      </c>
      <c r="M97" s="127" t="str">
        <f>E90-L97</f>
        <v>#REF!</v>
      </c>
    </row>
    <row r="98" ht="15.75" customHeight="1">
      <c r="A98" s="132">
        <v>44509.0</v>
      </c>
      <c r="B98" s="12" t="s">
        <v>189</v>
      </c>
      <c r="C98" s="12" t="s">
        <v>218</v>
      </c>
      <c r="D98" s="15">
        <v>4000.0</v>
      </c>
      <c r="E98" s="12">
        <v>0.0</v>
      </c>
      <c r="F98" s="15">
        <v>4000.0</v>
      </c>
      <c r="G98" s="12"/>
      <c r="H98" s="12" t="s">
        <v>163</v>
      </c>
      <c r="I98" s="12" t="s">
        <v>209</v>
      </c>
    </row>
    <row r="99" ht="15.75" customHeight="1">
      <c r="A99" s="132">
        <v>44509.0</v>
      </c>
      <c r="B99" s="12" t="s">
        <v>189</v>
      </c>
      <c r="C99" s="12" t="s">
        <v>263</v>
      </c>
      <c r="D99" s="15">
        <v>52000.0</v>
      </c>
      <c r="E99" s="15">
        <v>52000.0</v>
      </c>
      <c r="F99" s="12">
        <v>0.0</v>
      </c>
      <c r="G99" s="12">
        <v>5.249314867E9</v>
      </c>
      <c r="H99" s="132">
        <v>44510.0</v>
      </c>
      <c r="I99" s="12" t="s">
        <v>209</v>
      </c>
    </row>
    <row r="100" ht="15.75" customHeight="1">
      <c r="A100" s="132">
        <v>44509.0</v>
      </c>
      <c r="B100" s="12" t="s">
        <v>189</v>
      </c>
      <c r="C100" s="12" t="s">
        <v>263</v>
      </c>
      <c r="D100" s="15">
        <v>136000.0</v>
      </c>
      <c r="E100" s="15">
        <v>136000.0</v>
      </c>
      <c r="F100" s="12">
        <v>0.0</v>
      </c>
      <c r="G100" s="12">
        <v>5.2463514E9</v>
      </c>
      <c r="H100" s="132">
        <v>44509.0</v>
      </c>
      <c r="I100" s="12" t="s">
        <v>223</v>
      </c>
      <c r="K100" s="41"/>
    </row>
    <row r="101" ht="15.75" customHeight="1">
      <c r="A101" s="132">
        <v>44510.0</v>
      </c>
      <c r="B101" s="12" t="s">
        <v>193</v>
      </c>
      <c r="C101" s="12" t="s">
        <v>248</v>
      </c>
      <c r="D101" s="15">
        <v>6000.0</v>
      </c>
      <c r="E101" s="15">
        <v>6000.0</v>
      </c>
      <c r="F101" s="12">
        <v>0.0</v>
      </c>
      <c r="G101" s="12">
        <v>5.257168325E9</v>
      </c>
      <c r="H101" s="132">
        <v>44512.0</v>
      </c>
      <c r="I101" s="12" t="s">
        <v>195</v>
      </c>
      <c r="K101" s="41"/>
    </row>
    <row r="102" ht="15.75" customHeight="1">
      <c r="A102" s="132">
        <v>44510.0</v>
      </c>
      <c r="B102" s="12" t="s">
        <v>193</v>
      </c>
      <c r="C102" s="12" t="s">
        <v>248</v>
      </c>
      <c r="D102" s="15">
        <v>2000.0</v>
      </c>
      <c r="E102" s="15">
        <v>2000.0</v>
      </c>
      <c r="F102" s="12">
        <v>0.0</v>
      </c>
      <c r="G102" s="12">
        <v>5.257168325E9</v>
      </c>
      <c r="H102" s="132">
        <v>44512.0</v>
      </c>
      <c r="I102" s="12" t="s">
        <v>195</v>
      </c>
      <c r="J102" s="41"/>
      <c r="K102" s="41"/>
      <c r="L102" s="65"/>
      <c r="M102" s="65"/>
      <c r="N102" s="65"/>
      <c r="O102" s="65"/>
      <c r="P102" s="65"/>
      <c r="Q102" s="65"/>
      <c r="R102" s="65"/>
      <c r="S102" s="65"/>
      <c r="T102" s="65"/>
      <c r="U102" s="65"/>
      <c r="V102" s="65"/>
      <c r="W102" s="65"/>
      <c r="X102" s="65"/>
      <c r="Y102" s="65"/>
      <c r="Z102" s="65"/>
      <c r="AA102" s="65"/>
      <c r="AB102" s="65"/>
    </row>
    <row r="103" ht="15.75" customHeight="1">
      <c r="A103" s="132">
        <v>44510.0</v>
      </c>
      <c r="B103" s="12" t="s">
        <v>189</v>
      </c>
      <c r="C103" s="12" t="s">
        <v>264</v>
      </c>
      <c r="D103" s="15">
        <v>40000.0</v>
      </c>
      <c r="E103" s="15">
        <v>40000.0</v>
      </c>
      <c r="F103" s="12">
        <v>0.0</v>
      </c>
      <c r="G103" s="12">
        <v>5.250439776E9</v>
      </c>
      <c r="H103" s="132">
        <v>44510.0</v>
      </c>
      <c r="I103" s="12" t="s">
        <v>209</v>
      </c>
      <c r="J103" s="41"/>
      <c r="K103" s="41"/>
      <c r="L103" s="65"/>
      <c r="M103" s="65"/>
      <c r="N103" s="65"/>
      <c r="O103" s="65"/>
      <c r="P103" s="65"/>
      <c r="Q103" s="65"/>
      <c r="R103" s="65"/>
      <c r="S103" s="65"/>
      <c r="T103" s="65"/>
      <c r="U103" s="65"/>
      <c r="V103" s="65"/>
      <c r="W103" s="65"/>
      <c r="X103" s="65"/>
      <c r="Y103" s="65"/>
      <c r="Z103" s="65"/>
      <c r="AA103" s="65"/>
      <c r="AB103" s="65"/>
    </row>
    <row r="104" ht="15.75" customHeight="1">
      <c r="A104" s="132">
        <v>44510.0</v>
      </c>
      <c r="B104" s="12" t="s">
        <v>193</v>
      </c>
      <c r="C104" s="12" t="s">
        <v>248</v>
      </c>
      <c r="D104" s="15">
        <v>1600.0</v>
      </c>
      <c r="E104" s="15">
        <v>1600.0</v>
      </c>
      <c r="F104" s="12">
        <v>0.0</v>
      </c>
      <c r="G104" s="12">
        <v>5.257168325E9</v>
      </c>
      <c r="H104" s="132">
        <v>44512.0</v>
      </c>
      <c r="I104" s="12" t="s">
        <v>195</v>
      </c>
      <c r="K104" s="41"/>
    </row>
    <row r="105" ht="15.75" customHeight="1">
      <c r="A105" s="132">
        <v>44510.0</v>
      </c>
      <c r="B105" s="12" t="s">
        <v>193</v>
      </c>
      <c r="C105" s="12" t="s">
        <v>248</v>
      </c>
      <c r="D105" s="15">
        <v>1500.0</v>
      </c>
      <c r="E105" s="15">
        <v>1500.0</v>
      </c>
      <c r="F105" s="12">
        <v>0.0</v>
      </c>
      <c r="G105" s="12">
        <v>5.257168325E9</v>
      </c>
      <c r="H105" s="132">
        <v>44512.0</v>
      </c>
      <c r="I105" s="12" t="s">
        <v>195</v>
      </c>
      <c r="K105" s="41"/>
    </row>
    <row r="106" ht="15.75" customHeight="1">
      <c r="A106" s="132">
        <v>44510.0</v>
      </c>
      <c r="B106" s="12" t="s">
        <v>193</v>
      </c>
      <c r="C106" s="12" t="s">
        <v>248</v>
      </c>
      <c r="D106" s="12">
        <v>800.0</v>
      </c>
      <c r="E106" s="12">
        <v>800.0</v>
      </c>
      <c r="F106" s="12">
        <v>0.0</v>
      </c>
      <c r="G106" s="12">
        <v>5.257168325E9</v>
      </c>
      <c r="H106" s="132">
        <v>44512.0</v>
      </c>
      <c r="I106" s="12" t="s">
        <v>195</v>
      </c>
      <c r="K106" s="41"/>
    </row>
    <row r="107" ht="15.75" customHeight="1">
      <c r="A107" s="132">
        <v>44510.0</v>
      </c>
      <c r="B107" s="12" t="s">
        <v>193</v>
      </c>
      <c r="C107" s="12" t="s">
        <v>248</v>
      </c>
      <c r="D107" s="15">
        <v>4000.0</v>
      </c>
      <c r="E107" s="15">
        <v>4000.0</v>
      </c>
      <c r="F107" s="12">
        <v>0.0</v>
      </c>
      <c r="G107" s="12">
        <v>5.257168325E9</v>
      </c>
      <c r="H107" s="132">
        <v>44512.0</v>
      </c>
      <c r="I107" s="12" t="s">
        <v>195</v>
      </c>
      <c r="K107" s="41"/>
    </row>
    <row r="108" ht="15.75" customHeight="1">
      <c r="A108" s="132">
        <v>44510.0</v>
      </c>
      <c r="B108" s="12" t="s">
        <v>193</v>
      </c>
      <c r="C108" s="12" t="s">
        <v>248</v>
      </c>
      <c r="D108" s="15">
        <v>2500.0</v>
      </c>
      <c r="E108" s="15">
        <v>2500.0</v>
      </c>
      <c r="F108" s="12">
        <v>0.0</v>
      </c>
      <c r="G108" s="12">
        <v>5.257168325E9</v>
      </c>
      <c r="H108" s="132">
        <v>44512.0</v>
      </c>
      <c r="I108" s="12" t="s">
        <v>195</v>
      </c>
      <c r="K108" s="41"/>
    </row>
    <row r="109" ht="15.75" customHeight="1">
      <c r="A109" s="132">
        <v>44510.0</v>
      </c>
      <c r="B109" s="12" t="s">
        <v>193</v>
      </c>
      <c r="C109" s="12" t="s">
        <v>248</v>
      </c>
      <c r="D109" s="15">
        <v>2000.0</v>
      </c>
      <c r="E109" s="15">
        <v>2000.0</v>
      </c>
      <c r="F109" s="12">
        <v>0.0</v>
      </c>
      <c r="G109" s="12">
        <v>5.257168325E9</v>
      </c>
      <c r="H109" s="132">
        <v>44512.0</v>
      </c>
      <c r="I109" s="12" t="s">
        <v>195</v>
      </c>
      <c r="K109" s="41"/>
    </row>
    <row r="110" ht="15.75" customHeight="1">
      <c r="A110" s="132">
        <v>44510.0</v>
      </c>
      <c r="B110" s="12" t="s">
        <v>193</v>
      </c>
      <c r="C110" s="12" t="s">
        <v>248</v>
      </c>
      <c r="D110" s="15">
        <v>1000.0</v>
      </c>
      <c r="E110" s="15">
        <v>1000.0</v>
      </c>
      <c r="F110" s="12">
        <v>0.0</v>
      </c>
      <c r="G110" s="12">
        <v>5.257168325E9</v>
      </c>
      <c r="H110" s="132">
        <v>44512.0</v>
      </c>
      <c r="I110" s="12" t="s">
        <v>195</v>
      </c>
      <c r="K110" s="41"/>
    </row>
    <row r="111" ht="15.75" customHeight="1">
      <c r="A111" s="132">
        <v>44510.0</v>
      </c>
      <c r="B111" s="12" t="s">
        <v>193</v>
      </c>
      <c r="C111" s="12" t="s">
        <v>248</v>
      </c>
      <c r="D111" s="15">
        <v>1500.0</v>
      </c>
      <c r="E111" s="15">
        <v>1500.0</v>
      </c>
      <c r="F111" s="12">
        <v>0.0</v>
      </c>
      <c r="G111" s="12">
        <v>5.257168325E9</v>
      </c>
      <c r="H111" s="132">
        <v>44512.0</v>
      </c>
      <c r="I111" s="12" t="s">
        <v>195</v>
      </c>
      <c r="J111" s="41"/>
      <c r="K111" s="41"/>
      <c r="L111" s="65"/>
      <c r="M111" s="65"/>
      <c r="N111" s="65"/>
      <c r="O111" s="65"/>
      <c r="P111" s="65"/>
      <c r="Q111" s="65"/>
      <c r="R111" s="65"/>
      <c r="S111" s="65"/>
      <c r="T111" s="65"/>
      <c r="U111" s="65"/>
      <c r="V111" s="65"/>
      <c r="W111" s="65"/>
      <c r="X111" s="65"/>
      <c r="Y111" s="65"/>
      <c r="Z111" s="65"/>
      <c r="AA111" s="65"/>
      <c r="AB111" s="65"/>
    </row>
    <row r="112" ht="15.75" customHeight="1">
      <c r="A112" s="132">
        <v>44510.0</v>
      </c>
      <c r="B112" s="12" t="s">
        <v>193</v>
      </c>
      <c r="C112" s="12" t="s">
        <v>203</v>
      </c>
      <c r="D112" s="15">
        <v>90000.0</v>
      </c>
      <c r="E112" s="12">
        <v>0.0</v>
      </c>
      <c r="F112" s="15">
        <v>90000.0</v>
      </c>
      <c r="G112" s="12"/>
      <c r="H112" s="12" t="s">
        <v>163</v>
      </c>
      <c r="I112" s="12" t="s">
        <v>209</v>
      </c>
      <c r="J112" s="41"/>
      <c r="K112" s="41"/>
      <c r="L112" s="65"/>
      <c r="M112" s="65"/>
      <c r="N112" s="65"/>
      <c r="O112" s="65"/>
      <c r="P112" s="65"/>
      <c r="Q112" s="65"/>
      <c r="R112" s="65"/>
      <c r="S112" s="65"/>
      <c r="T112" s="65"/>
      <c r="U112" s="65"/>
      <c r="V112" s="65"/>
      <c r="W112" s="65"/>
      <c r="X112" s="65"/>
      <c r="Y112" s="65"/>
      <c r="Z112" s="65"/>
      <c r="AA112" s="65"/>
      <c r="AB112" s="65"/>
    </row>
    <row r="113" ht="15.75" customHeight="1">
      <c r="A113" s="132">
        <v>44510.0</v>
      </c>
      <c r="B113" s="12" t="s">
        <v>189</v>
      </c>
      <c r="C113" s="12" t="s">
        <v>265</v>
      </c>
      <c r="D113" s="15">
        <v>500000.0</v>
      </c>
      <c r="E113" s="15">
        <v>450000.0</v>
      </c>
      <c r="F113" s="15">
        <v>50000.0</v>
      </c>
      <c r="G113" s="12" t="s">
        <v>266</v>
      </c>
      <c r="H113" s="132">
        <v>44511.0</v>
      </c>
      <c r="I113" s="12" t="s">
        <v>223</v>
      </c>
      <c r="J113" s="41"/>
      <c r="K113" s="41"/>
      <c r="L113" s="65"/>
      <c r="M113" s="65"/>
      <c r="N113" s="65"/>
      <c r="O113" s="65"/>
      <c r="P113" s="65"/>
      <c r="Q113" s="65"/>
      <c r="R113" s="65"/>
      <c r="S113" s="65"/>
      <c r="T113" s="65"/>
      <c r="U113" s="65"/>
      <c r="V113" s="65"/>
      <c r="W113" s="65"/>
      <c r="X113" s="65"/>
      <c r="Y113" s="65"/>
      <c r="Z113" s="65"/>
      <c r="AA113" s="65"/>
      <c r="AB113" s="65"/>
    </row>
    <row r="114" ht="15.75" customHeight="1">
      <c r="A114" s="132">
        <v>44510.0</v>
      </c>
      <c r="B114" s="12" t="s">
        <v>193</v>
      </c>
      <c r="C114" s="12" t="s">
        <v>206</v>
      </c>
      <c r="D114" s="15">
        <v>22500.0</v>
      </c>
      <c r="E114" s="12">
        <v>0.0</v>
      </c>
      <c r="F114" s="15">
        <v>22500.0</v>
      </c>
      <c r="G114" s="12"/>
      <c r="H114" s="12" t="s">
        <v>163</v>
      </c>
      <c r="I114" s="12" t="s">
        <v>199</v>
      </c>
      <c r="J114" s="41"/>
      <c r="K114" s="41"/>
      <c r="L114" s="65"/>
      <c r="M114" s="65"/>
      <c r="N114" s="65"/>
      <c r="O114" s="65"/>
      <c r="P114" s="65"/>
      <c r="Q114" s="65"/>
      <c r="R114" s="65"/>
      <c r="S114" s="65"/>
      <c r="T114" s="65"/>
      <c r="U114" s="65"/>
      <c r="V114" s="65"/>
      <c r="W114" s="65"/>
      <c r="X114" s="65"/>
      <c r="Y114" s="65"/>
      <c r="Z114" s="65"/>
      <c r="AA114" s="65"/>
      <c r="AB114" s="65"/>
    </row>
    <row r="115" ht="15.75" customHeight="1">
      <c r="A115" s="132">
        <v>44510.0</v>
      </c>
      <c r="B115" s="12" t="s">
        <v>193</v>
      </c>
      <c r="C115" s="12" t="s">
        <v>267</v>
      </c>
      <c r="D115" s="15">
        <v>25000.0</v>
      </c>
      <c r="E115" s="15">
        <v>25000.0</v>
      </c>
      <c r="F115" s="12">
        <v>0.0</v>
      </c>
      <c r="G115" s="12">
        <v>5.257168325E9</v>
      </c>
      <c r="H115" s="132">
        <v>44512.0</v>
      </c>
      <c r="I115" s="12" t="s">
        <v>195</v>
      </c>
      <c r="K115" s="41"/>
    </row>
    <row r="116" ht="15.75" customHeight="1">
      <c r="A116" s="132">
        <v>44510.0</v>
      </c>
      <c r="B116" s="12" t="s">
        <v>193</v>
      </c>
      <c r="C116" s="12" t="s">
        <v>228</v>
      </c>
      <c r="D116" s="15">
        <v>35000.0</v>
      </c>
      <c r="E116" s="15">
        <v>35000.0</v>
      </c>
      <c r="F116" s="12">
        <v>0.0</v>
      </c>
      <c r="G116" s="12">
        <v>5.26091359E9</v>
      </c>
      <c r="H116" s="132">
        <v>44512.0</v>
      </c>
      <c r="I116" s="12" t="s">
        <v>199</v>
      </c>
      <c r="J116" s="41"/>
      <c r="K116" s="41"/>
      <c r="L116" s="65"/>
      <c r="M116" s="65"/>
      <c r="N116" s="65"/>
      <c r="O116" s="65"/>
      <c r="P116" s="65"/>
      <c r="Q116" s="65"/>
      <c r="R116" s="65"/>
      <c r="S116" s="65"/>
      <c r="T116" s="65"/>
      <c r="U116" s="65"/>
      <c r="V116" s="65"/>
      <c r="W116" s="65"/>
      <c r="X116" s="65"/>
      <c r="Y116" s="65"/>
      <c r="Z116" s="65"/>
      <c r="AA116" s="65"/>
      <c r="AB116" s="65"/>
    </row>
    <row r="117" ht="15.75" customHeight="1">
      <c r="A117" s="132">
        <v>44511.0</v>
      </c>
      <c r="B117" s="12" t="s">
        <v>189</v>
      </c>
      <c r="C117" s="12" t="s">
        <v>263</v>
      </c>
      <c r="D117" s="15">
        <v>170000.0</v>
      </c>
      <c r="E117" s="15">
        <v>170000.0</v>
      </c>
      <c r="F117" s="12">
        <v>0.0</v>
      </c>
      <c r="G117" s="12">
        <v>5.266880257E9</v>
      </c>
      <c r="H117" s="132">
        <v>44513.0</v>
      </c>
      <c r="I117" s="12" t="s">
        <v>209</v>
      </c>
      <c r="J117" s="41"/>
      <c r="K117" s="41"/>
      <c r="L117" s="65"/>
      <c r="M117" s="65"/>
      <c r="N117" s="65"/>
      <c r="O117" s="65"/>
      <c r="P117" s="65"/>
      <c r="Q117" s="65"/>
      <c r="R117" s="65"/>
      <c r="S117" s="65"/>
      <c r="T117" s="65"/>
      <c r="U117" s="65"/>
      <c r="V117" s="65"/>
      <c r="W117" s="65"/>
      <c r="X117" s="65"/>
      <c r="Y117" s="65"/>
      <c r="Z117" s="65"/>
      <c r="AA117" s="65"/>
      <c r="AB117" s="65"/>
    </row>
    <row r="118" ht="15.75" customHeight="1">
      <c r="A118" s="132">
        <v>44511.0</v>
      </c>
      <c r="B118" s="12" t="s">
        <v>189</v>
      </c>
      <c r="C118" s="12" t="s">
        <v>268</v>
      </c>
      <c r="D118" s="15">
        <v>120000.0</v>
      </c>
      <c r="E118" s="12">
        <v>0.0</v>
      </c>
      <c r="F118" s="15">
        <v>120000.0</v>
      </c>
      <c r="G118" s="12"/>
      <c r="H118" s="12" t="s">
        <v>163</v>
      </c>
      <c r="I118" s="12" t="s">
        <v>238</v>
      </c>
      <c r="K118" s="41"/>
    </row>
    <row r="119" ht="15.75" customHeight="1">
      <c r="A119" s="132">
        <v>44511.0</v>
      </c>
      <c r="B119" s="12" t="s">
        <v>193</v>
      </c>
      <c r="C119" s="12" t="s">
        <v>194</v>
      </c>
      <c r="D119" s="15">
        <v>19700.0</v>
      </c>
      <c r="E119" s="15">
        <v>19700.0</v>
      </c>
      <c r="F119" s="12">
        <v>0.0</v>
      </c>
      <c r="G119" s="12">
        <v>5.260928834E9</v>
      </c>
      <c r="H119" s="132">
        <v>44512.0</v>
      </c>
      <c r="I119" s="12" t="s">
        <v>195</v>
      </c>
      <c r="J119" s="41"/>
      <c r="K119" s="41"/>
      <c r="L119" s="65"/>
      <c r="M119" s="65"/>
      <c r="N119" s="65"/>
      <c r="O119" s="65"/>
      <c r="P119" s="65"/>
      <c r="Q119" s="65"/>
      <c r="R119" s="65"/>
      <c r="S119" s="65"/>
      <c r="T119" s="65"/>
      <c r="U119" s="65"/>
      <c r="V119" s="65"/>
      <c r="W119" s="65"/>
      <c r="X119" s="65"/>
      <c r="Y119" s="65"/>
      <c r="Z119" s="65"/>
      <c r="AA119" s="65"/>
      <c r="AB119" s="65"/>
    </row>
    <row r="120" ht="15.75" customHeight="1">
      <c r="A120" s="132">
        <v>44511.0</v>
      </c>
      <c r="B120" s="12" t="s">
        <v>189</v>
      </c>
      <c r="C120" s="12" t="s">
        <v>196</v>
      </c>
      <c r="D120" s="15">
        <v>25000.0</v>
      </c>
      <c r="E120" s="12">
        <v>0.0</v>
      </c>
      <c r="F120" s="15">
        <v>25000.0</v>
      </c>
      <c r="G120" s="12"/>
      <c r="H120" s="12" t="s">
        <v>163</v>
      </c>
      <c r="I120" s="12" t="s">
        <v>238</v>
      </c>
      <c r="J120" s="41"/>
      <c r="K120" s="41"/>
      <c r="L120" s="65"/>
      <c r="M120" s="65"/>
      <c r="N120" s="65"/>
      <c r="O120" s="65"/>
      <c r="P120" s="65"/>
      <c r="Q120" s="65"/>
      <c r="R120" s="65"/>
      <c r="S120" s="65"/>
      <c r="T120" s="65"/>
      <c r="U120" s="65"/>
      <c r="V120" s="65"/>
      <c r="W120" s="65"/>
      <c r="X120" s="65"/>
      <c r="Y120" s="65"/>
      <c r="Z120" s="65"/>
      <c r="AA120" s="65"/>
      <c r="AB120" s="65"/>
    </row>
    <row r="121" ht="15.75" customHeight="1">
      <c r="A121" s="132">
        <v>44511.0</v>
      </c>
      <c r="B121" s="12" t="s">
        <v>193</v>
      </c>
      <c r="C121" s="12" t="s">
        <v>269</v>
      </c>
      <c r="D121" s="15">
        <v>50000.0</v>
      </c>
      <c r="E121" s="15">
        <v>50000.0</v>
      </c>
      <c r="F121" s="12">
        <v>0.0</v>
      </c>
      <c r="G121" s="12">
        <v>5.260923474E9</v>
      </c>
      <c r="H121" s="132">
        <v>44512.0</v>
      </c>
      <c r="I121" s="12" t="s">
        <v>199</v>
      </c>
      <c r="J121" s="41"/>
      <c r="K121" s="41"/>
      <c r="L121" s="65"/>
      <c r="M121" s="65"/>
      <c r="N121" s="65"/>
      <c r="O121" s="65"/>
      <c r="P121" s="65"/>
      <c r="Q121" s="65"/>
      <c r="R121" s="65"/>
      <c r="S121" s="65"/>
      <c r="T121" s="65"/>
      <c r="U121" s="65"/>
      <c r="V121" s="65"/>
      <c r="W121" s="65"/>
      <c r="X121" s="65"/>
      <c r="Y121" s="65"/>
      <c r="Z121" s="65"/>
      <c r="AA121" s="65"/>
      <c r="AB121" s="65"/>
    </row>
    <row r="122" ht="15.75" customHeight="1">
      <c r="A122" s="132">
        <v>44511.0</v>
      </c>
      <c r="B122" s="12" t="s">
        <v>193</v>
      </c>
      <c r="C122" s="12" t="s">
        <v>220</v>
      </c>
      <c r="D122" s="15">
        <v>31000.0</v>
      </c>
      <c r="E122" s="15">
        <v>31000.0</v>
      </c>
      <c r="F122" s="12">
        <v>0.0</v>
      </c>
      <c r="G122" s="12">
        <v>5.271264018E9</v>
      </c>
      <c r="H122" s="132">
        <v>44513.0</v>
      </c>
      <c r="I122" s="12" t="s">
        <v>199</v>
      </c>
      <c r="K122" s="41"/>
    </row>
    <row r="123" ht="15.75" customHeight="1">
      <c r="A123" s="132">
        <v>44511.0</v>
      </c>
      <c r="B123" s="12" t="s">
        <v>193</v>
      </c>
      <c r="C123" s="12" t="s">
        <v>247</v>
      </c>
      <c r="D123" s="15">
        <v>25000.0</v>
      </c>
      <c r="E123" s="15">
        <v>25000.0</v>
      </c>
      <c r="F123" s="12">
        <v>0.0</v>
      </c>
      <c r="G123" s="12">
        <v>5.261854084E9</v>
      </c>
      <c r="H123" s="132">
        <v>44512.0</v>
      </c>
      <c r="I123" s="12" t="s">
        <v>195</v>
      </c>
      <c r="J123" s="41"/>
      <c r="K123" s="41"/>
      <c r="L123" s="65"/>
      <c r="M123" s="65"/>
      <c r="N123" s="65"/>
      <c r="O123" s="65"/>
      <c r="P123" s="65"/>
      <c r="Q123" s="65"/>
      <c r="R123" s="65"/>
      <c r="S123" s="65"/>
      <c r="T123" s="65"/>
      <c r="U123" s="65"/>
      <c r="V123" s="65"/>
      <c r="W123" s="65"/>
      <c r="X123" s="65"/>
      <c r="Y123" s="65"/>
      <c r="Z123" s="65"/>
      <c r="AA123" s="65"/>
      <c r="AB123" s="65"/>
    </row>
    <row r="124" ht="15.75" customHeight="1">
      <c r="A124" s="132">
        <v>44511.0</v>
      </c>
      <c r="B124" s="12" t="s">
        <v>193</v>
      </c>
      <c r="C124" s="12" t="s">
        <v>241</v>
      </c>
      <c r="D124" s="15">
        <v>18500.0</v>
      </c>
      <c r="E124" s="15">
        <v>18500.0</v>
      </c>
      <c r="F124" s="12">
        <v>0.0</v>
      </c>
      <c r="G124" s="12">
        <v>5.260933382E9</v>
      </c>
      <c r="H124" s="132">
        <v>44512.0</v>
      </c>
      <c r="I124" s="12" t="s">
        <v>195</v>
      </c>
      <c r="J124" s="41"/>
      <c r="K124" s="41"/>
      <c r="L124" s="65"/>
      <c r="M124" s="65"/>
      <c r="N124" s="65"/>
      <c r="O124" s="65"/>
      <c r="P124" s="65"/>
      <c r="Q124" s="65"/>
      <c r="R124" s="65"/>
      <c r="S124" s="65"/>
      <c r="T124" s="65"/>
      <c r="U124" s="65"/>
      <c r="V124" s="65"/>
      <c r="W124" s="65"/>
      <c r="X124" s="65"/>
      <c r="Y124" s="65"/>
      <c r="Z124" s="65"/>
      <c r="AA124" s="65"/>
      <c r="AB124" s="65"/>
    </row>
    <row r="125" ht="15.75" customHeight="1">
      <c r="A125" s="132">
        <v>44512.0</v>
      </c>
      <c r="B125" s="12" t="s">
        <v>189</v>
      </c>
      <c r="C125" s="12" t="s">
        <v>270</v>
      </c>
      <c r="D125" s="15">
        <v>10000.0</v>
      </c>
      <c r="E125" s="15">
        <v>10000.0</v>
      </c>
      <c r="F125" s="12">
        <v>0.0</v>
      </c>
      <c r="G125" s="12">
        <v>5.26469421E9</v>
      </c>
      <c r="H125" s="132">
        <v>44512.0</v>
      </c>
      <c r="I125" s="12" t="s">
        <v>238</v>
      </c>
      <c r="J125" s="41"/>
      <c r="K125" s="41"/>
      <c r="L125" s="133"/>
      <c r="M125" s="133"/>
      <c r="N125" s="133"/>
      <c r="O125" s="133"/>
      <c r="P125" s="133"/>
      <c r="Q125" s="133"/>
      <c r="R125" s="133"/>
      <c r="S125" s="133"/>
      <c r="T125" s="133"/>
      <c r="U125" s="133"/>
      <c r="V125" s="133"/>
      <c r="W125" s="133"/>
      <c r="X125" s="133"/>
      <c r="Y125" s="133"/>
      <c r="Z125" s="133"/>
      <c r="AA125" s="133"/>
      <c r="AB125" s="133"/>
    </row>
    <row r="126" ht="15.75" customHeight="1">
      <c r="A126" s="132">
        <v>44512.0</v>
      </c>
      <c r="B126" s="12" t="s">
        <v>189</v>
      </c>
      <c r="C126" s="12" t="s">
        <v>205</v>
      </c>
      <c r="D126" s="15">
        <v>15000.0</v>
      </c>
      <c r="E126" s="12">
        <v>0.0</v>
      </c>
      <c r="F126" s="15">
        <v>15000.0</v>
      </c>
      <c r="G126" s="12"/>
      <c r="H126" s="12" t="s">
        <v>163</v>
      </c>
      <c r="I126" s="12" t="s">
        <v>238</v>
      </c>
      <c r="J126" s="41"/>
      <c r="K126" s="41"/>
      <c r="L126" s="65"/>
      <c r="M126" s="65"/>
      <c r="N126" s="65"/>
      <c r="O126" s="65"/>
      <c r="P126" s="65"/>
      <c r="Q126" s="65"/>
      <c r="R126" s="65"/>
      <c r="S126" s="65"/>
      <c r="T126" s="65"/>
      <c r="U126" s="65"/>
      <c r="V126" s="65"/>
      <c r="W126" s="65"/>
      <c r="X126" s="65"/>
      <c r="Y126" s="65"/>
      <c r="Z126" s="65"/>
      <c r="AA126" s="65"/>
      <c r="AB126" s="65"/>
    </row>
    <row r="127" ht="15.75" customHeight="1">
      <c r="A127" s="132">
        <v>44512.0</v>
      </c>
      <c r="B127" s="12" t="s">
        <v>189</v>
      </c>
      <c r="C127" s="12" t="s">
        <v>259</v>
      </c>
      <c r="D127" s="15">
        <v>432735.0</v>
      </c>
      <c r="E127" s="15">
        <v>432700.0</v>
      </c>
      <c r="F127" s="12">
        <v>35.0</v>
      </c>
      <c r="G127" s="12">
        <v>5.278311475E9</v>
      </c>
      <c r="H127" s="132">
        <v>44515.0</v>
      </c>
      <c r="I127" s="12" t="s">
        <v>223</v>
      </c>
      <c r="J127" s="41"/>
      <c r="K127" s="41"/>
      <c r="L127" s="65"/>
      <c r="M127" s="65"/>
      <c r="N127" s="65"/>
      <c r="O127" s="65"/>
      <c r="P127" s="65"/>
      <c r="Q127" s="65"/>
      <c r="R127" s="65"/>
      <c r="S127" s="65"/>
      <c r="T127" s="65"/>
      <c r="U127" s="65"/>
      <c r="V127" s="65"/>
      <c r="W127" s="65"/>
      <c r="X127" s="65"/>
      <c r="Y127" s="65"/>
      <c r="Z127" s="65"/>
      <c r="AA127" s="65"/>
      <c r="AB127" s="65"/>
    </row>
    <row r="128" ht="15.75" customHeight="1">
      <c r="A128" s="132">
        <v>44512.0</v>
      </c>
      <c r="B128" s="12" t="s">
        <v>189</v>
      </c>
      <c r="C128" s="12" t="s">
        <v>265</v>
      </c>
      <c r="D128" s="15">
        <v>150000.0</v>
      </c>
      <c r="E128" s="15">
        <v>150000.0</v>
      </c>
      <c r="F128" s="12">
        <v>0.0</v>
      </c>
      <c r="G128" s="12">
        <v>5.267677242E9</v>
      </c>
      <c r="H128" s="132">
        <v>44513.0</v>
      </c>
      <c r="I128" s="12" t="s">
        <v>209</v>
      </c>
      <c r="J128" s="41"/>
      <c r="K128" s="41"/>
      <c r="L128" s="65"/>
      <c r="M128" s="65"/>
      <c r="N128" s="65"/>
      <c r="O128" s="65"/>
      <c r="P128" s="65"/>
      <c r="Q128" s="65"/>
      <c r="R128" s="65"/>
      <c r="S128" s="65"/>
      <c r="T128" s="65"/>
      <c r="U128" s="65"/>
      <c r="V128" s="65"/>
      <c r="W128" s="65"/>
      <c r="X128" s="65"/>
      <c r="Y128" s="65"/>
      <c r="Z128" s="65"/>
      <c r="AA128" s="65"/>
      <c r="AB128" s="65"/>
    </row>
    <row r="129" ht="15.75" customHeight="1">
      <c r="A129" s="132">
        <v>44512.0</v>
      </c>
      <c r="B129" s="12" t="s">
        <v>193</v>
      </c>
      <c r="C129" s="12" t="s">
        <v>237</v>
      </c>
      <c r="D129" s="15">
        <v>18000.0</v>
      </c>
      <c r="E129" s="15">
        <v>18000.0</v>
      </c>
      <c r="F129" s="12">
        <v>0.0</v>
      </c>
      <c r="G129" s="12">
        <v>5.271271162E9</v>
      </c>
      <c r="H129" s="132">
        <v>44513.0</v>
      </c>
      <c r="I129" s="12" t="s">
        <v>195</v>
      </c>
      <c r="J129" s="41"/>
      <c r="K129" s="41"/>
      <c r="L129" s="65"/>
      <c r="M129" s="65"/>
      <c r="N129" s="65"/>
      <c r="O129" s="65"/>
      <c r="P129" s="65"/>
      <c r="Q129" s="65"/>
      <c r="R129" s="65"/>
      <c r="S129" s="65"/>
      <c r="T129" s="65"/>
      <c r="U129" s="65"/>
      <c r="V129" s="65"/>
      <c r="W129" s="65"/>
      <c r="X129" s="65"/>
      <c r="Y129" s="65"/>
      <c r="Z129" s="65"/>
      <c r="AA129" s="65"/>
      <c r="AB129" s="65"/>
    </row>
    <row r="130" ht="15.75" customHeight="1">
      <c r="A130" s="132">
        <v>44512.0</v>
      </c>
      <c r="B130" s="12" t="s">
        <v>193</v>
      </c>
      <c r="C130" s="12" t="s">
        <v>247</v>
      </c>
      <c r="D130" s="15">
        <v>25000.0</v>
      </c>
      <c r="E130" s="15">
        <v>25000.0</v>
      </c>
      <c r="F130" s="12">
        <v>0.0</v>
      </c>
      <c r="G130" s="12">
        <v>5.261854084E9</v>
      </c>
      <c r="H130" s="132">
        <v>44512.0</v>
      </c>
      <c r="I130" s="12" t="s">
        <v>195</v>
      </c>
      <c r="J130" s="41"/>
      <c r="K130" s="41"/>
      <c r="L130" s="133"/>
      <c r="M130" s="133"/>
      <c r="N130" s="133"/>
      <c r="O130" s="133"/>
      <c r="P130" s="133"/>
      <c r="Q130" s="133"/>
      <c r="R130" s="133"/>
      <c r="S130" s="133"/>
      <c r="T130" s="133"/>
      <c r="U130" s="133"/>
      <c r="V130" s="133"/>
      <c r="W130" s="133"/>
      <c r="X130" s="133"/>
      <c r="Y130" s="133"/>
      <c r="Z130" s="133"/>
      <c r="AA130" s="133"/>
      <c r="AB130" s="133"/>
    </row>
    <row r="131" ht="15.75" customHeight="1">
      <c r="A131" s="132">
        <v>44512.0</v>
      </c>
      <c r="B131" s="12" t="s">
        <v>193</v>
      </c>
      <c r="C131" s="12" t="s">
        <v>204</v>
      </c>
      <c r="D131" s="15">
        <v>32000.0</v>
      </c>
      <c r="E131" s="15">
        <v>32000.0</v>
      </c>
      <c r="F131" s="12">
        <v>0.0</v>
      </c>
      <c r="G131" s="12">
        <v>5.271260116E9</v>
      </c>
      <c r="H131" s="132">
        <v>44513.0</v>
      </c>
      <c r="I131" s="12" t="s">
        <v>199</v>
      </c>
      <c r="K131" s="41"/>
    </row>
    <row r="132" ht="15.75" customHeight="1">
      <c r="A132" s="132">
        <v>44512.0</v>
      </c>
      <c r="B132" s="12" t="s">
        <v>193</v>
      </c>
      <c r="C132" s="12" t="s">
        <v>239</v>
      </c>
      <c r="D132" s="15">
        <v>25000.0</v>
      </c>
      <c r="E132" s="15">
        <v>25000.0</v>
      </c>
      <c r="F132" s="12">
        <v>0.0</v>
      </c>
      <c r="G132" s="12">
        <v>5.271255891E9</v>
      </c>
      <c r="H132" s="132">
        <v>44513.0</v>
      </c>
      <c r="I132" s="12" t="s">
        <v>199</v>
      </c>
      <c r="J132" s="41"/>
      <c r="K132" s="41"/>
      <c r="L132" s="65"/>
      <c r="M132" s="65"/>
      <c r="N132" s="65"/>
      <c r="O132" s="65"/>
      <c r="P132" s="65"/>
      <c r="Q132" s="65"/>
      <c r="R132" s="65"/>
      <c r="S132" s="65"/>
      <c r="T132" s="65"/>
      <c r="U132" s="65"/>
      <c r="V132" s="65"/>
      <c r="W132" s="65"/>
      <c r="X132" s="65"/>
      <c r="Y132" s="65"/>
      <c r="Z132" s="65"/>
      <c r="AA132" s="65"/>
      <c r="AB132" s="65"/>
    </row>
    <row r="133" ht="15.75" customHeight="1">
      <c r="A133" s="132">
        <v>44513.0</v>
      </c>
      <c r="B133" s="12" t="s">
        <v>193</v>
      </c>
      <c r="C133" s="12" t="s">
        <v>271</v>
      </c>
      <c r="D133" s="15">
        <v>50000.0</v>
      </c>
      <c r="E133" s="12">
        <v>0.0</v>
      </c>
      <c r="F133" s="15">
        <v>50000.0</v>
      </c>
      <c r="G133" s="12"/>
      <c r="H133" s="12" t="s">
        <v>163</v>
      </c>
      <c r="I133" s="12" t="s">
        <v>199</v>
      </c>
      <c r="J133" s="41"/>
      <c r="K133" s="41"/>
      <c r="L133" s="65"/>
      <c r="M133" s="65"/>
      <c r="N133" s="65"/>
      <c r="O133" s="65"/>
      <c r="P133" s="65"/>
      <c r="Q133" s="65"/>
      <c r="R133" s="65"/>
      <c r="S133" s="65"/>
      <c r="T133" s="65"/>
      <c r="U133" s="65"/>
      <c r="V133" s="65"/>
      <c r="W133" s="65"/>
      <c r="X133" s="65"/>
      <c r="Y133" s="65"/>
      <c r="Z133" s="65"/>
      <c r="AA133" s="65"/>
      <c r="AB133" s="65"/>
    </row>
    <row r="134" ht="15.75" customHeight="1">
      <c r="A134" s="132">
        <v>44513.0</v>
      </c>
      <c r="B134" s="12" t="s">
        <v>189</v>
      </c>
      <c r="C134" s="12" t="s">
        <v>259</v>
      </c>
      <c r="D134" s="15">
        <v>432735.0</v>
      </c>
      <c r="E134" s="15">
        <v>432700.0</v>
      </c>
      <c r="F134" s="12">
        <v>35.0</v>
      </c>
      <c r="G134" s="12">
        <v>5.278311475E9</v>
      </c>
      <c r="H134" s="132">
        <v>44515.0</v>
      </c>
      <c r="I134" s="12" t="s">
        <v>223</v>
      </c>
      <c r="J134" s="41"/>
      <c r="K134" s="41"/>
      <c r="L134" s="65"/>
      <c r="M134" s="65"/>
      <c r="N134" s="65"/>
      <c r="O134" s="65"/>
      <c r="P134" s="65"/>
      <c r="Q134" s="65"/>
      <c r="R134" s="65"/>
      <c r="S134" s="65"/>
      <c r="T134" s="65"/>
      <c r="U134" s="65"/>
      <c r="V134" s="65"/>
      <c r="W134" s="65"/>
      <c r="X134" s="65"/>
      <c r="Y134" s="65"/>
      <c r="Z134" s="65"/>
      <c r="AA134" s="65"/>
      <c r="AB134" s="65"/>
    </row>
    <row r="135" ht="15.75" customHeight="1">
      <c r="A135" s="132">
        <v>44513.0</v>
      </c>
      <c r="B135" s="12" t="s">
        <v>189</v>
      </c>
      <c r="C135" s="12" t="s">
        <v>226</v>
      </c>
      <c r="D135" s="15">
        <v>18500.0</v>
      </c>
      <c r="E135" s="12">
        <v>0.0</v>
      </c>
      <c r="F135" s="15">
        <v>18500.0</v>
      </c>
      <c r="G135" s="12"/>
      <c r="H135" s="12" t="s">
        <v>163</v>
      </c>
      <c r="I135" s="12" t="s">
        <v>238</v>
      </c>
      <c r="J135" s="41"/>
      <c r="K135" s="41"/>
      <c r="L135" s="65"/>
      <c r="M135" s="65"/>
      <c r="N135" s="65"/>
      <c r="O135" s="65"/>
      <c r="P135" s="65"/>
      <c r="Q135" s="65"/>
      <c r="R135" s="65"/>
      <c r="S135" s="65"/>
      <c r="T135" s="65"/>
      <c r="U135" s="65"/>
      <c r="V135" s="65"/>
      <c r="W135" s="65"/>
      <c r="X135" s="65"/>
      <c r="Y135" s="65"/>
      <c r="Z135" s="65"/>
      <c r="AA135" s="65"/>
      <c r="AB135" s="65"/>
    </row>
    <row r="136" ht="15.75" customHeight="1">
      <c r="A136" s="132">
        <v>44513.0</v>
      </c>
      <c r="B136" s="12" t="s">
        <v>189</v>
      </c>
      <c r="C136" s="12" t="s">
        <v>272</v>
      </c>
      <c r="D136" s="15">
        <v>160000.0</v>
      </c>
      <c r="E136" s="15">
        <v>160000.0</v>
      </c>
      <c r="F136" s="12">
        <v>0.0</v>
      </c>
      <c r="G136" s="12">
        <v>5.272383349E9</v>
      </c>
      <c r="H136" s="132">
        <v>44514.0</v>
      </c>
      <c r="I136" s="12" t="s">
        <v>209</v>
      </c>
      <c r="J136" s="41"/>
      <c r="K136" s="41"/>
      <c r="L136" s="65"/>
      <c r="M136" s="65"/>
      <c r="N136" s="65"/>
      <c r="O136" s="65"/>
      <c r="P136" s="65"/>
      <c r="Q136" s="65"/>
      <c r="R136" s="65"/>
      <c r="S136" s="65"/>
      <c r="T136" s="65"/>
      <c r="U136" s="65"/>
      <c r="V136" s="65"/>
      <c r="W136" s="65"/>
      <c r="X136" s="65"/>
      <c r="Y136" s="65"/>
      <c r="Z136" s="65"/>
      <c r="AA136" s="65"/>
      <c r="AB136" s="65"/>
    </row>
    <row r="137" ht="15.75" customHeight="1">
      <c r="A137" s="132">
        <v>44513.0</v>
      </c>
      <c r="B137" s="12" t="s">
        <v>193</v>
      </c>
      <c r="C137" s="12" t="s">
        <v>197</v>
      </c>
      <c r="D137" s="15">
        <v>37500.0</v>
      </c>
      <c r="E137" s="12">
        <v>0.0</v>
      </c>
      <c r="F137" s="15">
        <v>37500.0</v>
      </c>
      <c r="G137" s="12"/>
      <c r="H137" s="12" t="s">
        <v>163</v>
      </c>
      <c r="I137" s="12" t="s">
        <v>195</v>
      </c>
      <c r="J137" s="41"/>
      <c r="K137" s="41"/>
      <c r="L137" s="65"/>
      <c r="M137" s="65"/>
      <c r="N137" s="65"/>
      <c r="O137" s="65"/>
      <c r="P137" s="65"/>
      <c r="Q137" s="65"/>
      <c r="R137" s="65"/>
      <c r="S137" s="65"/>
      <c r="T137" s="65"/>
      <c r="U137" s="65"/>
      <c r="V137" s="65"/>
      <c r="W137" s="65"/>
      <c r="X137" s="65"/>
      <c r="Y137" s="65"/>
      <c r="Z137" s="65"/>
      <c r="AA137" s="65"/>
      <c r="AB137" s="65"/>
    </row>
    <row r="138" ht="15.75" customHeight="1">
      <c r="A138" s="132">
        <v>44513.0</v>
      </c>
      <c r="B138" s="12" t="s">
        <v>193</v>
      </c>
      <c r="C138" s="12" t="s">
        <v>228</v>
      </c>
      <c r="D138" s="15">
        <v>60000.0</v>
      </c>
      <c r="E138" s="12">
        <v>0.0</v>
      </c>
      <c r="F138" s="15">
        <v>60000.0</v>
      </c>
      <c r="G138" s="12"/>
      <c r="H138" s="12" t="s">
        <v>163</v>
      </c>
      <c r="I138" s="12" t="s">
        <v>195</v>
      </c>
      <c r="J138" s="41"/>
      <c r="K138" s="41"/>
      <c r="L138" s="65"/>
      <c r="M138" s="65"/>
      <c r="N138" s="65"/>
      <c r="O138" s="65"/>
      <c r="P138" s="65"/>
      <c r="Q138" s="65"/>
      <c r="R138" s="65"/>
      <c r="S138" s="65"/>
      <c r="T138" s="65"/>
      <c r="U138" s="65"/>
      <c r="V138" s="65"/>
      <c r="W138" s="65"/>
      <c r="X138" s="65"/>
      <c r="Y138" s="65"/>
      <c r="Z138" s="65"/>
      <c r="AA138" s="65"/>
      <c r="AB138" s="65"/>
    </row>
    <row r="139" ht="15.75" customHeight="1">
      <c r="A139" s="132">
        <v>44514.0</v>
      </c>
      <c r="B139" s="12" t="s">
        <v>189</v>
      </c>
      <c r="C139" s="12" t="s">
        <v>273</v>
      </c>
      <c r="D139" s="15">
        <v>160000.0</v>
      </c>
      <c r="E139" s="15">
        <v>160000.0</v>
      </c>
      <c r="F139" s="12">
        <v>0.0</v>
      </c>
      <c r="G139" s="12">
        <v>5.27933884E9</v>
      </c>
      <c r="H139" s="132">
        <v>44515.0</v>
      </c>
      <c r="I139" s="12" t="s">
        <v>209</v>
      </c>
    </row>
    <row r="140" ht="15.75" customHeight="1">
      <c r="A140" s="132">
        <v>44514.0</v>
      </c>
      <c r="B140" s="12" t="s">
        <v>189</v>
      </c>
      <c r="C140" s="12" t="s">
        <v>274</v>
      </c>
      <c r="D140" s="15">
        <v>331500.0</v>
      </c>
      <c r="E140" s="12">
        <v>0.0</v>
      </c>
      <c r="F140" s="15">
        <v>331500.0</v>
      </c>
      <c r="G140" s="12"/>
      <c r="H140" s="12" t="s">
        <v>163</v>
      </c>
      <c r="I140" s="12" t="s">
        <v>223</v>
      </c>
    </row>
    <row r="141" ht="15.75" customHeight="1">
      <c r="A141" s="134">
        <v>44544.0</v>
      </c>
      <c r="B141" s="12" t="s">
        <v>189</v>
      </c>
      <c r="C141" s="12" t="s">
        <v>273</v>
      </c>
      <c r="D141" s="15">
        <v>160000.0</v>
      </c>
      <c r="E141" s="135">
        <v>100000.0</v>
      </c>
      <c r="F141" s="12">
        <v>0.0</v>
      </c>
      <c r="G141" s="12">
        <v>5.27933884E9</v>
      </c>
      <c r="H141" s="134">
        <v>44545.0</v>
      </c>
      <c r="I141" s="12" t="s">
        <v>209</v>
      </c>
    </row>
    <row r="142" ht="15.75" customHeight="1">
      <c r="A142" s="134">
        <v>44879.0</v>
      </c>
      <c r="B142" s="12" t="s">
        <v>189</v>
      </c>
      <c r="C142" s="12" t="s">
        <v>273</v>
      </c>
      <c r="D142" s="15">
        <v>160000.0</v>
      </c>
      <c r="E142" s="135">
        <v>160000.0</v>
      </c>
      <c r="F142" s="12">
        <v>0.0</v>
      </c>
      <c r="G142" s="136">
        <v>5.279338841E9</v>
      </c>
      <c r="H142" s="134">
        <v>44545.0</v>
      </c>
      <c r="I142" s="12" t="s">
        <v>209</v>
      </c>
    </row>
    <row r="143" ht="15.75" customHeight="1">
      <c r="A143" s="134">
        <v>44909.0</v>
      </c>
      <c r="B143" s="12" t="s">
        <v>189</v>
      </c>
      <c r="C143" s="12" t="s">
        <v>273</v>
      </c>
      <c r="D143" s="135">
        <v>200000.0</v>
      </c>
      <c r="E143" s="135">
        <v>200000.0</v>
      </c>
      <c r="F143" s="12">
        <v>0.0</v>
      </c>
      <c r="G143" s="136">
        <v>5.279338841E9</v>
      </c>
      <c r="H143" s="134">
        <v>44545.0</v>
      </c>
      <c r="I143" s="12" t="s">
        <v>209</v>
      </c>
    </row>
    <row r="144" ht="15.75" customHeight="1">
      <c r="C144" s="21"/>
      <c r="D144" s="126"/>
      <c r="E144" s="41"/>
      <c r="F144" s="56"/>
      <c r="H144" s="64"/>
      <c r="I144" s="41"/>
      <c r="J144" s="137"/>
      <c r="K144" s="138"/>
      <c r="L144" s="139" t="s">
        <v>244</v>
      </c>
    </row>
    <row r="145" ht="15.75" customHeight="1">
      <c r="D145" s="140"/>
      <c r="E145" s="56"/>
      <c r="F145" s="56"/>
      <c r="H145" s="54"/>
      <c r="J145" s="137"/>
      <c r="K145" s="138"/>
      <c r="L145" s="139" t="s">
        <v>245</v>
      </c>
    </row>
    <row r="146" ht="15.75" customHeight="1">
      <c r="E146" s="64"/>
      <c r="F146" s="67"/>
      <c r="J146" s="21"/>
      <c r="K146" s="126"/>
      <c r="L146" s="127">
        <f>K146-E139</f>
        <v>-160000</v>
      </c>
    </row>
    <row r="147" ht="15.75" customHeight="1">
      <c r="A147" s="55"/>
    </row>
    <row r="148" ht="15.75" customHeight="1">
      <c r="A148" s="112"/>
      <c r="B148" s="41"/>
      <c r="C148" s="41"/>
      <c r="D148" s="64"/>
      <c r="E148" s="64"/>
      <c r="F148" s="41"/>
      <c r="G148" s="112"/>
      <c r="H148" s="41"/>
      <c r="I148" s="39"/>
      <c r="K148" s="41"/>
    </row>
    <row r="149" ht="15.75" customHeight="1">
      <c r="A149" s="112"/>
      <c r="B149" s="41"/>
      <c r="C149" s="41"/>
      <c r="D149" s="64"/>
      <c r="E149" s="64"/>
      <c r="F149" s="41"/>
      <c r="G149" s="112"/>
      <c r="H149" s="41"/>
      <c r="I149" s="39"/>
      <c r="K149" s="41"/>
    </row>
    <row r="150" ht="15.75" customHeight="1">
      <c r="A150" s="112"/>
      <c r="B150" s="41"/>
      <c r="C150" s="41"/>
      <c r="D150" s="64"/>
      <c r="E150" s="64"/>
      <c r="F150" s="41"/>
      <c r="G150" s="112"/>
      <c r="H150" s="41"/>
      <c r="I150" s="39"/>
      <c r="K150" s="41"/>
    </row>
    <row r="151" ht="15.75" customHeight="1">
      <c r="A151" s="112"/>
      <c r="B151" s="41"/>
      <c r="C151" s="41"/>
      <c r="D151" s="64"/>
      <c r="E151" s="64"/>
      <c r="F151" s="64"/>
      <c r="G151" s="112"/>
      <c r="H151" s="41"/>
      <c r="I151" s="39"/>
      <c r="J151" s="41"/>
      <c r="K151" s="41"/>
      <c r="L151" s="65"/>
      <c r="M151" s="65"/>
      <c r="N151" s="65"/>
      <c r="O151" s="65"/>
      <c r="P151" s="65"/>
      <c r="Q151" s="65"/>
      <c r="R151" s="65"/>
      <c r="S151" s="65"/>
      <c r="T151" s="65"/>
      <c r="U151" s="65"/>
      <c r="V151" s="65"/>
      <c r="W151" s="65"/>
      <c r="X151" s="65"/>
      <c r="Y151" s="65"/>
      <c r="Z151" s="65"/>
      <c r="AA151" s="65"/>
      <c r="AB151" s="65"/>
    </row>
    <row r="152" ht="15.75" customHeight="1">
      <c r="A152" s="112"/>
      <c r="B152" s="41"/>
      <c r="C152" s="41"/>
      <c r="D152" s="64"/>
      <c r="E152" s="64"/>
      <c r="F152" s="41"/>
      <c r="G152" s="112"/>
      <c r="H152" s="41"/>
      <c r="I152" s="39"/>
      <c r="J152" s="41"/>
      <c r="K152" s="41"/>
      <c r="L152" s="65"/>
      <c r="M152" s="65"/>
      <c r="N152" s="65"/>
      <c r="O152" s="65"/>
      <c r="P152" s="65"/>
      <c r="Q152" s="65"/>
      <c r="R152" s="65"/>
      <c r="S152" s="65"/>
      <c r="T152" s="65"/>
      <c r="U152" s="65"/>
      <c r="V152" s="65"/>
      <c r="W152" s="65"/>
      <c r="X152" s="65"/>
      <c r="Y152" s="65"/>
      <c r="Z152" s="65"/>
      <c r="AA152" s="65"/>
      <c r="AB152" s="65"/>
    </row>
    <row r="153" ht="15.75" customHeight="1">
      <c r="A153" s="112"/>
      <c r="B153" s="41"/>
      <c r="C153" s="41"/>
      <c r="D153" s="64"/>
      <c r="E153" s="64"/>
      <c r="F153" s="64"/>
      <c r="G153" s="112"/>
      <c r="H153" s="41"/>
      <c r="I153" s="39"/>
      <c r="J153" s="41"/>
      <c r="K153" s="41"/>
      <c r="L153" s="65"/>
      <c r="M153" s="65"/>
      <c r="N153" s="65"/>
      <c r="O153" s="65"/>
      <c r="P153" s="65"/>
      <c r="Q153" s="65"/>
      <c r="R153" s="65"/>
      <c r="S153" s="65"/>
      <c r="T153" s="65"/>
      <c r="U153" s="65"/>
      <c r="V153" s="65"/>
      <c r="W153" s="65"/>
      <c r="X153" s="65"/>
      <c r="Y153" s="65"/>
      <c r="Z153" s="65"/>
      <c r="AA153" s="65"/>
      <c r="AB153" s="65"/>
    </row>
    <row r="154" ht="15.75" customHeight="1">
      <c r="A154" s="112"/>
      <c r="B154" s="41"/>
      <c r="C154" s="41"/>
      <c r="D154" s="64"/>
      <c r="E154" s="41"/>
      <c r="F154" s="64"/>
      <c r="G154" s="41"/>
      <c r="H154" s="41"/>
      <c r="K154" s="41"/>
    </row>
    <row r="155" ht="15.75" customHeight="1">
      <c r="A155" s="112"/>
      <c r="B155" s="41"/>
      <c r="C155" s="41"/>
      <c r="D155" s="64"/>
      <c r="E155" s="64"/>
      <c r="F155" s="41"/>
      <c r="G155" s="112"/>
      <c r="H155" s="41"/>
      <c r="I155" s="41"/>
      <c r="K155" s="41"/>
    </row>
    <row r="156" ht="15.75" customHeight="1">
      <c r="A156" s="112"/>
      <c r="B156" s="41"/>
      <c r="C156" s="41"/>
      <c r="D156" s="64"/>
      <c r="E156" s="41"/>
      <c r="F156" s="64"/>
      <c r="G156" s="41"/>
      <c r="H156" s="41"/>
      <c r="K156" s="41"/>
    </row>
    <row r="157" ht="15.75" customHeight="1">
      <c r="A157" s="112"/>
      <c r="B157" s="41"/>
      <c r="C157" s="41"/>
      <c r="D157" s="64"/>
      <c r="E157" s="41"/>
      <c r="F157" s="64"/>
      <c r="G157" s="41"/>
      <c r="H157" s="41"/>
      <c r="K157" s="41"/>
    </row>
    <row r="158" ht="15.75" customHeight="1">
      <c r="A158" s="112"/>
      <c r="B158" s="41"/>
      <c r="C158" s="41"/>
      <c r="D158" s="64"/>
      <c r="E158" s="64"/>
      <c r="F158" s="41"/>
      <c r="G158" s="112"/>
      <c r="H158" s="41"/>
      <c r="I158" s="39"/>
      <c r="K158" s="41"/>
    </row>
    <row r="159" ht="15.75" customHeight="1">
      <c r="A159" s="112"/>
      <c r="B159" s="41"/>
      <c r="C159" s="41"/>
      <c r="D159" s="64"/>
      <c r="E159" s="41"/>
      <c r="F159" s="64"/>
      <c r="G159" s="41"/>
      <c r="H159" s="41"/>
      <c r="K159" s="41"/>
    </row>
    <row r="160" ht="15.75" customHeight="1">
      <c r="A160" s="112"/>
      <c r="B160" s="41"/>
      <c r="C160" s="41"/>
      <c r="D160" s="64"/>
      <c r="E160" s="41"/>
      <c r="F160" s="64"/>
      <c r="G160" s="41"/>
      <c r="H160" s="41"/>
      <c r="K160" s="41"/>
    </row>
    <row r="161" ht="15.75" customHeight="1">
      <c r="A161" s="112"/>
      <c r="B161" s="41"/>
      <c r="C161" s="41"/>
      <c r="D161" s="64"/>
      <c r="E161" s="41"/>
      <c r="F161" s="64"/>
      <c r="G161" s="41"/>
      <c r="H161" s="41"/>
      <c r="K161" s="41"/>
    </row>
    <row r="162" ht="15.75" customHeight="1">
      <c r="A162" s="112"/>
      <c r="B162" s="41"/>
      <c r="C162" s="41"/>
      <c r="D162" s="64"/>
      <c r="E162" s="64"/>
      <c r="F162" s="41"/>
      <c r="G162" s="112"/>
      <c r="H162" s="41"/>
      <c r="I162" s="41"/>
      <c r="K162" s="41"/>
    </row>
    <row r="163" ht="15.75" customHeight="1">
      <c r="A163" s="112"/>
      <c r="B163" s="41"/>
      <c r="C163" s="41"/>
      <c r="D163" s="64"/>
      <c r="E163" s="64"/>
      <c r="F163" s="64"/>
      <c r="G163" s="112"/>
      <c r="H163" s="41"/>
      <c r="I163" s="39"/>
      <c r="J163" s="41"/>
      <c r="K163" s="41"/>
      <c r="L163" s="65"/>
      <c r="M163" s="65"/>
      <c r="N163" s="65"/>
      <c r="O163" s="65"/>
      <c r="P163" s="65"/>
      <c r="Q163" s="65"/>
      <c r="R163" s="65"/>
      <c r="S163" s="65"/>
      <c r="T163" s="65"/>
      <c r="U163" s="65"/>
      <c r="V163" s="65"/>
      <c r="W163" s="65"/>
      <c r="X163" s="65"/>
      <c r="Y163" s="65"/>
      <c r="Z163" s="65"/>
      <c r="AA163" s="65"/>
      <c r="AB163" s="65"/>
    </row>
    <row r="164" ht="15.75" customHeight="1">
      <c r="A164" s="112"/>
      <c r="B164" s="41"/>
      <c r="C164" s="41"/>
      <c r="D164" s="64"/>
      <c r="E164" s="64"/>
      <c r="F164" s="41"/>
      <c r="G164" s="112"/>
      <c r="H164" s="41"/>
      <c r="I164" s="41"/>
      <c r="K164" s="41"/>
    </row>
    <row r="165" ht="15.75" customHeight="1">
      <c r="A165" s="112"/>
      <c r="B165" s="41"/>
      <c r="C165" s="41"/>
      <c r="D165" s="64"/>
      <c r="E165" s="41"/>
      <c r="F165" s="64"/>
      <c r="G165" s="41"/>
      <c r="H165" s="41"/>
      <c r="K165" s="41"/>
    </row>
    <row r="166" ht="15.75" customHeight="1">
      <c r="A166" s="112"/>
      <c r="B166" s="41"/>
      <c r="C166" s="41"/>
      <c r="D166" s="64"/>
      <c r="E166" s="41"/>
      <c r="F166" s="64"/>
      <c r="G166" s="41"/>
      <c r="H166" s="41"/>
      <c r="I166" s="41"/>
      <c r="J166" s="41"/>
      <c r="K166" s="41"/>
      <c r="L166" s="65"/>
      <c r="M166" s="65"/>
      <c r="N166" s="65"/>
      <c r="O166" s="65"/>
      <c r="P166" s="65"/>
      <c r="Q166" s="65"/>
      <c r="R166" s="65"/>
      <c r="S166" s="65"/>
      <c r="T166" s="65"/>
      <c r="U166" s="65"/>
      <c r="V166" s="65"/>
      <c r="W166" s="65"/>
      <c r="X166" s="65"/>
      <c r="Y166" s="65"/>
      <c r="Z166" s="65"/>
      <c r="AA166" s="65"/>
      <c r="AB166" s="65"/>
    </row>
    <row r="167" ht="15.75" customHeight="1">
      <c r="A167" s="112"/>
      <c r="B167" s="41"/>
      <c r="C167" s="41"/>
      <c r="D167" s="64"/>
      <c r="E167" s="41"/>
      <c r="F167" s="64"/>
      <c r="G167" s="41"/>
      <c r="H167" s="41"/>
      <c r="K167" s="41"/>
    </row>
    <row r="168" ht="15.75" customHeight="1">
      <c r="A168" s="112"/>
      <c r="B168" s="41"/>
      <c r="C168" s="41"/>
      <c r="D168" s="64"/>
      <c r="E168" s="41"/>
      <c r="F168" s="64"/>
      <c r="G168" s="41"/>
      <c r="H168" s="41"/>
      <c r="K168" s="41"/>
    </row>
    <row r="169" ht="15.75" customHeight="1">
      <c r="A169" s="112"/>
      <c r="B169" s="41"/>
      <c r="C169" s="41"/>
      <c r="D169" s="64"/>
      <c r="E169" s="41"/>
      <c r="F169" s="64"/>
      <c r="G169" s="41"/>
      <c r="H169" s="41"/>
      <c r="K169" s="41"/>
    </row>
    <row r="170" ht="15.75" customHeight="1">
      <c r="A170" s="112"/>
      <c r="B170" s="41"/>
      <c r="C170" s="41"/>
      <c r="D170" s="64"/>
      <c r="E170" s="41"/>
      <c r="F170" s="64"/>
      <c r="G170" s="41"/>
      <c r="H170" s="41"/>
      <c r="K170" s="41"/>
    </row>
    <row r="171" ht="15.75" customHeight="1">
      <c r="A171" s="112"/>
      <c r="B171" s="41"/>
      <c r="C171" s="41"/>
      <c r="D171" s="64"/>
      <c r="E171" s="41"/>
      <c r="F171" s="64"/>
      <c r="G171" s="41"/>
      <c r="H171" s="41"/>
      <c r="K171" s="41"/>
    </row>
    <row r="172" ht="15.75" customHeight="1">
      <c r="A172" s="112"/>
      <c r="B172" s="41"/>
      <c r="C172" s="41"/>
      <c r="D172" s="64"/>
      <c r="E172" s="41"/>
      <c r="F172" s="64"/>
      <c r="G172" s="41"/>
      <c r="H172" s="41"/>
      <c r="K172" s="41"/>
    </row>
    <row r="173" ht="15.75" customHeight="1">
      <c r="A173" s="112"/>
      <c r="B173" s="41"/>
      <c r="C173" s="41"/>
      <c r="D173" s="64"/>
      <c r="E173" s="41"/>
      <c r="F173" s="64"/>
      <c r="G173" s="41"/>
      <c r="H173" s="41"/>
      <c r="K173" s="41"/>
    </row>
    <row r="174" ht="15.75" customHeight="1">
      <c r="A174" s="112"/>
      <c r="B174" s="41"/>
      <c r="C174" s="41"/>
      <c r="D174" s="64"/>
      <c r="E174" s="41"/>
      <c r="F174" s="64"/>
      <c r="G174" s="41"/>
      <c r="H174" s="41"/>
      <c r="I174" s="41"/>
      <c r="J174" s="41"/>
      <c r="K174" s="41"/>
      <c r="L174" s="65"/>
      <c r="M174" s="65"/>
      <c r="N174" s="65"/>
      <c r="O174" s="65"/>
      <c r="P174" s="65"/>
      <c r="Q174" s="65"/>
      <c r="R174" s="65"/>
      <c r="S174" s="65"/>
      <c r="T174" s="65"/>
      <c r="U174" s="65"/>
      <c r="V174" s="65"/>
      <c r="W174" s="65"/>
      <c r="X174" s="65"/>
      <c r="Y174" s="65"/>
      <c r="Z174" s="65"/>
      <c r="AA174" s="65"/>
      <c r="AB174" s="65"/>
    </row>
    <row r="175" ht="15.75" customHeight="1">
      <c r="A175" s="112"/>
      <c r="B175" s="41"/>
      <c r="C175" s="41"/>
      <c r="D175" s="64"/>
      <c r="E175" s="64"/>
      <c r="F175" s="41"/>
      <c r="G175" s="112"/>
      <c r="H175" s="41"/>
      <c r="I175" s="41"/>
      <c r="J175" s="41"/>
      <c r="K175" s="41"/>
      <c r="L175" s="65"/>
      <c r="M175" s="65"/>
      <c r="N175" s="65"/>
      <c r="O175" s="65"/>
      <c r="P175" s="65"/>
      <c r="Q175" s="65"/>
      <c r="R175" s="65"/>
      <c r="S175" s="65"/>
      <c r="T175" s="65"/>
      <c r="U175" s="65"/>
      <c r="V175" s="65"/>
      <c r="W175" s="65"/>
      <c r="X175" s="65"/>
      <c r="Y175" s="65"/>
      <c r="Z175" s="65"/>
      <c r="AA175" s="65"/>
      <c r="AB175" s="65"/>
    </row>
    <row r="176" ht="15.75" customHeight="1">
      <c r="A176" s="112"/>
      <c r="B176" s="41"/>
      <c r="C176" s="41"/>
      <c r="D176" s="64"/>
      <c r="E176" s="64"/>
      <c r="F176" s="41"/>
      <c r="G176" s="112"/>
      <c r="H176" s="41"/>
      <c r="I176" s="39"/>
      <c r="J176" s="41"/>
      <c r="K176" s="41"/>
      <c r="L176" s="65"/>
      <c r="M176" s="65"/>
      <c r="N176" s="65"/>
      <c r="O176" s="65"/>
      <c r="P176" s="65"/>
      <c r="Q176" s="65"/>
      <c r="R176" s="65"/>
      <c r="S176" s="65"/>
      <c r="T176" s="65"/>
      <c r="U176" s="65"/>
      <c r="V176" s="65"/>
      <c r="W176" s="65"/>
      <c r="X176" s="65"/>
      <c r="Y176" s="65"/>
      <c r="Z176" s="65"/>
      <c r="AA176" s="65"/>
      <c r="AB176" s="65"/>
    </row>
    <row r="177" ht="15.75" customHeight="1">
      <c r="A177" s="112"/>
      <c r="B177" s="41"/>
      <c r="C177" s="41"/>
      <c r="D177" s="64"/>
      <c r="E177" s="64"/>
      <c r="F177" s="41"/>
      <c r="G177" s="112"/>
      <c r="H177" s="41"/>
      <c r="I177" s="41"/>
      <c r="J177" s="41"/>
      <c r="K177" s="41"/>
      <c r="L177" s="65"/>
      <c r="M177" s="65"/>
      <c r="N177" s="65"/>
      <c r="O177" s="65"/>
      <c r="P177" s="65"/>
      <c r="Q177" s="65"/>
      <c r="R177" s="65"/>
      <c r="S177" s="65"/>
      <c r="T177" s="65"/>
      <c r="U177" s="65"/>
      <c r="V177" s="65"/>
      <c r="W177" s="65"/>
      <c r="X177" s="65"/>
      <c r="Y177" s="65"/>
      <c r="Z177" s="65"/>
      <c r="AA177" s="65"/>
      <c r="AB177" s="65"/>
    </row>
    <row r="178" ht="15.75" customHeight="1">
      <c r="A178" s="112"/>
      <c r="B178" s="41"/>
      <c r="C178" s="41"/>
      <c r="D178" s="64"/>
      <c r="E178" s="64"/>
      <c r="F178" s="41"/>
      <c r="G178" s="112"/>
      <c r="H178" s="41"/>
      <c r="I178" s="41"/>
      <c r="J178" s="41"/>
      <c r="K178" s="41"/>
      <c r="L178" s="65"/>
      <c r="M178" s="65"/>
      <c r="N178" s="65"/>
      <c r="O178" s="65"/>
      <c r="P178" s="65"/>
      <c r="Q178" s="65"/>
      <c r="R178" s="65"/>
      <c r="S178" s="65"/>
      <c r="T178" s="65"/>
      <c r="U178" s="65"/>
      <c r="V178" s="65"/>
      <c r="W178" s="65"/>
      <c r="X178" s="65"/>
      <c r="Y178" s="65"/>
      <c r="Z178" s="65"/>
      <c r="AA178" s="65"/>
      <c r="AB178" s="65"/>
    </row>
    <row r="179" ht="15.75" customHeight="1">
      <c r="A179" s="112"/>
      <c r="B179" s="41"/>
      <c r="C179" s="41"/>
      <c r="D179" s="64"/>
      <c r="E179" s="64"/>
      <c r="F179" s="41"/>
      <c r="G179" s="112"/>
      <c r="H179" s="41"/>
      <c r="I179" s="41"/>
      <c r="J179" s="41"/>
      <c r="K179" s="41"/>
      <c r="L179" s="65"/>
      <c r="M179" s="65"/>
      <c r="N179" s="65"/>
      <c r="O179" s="65"/>
      <c r="P179" s="65"/>
      <c r="Q179" s="65"/>
      <c r="R179" s="65"/>
      <c r="S179" s="65"/>
      <c r="T179" s="65"/>
      <c r="U179" s="65"/>
      <c r="V179" s="65"/>
      <c r="W179" s="65"/>
      <c r="X179" s="65"/>
      <c r="Y179" s="65"/>
      <c r="Z179" s="65"/>
      <c r="AA179" s="65"/>
      <c r="AB179" s="65"/>
    </row>
    <row r="180" ht="15.75" customHeight="1">
      <c r="A180" s="112"/>
      <c r="B180" s="41"/>
      <c r="C180" s="41"/>
      <c r="D180" s="64"/>
      <c r="E180" s="64"/>
      <c r="F180" s="41"/>
      <c r="G180" s="112"/>
      <c r="H180" s="41"/>
      <c r="I180" s="41"/>
      <c r="J180" s="41"/>
      <c r="K180" s="41"/>
      <c r="L180" s="65"/>
      <c r="M180" s="65"/>
      <c r="N180" s="65"/>
      <c r="O180" s="65"/>
      <c r="P180" s="65"/>
      <c r="Q180" s="65"/>
      <c r="R180" s="65"/>
      <c r="S180" s="65"/>
      <c r="T180" s="65"/>
      <c r="U180" s="65"/>
      <c r="V180" s="65"/>
      <c r="W180" s="65"/>
      <c r="X180" s="65"/>
      <c r="Y180" s="65"/>
      <c r="Z180" s="65"/>
      <c r="AA180" s="65"/>
      <c r="AB180" s="65"/>
    </row>
    <row r="181" ht="15.75" customHeight="1">
      <c r="A181" s="112"/>
      <c r="B181" s="41"/>
      <c r="C181" s="41"/>
      <c r="D181" s="64"/>
      <c r="E181" s="64"/>
      <c r="F181" s="41"/>
      <c r="G181" s="112"/>
      <c r="H181" s="41"/>
      <c r="I181" s="41"/>
      <c r="J181" s="41"/>
      <c r="K181" s="41"/>
      <c r="L181" s="65"/>
      <c r="M181" s="65"/>
      <c r="N181" s="65"/>
      <c r="O181" s="65"/>
      <c r="P181" s="65"/>
      <c r="Q181" s="65"/>
      <c r="R181" s="65"/>
      <c r="S181" s="65"/>
      <c r="T181" s="65"/>
      <c r="U181" s="65"/>
      <c r="V181" s="65"/>
      <c r="W181" s="65"/>
      <c r="X181" s="65"/>
      <c r="Y181" s="65"/>
      <c r="Z181" s="65"/>
      <c r="AA181" s="65"/>
      <c r="AB181" s="65"/>
    </row>
    <row r="182" ht="15.75" customHeight="1">
      <c r="A182" s="112"/>
      <c r="B182" s="41"/>
      <c r="C182" s="41"/>
      <c r="D182" s="64"/>
      <c r="E182" s="64"/>
      <c r="F182" s="41"/>
      <c r="G182" s="112"/>
      <c r="H182" s="41"/>
      <c r="I182" s="41"/>
      <c r="J182" s="41"/>
      <c r="K182" s="41"/>
      <c r="L182" s="65"/>
      <c r="M182" s="65"/>
      <c r="N182" s="65"/>
      <c r="O182" s="65"/>
      <c r="P182" s="65"/>
      <c r="Q182" s="65"/>
      <c r="R182" s="65"/>
      <c r="S182" s="65"/>
      <c r="T182" s="65"/>
      <c r="U182" s="65"/>
      <c r="V182" s="65"/>
      <c r="W182" s="65"/>
      <c r="X182" s="65"/>
      <c r="Y182" s="65"/>
      <c r="Z182" s="65"/>
      <c r="AA182" s="65"/>
      <c r="AB182" s="65"/>
    </row>
    <row r="183" ht="15.75" customHeight="1">
      <c r="A183" s="112"/>
      <c r="B183" s="41"/>
      <c r="C183" s="41"/>
      <c r="D183" s="64"/>
      <c r="E183" s="64"/>
      <c r="F183" s="64"/>
      <c r="G183" s="112"/>
      <c r="H183" s="41"/>
      <c r="I183" s="39"/>
      <c r="K183" s="41"/>
    </row>
    <row r="184" ht="15.75" customHeight="1">
      <c r="A184" s="112"/>
      <c r="B184" s="41"/>
      <c r="C184" s="41"/>
      <c r="D184" s="64"/>
      <c r="E184" s="41"/>
      <c r="F184" s="64"/>
      <c r="G184" s="41"/>
      <c r="H184" s="41"/>
      <c r="I184" s="41"/>
      <c r="J184" s="41"/>
      <c r="K184" s="41"/>
      <c r="L184" s="65"/>
      <c r="M184" s="65"/>
      <c r="N184" s="65"/>
      <c r="O184" s="65"/>
      <c r="P184" s="65"/>
      <c r="Q184" s="65"/>
      <c r="R184" s="65"/>
      <c r="S184" s="65"/>
      <c r="T184" s="65"/>
      <c r="U184" s="65"/>
      <c r="V184" s="65"/>
      <c r="W184" s="65"/>
      <c r="X184" s="65"/>
      <c r="Y184" s="65"/>
      <c r="Z184" s="65"/>
      <c r="AA184" s="65"/>
      <c r="AB184" s="65"/>
    </row>
    <row r="185" ht="15.75" customHeight="1">
      <c r="A185" s="112"/>
      <c r="B185" s="41"/>
      <c r="C185" s="41"/>
      <c r="D185" s="64"/>
      <c r="E185" s="41"/>
      <c r="F185" s="64"/>
      <c r="G185" s="41"/>
      <c r="H185" s="41"/>
      <c r="I185" s="41"/>
      <c r="J185" s="41"/>
      <c r="K185" s="41"/>
      <c r="L185" s="65"/>
      <c r="M185" s="65"/>
      <c r="N185" s="65"/>
      <c r="O185" s="65"/>
      <c r="P185" s="65"/>
      <c r="Q185" s="65"/>
      <c r="R185" s="65"/>
      <c r="S185" s="65"/>
      <c r="T185" s="65"/>
      <c r="U185" s="65"/>
      <c r="V185" s="65"/>
      <c r="W185" s="65"/>
      <c r="X185" s="65"/>
      <c r="Y185" s="65"/>
      <c r="Z185" s="65"/>
      <c r="AA185" s="65"/>
      <c r="AB185" s="65"/>
    </row>
    <row r="186" ht="15.75" customHeight="1">
      <c r="A186" s="112"/>
      <c r="B186" s="41"/>
      <c r="C186" s="41"/>
      <c r="D186" s="64"/>
      <c r="E186" s="64"/>
      <c r="F186" s="41"/>
      <c r="G186" s="112"/>
      <c r="H186" s="41"/>
      <c r="I186" s="41"/>
      <c r="K186" s="41"/>
    </row>
    <row r="187" ht="15.75" customHeight="1">
      <c r="A187" s="112"/>
      <c r="B187" s="41"/>
      <c r="C187" s="41"/>
      <c r="D187" s="64"/>
      <c r="E187" s="41"/>
      <c r="F187" s="64"/>
      <c r="G187" s="41"/>
      <c r="H187" s="41"/>
      <c r="I187" s="41"/>
      <c r="J187" s="41"/>
      <c r="K187" s="41"/>
      <c r="L187" s="65"/>
      <c r="M187" s="65"/>
      <c r="N187" s="65"/>
      <c r="O187" s="65"/>
      <c r="P187" s="65"/>
      <c r="Q187" s="65"/>
      <c r="R187" s="65"/>
      <c r="S187" s="65"/>
      <c r="T187" s="65"/>
      <c r="U187" s="65"/>
      <c r="V187" s="65"/>
      <c r="W187" s="65"/>
      <c r="X187" s="65"/>
      <c r="Y187" s="65"/>
      <c r="Z187" s="65"/>
      <c r="AA187" s="65"/>
      <c r="AB187" s="65"/>
    </row>
    <row r="188" ht="15.75" customHeight="1">
      <c r="A188" s="112"/>
      <c r="B188" s="41"/>
      <c r="C188" s="41"/>
      <c r="D188" s="64"/>
      <c r="E188" s="41"/>
      <c r="F188" s="64"/>
      <c r="G188" s="41"/>
      <c r="H188" s="41"/>
      <c r="I188" s="41"/>
      <c r="J188" s="41"/>
      <c r="K188" s="41"/>
      <c r="L188" s="65"/>
      <c r="M188" s="65"/>
      <c r="N188" s="65"/>
      <c r="O188" s="65"/>
      <c r="P188" s="65"/>
      <c r="Q188" s="65"/>
      <c r="R188" s="65"/>
      <c r="S188" s="65"/>
      <c r="T188" s="65"/>
      <c r="U188" s="65"/>
      <c r="V188" s="65"/>
      <c r="W188" s="65"/>
      <c r="X188" s="65"/>
      <c r="Y188" s="65"/>
      <c r="Z188" s="65"/>
      <c r="AA188" s="65"/>
      <c r="AB188" s="65"/>
    </row>
    <row r="189" ht="15.75" customHeight="1">
      <c r="A189" s="112"/>
      <c r="B189" s="41"/>
      <c r="C189" s="41"/>
      <c r="D189" s="64"/>
      <c r="E189" s="41"/>
      <c r="F189" s="64"/>
      <c r="G189" s="41"/>
      <c r="H189" s="41"/>
      <c r="I189" s="41"/>
      <c r="J189" s="41"/>
      <c r="K189" s="41"/>
      <c r="L189" s="65"/>
      <c r="M189" s="65"/>
      <c r="N189" s="65"/>
      <c r="O189" s="65"/>
      <c r="P189" s="65"/>
      <c r="Q189" s="65"/>
      <c r="R189" s="65"/>
      <c r="S189" s="65"/>
      <c r="T189" s="65"/>
      <c r="U189" s="65"/>
      <c r="V189" s="65"/>
      <c r="W189" s="65"/>
      <c r="X189" s="65"/>
      <c r="Y189" s="65"/>
      <c r="Z189" s="65"/>
      <c r="AA189" s="65"/>
      <c r="AB189" s="65"/>
    </row>
    <row r="190" ht="15.75" customHeight="1">
      <c r="A190" s="112"/>
      <c r="B190" s="41"/>
      <c r="C190" s="41"/>
      <c r="D190" s="64"/>
      <c r="E190" s="41"/>
      <c r="F190" s="64"/>
      <c r="G190" s="41"/>
      <c r="H190" s="41"/>
      <c r="I190" s="41"/>
      <c r="J190" s="41"/>
      <c r="K190" s="41"/>
      <c r="L190" s="65"/>
      <c r="M190" s="65"/>
      <c r="N190" s="65"/>
      <c r="O190" s="65"/>
      <c r="P190" s="65"/>
      <c r="Q190" s="65"/>
      <c r="R190" s="65"/>
      <c r="S190" s="65"/>
      <c r="T190" s="65"/>
      <c r="U190" s="65"/>
      <c r="V190" s="65"/>
      <c r="W190" s="65"/>
      <c r="X190" s="65"/>
      <c r="Y190" s="65"/>
      <c r="Z190" s="65"/>
      <c r="AA190" s="65"/>
      <c r="AB190" s="65"/>
    </row>
    <row r="191" ht="15.75" customHeight="1">
      <c r="A191" s="112"/>
      <c r="B191" s="41"/>
      <c r="C191" s="41"/>
      <c r="D191" s="64"/>
      <c r="E191" s="41"/>
      <c r="F191" s="64"/>
      <c r="G191" s="41"/>
      <c r="H191" s="41"/>
      <c r="I191" s="41"/>
      <c r="J191" s="41"/>
      <c r="K191" s="41"/>
      <c r="L191" s="65"/>
      <c r="M191" s="65"/>
      <c r="N191" s="65"/>
      <c r="O191" s="65"/>
      <c r="P191" s="65"/>
      <c r="Q191" s="65"/>
      <c r="R191" s="65"/>
      <c r="S191" s="65"/>
      <c r="T191" s="65"/>
      <c r="U191" s="65"/>
      <c r="V191" s="65"/>
      <c r="W191" s="65"/>
      <c r="X191" s="65"/>
      <c r="Y191" s="65"/>
      <c r="Z191" s="65"/>
      <c r="AA191" s="65"/>
      <c r="AB191" s="65"/>
    </row>
    <row r="192" ht="15.75" customHeight="1">
      <c r="A192" s="112"/>
      <c r="B192" s="41"/>
      <c r="C192" s="41"/>
      <c r="D192" s="64"/>
      <c r="E192" s="41"/>
      <c r="F192" s="64"/>
      <c r="G192" s="41"/>
      <c r="H192" s="41"/>
      <c r="I192" s="41"/>
      <c r="J192" s="41"/>
      <c r="K192" s="41"/>
      <c r="L192" s="65"/>
      <c r="M192" s="65"/>
      <c r="N192" s="65"/>
      <c r="O192" s="65"/>
      <c r="P192" s="65"/>
      <c r="Q192" s="65"/>
      <c r="R192" s="65"/>
      <c r="S192" s="65"/>
      <c r="T192" s="65"/>
      <c r="U192" s="65"/>
      <c r="V192" s="65"/>
      <c r="W192" s="65"/>
      <c r="X192" s="65"/>
      <c r="Y192" s="65"/>
      <c r="Z192" s="65"/>
      <c r="AA192" s="65"/>
      <c r="AB192" s="65"/>
    </row>
    <row r="193" ht="15.75" customHeight="1">
      <c r="A193" s="112"/>
      <c r="B193" s="41"/>
      <c r="C193" s="41"/>
      <c r="D193" s="64"/>
      <c r="E193" s="41"/>
      <c r="F193" s="64"/>
      <c r="G193" s="41"/>
      <c r="H193" s="41"/>
      <c r="I193" s="41"/>
      <c r="J193" s="41"/>
      <c r="K193" s="41"/>
      <c r="L193" s="65"/>
      <c r="M193" s="65"/>
      <c r="N193" s="65"/>
      <c r="O193" s="65"/>
      <c r="P193" s="65"/>
      <c r="Q193" s="65"/>
      <c r="R193" s="65"/>
      <c r="S193" s="65"/>
      <c r="T193" s="65"/>
      <c r="U193" s="65"/>
      <c r="V193" s="65"/>
      <c r="W193" s="65"/>
      <c r="X193" s="65"/>
      <c r="Y193" s="65"/>
      <c r="Z193" s="65"/>
      <c r="AA193" s="65"/>
      <c r="AB193" s="65"/>
    </row>
    <row r="194" ht="15.75" customHeight="1">
      <c r="A194" s="112"/>
      <c r="B194" s="41"/>
      <c r="C194" s="41"/>
      <c r="D194" s="64"/>
      <c r="E194" s="41"/>
      <c r="F194" s="64"/>
      <c r="G194" s="41"/>
      <c r="H194" s="41"/>
      <c r="I194" s="41"/>
      <c r="J194" s="41"/>
      <c r="K194" s="41"/>
      <c r="L194" s="65"/>
      <c r="M194" s="65"/>
      <c r="N194" s="65"/>
      <c r="O194" s="65"/>
      <c r="P194" s="65"/>
      <c r="Q194" s="65"/>
      <c r="R194" s="65"/>
      <c r="S194" s="65"/>
      <c r="T194" s="65"/>
      <c r="U194" s="65"/>
      <c r="V194" s="65"/>
      <c r="W194" s="65"/>
      <c r="X194" s="65"/>
      <c r="Y194" s="65"/>
      <c r="Z194" s="65"/>
      <c r="AA194" s="65"/>
      <c r="AB194" s="65"/>
    </row>
    <row r="195" ht="15.75" customHeight="1">
      <c r="A195" s="55"/>
      <c r="B195" s="55"/>
      <c r="C195" s="55"/>
      <c r="D195" s="54"/>
      <c r="E195" s="54"/>
      <c r="F195" s="54"/>
    </row>
    <row r="196" ht="15.75" customHeight="1"/>
    <row r="197" ht="15.75" customHeight="1"/>
    <row r="198" ht="15.75" customHeight="1">
      <c r="D198" s="62"/>
      <c r="E198" s="62"/>
      <c r="F198" s="62"/>
    </row>
    <row r="199" ht="15.75" customHeight="1">
      <c r="C199" s="21"/>
      <c r="D199" s="126"/>
      <c r="E199" s="126"/>
      <c r="F199" s="126"/>
    </row>
    <row r="200" ht="15.75" customHeight="1">
      <c r="C200" s="21"/>
      <c r="D200" s="126"/>
      <c r="E200" s="126"/>
      <c r="F200" s="126"/>
    </row>
    <row r="201" ht="15.75" customHeight="1">
      <c r="D201" s="140"/>
      <c r="E201" s="140"/>
      <c r="F201" s="140"/>
    </row>
    <row r="202" ht="15.75" customHeight="1">
      <c r="A202" s="55"/>
      <c r="B202" s="55"/>
      <c r="C202" s="55"/>
    </row>
    <row r="203" ht="15.75" customHeight="1">
      <c r="A203" s="55"/>
      <c r="B203" s="55"/>
      <c r="C203" s="55"/>
    </row>
    <row r="204" ht="15.75" customHeight="1">
      <c r="A204" s="55"/>
      <c r="B204" s="55"/>
      <c r="C204" s="55"/>
    </row>
    <row r="205" ht="15.75" customHeight="1">
      <c r="A205" s="21"/>
      <c r="B205" s="55"/>
      <c r="C205" s="55"/>
      <c r="D205" s="55"/>
      <c r="E205" s="55"/>
      <c r="F205" s="55"/>
      <c r="G205" s="55"/>
      <c r="H205" s="55"/>
    </row>
    <row r="206" ht="15.75" customHeight="1">
      <c r="A206" s="21"/>
      <c r="B206" s="64"/>
      <c r="C206" s="64"/>
      <c r="D206" s="64"/>
      <c r="E206" s="64"/>
      <c r="F206" s="64"/>
      <c r="G206" s="64"/>
      <c r="H206" s="64"/>
    </row>
    <row r="207" ht="15.75" customHeight="1">
      <c r="A207" s="21"/>
      <c r="B207" s="64"/>
      <c r="C207" s="64"/>
      <c r="D207" s="64"/>
      <c r="E207" s="64"/>
      <c r="F207" s="64"/>
      <c r="G207" s="64"/>
      <c r="H207" s="64"/>
      <c r="I207" s="41"/>
      <c r="J207" s="41"/>
      <c r="K207" s="41"/>
      <c r="L207" s="65"/>
      <c r="M207" s="65"/>
      <c r="N207" s="65"/>
      <c r="O207" s="65"/>
      <c r="P207" s="65"/>
      <c r="Q207" s="65"/>
      <c r="R207" s="65"/>
      <c r="S207" s="65"/>
      <c r="T207" s="65"/>
      <c r="U207" s="65"/>
      <c r="V207" s="65"/>
      <c r="W207" s="65"/>
      <c r="X207" s="65"/>
      <c r="Y207" s="65"/>
      <c r="Z207" s="65"/>
      <c r="AA207" s="65"/>
      <c r="AB207" s="65"/>
    </row>
    <row r="208" ht="15.75" customHeight="1">
      <c r="B208" s="54"/>
      <c r="C208" s="54"/>
      <c r="D208" s="54"/>
      <c r="E208" s="54"/>
      <c r="F208" s="54"/>
      <c r="G208" s="54"/>
      <c r="H208" s="54"/>
    </row>
    <row r="209" ht="15.75" customHeight="1">
      <c r="E209" s="55"/>
    </row>
    <row r="210" ht="15.75" customHeight="1">
      <c r="E210" s="64"/>
    </row>
    <row r="211" ht="15.75" customHeight="1">
      <c r="E211" s="64"/>
    </row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C73:D73"/>
  </mergeCells>
  <printOptions/>
  <pageMargins bottom="0.75" footer="0.0" header="0.0" left="0.7" right="0.7" top="0.75"/>
  <pageSetup orientation="landscape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14"/>
    <col customWidth="1" min="2" max="2" width="43.71"/>
    <col customWidth="1" min="3" max="3" width="29.57"/>
    <col customWidth="1" min="4" max="4" width="11.29"/>
    <col customWidth="1" min="5" max="5" width="12.0"/>
    <col customWidth="1" min="6" max="6" width="27.14"/>
    <col customWidth="1" min="7" max="7" width="19.43"/>
    <col customWidth="1" min="8" max="8" width="11.43"/>
    <col customWidth="1" min="9" max="9" width="17.0"/>
    <col customWidth="1" min="10" max="10" width="13.57"/>
    <col customWidth="1" min="11" max="11" width="15.86"/>
    <col customWidth="1" min="12" max="12" width="13.57"/>
    <col customWidth="1" min="13" max="13" width="16.29"/>
    <col customWidth="1" min="14" max="26" width="13.57"/>
  </cols>
  <sheetData>
    <row r="1" ht="15.75" customHeight="1">
      <c r="A1" s="141" t="s">
        <v>275</v>
      </c>
      <c r="B1" s="142" t="s">
        <v>276</v>
      </c>
      <c r="C1" s="142"/>
      <c r="H1" s="126"/>
    </row>
    <row r="2" ht="15.75" customHeight="1">
      <c r="A2" s="141" t="s">
        <v>277</v>
      </c>
      <c r="B2" s="143" t="s">
        <v>278</v>
      </c>
      <c r="C2" s="143"/>
      <c r="H2" s="126"/>
    </row>
    <row r="3" ht="15.75" customHeight="1">
      <c r="A3" s="144" t="s">
        <v>279</v>
      </c>
      <c r="B3" s="145"/>
      <c r="C3" s="145"/>
      <c r="D3" s="145"/>
      <c r="E3" s="145"/>
      <c r="F3" s="145"/>
      <c r="G3" s="145"/>
      <c r="H3" s="146"/>
      <c r="I3" s="145"/>
      <c r="J3" s="147" t="s">
        <v>280</v>
      </c>
      <c r="K3" s="147"/>
      <c r="L3" s="147"/>
      <c r="M3" s="148" t="s">
        <v>281</v>
      </c>
      <c r="N3" s="148"/>
      <c r="O3" s="148"/>
    </row>
    <row r="4" ht="43.5" customHeight="1">
      <c r="A4" s="149" t="s">
        <v>37</v>
      </c>
      <c r="B4" s="149" t="s">
        <v>282</v>
      </c>
      <c r="C4" s="149" t="s">
        <v>283</v>
      </c>
      <c r="D4" s="149" t="s">
        <v>284</v>
      </c>
      <c r="E4" s="149" t="s">
        <v>285</v>
      </c>
      <c r="F4" s="149" t="s">
        <v>286</v>
      </c>
      <c r="G4" s="149" t="s">
        <v>287</v>
      </c>
      <c r="H4" s="150" t="s">
        <v>60</v>
      </c>
      <c r="I4" s="151" t="s">
        <v>288</v>
      </c>
      <c r="J4" s="152" t="s">
        <v>37</v>
      </c>
      <c r="K4" s="152" t="s">
        <v>60</v>
      </c>
      <c r="L4" s="152" t="s">
        <v>289</v>
      </c>
      <c r="M4" s="153" t="s">
        <v>290</v>
      </c>
      <c r="N4" s="154"/>
      <c r="O4" s="154"/>
    </row>
    <row r="5" ht="15.75" hidden="1" customHeight="1">
      <c r="A5" s="155">
        <v>44281.0</v>
      </c>
      <c r="B5" s="156" t="s">
        <v>291</v>
      </c>
      <c r="C5" s="156"/>
      <c r="D5" s="157">
        <v>75000.0</v>
      </c>
      <c r="E5" s="158"/>
      <c r="F5" s="156" t="s">
        <v>292</v>
      </c>
      <c r="G5" s="156"/>
      <c r="H5" s="159">
        <f>D5</f>
        <v>75000</v>
      </c>
      <c r="I5" s="160"/>
      <c r="J5" s="147"/>
      <c r="K5" s="161"/>
      <c r="L5" s="147"/>
      <c r="M5" s="148" t="s">
        <v>293</v>
      </c>
      <c r="N5" s="148"/>
      <c r="O5" s="148"/>
      <c r="P5" s="162"/>
      <c r="Q5" s="162"/>
      <c r="R5" s="162"/>
      <c r="S5" s="162"/>
      <c r="T5" s="162"/>
      <c r="U5" s="162"/>
      <c r="V5" s="162"/>
      <c r="W5" s="162"/>
      <c r="X5" s="162"/>
      <c r="Y5" s="162"/>
      <c r="Z5" s="162"/>
    </row>
    <row r="6" ht="15.75" hidden="1" customHeight="1">
      <c r="A6" s="163">
        <v>44282.0</v>
      </c>
      <c r="B6" s="164" t="s">
        <v>291</v>
      </c>
      <c r="C6" s="164"/>
      <c r="D6" s="157">
        <v>25000.0</v>
      </c>
      <c r="E6" s="165"/>
      <c r="F6" s="164" t="s">
        <v>294</v>
      </c>
      <c r="G6" s="164"/>
      <c r="H6" s="159">
        <f t="shared" ref="H6:H13" si="1">H5+D6</f>
        <v>100000</v>
      </c>
      <c r="I6" s="166"/>
      <c r="J6" s="147"/>
      <c r="K6" s="161"/>
      <c r="L6" s="147"/>
      <c r="M6" s="148" t="s">
        <v>293</v>
      </c>
      <c r="N6" s="148"/>
      <c r="O6" s="148"/>
    </row>
    <row r="7" ht="15.75" hidden="1" customHeight="1">
      <c r="A7" s="163">
        <v>44284.0</v>
      </c>
      <c r="B7" s="164" t="s">
        <v>295</v>
      </c>
      <c r="C7" s="164"/>
      <c r="D7" s="157">
        <v>25000.0</v>
      </c>
      <c r="E7" s="167"/>
      <c r="F7" s="164" t="s">
        <v>294</v>
      </c>
      <c r="G7" s="164"/>
      <c r="H7" s="159">
        <f t="shared" si="1"/>
        <v>125000</v>
      </c>
      <c r="I7" s="166"/>
      <c r="J7" s="147"/>
      <c r="K7" s="161"/>
      <c r="L7" s="147"/>
      <c r="M7" s="148" t="s">
        <v>293</v>
      </c>
      <c r="N7" s="148"/>
      <c r="O7" s="148"/>
    </row>
    <row r="8" ht="15.75" hidden="1" customHeight="1">
      <c r="A8" s="163">
        <v>44285.0</v>
      </c>
      <c r="B8" s="164" t="s">
        <v>295</v>
      </c>
      <c r="C8" s="164"/>
      <c r="D8" s="157">
        <v>35000.0</v>
      </c>
      <c r="E8" s="167"/>
      <c r="F8" s="164" t="s">
        <v>294</v>
      </c>
      <c r="G8" s="168"/>
      <c r="H8" s="159">
        <f t="shared" si="1"/>
        <v>160000</v>
      </c>
      <c r="I8" s="166"/>
      <c r="J8" s="147"/>
      <c r="K8" s="161"/>
      <c r="L8" s="147"/>
      <c r="M8" s="148" t="s">
        <v>293</v>
      </c>
      <c r="N8" s="148"/>
      <c r="O8" s="148"/>
    </row>
    <row r="9" ht="15.75" hidden="1" customHeight="1">
      <c r="A9" s="163">
        <v>44286.0</v>
      </c>
      <c r="B9" s="164" t="s">
        <v>295</v>
      </c>
      <c r="C9" s="164"/>
      <c r="D9" s="157">
        <v>30000.0</v>
      </c>
      <c r="E9" s="167"/>
      <c r="F9" s="164" t="s">
        <v>294</v>
      </c>
      <c r="G9" s="164"/>
      <c r="H9" s="159">
        <f t="shared" si="1"/>
        <v>190000</v>
      </c>
      <c r="I9" s="166"/>
      <c r="J9" s="169">
        <v>44286.0</v>
      </c>
      <c r="K9" s="161">
        <v>162200.0</v>
      </c>
      <c r="L9" s="147"/>
      <c r="M9" s="148" t="s">
        <v>293</v>
      </c>
      <c r="N9" s="148"/>
      <c r="O9" s="148"/>
    </row>
    <row r="10" ht="15.75" hidden="1" customHeight="1">
      <c r="A10" s="170">
        <v>44287.0</v>
      </c>
      <c r="B10" s="164" t="s">
        <v>296</v>
      </c>
      <c r="C10" s="164"/>
      <c r="D10" s="157">
        <v>30000.0</v>
      </c>
      <c r="E10" s="158"/>
      <c r="F10" s="164" t="s">
        <v>294</v>
      </c>
      <c r="G10" s="156"/>
      <c r="H10" s="159">
        <f t="shared" si="1"/>
        <v>220000</v>
      </c>
      <c r="I10" s="160"/>
      <c r="J10" s="147"/>
      <c r="K10" s="161"/>
      <c r="L10" s="147"/>
      <c r="M10" s="148" t="s">
        <v>293</v>
      </c>
      <c r="N10" s="148"/>
      <c r="O10" s="148"/>
      <c r="P10" s="162"/>
      <c r="Q10" s="162"/>
      <c r="R10" s="162"/>
      <c r="S10" s="162"/>
      <c r="T10" s="162"/>
      <c r="U10" s="162"/>
      <c r="V10" s="162"/>
      <c r="W10" s="162"/>
      <c r="X10" s="162"/>
      <c r="Y10" s="162"/>
      <c r="Z10" s="162"/>
    </row>
    <row r="11" ht="15.75" hidden="1" customHeight="1">
      <c r="A11" s="170">
        <v>44288.0</v>
      </c>
      <c r="B11" s="164" t="s">
        <v>296</v>
      </c>
      <c r="C11" s="164"/>
      <c r="D11" s="157">
        <v>15000.0</v>
      </c>
      <c r="E11" s="167"/>
      <c r="F11" s="164" t="s">
        <v>294</v>
      </c>
      <c r="G11" s="164"/>
      <c r="H11" s="159">
        <f t="shared" si="1"/>
        <v>235000</v>
      </c>
      <c r="I11" s="166"/>
      <c r="J11" s="169">
        <v>44288.0</v>
      </c>
      <c r="K11" s="171">
        <v>220200.0</v>
      </c>
      <c r="L11" s="147"/>
      <c r="M11" s="148" t="s">
        <v>293</v>
      </c>
      <c r="N11" s="148"/>
      <c r="O11" s="148"/>
    </row>
    <row r="12" ht="30.0" hidden="1" customHeight="1">
      <c r="A12" s="172">
        <v>44298.0</v>
      </c>
      <c r="B12" s="173" t="s">
        <v>297</v>
      </c>
      <c r="C12" s="173"/>
      <c r="D12" s="167">
        <v>1017745.0</v>
      </c>
      <c r="E12" s="167"/>
      <c r="F12" s="174" t="s">
        <v>298</v>
      </c>
      <c r="G12" s="174"/>
      <c r="H12" s="159">
        <f t="shared" si="1"/>
        <v>1252745</v>
      </c>
      <c r="I12" s="166"/>
      <c r="J12" s="175">
        <v>44298.0</v>
      </c>
      <c r="K12" s="161">
        <v>1252940.0</v>
      </c>
      <c r="L12" s="147"/>
      <c r="M12" s="148"/>
      <c r="N12" s="148"/>
      <c r="O12" s="148"/>
    </row>
    <row r="13" ht="15.75" hidden="1" customHeight="1">
      <c r="A13" s="176"/>
      <c r="B13" s="125" t="s">
        <v>299</v>
      </c>
      <c r="C13" s="125"/>
      <c r="D13" s="177">
        <v>200.0</v>
      </c>
      <c r="E13" s="177"/>
      <c r="F13" s="125" t="s">
        <v>300</v>
      </c>
      <c r="G13" s="125"/>
      <c r="H13" s="178">
        <f t="shared" si="1"/>
        <v>1252945</v>
      </c>
      <c r="I13" s="179"/>
      <c r="J13" s="175"/>
      <c r="K13" s="161"/>
      <c r="L13" s="147"/>
      <c r="M13" s="148"/>
      <c r="N13" s="148"/>
      <c r="O13" s="148"/>
    </row>
    <row r="14" ht="15.75" hidden="1" customHeight="1">
      <c r="A14" s="176">
        <v>44300.0</v>
      </c>
      <c r="B14" s="125"/>
      <c r="C14" s="125"/>
      <c r="D14" s="177"/>
      <c r="E14" s="177">
        <v>1000000.0</v>
      </c>
      <c r="F14" s="125" t="s">
        <v>301</v>
      </c>
      <c r="G14" s="125"/>
      <c r="H14" s="178">
        <f>H13-E14</f>
        <v>252945</v>
      </c>
      <c r="I14" s="179"/>
      <c r="J14" s="175">
        <v>44300.0</v>
      </c>
      <c r="K14" s="161">
        <v>252945.0</v>
      </c>
      <c r="L14" s="147"/>
      <c r="M14" s="148"/>
      <c r="N14" s="148"/>
      <c r="O14" s="148"/>
    </row>
    <row r="15" ht="27.75" hidden="1" customHeight="1">
      <c r="A15" s="176">
        <v>44302.0</v>
      </c>
      <c r="B15" s="180" t="s">
        <v>302</v>
      </c>
      <c r="C15" s="180"/>
      <c r="D15" s="181">
        <v>24000.0</v>
      </c>
      <c r="E15" s="177"/>
      <c r="F15" s="182" t="s">
        <v>303</v>
      </c>
      <c r="G15" s="125"/>
      <c r="H15" s="178">
        <f t="shared" ref="H15:H16" si="2">H14+D15</f>
        <v>276945</v>
      </c>
      <c r="I15" s="179"/>
      <c r="J15" s="169">
        <v>44307.0</v>
      </c>
      <c r="K15" s="161">
        <v>176945.0</v>
      </c>
      <c r="L15" s="147"/>
      <c r="M15" s="148"/>
      <c r="N15" s="148"/>
      <c r="O15" s="148"/>
    </row>
    <row r="16" ht="30.75" hidden="1" customHeight="1">
      <c r="A16" s="183">
        <v>44305.0</v>
      </c>
      <c r="B16" s="180" t="s">
        <v>302</v>
      </c>
      <c r="C16" s="180"/>
      <c r="D16" s="181">
        <v>15000.0</v>
      </c>
      <c r="E16" s="177"/>
      <c r="F16" s="182" t="s">
        <v>303</v>
      </c>
      <c r="G16" s="125"/>
      <c r="H16" s="178">
        <f t="shared" si="2"/>
        <v>291945</v>
      </c>
      <c r="I16" s="179"/>
      <c r="J16" s="147"/>
      <c r="K16" s="161"/>
      <c r="L16" s="147"/>
      <c r="M16" s="148"/>
      <c r="N16" s="148"/>
      <c r="O16" s="148"/>
    </row>
    <row r="17" ht="30.75" hidden="1" customHeight="1">
      <c r="A17" s="184">
        <v>44312.0</v>
      </c>
      <c r="B17" s="182" t="s">
        <v>304</v>
      </c>
      <c r="C17" s="182"/>
      <c r="D17" s="177"/>
      <c r="E17" s="177">
        <v>291945.0</v>
      </c>
      <c r="F17" s="125" t="s">
        <v>301</v>
      </c>
      <c r="G17" s="125"/>
      <c r="H17" s="178">
        <f>H16-E17</f>
        <v>0</v>
      </c>
      <c r="I17" s="179"/>
      <c r="J17" s="169"/>
      <c r="K17" s="161"/>
      <c r="L17" s="147"/>
      <c r="M17" s="148"/>
      <c r="N17" s="148"/>
      <c r="O17" s="148"/>
    </row>
    <row r="18" ht="30.75" hidden="1" customHeight="1">
      <c r="A18" s="184">
        <v>44314.0</v>
      </c>
      <c r="B18" s="182" t="s">
        <v>305</v>
      </c>
      <c r="C18" s="182"/>
      <c r="D18" s="181">
        <v>22500.0</v>
      </c>
      <c r="E18" s="177"/>
      <c r="F18" s="182" t="s">
        <v>306</v>
      </c>
      <c r="G18" s="125"/>
      <c r="H18" s="185">
        <f>D18</f>
        <v>22500</v>
      </c>
      <c r="I18" s="179"/>
      <c r="J18" s="169">
        <v>44312.0</v>
      </c>
      <c r="K18" s="161">
        <v>291945.0</v>
      </c>
      <c r="L18" s="147"/>
      <c r="M18" s="148"/>
      <c r="N18" s="148"/>
      <c r="O18" s="148"/>
    </row>
    <row r="19" ht="33.0" hidden="1" customHeight="1">
      <c r="A19" s="184">
        <v>44314.0</v>
      </c>
      <c r="B19" s="182" t="s">
        <v>307</v>
      </c>
      <c r="C19" s="182"/>
      <c r="D19" s="181">
        <v>14000.0</v>
      </c>
      <c r="E19" s="177"/>
      <c r="F19" s="182" t="s">
        <v>308</v>
      </c>
      <c r="G19" s="125"/>
      <c r="H19" s="185">
        <f t="shared" ref="H19:H59" si="3">H18+D19</f>
        <v>36500</v>
      </c>
      <c r="I19" s="179"/>
      <c r="J19" s="175">
        <v>44283.0</v>
      </c>
      <c r="K19" s="161">
        <v>0.0</v>
      </c>
      <c r="L19" s="147"/>
      <c r="M19" s="148"/>
      <c r="N19" s="148"/>
      <c r="O19" s="148"/>
    </row>
    <row r="20" ht="31.5" hidden="1" customHeight="1">
      <c r="A20" s="184">
        <v>44314.0</v>
      </c>
      <c r="B20" s="182" t="s">
        <v>309</v>
      </c>
      <c r="C20" s="182"/>
      <c r="D20" s="181">
        <v>100000.0</v>
      </c>
      <c r="E20" s="177"/>
      <c r="F20" s="182" t="s">
        <v>310</v>
      </c>
      <c r="G20" s="125"/>
      <c r="H20" s="185">
        <f t="shared" si="3"/>
        <v>136500</v>
      </c>
      <c r="I20" s="179"/>
      <c r="J20" s="147"/>
      <c r="K20" s="161"/>
      <c r="L20" s="147"/>
      <c r="M20" s="148"/>
      <c r="N20" s="148"/>
      <c r="O20" s="148"/>
    </row>
    <row r="21" ht="15.75" hidden="1" customHeight="1">
      <c r="A21" s="184">
        <v>44315.0</v>
      </c>
      <c r="B21" s="125" t="s">
        <v>311</v>
      </c>
      <c r="C21" s="125"/>
      <c r="D21" s="181">
        <v>70000.0</v>
      </c>
      <c r="E21" s="177"/>
      <c r="F21" s="125" t="s">
        <v>312</v>
      </c>
      <c r="G21" s="125"/>
      <c r="H21" s="185">
        <f t="shared" si="3"/>
        <v>206500</v>
      </c>
      <c r="I21" s="179"/>
      <c r="J21" s="147"/>
      <c r="K21" s="161"/>
      <c r="L21" s="147"/>
      <c r="M21" s="148"/>
      <c r="N21" s="148"/>
      <c r="O21" s="148"/>
    </row>
    <row r="22" ht="29.25" hidden="1" customHeight="1">
      <c r="A22" s="184">
        <v>44315.0</v>
      </c>
      <c r="B22" s="182" t="s">
        <v>313</v>
      </c>
      <c r="C22" s="182"/>
      <c r="D22" s="181">
        <v>4000.0</v>
      </c>
      <c r="E22" s="177"/>
      <c r="F22" s="125" t="s">
        <v>314</v>
      </c>
      <c r="G22" s="125"/>
      <c r="H22" s="185">
        <f t="shared" si="3"/>
        <v>210500</v>
      </c>
      <c r="I22" s="179"/>
      <c r="J22" s="147"/>
      <c r="K22" s="161"/>
      <c r="L22" s="147"/>
      <c r="M22" s="148"/>
      <c r="N22" s="148"/>
      <c r="O22" s="148"/>
    </row>
    <row r="23" ht="15.75" hidden="1" customHeight="1">
      <c r="A23" s="184">
        <v>44315.0</v>
      </c>
      <c r="B23" s="125" t="s">
        <v>315</v>
      </c>
      <c r="C23" s="125"/>
      <c r="D23" s="181">
        <v>20000.0</v>
      </c>
      <c r="E23" s="177"/>
      <c r="F23" s="125" t="s">
        <v>316</v>
      </c>
      <c r="G23" s="125"/>
      <c r="H23" s="185">
        <f t="shared" si="3"/>
        <v>230500</v>
      </c>
      <c r="I23" s="179"/>
      <c r="J23" s="147"/>
      <c r="K23" s="161"/>
      <c r="L23" s="147"/>
      <c r="M23" s="148"/>
      <c r="N23" s="148"/>
      <c r="O23" s="148"/>
    </row>
    <row r="24" ht="29.25" hidden="1" customHeight="1">
      <c r="A24" s="186">
        <v>44317.0</v>
      </c>
      <c r="B24" s="182" t="s">
        <v>305</v>
      </c>
      <c r="C24" s="182"/>
      <c r="D24" s="181">
        <v>13500.0</v>
      </c>
      <c r="E24" s="177"/>
      <c r="F24" s="182" t="s">
        <v>317</v>
      </c>
      <c r="G24" s="125"/>
      <c r="H24" s="185">
        <f t="shared" si="3"/>
        <v>244000</v>
      </c>
      <c r="I24" s="179"/>
      <c r="J24" s="147"/>
      <c r="K24" s="161"/>
      <c r="L24" s="147"/>
      <c r="M24" s="148"/>
      <c r="N24" s="148"/>
      <c r="O24" s="148"/>
    </row>
    <row r="25" ht="28.5" hidden="1" customHeight="1">
      <c r="A25" s="186">
        <v>44317.0</v>
      </c>
      <c r="B25" s="182" t="s">
        <v>318</v>
      </c>
      <c r="C25" s="182"/>
      <c r="D25" s="181">
        <v>22000.0</v>
      </c>
      <c r="E25" s="177"/>
      <c r="F25" s="182" t="s">
        <v>319</v>
      </c>
      <c r="G25" s="125"/>
      <c r="H25" s="185">
        <f t="shared" si="3"/>
        <v>266000</v>
      </c>
      <c r="I25" s="179"/>
      <c r="J25" s="147"/>
      <c r="K25" s="161"/>
      <c r="L25" s="147"/>
      <c r="M25" s="148"/>
      <c r="N25" s="148"/>
      <c r="O25" s="148"/>
    </row>
    <row r="26" ht="30.0" hidden="1" customHeight="1">
      <c r="A26" s="186">
        <v>44317.0</v>
      </c>
      <c r="B26" s="182" t="s">
        <v>320</v>
      </c>
      <c r="C26" s="182"/>
      <c r="D26" s="181">
        <v>15000.0</v>
      </c>
      <c r="E26" s="177"/>
      <c r="F26" s="125" t="s">
        <v>321</v>
      </c>
      <c r="G26" s="125"/>
      <c r="H26" s="185">
        <f t="shared" si="3"/>
        <v>281000</v>
      </c>
      <c r="I26" s="179"/>
      <c r="J26" s="147"/>
      <c r="K26" s="161"/>
      <c r="L26" s="147"/>
      <c r="M26" s="148"/>
      <c r="N26" s="148"/>
      <c r="O26" s="148"/>
    </row>
    <row r="27" ht="29.25" hidden="1" customHeight="1">
      <c r="A27" s="187">
        <v>44260.0</v>
      </c>
      <c r="B27" s="125" t="s">
        <v>322</v>
      </c>
      <c r="C27" s="125"/>
      <c r="D27" s="181">
        <v>24050.0</v>
      </c>
      <c r="E27" s="177"/>
      <c r="F27" s="182" t="s">
        <v>323</v>
      </c>
      <c r="G27" s="125"/>
      <c r="H27" s="185">
        <f t="shared" si="3"/>
        <v>305050</v>
      </c>
      <c r="I27" s="179"/>
      <c r="J27" s="147"/>
      <c r="K27" s="161"/>
      <c r="L27" s="147"/>
      <c r="M27" s="148"/>
      <c r="N27" s="148"/>
      <c r="O27" s="148"/>
    </row>
    <row r="28" ht="15.75" hidden="1" customHeight="1">
      <c r="A28" s="187">
        <v>44291.0</v>
      </c>
      <c r="B28" s="125" t="s">
        <v>110</v>
      </c>
      <c r="C28" s="125"/>
      <c r="D28" s="181">
        <v>63000.0</v>
      </c>
      <c r="E28" s="177"/>
      <c r="F28" s="125" t="s">
        <v>324</v>
      </c>
      <c r="G28" s="125"/>
      <c r="H28" s="185">
        <f t="shared" si="3"/>
        <v>368050</v>
      </c>
      <c r="I28" s="179"/>
      <c r="J28" s="147"/>
      <c r="K28" s="161"/>
      <c r="L28" s="147"/>
      <c r="M28" s="148"/>
      <c r="N28" s="148"/>
      <c r="O28" s="148"/>
    </row>
    <row r="29" ht="15.75" hidden="1" customHeight="1">
      <c r="A29" s="187">
        <v>44291.0</v>
      </c>
      <c r="B29" s="125" t="s">
        <v>325</v>
      </c>
      <c r="C29" s="125"/>
      <c r="D29" s="181">
        <v>30860.0</v>
      </c>
      <c r="E29" s="177"/>
      <c r="F29" s="125" t="s">
        <v>324</v>
      </c>
      <c r="G29" s="125"/>
      <c r="H29" s="185">
        <f t="shared" si="3"/>
        <v>398910</v>
      </c>
      <c r="I29" s="179"/>
      <c r="J29" s="147"/>
      <c r="K29" s="161"/>
      <c r="L29" s="147"/>
      <c r="M29" s="148"/>
      <c r="N29" s="148"/>
      <c r="O29" s="148"/>
    </row>
    <row r="30" ht="15.75" hidden="1" customHeight="1">
      <c r="A30" s="187">
        <v>44321.0</v>
      </c>
      <c r="B30" s="125" t="s">
        <v>326</v>
      </c>
      <c r="C30" s="125"/>
      <c r="D30" s="181">
        <v>10500.0</v>
      </c>
      <c r="E30" s="177"/>
      <c r="F30" s="125" t="s">
        <v>327</v>
      </c>
      <c r="G30" s="125"/>
      <c r="H30" s="185">
        <f t="shared" si="3"/>
        <v>409410</v>
      </c>
      <c r="I30" s="179"/>
      <c r="J30" s="147"/>
      <c r="K30" s="161"/>
      <c r="L30" s="147"/>
      <c r="M30" s="148"/>
      <c r="N30" s="148"/>
      <c r="O30" s="148"/>
    </row>
    <row r="31" ht="15.75" hidden="1" customHeight="1">
      <c r="A31" s="187">
        <v>44352.0</v>
      </c>
      <c r="B31" s="125" t="s">
        <v>328</v>
      </c>
      <c r="C31" s="125"/>
      <c r="D31" s="181">
        <v>100000.0</v>
      </c>
      <c r="E31" s="177"/>
      <c r="F31" s="182" t="s">
        <v>329</v>
      </c>
      <c r="G31" s="125"/>
      <c r="H31" s="185">
        <f t="shared" si="3"/>
        <v>509410</v>
      </c>
      <c r="I31" s="179"/>
      <c r="J31" s="147"/>
      <c r="K31" s="161"/>
      <c r="L31" s="147"/>
      <c r="M31" s="148"/>
      <c r="N31" s="148"/>
      <c r="O31" s="148"/>
    </row>
    <row r="32" ht="15.75" hidden="1" customHeight="1">
      <c r="A32" s="187">
        <v>44382.0</v>
      </c>
      <c r="B32" s="125" t="s">
        <v>330</v>
      </c>
      <c r="C32" s="125"/>
      <c r="D32" s="181">
        <v>50000.0</v>
      </c>
      <c r="E32" s="177"/>
      <c r="F32" s="182" t="s">
        <v>331</v>
      </c>
      <c r="G32" s="125"/>
      <c r="H32" s="185">
        <f t="shared" si="3"/>
        <v>559410</v>
      </c>
      <c r="I32" s="179"/>
      <c r="J32" s="147"/>
      <c r="K32" s="161"/>
      <c r="L32" s="147"/>
      <c r="M32" s="148"/>
      <c r="N32" s="148"/>
      <c r="O32" s="148"/>
    </row>
    <row r="33" ht="15.75" hidden="1" customHeight="1">
      <c r="A33" s="187">
        <v>44382.0</v>
      </c>
      <c r="B33" s="125" t="s">
        <v>332</v>
      </c>
      <c r="C33" s="125"/>
      <c r="D33" s="181">
        <v>30000.0</v>
      </c>
      <c r="E33" s="177"/>
      <c r="F33" s="125" t="s">
        <v>324</v>
      </c>
      <c r="G33" s="179"/>
      <c r="H33" s="185">
        <f t="shared" si="3"/>
        <v>589410</v>
      </c>
      <c r="I33" s="179"/>
    </row>
    <row r="34" ht="15.75" hidden="1" customHeight="1">
      <c r="A34" s="188">
        <v>44382.0</v>
      </c>
      <c r="B34" s="189" t="s">
        <v>333</v>
      </c>
      <c r="C34" s="189"/>
      <c r="D34" s="177">
        <v>0.0</v>
      </c>
      <c r="E34" s="190"/>
      <c r="F34" s="189" t="s">
        <v>324</v>
      </c>
      <c r="G34" s="191"/>
      <c r="H34" s="192">
        <f t="shared" si="3"/>
        <v>589410</v>
      </c>
      <c r="I34" s="179"/>
    </row>
    <row r="35" ht="15.75" hidden="1" customHeight="1">
      <c r="A35" s="187">
        <v>44382.0</v>
      </c>
      <c r="B35" s="125" t="s">
        <v>333</v>
      </c>
      <c r="C35" s="125"/>
      <c r="D35" s="181">
        <v>10000.0</v>
      </c>
      <c r="E35" s="177"/>
      <c r="F35" s="125" t="s">
        <v>324</v>
      </c>
      <c r="G35" s="21"/>
      <c r="H35" s="185">
        <f t="shared" si="3"/>
        <v>599410</v>
      </c>
      <c r="I35" s="179"/>
    </row>
    <row r="36" ht="15.75" hidden="1" customHeight="1">
      <c r="A36" s="187">
        <v>44382.0</v>
      </c>
      <c r="B36" s="125" t="s">
        <v>334</v>
      </c>
      <c r="C36" s="125"/>
      <c r="D36" s="181">
        <v>22000.0</v>
      </c>
      <c r="E36" s="177"/>
      <c r="F36" s="125" t="s">
        <v>324</v>
      </c>
      <c r="G36" s="179"/>
      <c r="H36" s="185">
        <f t="shared" si="3"/>
        <v>621410</v>
      </c>
      <c r="I36" s="179"/>
    </row>
    <row r="37" ht="15.75" hidden="1" customHeight="1">
      <c r="A37" s="187">
        <v>44382.0</v>
      </c>
      <c r="B37" s="125" t="s">
        <v>335</v>
      </c>
      <c r="C37" s="125"/>
      <c r="D37" s="181">
        <v>10000.0</v>
      </c>
      <c r="E37" s="177"/>
      <c r="F37" s="125" t="s">
        <v>324</v>
      </c>
      <c r="G37" s="179"/>
      <c r="H37" s="185">
        <f t="shared" si="3"/>
        <v>631410</v>
      </c>
      <c r="I37" s="179"/>
    </row>
    <row r="38" ht="15.75" hidden="1" customHeight="1">
      <c r="A38" s="193">
        <v>44382.0</v>
      </c>
      <c r="B38" s="194" t="s">
        <v>330</v>
      </c>
      <c r="C38" s="194"/>
      <c r="D38" s="177">
        <v>0.0</v>
      </c>
      <c r="E38" s="195"/>
      <c r="F38" s="194" t="s">
        <v>324</v>
      </c>
      <c r="G38" s="196"/>
      <c r="H38" s="197">
        <f t="shared" si="3"/>
        <v>631410</v>
      </c>
      <c r="I38" s="179"/>
    </row>
    <row r="39" ht="15.75" hidden="1" customHeight="1">
      <c r="A39" s="198">
        <v>44444.0</v>
      </c>
      <c r="B39" s="179" t="s">
        <v>326</v>
      </c>
      <c r="C39" s="179"/>
      <c r="D39" s="181">
        <v>24000.0</v>
      </c>
      <c r="E39" s="177"/>
      <c r="F39" s="179" t="s">
        <v>327</v>
      </c>
      <c r="G39" s="179"/>
      <c r="H39" s="185">
        <f t="shared" si="3"/>
        <v>655410</v>
      </c>
      <c r="I39" s="179"/>
    </row>
    <row r="40" ht="15.75" hidden="1" customHeight="1">
      <c r="A40" s="198">
        <v>44474.0</v>
      </c>
      <c r="B40" s="179" t="s">
        <v>336</v>
      </c>
      <c r="C40" s="179"/>
      <c r="D40" s="181">
        <v>41000.0</v>
      </c>
      <c r="E40" s="177"/>
      <c r="F40" s="179" t="s">
        <v>337</v>
      </c>
      <c r="G40" s="179"/>
      <c r="H40" s="185">
        <f t="shared" si="3"/>
        <v>696410</v>
      </c>
      <c r="I40" s="179"/>
    </row>
    <row r="41" ht="15.75" hidden="1" customHeight="1">
      <c r="A41" s="198">
        <v>44474.0</v>
      </c>
      <c r="B41" s="179" t="s">
        <v>338</v>
      </c>
      <c r="C41" s="179"/>
      <c r="D41" s="181">
        <v>13975.0</v>
      </c>
      <c r="E41" s="177"/>
      <c r="F41" s="179" t="s">
        <v>339</v>
      </c>
      <c r="G41" s="179"/>
      <c r="H41" s="185">
        <f t="shared" si="3"/>
        <v>710385</v>
      </c>
      <c r="I41" s="179"/>
    </row>
    <row r="42" ht="15.75" hidden="1" customHeight="1">
      <c r="A42" s="198">
        <v>44474.0</v>
      </c>
      <c r="B42" s="179" t="s">
        <v>340</v>
      </c>
      <c r="C42" s="179"/>
      <c r="D42" s="181">
        <v>20475.0</v>
      </c>
      <c r="E42" s="177"/>
      <c r="F42" s="179" t="s">
        <v>339</v>
      </c>
      <c r="G42" s="179"/>
      <c r="H42" s="185">
        <f t="shared" si="3"/>
        <v>730860</v>
      </c>
      <c r="I42" s="179"/>
    </row>
    <row r="43" ht="15.75" hidden="1" customHeight="1">
      <c r="A43" s="198">
        <v>44505.0</v>
      </c>
      <c r="B43" s="179" t="s">
        <v>341</v>
      </c>
      <c r="C43" s="179"/>
      <c r="D43" s="181">
        <v>35400.0</v>
      </c>
      <c r="E43" s="177"/>
      <c r="F43" s="179" t="s">
        <v>324</v>
      </c>
      <c r="G43" s="179"/>
      <c r="H43" s="185">
        <f t="shared" si="3"/>
        <v>766260</v>
      </c>
      <c r="I43" s="179"/>
    </row>
    <row r="44" ht="15.75" hidden="1" customHeight="1">
      <c r="A44" s="198">
        <v>44505.0</v>
      </c>
      <c r="B44" s="179" t="s">
        <v>110</v>
      </c>
      <c r="C44" s="179"/>
      <c r="D44" s="181">
        <v>40000.0</v>
      </c>
      <c r="E44" s="177"/>
      <c r="F44" s="179" t="s">
        <v>324</v>
      </c>
      <c r="G44" s="179"/>
      <c r="H44" s="185">
        <f t="shared" si="3"/>
        <v>806260</v>
      </c>
      <c r="I44" s="179"/>
    </row>
    <row r="45" ht="15.75" hidden="1" customHeight="1">
      <c r="A45" s="198">
        <v>44505.0</v>
      </c>
      <c r="B45" s="179" t="s">
        <v>342</v>
      </c>
      <c r="C45" s="179"/>
      <c r="D45" s="181">
        <v>42000.0</v>
      </c>
      <c r="E45" s="177"/>
      <c r="F45" s="179" t="s">
        <v>324</v>
      </c>
      <c r="G45" s="179"/>
      <c r="H45" s="185">
        <f t="shared" si="3"/>
        <v>848260</v>
      </c>
      <c r="I45" s="179"/>
    </row>
    <row r="46" ht="15.75" hidden="1" customHeight="1">
      <c r="A46" s="198">
        <v>44505.0</v>
      </c>
      <c r="B46" s="179" t="s">
        <v>107</v>
      </c>
      <c r="C46" s="179"/>
      <c r="D46" s="181">
        <v>7000.0</v>
      </c>
      <c r="E46" s="177"/>
      <c r="F46" s="179" t="s">
        <v>324</v>
      </c>
      <c r="G46" s="179"/>
      <c r="H46" s="185">
        <f t="shared" si="3"/>
        <v>855260</v>
      </c>
      <c r="I46" s="179"/>
    </row>
    <row r="47" ht="15.75" hidden="1" customHeight="1">
      <c r="A47" s="198">
        <v>44505.0</v>
      </c>
      <c r="B47" s="179" t="s">
        <v>325</v>
      </c>
      <c r="C47" s="179"/>
      <c r="D47" s="181">
        <v>20000.0</v>
      </c>
      <c r="E47" s="177"/>
      <c r="F47" s="179" t="s">
        <v>324</v>
      </c>
      <c r="G47" s="179"/>
      <c r="H47" s="185">
        <f t="shared" si="3"/>
        <v>875260</v>
      </c>
      <c r="I47" s="179"/>
    </row>
    <row r="48" ht="15.75" hidden="1" customHeight="1">
      <c r="A48" s="198">
        <v>44505.0</v>
      </c>
      <c r="B48" s="179" t="s">
        <v>343</v>
      </c>
      <c r="C48" s="179"/>
      <c r="D48" s="181">
        <v>20000.0</v>
      </c>
      <c r="E48" s="177"/>
      <c r="F48" s="179" t="s">
        <v>324</v>
      </c>
      <c r="G48" s="179"/>
      <c r="H48" s="185">
        <f t="shared" si="3"/>
        <v>895260</v>
      </c>
      <c r="I48" s="179"/>
    </row>
    <row r="49" ht="15.75" hidden="1" customHeight="1">
      <c r="A49" s="179" t="s">
        <v>344</v>
      </c>
      <c r="B49" s="179" t="s">
        <v>345</v>
      </c>
      <c r="C49" s="179"/>
      <c r="D49" s="181">
        <v>28000.0</v>
      </c>
      <c r="E49" s="177"/>
      <c r="F49" s="179" t="s">
        <v>324</v>
      </c>
      <c r="G49" s="179"/>
      <c r="H49" s="185">
        <f t="shared" si="3"/>
        <v>923260</v>
      </c>
      <c r="I49" s="179"/>
    </row>
    <row r="50" ht="15.75" hidden="1" customHeight="1">
      <c r="A50" s="179" t="s">
        <v>344</v>
      </c>
      <c r="B50" s="179" t="s">
        <v>346</v>
      </c>
      <c r="C50" s="179"/>
      <c r="D50" s="181">
        <v>66000.0</v>
      </c>
      <c r="E50" s="177"/>
      <c r="F50" s="179" t="s">
        <v>324</v>
      </c>
      <c r="G50" s="179"/>
      <c r="H50" s="185">
        <f t="shared" si="3"/>
        <v>989260</v>
      </c>
      <c r="I50" s="179"/>
    </row>
    <row r="51" ht="15.75" hidden="1" customHeight="1">
      <c r="A51" s="179" t="s">
        <v>344</v>
      </c>
      <c r="B51" s="179" t="s">
        <v>334</v>
      </c>
      <c r="C51" s="179"/>
      <c r="D51" s="181">
        <v>18000.0</v>
      </c>
      <c r="E51" s="177"/>
      <c r="F51" s="179" t="s">
        <v>324</v>
      </c>
      <c r="G51" s="179"/>
      <c r="H51" s="185">
        <f t="shared" si="3"/>
        <v>1007260</v>
      </c>
      <c r="I51" s="179"/>
    </row>
    <row r="52" ht="15.75" hidden="1" customHeight="1">
      <c r="A52" s="179" t="s">
        <v>347</v>
      </c>
      <c r="B52" s="179" t="s">
        <v>315</v>
      </c>
      <c r="C52" s="179"/>
      <c r="D52" s="181">
        <v>10000.0</v>
      </c>
      <c r="E52" s="177"/>
      <c r="F52" s="179" t="s">
        <v>324</v>
      </c>
      <c r="G52" s="179"/>
      <c r="H52" s="185">
        <f t="shared" si="3"/>
        <v>1017260</v>
      </c>
      <c r="I52" s="179"/>
    </row>
    <row r="53" ht="15.75" hidden="1" customHeight="1">
      <c r="A53" s="179" t="s">
        <v>347</v>
      </c>
      <c r="B53" s="179" t="s">
        <v>348</v>
      </c>
      <c r="C53" s="179"/>
      <c r="D53" s="181">
        <v>120000.0</v>
      </c>
      <c r="E53" s="177"/>
      <c r="F53" s="179" t="s">
        <v>324</v>
      </c>
      <c r="G53" s="179"/>
      <c r="H53" s="185">
        <f t="shared" si="3"/>
        <v>1137260</v>
      </c>
      <c r="I53" s="179"/>
    </row>
    <row r="54" ht="15.75" hidden="1" customHeight="1">
      <c r="A54" s="179" t="s">
        <v>349</v>
      </c>
      <c r="B54" s="179" t="s">
        <v>332</v>
      </c>
      <c r="C54" s="179"/>
      <c r="D54" s="181">
        <v>9000.0</v>
      </c>
      <c r="E54" s="177"/>
      <c r="F54" s="179" t="s">
        <v>324</v>
      </c>
      <c r="G54" s="179"/>
      <c r="H54" s="185">
        <f t="shared" si="3"/>
        <v>1146260</v>
      </c>
      <c r="I54" s="179"/>
    </row>
    <row r="55" ht="15.75" hidden="1" customHeight="1">
      <c r="A55" s="179" t="s">
        <v>350</v>
      </c>
      <c r="B55" s="179" t="s">
        <v>332</v>
      </c>
      <c r="C55" s="179"/>
      <c r="D55" s="181">
        <v>2000.0</v>
      </c>
      <c r="E55" s="177"/>
      <c r="F55" s="179" t="s">
        <v>324</v>
      </c>
      <c r="G55" s="179"/>
      <c r="H55" s="185">
        <f t="shared" si="3"/>
        <v>1148260</v>
      </c>
      <c r="I55" s="179"/>
    </row>
    <row r="56" ht="15.75" hidden="1" customHeight="1">
      <c r="A56" s="179" t="s">
        <v>350</v>
      </c>
      <c r="B56" s="179" t="s">
        <v>332</v>
      </c>
      <c r="C56" s="179"/>
      <c r="D56" s="181">
        <v>2000.0</v>
      </c>
      <c r="E56" s="177"/>
      <c r="F56" s="179" t="s">
        <v>324</v>
      </c>
      <c r="G56" s="179"/>
      <c r="H56" s="185">
        <f t="shared" si="3"/>
        <v>1150260</v>
      </c>
      <c r="I56" s="179"/>
    </row>
    <row r="57" ht="15.75" hidden="1" customHeight="1">
      <c r="A57" s="179" t="s">
        <v>350</v>
      </c>
      <c r="B57" s="179" t="s">
        <v>107</v>
      </c>
      <c r="C57" s="179"/>
      <c r="D57" s="181">
        <v>9000.0</v>
      </c>
      <c r="E57" s="177"/>
      <c r="F57" s="179" t="s">
        <v>324</v>
      </c>
      <c r="G57" s="179"/>
      <c r="H57" s="185">
        <f t="shared" si="3"/>
        <v>1159260</v>
      </c>
      <c r="I57" s="179"/>
    </row>
    <row r="58" ht="15.75" hidden="1" customHeight="1">
      <c r="A58" s="179" t="s">
        <v>351</v>
      </c>
      <c r="B58" s="179" t="s">
        <v>352</v>
      </c>
      <c r="C58" s="179"/>
      <c r="D58" s="181">
        <v>4000.0</v>
      </c>
      <c r="E58" s="177"/>
      <c r="F58" s="179" t="s">
        <v>353</v>
      </c>
      <c r="G58" s="179"/>
      <c r="H58" s="185">
        <f t="shared" si="3"/>
        <v>1163260</v>
      </c>
      <c r="I58" s="179"/>
    </row>
    <row r="59" ht="15.75" hidden="1" customHeight="1">
      <c r="A59" s="179" t="s">
        <v>351</v>
      </c>
      <c r="B59" s="179" t="s">
        <v>354</v>
      </c>
      <c r="C59" s="179"/>
      <c r="D59" s="181">
        <v>30500.0</v>
      </c>
      <c r="E59" s="177"/>
      <c r="F59" s="179" t="s">
        <v>355</v>
      </c>
      <c r="G59" s="179"/>
      <c r="H59" s="185">
        <f t="shared" si="3"/>
        <v>1193760</v>
      </c>
      <c r="I59" s="179"/>
    </row>
    <row r="60" ht="15.75" hidden="1" customHeight="1">
      <c r="A60" s="179" t="s">
        <v>356</v>
      </c>
      <c r="B60" s="179" t="s">
        <v>304</v>
      </c>
      <c r="C60" s="179"/>
      <c r="D60" s="177"/>
      <c r="E60" s="177">
        <v>1193760.0</v>
      </c>
      <c r="F60" s="179"/>
      <c r="G60" s="179"/>
      <c r="H60" s="199"/>
      <c r="I60" s="179"/>
    </row>
    <row r="61" ht="15.75" hidden="1" customHeight="1">
      <c r="A61" s="179" t="s">
        <v>356</v>
      </c>
      <c r="B61" s="179" t="s">
        <v>357</v>
      </c>
      <c r="C61" s="179"/>
      <c r="D61" s="181">
        <v>60000.0</v>
      </c>
      <c r="E61" s="177"/>
      <c r="F61" s="179" t="s">
        <v>358</v>
      </c>
      <c r="G61" s="179"/>
      <c r="H61" s="199">
        <v>60000.0</v>
      </c>
      <c r="I61" s="21">
        <v>1.08574244E8</v>
      </c>
    </row>
    <row r="62" ht="15.75" hidden="1" customHeight="1">
      <c r="A62" s="179" t="s">
        <v>356</v>
      </c>
      <c r="B62" s="179" t="s">
        <v>359</v>
      </c>
      <c r="C62" s="179"/>
      <c r="D62" s="181">
        <v>25500.0</v>
      </c>
      <c r="E62" s="177"/>
      <c r="F62" s="179" t="s">
        <v>360</v>
      </c>
      <c r="G62" s="179"/>
      <c r="H62" s="199">
        <v>85500.0</v>
      </c>
      <c r="I62" s="179"/>
    </row>
    <row r="63" ht="15.75" hidden="1" customHeight="1">
      <c r="A63" s="179" t="s">
        <v>361</v>
      </c>
      <c r="B63" s="179" t="s">
        <v>335</v>
      </c>
      <c r="C63" s="179"/>
      <c r="D63" s="181">
        <v>25000.0</v>
      </c>
      <c r="E63" s="177"/>
      <c r="F63" s="179" t="s">
        <v>360</v>
      </c>
      <c r="G63" s="179"/>
      <c r="H63" s="199">
        <v>110500.0</v>
      </c>
      <c r="I63" s="179"/>
    </row>
    <row r="64" ht="15.75" hidden="1" customHeight="1">
      <c r="A64" s="179" t="s">
        <v>362</v>
      </c>
      <c r="B64" s="179" t="s">
        <v>363</v>
      </c>
      <c r="C64" s="179"/>
      <c r="D64" s="181">
        <v>130090.0</v>
      </c>
      <c r="E64" s="177"/>
      <c r="F64" s="179" t="s">
        <v>364</v>
      </c>
      <c r="G64" s="179"/>
      <c r="H64" s="199">
        <v>240590.0</v>
      </c>
      <c r="I64" s="179">
        <v>1.01841543E8</v>
      </c>
    </row>
    <row r="65" ht="15.75" hidden="1" customHeight="1">
      <c r="A65" s="179" t="s">
        <v>362</v>
      </c>
      <c r="B65" s="179" t="s">
        <v>363</v>
      </c>
      <c r="C65" s="179"/>
      <c r="D65" s="181">
        <v>103536.0</v>
      </c>
      <c r="E65" s="177"/>
      <c r="F65" s="179" t="s">
        <v>364</v>
      </c>
      <c r="G65" s="179"/>
      <c r="H65" s="199">
        <v>344126.0</v>
      </c>
      <c r="I65" s="179">
        <v>1.01841543E8</v>
      </c>
    </row>
    <row r="66" ht="33.75" hidden="1" customHeight="1">
      <c r="A66" s="179" t="s">
        <v>365</v>
      </c>
      <c r="B66" s="179" t="s">
        <v>366</v>
      </c>
      <c r="C66" s="179"/>
      <c r="D66" s="181">
        <v>1093160.0</v>
      </c>
      <c r="E66" s="177"/>
      <c r="F66" s="179" t="s">
        <v>367</v>
      </c>
      <c r="G66" s="179"/>
      <c r="H66" s="199">
        <v>1437286.0</v>
      </c>
      <c r="I66" s="179">
        <v>1.01841543E8</v>
      </c>
    </row>
    <row r="67" ht="15.75" hidden="1" customHeight="1">
      <c r="A67" s="179" t="s">
        <v>365</v>
      </c>
      <c r="B67" s="179" t="s">
        <v>368</v>
      </c>
      <c r="C67" s="179"/>
      <c r="D67" s="179"/>
      <c r="E67" s="179">
        <v>1437286.0</v>
      </c>
      <c r="F67" s="179"/>
      <c r="G67" s="179"/>
      <c r="H67" s="199">
        <v>0.0</v>
      </c>
      <c r="I67" s="179"/>
    </row>
    <row r="68" ht="15.75" hidden="1" customHeight="1">
      <c r="A68" s="179" t="s">
        <v>365</v>
      </c>
      <c r="B68" s="179" t="s">
        <v>369</v>
      </c>
      <c r="C68" s="179"/>
      <c r="D68" s="200">
        <v>20031.0</v>
      </c>
      <c r="E68" s="179"/>
      <c r="F68" s="179" t="s">
        <v>370</v>
      </c>
      <c r="G68" s="179"/>
      <c r="H68" s="199">
        <f>D68</f>
        <v>20031</v>
      </c>
      <c r="I68" s="179"/>
    </row>
    <row r="69" ht="15.75" hidden="1" customHeight="1">
      <c r="A69" s="179" t="s">
        <v>365</v>
      </c>
      <c r="B69" s="179" t="s">
        <v>332</v>
      </c>
      <c r="C69" s="179"/>
      <c r="D69" s="200">
        <v>7000.0</v>
      </c>
      <c r="E69" s="179"/>
      <c r="F69" s="179" t="s">
        <v>371</v>
      </c>
      <c r="G69" s="179"/>
      <c r="H69" s="199">
        <f t="shared" ref="H69:H98" si="4">H68+D69</f>
        <v>27031</v>
      </c>
      <c r="I69" s="179"/>
    </row>
    <row r="70" ht="15.75" hidden="1" customHeight="1">
      <c r="A70" s="179" t="s">
        <v>372</v>
      </c>
      <c r="B70" s="179" t="s">
        <v>373</v>
      </c>
      <c r="C70" s="179"/>
      <c r="D70" s="200">
        <v>20000.0</v>
      </c>
      <c r="E70" s="179"/>
      <c r="F70" s="179" t="s">
        <v>374</v>
      </c>
      <c r="G70" s="179"/>
      <c r="H70" s="199">
        <f t="shared" si="4"/>
        <v>47031</v>
      </c>
      <c r="I70" s="179"/>
    </row>
    <row r="71" ht="15.75" hidden="1" customHeight="1">
      <c r="A71" s="179" t="s">
        <v>375</v>
      </c>
      <c r="B71" s="179" t="s">
        <v>334</v>
      </c>
      <c r="C71" s="179"/>
      <c r="D71" s="200">
        <v>16000.0</v>
      </c>
      <c r="E71" s="179"/>
      <c r="F71" s="179" t="s">
        <v>376</v>
      </c>
      <c r="G71" s="179"/>
      <c r="H71" s="199">
        <f t="shared" si="4"/>
        <v>63031</v>
      </c>
      <c r="I71" s="179"/>
    </row>
    <row r="72" ht="15.75" hidden="1" customHeight="1">
      <c r="A72" s="179" t="s">
        <v>377</v>
      </c>
      <c r="B72" s="179" t="s">
        <v>315</v>
      </c>
      <c r="C72" s="179"/>
      <c r="D72" s="200">
        <v>49000.0</v>
      </c>
      <c r="E72" s="179"/>
      <c r="F72" s="201" t="s">
        <v>378</v>
      </c>
      <c r="G72" s="179"/>
      <c r="H72" s="199">
        <f t="shared" si="4"/>
        <v>112031</v>
      </c>
      <c r="I72" s="179"/>
    </row>
    <row r="73" ht="15.75" hidden="1" customHeight="1">
      <c r="A73" s="179" t="s">
        <v>377</v>
      </c>
      <c r="B73" s="179" t="s">
        <v>379</v>
      </c>
      <c r="C73" s="179"/>
      <c r="D73" s="200">
        <v>40500.0</v>
      </c>
      <c r="E73" s="179"/>
      <c r="F73" s="179" t="s">
        <v>380</v>
      </c>
      <c r="G73" s="179"/>
      <c r="H73" s="199">
        <f t="shared" si="4"/>
        <v>152531</v>
      </c>
      <c r="I73" s="179"/>
    </row>
    <row r="74" ht="15.75" hidden="1" customHeight="1">
      <c r="A74" s="179" t="s">
        <v>377</v>
      </c>
      <c r="B74" s="179" t="s">
        <v>381</v>
      </c>
      <c r="C74" s="179"/>
      <c r="D74" s="200">
        <v>27000.0</v>
      </c>
      <c r="E74" s="179"/>
      <c r="F74" s="179" t="s">
        <v>382</v>
      </c>
      <c r="G74" s="179"/>
      <c r="H74" s="199">
        <f t="shared" si="4"/>
        <v>179531</v>
      </c>
      <c r="I74" s="179"/>
    </row>
    <row r="75" ht="15.75" hidden="1" customHeight="1">
      <c r="A75" s="179" t="s">
        <v>377</v>
      </c>
      <c r="B75" s="179" t="s">
        <v>383</v>
      </c>
      <c r="C75" s="179"/>
      <c r="D75" s="200">
        <v>10000.0</v>
      </c>
      <c r="E75" s="179"/>
      <c r="F75" s="179" t="s">
        <v>384</v>
      </c>
      <c r="G75" s="179"/>
      <c r="H75" s="199">
        <f t="shared" si="4"/>
        <v>189531</v>
      </c>
      <c r="I75" s="179"/>
    </row>
    <row r="76" ht="15.75" hidden="1" customHeight="1">
      <c r="A76" s="179" t="s">
        <v>377</v>
      </c>
      <c r="B76" s="179" t="s">
        <v>385</v>
      </c>
      <c r="C76" s="179"/>
      <c r="D76" s="200">
        <v>20000.0</v>
      </c>
      <c r="E76" s="179"/>
      <c r="F76" s="179" t="s">
        <v>386</v>
      </c>
      <c r="G76" s="179"/>
      <c r="H76" s="199">
        <f t="shared" si="4"/>
        <v>209531</v>
      </c>
      <c r="I76" s="179"/>
    </row>
    <row r="77" ht="15.75" hidden="1" customHeight="1">
      <c r="A77" s="179" t="s">
        <v>387</v>
      </c>
      <c r="B77" s="179" t="s">
        <v>388</v>
      </c>
      <c r="C77" s="179"/>
      <c r="D77" s="200">
        <v>9000.0</v>
      </c>
      <c r="E77" s="179"/>
      <c r="F77" s="179" t="s">
        <v>389</v>
      </c>
      <c r="G77" s="179"/>
      <c r="H77" s="199">
        <f t="shared" si="4"/>
        <v>218531</v>
      </c>
      <c r="I77" s="179"/>
    </row>
    <row r="78" ht="15.75" hidden="1" customHeight="1">
      <c r="A78" s="179" t="s">
        <v>387</v>
      </c>
      <c r="B78" s="179" t="s">
        <v>390</v>
      </c>
      <c r="C78" s="179"/>
      <c r="D78" s="200">
        <v>25500.0</v>
      </c>
      <c r="E78" s="179"/>
      <c r="F78" s="179" t="s">
        <v>374</v>
      </c>
      <c r="G78" s="179"/>
      <c r="H78" s="199">
        <f t="shared" si="4"/>
        <v>244031</v>
      </c>
      <c r="I78" s="179"/>
    </row>
    <row r="79" ht="15.75" hidden="1" customHeight="1">
      <c r="A79" s="179" t="s">
        <v>387</v>
      </c>
      <c r="B79" s="179" t="s">
        <v>391</v>
      </c>
      <c r="C79" s="179"/>
      <c r="D79" s="200">
        <v>100000.0</v>
      </c>
      <c r="E79" s="179"/>
      <c r="F79" s="179" t="s">
        <v>392</v>
      </c>
      <c r="G79" s="179"/>
      <c r="H79" s="199">
        <f t="shared" si="4"/>
        <v>344031</v>
      </c>
      <c r="I79" s="179"/>
    </row>
    <row r="80" ht="15.75" hidden="1" customHeight="1">
      <c r="A80" s="179" t="s">
        <v>393</v>
      </c>
      <c r="B80" s="179" t="s">
        <v>334</v>
      </c>
      <c r="C80" s="179"/>
      <c r="D80" s="200">
        <v>15000.0</v>
      </c>
      <c r="E80" s="179"/>
      <c r="F80" s="179" t="s">
        <v>394</v>
      </c>
      <c r="G80" s="179"/>
      <c r="H80" s="199">
        <f t="shared" si="4"/>
        <v>359031</v>
      </c>
      <c r="I80" s="179"/>
    </row>
    <row r="81" ht="15.75" hidden="1" customHeight="1">
      <c r="A81" s="179" t="s">
        <v>393</v>
      </c>
      <c r="B81" s="179" t="s">
        <v>395</v>
      </c>
      <c r="C81" s="179"/>
      <c r="D81" s="200">
        <v>25000.0</v>
      </c>
      <c r="E81" s="179"/>
      <c r="F81" s="179" t="s">
        <v>396</v>
      </c>
      <c r="G81" s="179" t="s">
        <v>397</v>
      </c>
      <c r="H81" s="199">
        <f t="shared" si="4"/>
        <v>384031</v>
      </c>
      <c r="I81" s="179"/>
    </row>
    <row r="82" ht="15.75" hidden="1" customHeight="1">
      <c r="A82" s="179" t="s">
        <v>393</v>
      </c>
      <c r="B82" s="179" t="s">
        <v>398</v>
      </c>
      <c r="C82" s="179"/>
      <c r="D82" s="200">
        <v>24500.0</v>
      </c>
      <c r="E82" s="179"/>
      <c r="F82" s="179" t="s">
        <v>374</v>
      </c>
      <c r="G82" s="179" t="s">
        <v>397</v>
      </c>
      <c r="H82" s="199">
        <f t="shared" si="4"/>
        <v>408531</v>
      </c>
      <c r="I82" s="179"/>
    </row>
    <row r="83" ht="15.75" hidden="1" customHeight="1">
      <c r="A83" s="198">
        <v>44348.0</v>
      </c>
      <c r="B83" s="201" t="s">
        <v>399</v>
      </c>
      <c r="C83" s="201"/>
      <c r="D83" s="200">
        <v>80000.0</v>
      </c>
      <c r="E83" s="179"/>
      <c r="F83" s="179" t="s">
        <v>400</v>
      </c>
      <c r="G83" s="179" t="s">
        <v>401</v>
      </c>
      <c r="H83" s="199">
        <f t="shared" si="4"/>
        <v>488531</v>
      </c>
      <c r="I83" s="179"/>
    </row>
    <row r="84" ht="15.75" hidden="1" customHeight="1">
      <c r="A84" s="198">
        <v>44348.0</v>
      </c>
      <c r="B84" s="179" t="s">
        <v>402</v>
      </c>
      <c r="C84" s="179"/>
      <c r="D84" s="200">
        <v>60000.0</v>
      </c>
      <c r="E84" s="179"/>
      <c r="F84" s="179" t="s">
        <v>403</v>
      </c>
      <c r="G84" s="179" t="s">
        <v>397</v>
      </c>
      <c r="H84" s="199">
        <f t="shared" si="4"/>
        <v>548531</v>
      </c>
      <c r="I84" s="179"/>
    </row>
    <row r="85" ht="15.75" hidden="1" customHeight="1">
      <c r="A85" s="198">
        <v>44349.0</v>
      </c>
      <c r="B85" s="179" t="s">
        <v>315</v>
      </c>
      <c r="C85" s="179"/>
      <c r="D85" s="200">
        <v>13000.0</v>
      </c>
      <c r="E85" s="179"/>
      <c r="F85" s="179" t="s">
        <v>404</v>
      </c>
      <c r="G85" s="179" t="s">
        <v>401</v>
      </c>
      <c r="H85" s="199">
        <f t="shared" si="4"/>
        <v>561531</v>
      </c>
      <c r="I85" s="179"/>
    </row>
    <row r="86" ht="15.75" hidden="1" customHeight="1">
      <c r="A86" s="198">
        <v>44349.0</v>
      </c>
      <c r="B86" s="179" t="s">
        <v>405</v>
      </c>
      <c r="C86" s="179"/>
      <c r="D86" s="200">
        <v>20000.0</v>
      </c>
      <c r="E86" s="179"/>
      <c r="F86" s="179" t="s">
        <v>406</v>
      </c>
      <c r="G86" s="179" t="s">
        <v>401</v>
      </c>
      <c r="H86" s="199">
        <f t="shared" si="4"/>
        <v>581531</v>
      </c>
      <c r="I86" s="179"/>
    </row>
    <row r="87" ht="15.75" hidden="1" customHeight="1">
      <c r="A87" s="198">
        <v>44349.0</v>
      </c>
      <c r="B87" s="179" t="s">
        <v>405</v>
      </c>
      <c r="C87" s="179"/>
      <c r="D87" s="200">
        <v>15000.0</v>
      </c>
      <c r="E87" s="179"/>
      <c r="F87" s="179" t="s">
        <v>407</v>
      </c>
      <c r="G87" s="179" t="s">
        <v>401</v>
      </c>
      <c r="H87" s="199">
        <f t="shared" si="4"/>
        <v>596531</v>
      </c>
      <c r="I87" s="179"/>
    </row>
    <row r="88" ht="15.75" hidden="1" customHeight="1">
      <c r="A88" s="198">
        <v>44349.0</v>
      </c>
      <c r="B88" s="179" t="s">
        <v>408</v>
      </c>
      <c r="C88" s="179"/>
      <c r="D88" s="200">
        <v>8000.0</v>
      </c>
      <c r="E88" s="179"/>
      <c r="F88" s="179" t="s">
        <v>409</v>
      </c>
      <c r="G88" s="179" t="s">
        <v>397</v>
      </c>
      <c r="H88" s="199">
        <f t="shared" si="4"/>
        <v>604531</v>
      </c>
      <c r="I88" s="179"/>
    </row>
    <row r="89" ht="15.75" hidden="1" customHeight="1">
      <c r="A89" s="198">
        <v>44349.0</v>
      </c>
      <c r="B89" s="179" t="s">
        <v>410</v>
      </c>
      <c r="C89" s="179"/>
      <c r="D89" s="200">
        <v>26000.0</v>
      </c>
      <c r="E89" s="179"/>
      <c r="F89" s="179" t="s">
        <v>411</v>
      </c>
      <c r="G89" s="179" t="s">
        <v>397</v>
      </c>
      <c r="H89" s="199">
        <f t="shared" si="4"/>
        <v>630531</v>
      </c>
      <c r="I89" s="179"/>
    </row>
    <row r="90" ht="15.75" hidden="1" customHeight="1">
      <c r="A90" s="198">
        <v>44349.0</v>
      </c>
      <c r="B90" s="179" t="s">
        <v>412</v>
      </c>
      <c r="C90" s="179"/>
      <c r="D90" s="200">
        <v>9000.0</v>
      </c>
      <c r="E90" s="179"/>
      <c r="F90" s="179" t="s">
        <v>413</v>
      </c>
      <c r="G90" s="179" t="s">
        <v>401</v>
      </c>
      <c r="H90" s="199">
        <f t="shared" si="4"/>
        <v>639531</v>
      </c>
      <c r="I90" s="179"/>
    </row>
    <row r="91" ht="15.75" hidden="1" customHeight="1">
      <c r="A91" s="198">
        <v>44350.0</v>
      </c>
      <c r="B91" s="179" t="s">
        <v>414</v>
      </c>
      <c r="C91" s="179"/>
      <c r="D91" s="200">
        <v>5500.0</v>
      </c>
      <c r="E91" s="179"/>
      <c r="F91" s="179"/>
      <c r="G91" s="179" t="s">
        <v>401</v>
      </c>
      <c r="H91" s="199">
        <f t="shared" si="4"/>
        <v>645031</v>
      </c>
      <c r="I91" s="179"/>
    </row>
    <row r="92" ht="15.75" hidden="1" customHeight="1">
      <c r="A92" s="198">
        <v>44351.0</v>
      </c>
      <c r="B92" s="179" t="s">
        <v>415</v>
      </c>
      <c r="C92" s="179"/>
      <c r="D92" s="200">
        <v>28000.0</v>
      </c>
      <c r="E92" s="179"/>
      <c r="F92" s="179" t="s">
        <v>416</v>
      </c>
      <c r="G92" s="179" t="s">
        <v>401</v>
      </c>
      <c r="H92" s="199">
        <f t="shared" si="4"/>
        <v>673031</v>
      </c>
      <c r="I92" s="179"/>
    </row>
    <row r="93" ht="15.75" hidden="1" customHeight="1">
      <c r="A93" s="198">
        <v>44351.0</v>
      </c>
      <c r="B93" s="179" t="s">
        <v>343</v>
      </c>
      <c r="C93" s="179"/>
      <c r="D93" s="200">
        <v>60000.0</v>
      </c>
      <c r="E93" s="179"/>
      <c r="F93" s="179" t="s">
        <v>417</v>
      </c>
      <c r="G93" s="179" t="s">
        <v>401</v>
      </c>
      <c r="H93" s="199">
        <f t="shared" si="4"/>
        <v>733031</v>
      </c>
      <c r="I93" s="179"/>
    </row>
    <row r="94" ht="15.75" hidden="1" customHeight="1">
      <c r="A94" s="198">
        <v>44351.0</v>
      </c>
      <c r="B94" s="179" t="s">
        <v>418</v>
      </c>
      <c r="C94" s="179"/>
      <c r="D94" s="200">
        <v>270000.0</v>
      </c>
      <c r="E94" s="179"/>
      <c r="F94" s="179" t="s">
        <v>419</v>
      </c>
      <c r="G94" s="179" t="s">
        <v>420</v>
      </c>
      <c r="H94" s="199">
        <f t="shared" si="4"/>
        <v>1003031</v>
      </c>
      <c r="I94" s="179"/>
    </row>
    <row r="95" ht="15.75" hidden="1" customHeight="1">
      <c r="A95" s="198">
        <v>44351.0</v>
      </c>
      <c r="B95" s="179" t="s">
        <v>421</v>
      </c>
      <c r="C95" s="179"/>
      <c r="D95" s="200">
        <v>40000.0</v>
      </c>
      <c r="E95" s="179"/>
      <c r="F95" s="179" t="s">
        <v>422</v>
      </c>
      <c r="G95" s="179" t="s">
        <v>397</v>
      </c>
      <c r="H95" s="199">
        <f t="shared" si="4"/>
        <v>1043031</v>
      </c>
      <c r="I95" s="179"/>
    </row>
    <row r="96" ht="15.75" hidden="1" customHeight="1">
      <c r="A96" s="198">
        <v>44351.0</v>
      </c>
      <c r="B96" s="179" t="s">
        <v>423</v>
      </c>
      <c r="C96" s="179"/>
      <c r="D96" s="200">
        <v>55000.0</v>
      </c>
      <c r="E96" s="179"/>
      <c r="F96" s="179" t="s">
        <v>424</v>
      </c>
      <c r="G96" s="179" t="s">
        <v>397</v>
      </c>
      <c r="H96" s="199">
        <f t="shared" si="4"/>
        <v>1098031</v>
      </c>
      <c r="I96" s="179"/>
    </row>
    <row r="97" ht="15.75" hidden="1" customHeight="1">
      <c r="A97" s="198">
        <v>44351.0</v>
      </c>
      <c r="B97" s="179" t="s">
        <v>341</v>
      </c>
      <c r="C97" s="179"/>
      <c r="D97" s="200">
        <v>35000.0</v>
      </c>
      <c r="E97" s="179"/>
      <c r="F97" s="179" t="s">
        <v>425</v>
      </c>
      <c r="G97" s="179" t="s">
        <v>401</v>
      </c>
      <c r="H97" s="199">
        <f t="shared" si="4"/>
        <v>1133031</v>
      </c>
      <c r="I97" s="179"/>
    </row>
    <row r="98" ht="15.75" hidden="1" customHeight="1">
      <c r="A98" s="198">
        <v>44352.0</v>
      </c>
      <c r="B98" s="179" t="s">
        <v>426</v>
      </c>
      <c r="C98" s="179"/>
      <c r="D98" s="200">
        <v>40000.0</v>
      </c>
      <c r="E98" s="179"/>
      <c r="F98" s="179" t="s">
        <v>427</v>
      </c>
      <c r="G98" s="179" t="s">
        <v>401</v>
      </c>
      <c r="H98" s="199">
        <f t="shared" si="4"/>
        <v>1173031</v>
      </c>
      <c r="I98" s="179"/>
    </row>
    <row r="99" ht="15.75" hidden="1" customHeight="1">
      <c r="A99" s="198">
        <v>44354.0</v>
      </c>
      <c r="B99" s="179" t="s">
        <v>304</v>
      </c>
      <c r="C99" s="179"/>
      <c r="D99" s="199"/>
      <c r="E99" s="179">
        <v>1173031.0</v>
      </c>
      <c r="F99" s="179"/>
      <c r="G99" s="179"/>
      <c r="H99" s="199">
        <v>0.0</v>
      </c>
      <c r="I99" s="179"/>
    </row>
    <row r="100" ht="15.75" hidden="1" customHeight="1">
      <c r="A100" s="198">
        <v>44354.0</v>
      </c>
      <c r="B100" s="179" t="s">
        <v>332</v>
      </c>
      <c r="C100" s="179"/>
      <c r="D100" s="200">
        <v>6000.0</v>
      </c>
      <c r="E100" s="179"/>
      <c r="F100" s="179" t="s">
        <v>428</v>
      </c>
      <c r="G100" s="179" t="s">
        <v>401</v>
      </c>
      <c r="H100" s="199">
        <f t="shared" ref="H100:H130" si="5">H99+D100-E100</f>
        <v>6000</v>
      </c>
      <c r="I100" s="179"/>
    </row>
    <row r="101" ht="15.75" hidden="1" customHeight="1">
      <c r="A101" s="198">
        <v>44354.0</v>
      </c>
      <c r="B101" s="179" t="s">
        <v>429</v>
      </c>
      <c r="C101" s="179"/>
      <c r="D101" s="200">
        <v>37000.0</v>
      </c>
      <c r="E101" s="179"/>
      <c r="F101" s="179" t="s">
        <v>430</v>
      </c>
      <c r="G101" s="179" t="s">
        <v>397</v>
      </c>
      <c r="H101" s="199">
        <f t="shared" si="5"/>
        <v>43000</v>
      </c>
      <c r="I101" s="179"/>
    </row>
    <row r="102" ht="15.75" hidden="1" customHeight="1">
      <c r="A102" s="198">
        <v>44355.0</v>
      </c>
      <c r="B102" s="179" t="s">
        <v>431</v>
      </c>
      <c r="C102" s="179"/>
      <c r="D102" s="200">
        <v>75000.0</v>
      </c>
      <c r="E102" s="179"/>
      <c r="F102" s="179" t="s">
        <v>432</v>
      </c>
      <c r="G102" s="179" t="s">
        <v>397</v>
      </c>
      <c r="H102" s="199">
        <f t="shared" si="5"/>
        <v>118000</v>
      </c>
      <c r="I102" s="179"/>
    </row>
    <row r="103" ht="15.75" hidden="1" customHeight="1">
      <c r="A103" s="198">
        <v>44355.0</v>
      </c>
      <c r="B103" s="179" t="s">
        <v>110</v>
      </c>
      <c r="C103" s="179"/>
      <c r="D103" s="200">
        <v>17000.0</v>
      </c>
      <c r="E103" s="179"/>
      <c r="F103" s="179" t="s">
        <v>433</v>
      </c>
      <c r="G103" s="179" t="s">
        <v>401</v>
      </c>
      <c r="H103" s="199">
        <f t="shared" si="5"/>
        <v>135000</v>
      </c>
      <c r="I103" s="179"/>
    </row>
    <row r="104" ht="15.75" hidden="1" customHeight="1">
      <c r="A104" s="198">
        <v>44355.0</v>
      </c>
      <c r="B104" s="179" t="s">
        <v>325</v>
      </c>
      <c r="C104" s="179"/>
      <c r="D104" s="200">
        <v>16220.0</v>
      </c>
      <c r="E104" s="179"/>
      <c r="F104" s="179" t="s">
        <v>434</v>
      </c>
      <c r="G104" s="179" t="s">
        <v>401</v>
      </c>
      <c r="H104" s="199">
        <f t="shared" si="5"/>
        <v>151220</v>
      </c>
      <c r="I104" s="179"/>
    </row>
    <row r="105" ht="15.75" hidden="1" customHeight="1">
      <c r="A105" s="198">
        <v>44355.0</v>
      </c>
      <c r="B105" s="179" t="s">
        <v>435</v>
      </c>
      <c r="C105" s="179"/>
      <c r="D105" s="200">
        <v>12000.0</v>
      </c>
      <c r="E105" s="179"/>
      <c r="F105" s="179" t="s">
        <v>436</v>
      </c>
      <c r="G105" s="179" t="s">
        <v>401</v>
      </c>
      <c r="H105" s="199">
        <f t="shared" si="5"/>
        <v>163220</v>
      </c>
      <c r="I105" s="179"/>
    </row>
    <row r="106" ht="15.75" hidden="1" customHeight="1">
      <c r="A106" s="198">
        <v>44355.0</v>
      </c>
      <c r="B106" s="179" t="s">
        <v>348</v>
      </c>
      <c r="C106" s="179"/>
      <c r="D106" s="200">
        <v>40000.0</v>
      </c>
      <c r="E106" s="179"/>
      <c r="F106" s="179" t="s">
        <v>437</v>
      </c>
      <c r="G106" s="179" t="s">
        <v>401</v>
      </c>
      <c r="H106" s="199">
        <f t="shared" si="5"/>
        <v>203220</v>
      </c>
      <c r="I106" s="179"/>
    </row>
    <row r="107" ht="15.75" hidden="1" customHeight="1">
      <c r="A107" s="198">
        <v>44355.0</v>
      </c>
      <c r="B107" s="179" t="s">
        <v>438</v>
      </c>
      <c r="C107" s="179"/>
      <c r="D107" s="200">
        <v>24000.0</v>
      </c>
      <c r="E107" s="179"/>
      <c r="F107" s="179" t="s">
        <v>439</v>
      </c>
      <c r="G107" s="179" t="s">
        <v>397</v>
      </c>
      <c r="H107" s="199">
        <f t="shared" si="5"/>
        <v>227220</v>
      </c>
      <c r="I107" s="179"/>
    </row>
    <row r="108" ht="15.75" hidden="1" customHeight="1">
      <c r="A108" s="198">
        <v>44355.0</v>
      </c>
      <c r="B108" s="179" t="s">
        <v>107</v>
      </c>
      <c r="C108" s="179"/>
      <c r="D108" s="202">
        <v>9000.0</v>
      </c>
      <c r="E108" s="179"/>
      <c r="F108" s="179" t="s">
        <v>440</v>
      </c>
      <c r="G108" s="179" t="s">
        <v>401</v>
      </c>
      <c r="H108" s="199">
        <f t="shared" si="5"/>
        <v>236220</v>
      </c>
      <c r="I108" s="179"/>
    </row>
    <row r="109" ht="15.75" hidden="1" customHeight="1">
      <c r="A109" s="198">
        <v>44356.0</v>
      </c>
      <c r="B109" s="179" t="s">
        <v>441</v>
      </c>
      <c r="C109" s="179"/>
      <c r="D109" s="202">
        <v>20000.0</v>
      </c>
      <c r="E109" s="179"/>
      <c r="F109" s="179" t="s">
        <v>437</v>
      </c>
      <c r="G109" s="179" t="s">
        <v>397</v>
      </c>
      <c r="H109" s="199">
        <f t="shared" si="5"/>
        <v>256220</v>
      </c>
      <c r="I109" s="179"/>
    </row>
    <row r="110" ht="15.75" hidden="1" customHeight="1">
      <c r="A110" s="198">
        <v>44356.0</v>
      </c>
      <c r="B110" s="179" t="s">
        <v>442</v>
      </c>
      <c r="C110" s="179"/>
      <c r="D110" s="202">
        <v>14000.0</v>
      </c>
      <c r="E110" s="179"/>
      <c r="F110" s="179" t="s">
        <v>443</v>
      </c>
      <c r="G110" s="179" t="s">
        <v>397</v>
      </c>
      <c r="H110" s="199">
        <f t="shared" si="5"/>
        <v>270220</v>
      </c>
      <c r="I110" s="179"/>
    </row>
    <row r="111" ht="15.75" hidden="1" customHeight="1">
      <c r="A111" s="198">
        <v>44357.0</v>
      </c>
      <c r="B111" s="179" t="s">
        <v>444</v>
      </c>
      <c r="C111" s="179"/>
      <c r="D111" s="202">
        <v>13050.0</v>
      </c>
      <c r="E111" s="179"/>
      <c r="F111" s="179" t="s">
        <v>437</v>
      </c>
      <c r="G111" s="179" t="s">
        <v>397</v>
      </c>
      <c r="H111" s="199">
        <f t="shared" si="5"/>
        <v>283270</v>
      </c>
      <c r="I111" s="179"/>
    </row>
    <row r="112" ht="15.75" hidden="1" customHeight="1">
      <c r="A112" s="198">
        <v>44358.0</v>
      </c>
      <c r="B112" s="179" t="s">
        <v>445</v>
      </c>
      <c r="C112" s="179"/>
      <c r="D112" s="202">
        <v>331220.0</v>
      </c>
      <c r="E112" s="179"/>
      <c r="F112" s="179" t="s">
        <v>446</v>
      </c>
      <c r="G112" s="179" t="s">
        <v>447</v>
      </c>
      <c r="H112" s="199">
        <f t="shared" si="5"/>
        <v>614490</v>
      </c>
      <c r="I112" s="179">
        <v>1.01841543E8</v>
      </c>
    </row>
    <row r="113" ht="15.75" hidden="1" customHeight="1">
      <c r="A113" s="198">
        <v>44358.0</v>
      </c>
      <c r="B113" s="179" t="s">
        <v>448</v>
      </c>
      <c r="C113" s="179"/>
      <c r="D113" s="202">
        <v>175750.0</v>
      </c>
      <c r="E113" s="179"/>
      <c r="F113" s="179" t="s">
        <v>449</v>
      </c>
      <c r="G113" s="179" t="s">
        <v>447</v>
      </c>
      <c r="H113" s="199">
        <f t="shared" si="5"/>
        <v>790240</v>
      </c>
      <c r="I113" s="179">
        <v>1.01841543E8</v>
      </c>
    </row>
    <row r="114" ht="15.75" hidden="1" customHeight="1">
      <c r="A114" s="198">
        <v>44358.0</v>
      </c>
      <c r="B114" s="179" t="s">
        <v>118</v>
      </c>
      <c r="C114" s="179"/>
      <c r="D114" s="202">
        <v>20000.0</v>
      </c>
      <c r="E114" s="179"/>
      <c r="F114" s="179" t="s">
        <v>450</v>
      </c>
      <c r="G114" s="179" t="s">
        <v>397</v>
      </c>
      <c r="H114" s="199">
        <f t="shared" si="5"/>
        <v>810240</v>
      </c>
      <c r="I114" s="179"/>
    </row>
    <row r="115" ht="15.75" hidden="1" customHeight="1">
      <c r="A115" s="198">
        <v>44358.0</v>
      </c>
      <c r="B115" s="179" t="s">
        <v>445</v>
      </c>
      <c r="C115" s="179"/>
      <c r="D115" s="202">
        <v>710.0</v>
      </c>
      <c r="E115" s="179"/>
      <c r="F115" s="179" t="s">
        <v>451</v>
      </c>
      <c r="G115" s="179" t="s">
        <v>447</v>
      </c>
      <c r="H115" s="199">
        <f t="shared" si="5"/>
        <v>810950</v>
      </c>
      <c r="I115" s="179">
        <v>1.01841543E8</v>
      </c>
    </row>
    <row r="116" ht="15.75" hidden="1" customHeight="1">
      <c r="A116" s="198">
        <v>44358.0</v>
      </c>
      <c r="B116" s="179" t="s">
        <v>452</v>
      </c>
      <c r="C116" s="179"/>
      <c r="D116" s="202">
        <v>50000.0</v>
      </c>
      <c r="E116" s="179"/>
      <c r="F116" s="179" t="s">
        <v>453</v>
      </c>
      <c r="G116" s="179" t="s">
        <v>397</v>
      </c>
      <c r="H116" s="199">
        <f t="shared" si="5"/>
        <v>860950</v>
      </c>
      <c r="I116" s="179"/>
    </row>
    <row r="117" ht="15.75" hidden="1" customHeight="1">
      <c r="A117" s="198">
        <v>44358.0</v>
      </c>
      <c r="B117" s="179" t="s">
        <v>454</v>
      </c>
      <c r="C117" s="179"/>
      <c r="D117" s="202">
        <v>10000.0</v>
      </c>
      <c r="E117" s="179"/>
      <c r="F117" s="179" t="s">
        <v>450</v>
      </c>
      <c r="G117" s="179" t="s">
        <v>397</v>
      </c>
      <c r="H117" s="199">
        <f t="shared" si="5"/>
        <v>870950</v>
      </c>
      <c r="I117" s="179"/>
    </row>
    <row r="118" ht="15.75" hidden="1" customHeight="1">
      <c r="A118" s="198">
        <v>44359.0</v>
      </c>
      <c r="B118" s="179" t="s">
        <v>332</v>
      </c>
      <c r="C118" s="179"/>
      <c r="D118" s="202">
        <v>12000.0</v>
      </c>
      <c r="E118" s="179"/>
      <c r="F118" s="179" t="s">
        <v>436</v>
      </c>
      <c r="G118" s="179" t="s">
        <v>401</v>
      </c>
      <c r="H118" s="199">
        <f t="shared" si="5"/>
        <v>882950</v>
      </c>
      <c r="I118" s="179"/>
    </row>
    <row r="119" ht="15.75" hidden="1" customHeight="1">
      <c r="A119" s="198">
        <v>44359.0</v>
      </c>
      <c r="B119" s="179" t="s">
        <v>110</v>
      </c>
      <c r="C119" s="179"/>
      <c r="D119" s="202">
        <v>35000.0</v>
      </c>
      <c r="E119" s="179"/>
      <c r="F119" s="179" t="s">
        <v>455</v>
      </c>
      <c r="G119" s="179" t="s">
        <v>401</v>
      </c>
      <c r="H119" s="199">
        <f t="shared" si="5"/>
        <v>917950</v>
      </c>
      <c r="I119" s="179"/>
    </row>
    <row r="120" ht="15.75" hidden="1" customHeight="1">
      <c r="A120" s="198">
        <v>44360.0</v>
      </c>
      <c r="B120" s="179" t="s">
        <v>456</v>
      </c>
      <c r="C120" s="179"/>
      <c r="D120" s="202">
        <v>33500.0</v>
      </c>
      <c r="E120" s="179"/>
      <c r="F120" s="179" t="s">
        <v>457</v>
      </c>
      <c r="G120" s="179" t="s">
        <v>401</v>
      </c>
      <c r="H120" s="199">
        <f t="shared" si="5"/>
        <v>951450</v>
      </c>
      <c r="I120" s="179"/>
    </row>
    <row r="121" ht="15.75" hidden="1" customHeight="1">
      <c r="A121" s="198">
        <v>44360.0</v>
      </c>
      <c r="B121" s="179" t="s">
        <v>332</v>
      </c>
      <c r="C121" s="179"/>
      <c r="D121" s="202">
        <v>9000.0</v>
      </c>
      <c r="E121" s="179"/>
      <c r="F121" s="179" t="s">
        <v>458</v>
      </c>
      <c r="G121" s="179" t="s">
        <v>401</v>
      </c>
      <c r="H121" s="199">
        <f t="shared" si="5"/>
        <v>960450</v>
      </c>
      <c r="I121" s="179"/>
    </row>
    <row r="122" ht="15.75" hidden="1" customHeight="1">
      <c r="A122" s="198">
        <v>44361.0</v>
      </c>
      <c r="B122" s="179" t="s">
        <v>452</v>
      </c>
      <c r="C122" s="179"/>
      <c r="D122" s="202">
        <v>110000.0</v>
      </c>
      <c r="E122" s="179"/>
      <c r="F122" s="179" t="s">
        <v>459</v>
      </c>
      <c r="G122" s="179" t="s">
        <v>397</v>
      </c>
      <c r="H122" s="199">
        <f t="shared" si="5"/>
        <v>1070450</v>
      </c>
      <c r="I122" s="179"/>
    </row>
    <row r="123" ht="15.75" hidden="1" customHeight="1">
      <c r="A123" s="198">
        <v>44361.0</v>
      </c>
      <c r="B123" s="179" t="s">
        <v>452</v>
      </c>
      <c r="C123" s="179"/>
      <c r="D123" s="202">
        <v>25000.0</v>
      </c>
      <c r="E123" s="179"/>
      <c r="F123" s="179" t="s">
        <v>460</v>
      </c>
      <c r="G123" s="179" t="s">
        <v>397</v>
      </c>
      <c r="H123" s="199">
        <f t="shared" si="5"/>
        <v>1095450</v>
      </c>
      <c r="I123" s="179"/>
    </row>
    <row r="124" ht="15.75" hidden="1" customHeight="1">
      <c r="A124" s="198">
        <v>44361.0</v>
      </c>
      <c r="B124" s="179" t="s">
        <v>118</v>
      </c>
      <c r="C124" s="179"/>
      <c r="D124" s="202">
        <v>20000.0</v>
      </c>
      <c r="E124" s="179"/>
      <c r="F124" s="179" t="s">
        <v>437</v>
      </c>
      <c r="G124" s="179" t="s">
        <v>401</v>
      </c>
      <c r="H124" s="199">
        <f t="shared" si="5"/>
        <v>1115450</v>
      </c>
      <c r="I124" s="179"/>
    </row>
    <row r="125" ht="15.75" hidden="1" customHeight="1">
      <c r="A125" s="198">
        <v>44361.0</v>
      </c>
      <c r="B125" s="179" t="s">
        <v>461</v>
      </c>
      <c r="C125" s="179"/>
      <c r="D125" s="202">
        <v>9000.0</v>
      </c>
      <c r="E125" s="179"/>
      <c r="F125" s="179" t="s">
        <v>440</v>
      </c>
      <c r="G125" s="179" t="s">
        <v>401</v>
      </c>
      <c r="H125" s="199">
        <f t="shared" si="5"/>
        <v>1124450</v>
      </c>
      <c r="I125" s="179"/>
    </row>
    <row r="126" ht="15.75" hidden="1" customHeight="1">
      <c r="A126" s="198">
        <v>44361.0</v>
      </c>
      <c r="B126" s="179" t="s">
        <v>343</v>
      </c>
      <c r="C126" s="179"/>
      <c r="D126" s="202">
        <v>70000.0</v>
      </c>
      <c r="E126" s="179"/>
      <c r="F126" s="179" t="s">
        <v>462</v>
      </c>
      <c r="G126" s="179" t="s">
        <v>401</v>
      </c>
      <c r="H126" s="199">
        <f t="shared" si="5"/>
        <v>1194450</v>
      </c>
      <c r="I126" s="179"/>
    </row>
    <row r="127" ht="15.75" hidden="1" customHeight="1">
      <c r="A127" s="198">
        <v>44361.0</v>
      </c>
      <c r="B127" s="179" t="s">
        <v>463</v>
      </c>
      <c r="C127" s="179"/>
      <c r="D127" s="202">
        <v>30000.0</v>
      </c>
      <c r="E127" s="179"/>
      <c r="F127" s="179" t="s">
        <v>464</v>
      </c>
      <c r="G127" s="179" t="s">
        <v>401</v>
      </c>
      <c r="H127" s="199">
        <f t="shared" si="5"/>
        <v>1224450</v>
      </c>
      <c r="I127" s="179"/>
    </row>
    <row r="128" ht="15.75" hidden="1" customHeight="1">
      <c r="A128" s="198">
        <v>44361.0</v>
      </c>
      <c r="B128" s="179" t="s">
        <v>383</v>
      </c>
      <c r="C128" s="179"/>
      <c r="D128" s="202">
        <v>16000.0</v>
      </c>
      <c r="E128" s="179"/>
      <c r="F128" s="179" t="s">
        <v>376</v>
      </c>
      <c r="G128" s="179" t="s">
        <v>401</v>
      </c>
      <c r="H128" s="199">
        <f t="shared" si="5"/>
        <v>1240450</v>
      </c>
      <c r="I128" s="179"/>
      <c r="J128" s="179"/>
      <c r="K128" s="179"/>
      <c r="L128" s="179"/>
      <c r="M128" s="179"/>
      <c r="N128" s="179"/>
      <c r="O128" s="179"/>
      <c r="P128" s="179"/>
      <c r="Q128" s="179"/>
      <c r="R128" s="179"/>
      <c r="S128" s="179"/>
      <c r="T128" s="179"/>
      <c r="U128" s="179"/>
      <c r="V128" s="179"/>
      <c r="W128" s="179"/>
      <c r="X128" s="179"/>
      <c r="Y128" s="179"/>
      <c r="Z128" s="179"/>
    </row>
    <row r="129" ht="15.75" hidden="1" customHeight="1">
      <c r="A129" s="198">
        <v>44362.0</v>
      </c>
      <c r="B129" s="21" t="s">
        <v>363</v>
      </c>
      <c r="C129" s="21"/>
      <c r="D129" s="202">
        <v>20000.0</v>
      </c>
      <c r="E129" s="179"/>
      <c r="F129" s="179" t="s">
        <v>465</v>
      </c>
      <c r="G129" s="179" t="s">
        <v>447</v>
      </c>
      <c r="H129" s="199">
        <f t="shared" si="5"/>
        <v>1260450</v>
      </c>
      <c r="I129" s="179"/>
    </row>
    <row r="130" ht="15.75" hidden="1" customHeight="1">
      <c r="A130" s="198">
        <v>44362.0</v>
      </c>
      <c r="B130" s="179" t="s">
        <v>466</v>
      </c>
      <c r="C130" s="179"/>
      <c r="D130" s="202">
        <v>20000.0</v>
      </c>
      <c r="E130" s="179"/>
      <c r="F130" s="179" t="s">
        <v>467</v>
      </c>
      <c r="G130" s="179" t="s">
        <v>397</v>
      </c>
      <c r="H130" s="199">
        <f t="shared" si="5"/>
        <v>1280450</v>
      </c>
      <c r="I130" s="179"/>
    </row>
    <row r="131" ht="15.75" hidden="1" customHeight="1">
      <c r="A131" s="198">
        <v>44362.0</v>
      </c>
      <c r="B131" s="179" t="s">
        <v>304</v>
      </c>
      <c r="C131" s="179"/>
      <c r="D131" s="179"/>
      <c r="E131" s="203">
        <v>1280450.0</v>
      </c>
      <c r="F131" s="179"/>
      <c r="G131" s="179"/>
      <c r="H131" s="199">
        <f>H130-E131</f>
        <v>0</v>
      </c>
      <c r="I131" s="179"/>
    </row>
    <row r="132" ht="15.75" hidden="1" customHeight="1">
      <c r="A132" s="198">
        <v>44362.0</v>
      </c>
      <c r="B132" s="179" t="s">
        <v>468</v>
      </c>
      <c r="C132" s="179"/>
      <c r="D132" s="202">
        <v>25000.0</v>
      </c>
      <c r="E132" s="179"/>
      <c r="F132" s="179" t="s">
        <v>469</v>
      </c>
      <c r="G132" s="179" t="s">
        <v>401</v>
      </c>
      <c r="H132" s="199">
        <f t="shared" ref="H132:H169" si="6">H131+D132</f>
        <v>25000</v>
      </c>
      <c r="I132" s="179"/>
    </row>
    <row r="133" ht="15.75" hidden="1" customHeight="1">
      <c r="A133" s="198">
        <v>44362.0</v>
      </c>
      <c r="B133" s="179" t="s">
        <v>334</v>
      </c>
      <c r="C133" s="179"/>
      <c r="D133" s="202">
        <v>24000.0</v>
      </c>
      <c r="E133" s="179"/>
      <c r="F133" s="179" t="s">
        <v>470</v>
      </c>
      <c r="G133" s="179" t="s">
        <v>401</v>
      </c>
      <c r="H133" s="199">
        <f t="shared" si="6"/>
        <v>49000</v>
      </c>
      <c r="I133" s="179"/>
      <c r="J133" s="179"/>
      <c r="K133" s="179"/>
      <c r="L133" s="179"/>
      <c r="M133" s="179"/>
      <c r="N133" s="179"/>
      <c r="O133" s="179"/>
      <c r="P133" s="179"/>
      <c r="Q133" s="179"/>
      <c r="R133" s="179"/>
      <c r="S133" s="179"/>
      <c r="T133" s="179"/>
      <c r="U133" s="179"/>
      <c r="V133" s="179"/>
      <c r="W133" s="179"/>
      <c r="X133" s="179"/>
      <c r="Y133" s="179"/>
      <c r="Z133" s="179"/>
    </row>
    <row r="134" ht="15.75" hidden="1" customHeight="1">
      <c r="A134" s="198">
        <v>44363.0</v>
      </c>
      <c r="B134" s="179" t="s">
        <v>471</v>
      </c>
      <c r="C134" s="179"/>
      <c r="D134" s="202">
        <v>170000.0</v>
      </c>
      <c r="E134" s="179"/>
      <c r="F134" s="179" t="s">
        <v>472</v>
      </c>
      <c r="G134" s="179" t="s">
        <v>473</v>
      </c>
      <c r="H134" s="199">
        <f t="shared" si="6"/>
        <v>219000</v>
      </c>
      <c r="I134" s="179"/>
    </row>
    <row r="135" ht="15.75" hidden="1" customHeight="1">
      <c r="A135" s="198">
        <v>44363.0</v>
      </c>
      <c r="B135" s="179" t="s">
        <v>65</v>
      </c>
      <c r="C135" s="179"/>
      <c r="D135" s="202">
        <v>20000.0</v>
      </c>
      <c r="E135" s="179"/>
      <c r="F135" s="179" t="s">
        <v>474</v>
      </c>
      <c r="G135" s="179" t="s">
        <v>397</v>
      </c>
      <c r="H135" s="199">
        <f t="shared" si="6"/>
        <v>239000</v>
      </c>
      <c r="I135" s="179"/>
    </row>
    <row r="136" ht="15.75" hidden="1" customHeight="1">
      <c r="A136" s="198">
        <v>44364.0</v>
      </c>
      <c r="B136" s="179" t="s">
        <v>475</v>
      </c>
      <c r="C136" s="21"/>
      <c r="D136" s="204">
        <v>90000.0</v>
      </c>
      <c r="E136" s="179"/>
      <c r="F136" s="179" t="s">
        <v>476</v>
      </c>
      <c r="G136" s="179" t="s">
        <v>397</v>
      </c>
      <c r="H136" s="199">
        <f t="shared" si="6"/>
        <v>329000</v>
      </c>
      <c r="I136" s="179"/>
    </row>
    <row r="137" ht="15.75" hidden="1" customHeight="1">
      <c r="A137" s="198">
        <v>44364.0</v>
      </c>
      <c r="B137" s="179" t="s">
        <v>477</v>
      </c>
      <c r="C137" s="179"/>
      <c r="D137" s="205">
        <v>30000.0</v>
      </c>
      <c r="E137" s="179"/>
      <c r="F137" s="179" t="s">
        <v>478</v>
      </c>
      <c r="G137" s="179" t="s">
        <v>401</v>
      </c>
      <c r="H137" s="199">
        <f t="shared" si="6"/>
        <v>359000</v>
      </c>
      <c r="I137" s="179"/>
    </row>
    <row r="138" ht="15.75" hidden="1" customHeight="1">
      <c r="A138" s="198">
        <v>44364.0</v>
      </c>
      <c r="B138" s="179" t="s">
        <v>110</v>
      </c>
      <c r="C138" s="179"/>
      <c r="D138" s="205">
        <v>34500.0</v>
      </c>
      <c r="E138" s="179"/>
      <c r="F138" s="179" t="s">
        <v>479</v>
      </c>
      <c r="G138" s="179" t="s">
        <v>401</v>
      </c>
      <c r="H138" s="199">
        <f t="shared" si="6"/>
        <v>393500</v>
      </c>
      <c r="I138" s="179"/>
    </row>
    <row r="139" ht="15.75" hidden="1" customHeight="1">
      <c r="A139" s="198">
        <v>44364.0</v>
      </c>
      <c r="B139" s="179" t="s">
        <v>480</v>
      </c>
      <c r="C139" s="179"/>
      <c r="D139" s="205">
        <v>10000.0</v>
      </c>
      <c r="E139" s="179"/>
      <c r="F139" s="179" t="s">
        <v>481</v>
      </c>
      <c r="G139" s="179" t="s">
        <v>401</v>
      </c>
      <c r="H139" s="199">
        <f t="shared" si="6"/>
        <v>403500</v>
      </c>
      <c r="I139" s="179"/>
    </row>
    <row r="140" ht="15.75" hidden="1" customHeight="1">
      <c r="A140" s="198">
        <v>44365.0</v>
      </c>
      <c r="B140" s="179" t="s">
        <v>336</v>
      </c>
      <c r="C140" s="21"/>
      <c r="D140" s="204">
        <v>13000.0</v>
      </c>
      <c r="E140" s="179"/>
      <c r="F140" s="179" t="s">
        <v>482</v>
      </c>
      <c r="G140" s="179" t="s">
        <v>401</v>
      </c>
      <c r="H140" s="199">
        <f t="shared" si="6"/>
        <v>416500</v>
      </c>
      <c r="I140" s="179"/>
    </row>
    <row r="141" ht="15.75" hidden="1" customHeight="1">
      <c r="A141" s="198">
        <v>44365.0</v>
      </c>
      <c r="B141" s="179" t="s">
        <v>483</v>
      </c>
      <c r="C141" s="179"/>
      <c r="D141" s="202">
        <v>40000.0</v>
      </c>
      <c r="E141" s="179"/>
      <c r="F141" s="179" t="s">
        <v>482</v>
      </c>
      <c r="G141" s="179" t="s">
        <v>401</v>
      </c>
      <c r="H141" s="199">
        <f t="shared" si="6"/>
        <v>456500</v>
      </c>
      <c r="I141" s="179"/>
    </row>
    <row r="142" ht="15.75" hidden="1" customHeight="1">
      <c r="A142" s="198">
        <v>44365.0</v>
      </c>
      <c r="B142" s="179" t="s">
        <v>332</v>
      </c>
      <c r="C142" s="21"/>
      <c r="D142" s="204">
        <v>4000.0</v>
      </c>
      <c r="E142" s="179"/>
      <c r="F142" s="179" t="s">
        <v>484</v>
      </c>
      <c r="G142" s="179" t="s">
        <v>401</v>
      </c>
      <c r="H142" s="199">
        <f t="shared" si="6"/>
        <v>460500</v>
      </c>
      <c r="I142" s="179"/>
    </row>
    <row r="143" ht="15.75" hidden="1" customHeight="1">
      <c r="A143" s="198">
        <v>44365.0</v>
      </c>
      <c r="B143" s="179" t="s">
        <v>485</v>
      </c>
      <c r="C143" s="179"/>
      <c r="D143" s="202">
        <v>62000.0</v>
      </c>
      <c r="E143" s="179"/>
      <c r="F143" s="179" t="s">
        <v>486</v>
      </c>
      <c r="G143" s="179" t="s">
        <v>397</v>
      </c>
      <c r="H143" s="199">
        <f t="shared" si="6"/>
        <v>522500</v>
      </c>
      <c r="I143" s="179"/>
    </row>
    <row r="144" ht="15.75" hidden="1" customHeight="1">
      <c r="A144" s="198">
        <v>44365.0</v>
      </c>
      <c r="B144" s="179" t="s">
        <v>65</v>
      </c>
      <c r="C144" s="179"/>
      <c r="D144" s="202">
        <v>20000.0</v>
      </c>
      <c r="E144" s="179"/>
      <c r="F144" s="179" t="s">
        <v>487</v>
      </c>
      <c r="G144" s="179" t="s">
        <v>397</v>
      </c>
      <c r="H144" s="199">
        <f t="shared" si="6"/>
        <v>542500</v>
      </c>
      <c r="I144" s="179"/>
    </row>
    <row r="145" ht="15.75" hidden="1" customHeight="1">
      <c r="A145" s="198">
        <v>44365.0</v>
      </c>
      <c r="B145" s="179" t="s">
        <v>488</v>
      </c>
      <c r="C145" s="21"/>
      <c r="D145" s="204">
        <v>18000.0</v>
      </c>
      <c r="E145" s="179"/>
      <c r="F145" s="179" t="s">
        <v>489</v>
      </c>
      <c r="G145" s="179" t="s">
        <v>401</v>
      </c>
      <c r="H145" s="199">
        <f t="shared" si="6"/>
        <v>560500</v>
      </c>
      <c r="I145" s="179"/>
    </row>
    <row r="146" ht="15.75" hidden="1" customHeight="1">
      <c r="A146" s="198">
        <v>44365.0</v>
      </c>
      <c r="B146" s="179" t="s">
        <v>461</v>
      </c>
      <c r="C146" s="179"/>
      <c r="D146" s="202">
        <v>30000.0</v>
      </c>
      <c r="E146" s="179"/>
      <c r="F146" s="179" t="s">
        <v>490</v>
      </c>
      <c r="G146" s="179" t="s">
        <v>401</v>
      </c>
      <c r="H146" s="199">
        <f t="shared" si="6"/>
        <v>590500</v>
      </c>
      <c r="I146" s="179"/>
    </row>
    <row r="147" ht="15.75" hidden="1" customHeight="1">
      <c r="A147" s="198">
        <v>44365.0</v>
      </c>
      <c r="B147" s="179" t="s">
        <v>341</v>
      </c>
      <c r="C147" s="179"/>
      <c r="D147" s="202">
        <v>20000.0</v>
      </c>
      <c r="E147" s="179"/>
      <c r="F147" s="179" t="s">
        <v>479</v>
      </c>
      <c r="G147" s="179" t="s">
        <v>401</v>
      </c>
      <c r="H147" s="199">
        <f t="shared" si="6"/>
        <v>610500</v>
      </c>
      <c r="I147" s="179"/>
    </row>
    <row r="148" ht="15.75" hidden="1" customHeight="1">
      <c r="A148" s="198">
        <v>44366.0</v>
      </c>
      <c r="B148" s="179" t="s">
        <v>65</v>
      </c>
      <c r="C148" s="179"/>
      <c r="D148" s="202">
        <v>15000.0</v>
      </c>
      <c r="E148" s="179"/>
      <c r="F148" s="179" t="s">
        <v>491</v>
      </c>
      <c r="G148" s="179" t="s">
        <v>397</v>
      </c>
      <c r="H148" s="199">
        <f t="shared" si="6"/>
        <v>625500</v>
      </c>
      <c r="I148" s="179"/>
    </row>
    <row r="149" ht="15.75" hidden="1" customHeight="1">
      <c r="A149" s="198">
        <v>44366.0</v>
      </c>
      <c r="B149" s="179" t="s">
        <v>492</v>
      </c>
      <c r="C149" s="179"/>
      <c r="D149" s="202">
        <v>20500.0</v>
      </c>
      <c r="E149" s="179"/>
      <c r="F149" s="179" t="s">
        <v>493</v>
      </c>
      <c r="G149" s="179" t="s">
        <v>397</v>
      </c>
      <c r="H149" s="199">
        <f t="shared" si="6"/>
        <v>646000</v>
      </c>
      <c r="I149" s="179"/>
    </row>
    <row r="150" ht="15.75" hidden="1" customHeight="1">
      <c r="A150" s="198">
        <v>44366.0</v>
      </c>
      <c r="B150" s="179" t="s">
        <v>494</v>
      </c>
      <c r="C150" s="179"/>
      <c r="D150" s="202">
        <v>35000.0</v>
      </c>
      <c r="E150" s="179"/>
      <c r="F150" s="179" t="s">
        <v>495</v>
      </c>
      <c r="G150" s="179" t="s">
        <v>397</v>
      </c>
      <c r="H150" s="199">
        <f t="shared" si="6"/>
        <v>681000</v>
      </c>
      <c r="I150" s="179"/>
    </row>
    <row r="151" ht="15.75" hidden="1" customHeight="1">
      <c r="A151" s="198">
        <v>44367.0</v>
      </c>
      <c r="B151" s="179" t="s">
        <v>65</v>
      </c>
      <c r="C151" s="179"/>
      <c r="D151" s="202">
        <v>40000.0</v>
      </c>
      <c r="E151" s="179"/>
      <c r="F151" s="179" t="s">
        <v>495</v>
      </c>
      <c r="G151" s="179" t="s">
        <v>397</v>
      </c>
      <c r="H151" s="199">
        <f t="shared" si="6"/>
        <v>721000</v>
      </c>
      <c r="I151" s="179"/>
    </row>
    <row r="152" ht="15.75" hidden="1" customHeight="1">
      <c r="A152" s="198">
        <v>44368.0</v>
      </c>
      <c r="B152" s="179" t="s">
        <v>348</v>
      </c>
      <c r="C152" s="179"/>
      <c r="D152" s="202">
        <v>52000.0</v>
      </c>
      <c r="E152" s="179"/>
      <c r="F152" s="179" t="s">
        <v>489</v>
      </c>
      <c r="G152" s="179" t="s">
        <v>401</v>
      </c>
      <c r="H152" s="199">
        <f t="shared" si="6"/>
        <v>773000</v>
      </c>
      <c r="I152" s="179"/>
    </row>
    <row r="153" ht="15.75" hidden="1" customHeight="1">
      <c r="A153" s="198">
        <v>44368.0</v>
      </c>
      <c r="B153" s="179" t="s">
        <v>496</v>
      </c>
      <c r="C153" s="179"/>
      <c r="D153" s="202">
        <v>30000.0</v>
      </c>
      <c r="E153" s="179"/>
      <c r="F153" s="179" t="s">
        <v>497</v>
      </c>
      <c r="G153" s="179" t="s">
        <v>397</v>
      </c>
      <c r="H153" s="199">
        <f t="shared" si="6"/>
        <v>803000</v>
      </c>
      <c r="I153" s="179"/>
    </row>
    <row r="154" ht="15.75" hidden="1" customHeight="1">
      <c r="A154" s="198">
        <v>44369.0</v>
      </c>
      <c r="B154" s="179" t="s">
        <v>110</v>
      </c>
      <c r="C154" s="179"/>
      <c r="D154" s="202">
        <v>24000.0</v>
      </c>
      <c r="E154" s="179"/>
      <c r="F154" s="179" t="s">
        <v>498</v>
      </c>
      <c r="G154" s="179" t="s">
        <v>401</v>
      </c>
      <c r="H154" s="199">
        <f t="shared" si="6"/>
        <v>827000</v>
      </c>
      <c r="I154" s="179"/>
    </row>
    <row r="155" ht="15.75" hidden="1" customHeight="1">
      <c r="A155" s="198">
        <v>44369.0</v>
      </c>
      <c r="B155" s="179" t="s">
        <v>499</v>
      </c>
      <c r="C155" s="179"/>
      <c r="D155" s="202">
        <v>120000.0</v>
      </c>
      <c r="E155" s="179"/>
      <c r="F155" s="179" t="s">
        <v>500</v>
      </c>
      <c r="G155" s="179" t="s">
        <v>501</v>
      </c>
      <c r="H155" s="199">
        <f t="shared" si="6"/>
        <v>947000</v>
      </c>
      <c r="I155" s="179"/>
    </row>
    <row r="156" ht="15.75" hidden="1" customHeight="1">
      <c r="A156" s="198">
        <v>44369.0</v>
      </c>
      <c r="B156" s="179" t="s">
        <v>461</v>
      </c>
      <c r="C156" s="179"/>
      <c r="D156" s="202">
        <v>20000.0</v>
      </c>
      <c r="E156" s="179"/>
      <c r="F156" s="179" t="s">
        <v>502</v>
      </c>
      <c r="G156" s="179" t="s">
        <v>401</v>
      </c>
      <c r="H156" s="199">
        <f t="shared" si="6"/>
        <v>967000</v>
      </c>
      <c r="I156" s="179"/>
    </row>
    <row r="157" ht="15.75" hidden="1" customHeight="1">
      <c r="A157" s="198">
        <v>44369.0</v>
      </c>
      <c r="B157" s="179" t="s">
        <v>494</v>
      </c>
      <c r="C157" s="179"/>
      <c r="D157" s="206">
        <v>40000.0</v>
      </c>
      <c r="E157" s="179"/>
      <c r="F157" s="179" t="s">
        <v>503</v>
      </c>
      <c r="G157" s="179" t="s">
        <v>501</v>
      </c>
      <c r="H157" s="199">
        <f t="shared" si="6"/>
        <v>1007000</v>
      </c>
      <c r="I157" s="179"/>
    </row>
    <row r="158" ht="15.75" hidden="1" customHeight="1">
      <c r="A158" s="198">
        <v>44369.0</v>
      </c>
      <c r="B158" s="179" t="s">
        <v>452</v>
      </c>
      <c r="C158" s="179"/>
      <c r="D158" s="202">
        <v>37000.0</v>
      </c>
      <c r="E158" s="179"/>
      <c r="F158" s="179" t="s">
        <v>504</v>
      </c>
      <c r="G158" s="179" t="s">
        <v>397</v>
      </c>
      <c r="H158" s="199">
        <f t="shared" si="6"/>
        <v>1044000</v>
      </c>
      <c r="I158" s="179"/>
    </row>
    <row r="159" ht="15.75" hidden="1" customHeight="1">
      <c r="A159" s="198">
        <v>44370.0</v>
      </c>
      <c r="B159" s="179" t="s">
        <v>505</v>
      </c>
      <c r="C159" s="179"/>
      <c r="D159" s="202">
        <v>40000.0</v>
      </c>
      <c r="E159" s="179"/>
      <c r="F159" s="179" t="s">
        <v>503</v>
      </c>
      <c r="G159" s="179" t="s">
        <v>501</v>
      </c>
      <c r="H159" s="199">
        <f t="shared" si="6"/>
        <v>1084000</v>
      </c>
      <c r="I159" s="179"/>
    </row>
    <row r="160" ht="15.75" hidden="1" customHeight="1">
      <c r="A160" s="198">
        <v>44370.0</v>
      </c>
      <c r="B160" s="179" t="s">
        <v>452</v>
      </c>
      <c r="C160" s="179"/>
      <c r="D160" s="202">
        <v>41650.0</v>
      </c>
      <c r="E160" s="179"/>
      <c r="F160" s="179" t="s">
        <v>506</v>
      </c>
      <c r="G160" s="179" t="s">
        <v>501</v>
      </c>
      <c r="H160" s="199">
        <f t="shared" si="6"/>
        <v>1125650</v>
      </c>
      <c r="I160" s="179"/>
    </row>
    <row r="161" ht="15.75" hidden="1" customHeight="1">
      <c r="A161" s="198">
        <v>44370.0</v>
      </c>
      <c r="B161" s="179" t="s">
        <v>388</v>
      </c>
      <c r="C161" s="179"/>
      <c r="D161" s="202">
        <v>16000.0</v>
      </c>
      <c r="E161" s="179"/>
      <c r="F161" s="179" t="s">
        <v>507</v>
      </c>
      <c r="G161" s="179" t="s">
        <v>401</v>
      </c>
      <c r="H161" s="199">
        <f t="shared" si="6"/>
        <v>1141650</v>
      </c>
      <c r="I161" s="179"/>
    </row>
    <row r="162" ht="15.75" hidden="1" customHeight="1">
      <c r="A162" s="207">
        <v>44370.0</v>
      </c>
      <c r="B162" s="208" t="s">
        <v>508</v>
      </c>
      <c r="C162" s="208"/>
      <c r="D162" s="202">
        <v>70000.0</v>
      </c>
      <c r="E162" s="208"/>
      <c r="F162" s="208" t="s">
        <v>509</v>
      </c>
      <c r="G162" s="208" t="s">
        <v>501</v>
      </c>
      <c r="H162" s="209">
        <f t="shared" si="6"/>
        <v>1211650</v>
      </c>
      <c r="I162" s="208"/>
      <c r="J162" s="210"/>
      <c r="K162" s="210"/>
      <c r="L162" s="210"/>
      <c r="M162" s="210"/>
      <c r="N162" s="210"/>
      <c r="O162" s="210"/>
      <c r="P162" s="210"/>
      <c r="Q162" s="210"/>
      <c r="R162" s="210"/>
      <c r="S162" s="210"/>
      <c r="T162" s="210"/>
      <c r="U162" s="210"/>
      <c r="V162" s="210"/>
      <c r="W162" s="210"/>
      <c r="X162" s="210"/>
      <c r="Y162" s="210"/>
      <c r="Z162" s="210"/>
    </row>
    <row r="163" ht="15.75" hidden="1" customHeight="1">
      <c r="A163" s="198">
        <v>44370.0</v>
      </c>
      <c r="B163" s="179" t="s">
        <v>510</v>
      </c>
      <c r="C163" s="179"/>
      <c r="D163" s="202">
        <v>40000.0</v>
      </c>
      <c r="E163" s="179"/>
      <c r="F163" s="179" t="s">
        <v>511</v>
      </c>
      <c r="G163" s="179" t="s">
        <v>401</v>
      </c>
      <c r="H163" s="199">
        <f t="shared" si="6"/>
        <v>1251650</v>
      </c>
      <c r="I163" s="179"/>
    </row>
    <row r="164" ht="15.75" hidden="1" customHeight="1">
      <c r="A164" s="198">
        <v>44370.0</v>
      </c>
      <c r="B164" s="179" t="s">
        <v>512</v>
      </c>
      <c r="C164" s="179"/>
      <c r="D164" s="202">
        <v>100000.0</v>
      </c>
      <c r="E164" s="179"/>
      <c r="F164" s="179" t="s">
        <v>513</v>
      </c>
      <c r="G164" s="179" t="s">
        <v>401</v>
      </c>
      <c r="H164" s="199">
        <f t="shared" si="6"/>
        <v>1351650</v>
      </c>
      <c r="I164" s="179"/>
    </row>
    <row r="165" ht="15.75" hidden="1" customHeight="1">
      <c r="A165" s="207">
        <v>44371.0</v>
      </c>
      <c r="B165" s="208" t="s">
        <v>452</v>
      </c>
      <c r="C165" s="208"/>
      <c r="D165" s="202">
        <v>45000.0</v>
      </c>
      <c r="E165" s="208"/>
      <c r="F165" s="208" t="s">
        <v>514</v>
      </c>
      <c r="G165" s="208" t="s">
        <v>501</v>
      </c>
      <c r="H165" s="209">
        <f t="shared" si="6"/>
        <v>1396650</v>
      </c>
      <c r="I165" s="208"/>
      <c r="J165" s="210"/>
      <c r="K165" s="210"/>
      <c r="L165" s="210"/>
      <c r="M165" s="210"/>
      <c r="N165" s="210"/>
      <c r="O165" s="210"/>
      <c r="P165" s="210"/>
      <c r="Q165" s="210"/>
      <c r="R165" s="210"/>
      <c r="S165" s="210"/>
      <c r="T165" s="210"/>
      <c r="U165" s="210"/>
      <c r="V165" s="210"/>
      <c r="W165" s="210"/>
      <c r="X165" s="210"/>
      <c r="Y165" s="210"/>
      <c r="Z165" s="210"/>
    </row>
    <row r="166" ht="15.75" hidden="1" customHeight="1">
      <c r="A166" s="198">
        <v>44371.0</v>
      </c>
      <c r="B166" s="179" t="s">
        <v>110</v>
      </c>
      <c r="C166" s="179"/>
      <c r="D166" s="202">
        <v>60000.0</v>
      </c>
      <c r="E166" s="179"/>
      <c r="F166" s="179" t="s">
        <v>515</v>
      </c>
      <c r="G166" s="179" t="s">
        <v>401</v>
      </c>
      <c r="H166" s="199">
        <f t="shared" si="6"/>
        <v>1456650</v>
      </c>
      <c r="I166" s="179"/>
    </row>
    <row r="167" ht="15.75" hidden="1" customHeight="1">
      <c r="A167" s="198">
        <v>44371.0</v>
      </c>
      <c r="B167" s="179" t="s">
        <v>505</v>
      </c>
      <c r="C167" s="179"/>
      <c r="D167" s="202">
        <v>20000.0</v>
      </c>
      <c r="E167" s="179"/>
      <c r="F167" s="179" t="s">
        <v>516</v>
      </c>
      <c r="G167" s="179" t="s">
        <v>501</v>
      </c>
      <c r="H167" s="199">
        <f t="shared" si="6"/>
        <v>1476650</v>
      </c>
      <c r="I167" s="179"/>
    </row>
    <row r="168" ht="15.75" hidden="1" customHeight="1">
      <c r="A168" s="198">
        <v>44372.0</v>
      </c>
      <c r="B168" s="179" t="s">
        <v>517</v>
      </c>
      <c r="C168" s="179"/>
      <c r="D168" s="202">
        <v>42000.0</v>
      </c>
      <c r="E168" s="179"/>
      <c r="F168" s="179" t="s">
        <v>518</v>
      </c>
      <c r="G168" s="179" t="s">
        <v>401</v>
      </c>
      <c r="H168" s="199">
        <f t="shared" si="6"/>
        <v>1518650</v>
      </c>
      <c r="I168" s="179"/>
    </row>
    <row r="169" ht="15.75" hidden="1" customHeight="1">
      <c r="A169" s="198">
        <v>44372.0</v>
      </c>
      <c r="B169" s="179" t="s">
        <v>519</v>
      </c>
      <c r="C169" s="179"/>
      <c r="D169" s="202">
        <v>20000.0</v>
      </c>
      <c r="E169" s="179"/>
      <c r="F169" s="179" t="s">
        <v>520</v>
      </c>
      <c r="G169" s="179" t="s">
        <v>401</v>
      </c>
      <c r="H169" s="199">
        <f t="shared" si="6"/>
        <v>1538650</v>
      </c>
      <c r="I169" s="179"/>
    </row>
    <row r="170" ht="15.75" hidden="1" customHeight="1">
      <c r="A170" s="211">
        <v>44372.0</v>
      </c>
      <c r="B170" s="212" t="s">
        <v>521</v>
      </c>
      <c r="C170" s="212"/>
      <c r="D170" s="179"/>
      <c r="E170" s="212">
        <v>1538650.0</v>
      </c>
      <c r="F170" s="212"/>
      <c r="G170" s="212"/>
      <c r="H170" s="213">
        <f>H169-E170</f>
        <v>0</v>
      </c>
      <c r="I170" s="214"/>
      <c r="J170" s="162"/>
      <c r="K170" s="162"/>
      <c r="L170" s="162"/>
      <c r="M170" s="162"/>
      <c r="N170" s="162"/>
      <c r="O170" s="162"/>
      <c r="P170" s="162"/>
      <c r="Q170" s="162"/>
      <c r="R170" s="162"/>
      <c r="S170" s="162"/>
      <c r="T170" s="162"/>
      <c r="U170" s="162"/>
      <c r="V170" s="162"/>
      <c r="W170" s="162"/>
      <c r="X170" s="162"/>
      <c r="Y170" s="162"/>
      <c r="Z170" s="162"/>
    </row>
    <row r="171" ht="15.75" hidden="1" customHeight="1">
      <c r="A171" s="198">
        <v>44373.0</v>
      </c>
      <c r="B171" s="179" t="s">
        <v>452</v>
      </c>
      <c r="C171" s="179"/>
      <c r="D171" s="202">
        <v>57000.0</v>
      </c>
      <c r="E171" s="179"/>
      <c r="F171" s="179" t="s">
        <v>522</v>
      </c>
      <c r="G171" s="179" t="s">
        <v>501</v>
      </c>
      <c r="H171" s="199">
        <f t="shared" ref="H171:H184" si="7">H170+D171</f>
        <v>57000</v>
      </c>
      <c r="I171" s="179"/>
    </row>
    <row r="172" ht="15.75" hidden="1" customHeight="1">
      <c r="A172" s="215">
        <v>44373.0</v>
      </c>
      <c r="B172" s="179" t="s">
        <v>341</v>
      </c>
      <c r="C172" s="179"/>
      <c r="D172" s="202">
        <v>14440.0</v>
      </c>
      <c r="E172" s="179"/>
      <c r="F172" s="179" t="s">
        <v>523</v>
      </c>
      <c r="G172" s="179" t="s">
        <v>401</v>
      </c>
      <c r="H172" s="216">
        <f t="shared" si="7"/>
        <v>71440</v>
      </c>
      <c r="I172" s="179"/>
    </row>
    <row r="173" ht="15.75" hidden="1" customHeight="1">
      <c r="A173" s="215">
        <v>44373.0</v>
      </c>
      <c r="B173" s="179" t="s">
        <v>452</v>
      </c>
      <c r="C173" s="179"/>
      <c r="D173" s="202">
        <v>29500.0</v>
      </c>
      <c r="E173" s="179"/>
      <c r="F173" s="179" t="s">
        <v>524</v>
      </c>
      <c r="G173" s="179" t="s">
        <v>397</v>
      </c>
      <c r="H173" s="216">
        <f t="shared" si="7"/>
        <v>100940</v>
      </c>
      <c r="I173" s="179"/>
    </row>
    <row r="174" ht="15.75" hidden="1" customHeight="1">
      <c r="A174" s="215">
        <v>44373.0</v>
      </c>
      <c r="B174" s="179" t="s">
        <v>494</v>
      </c>
      <c r="C174" s="179"/>
      <c r="D174" s="202">
        <v>16000.0</v>
      </c>
      <c r="E174" s="179"/>
      <c r="F174" s="179" t="s">
        <v>525</v>
      </c>
      <c r="G174" s="179" t="s">
        <v>501</v>
      </c>
      <c r="H174" s="216">
        <f t="shared" si="7"/>
        <v>116940</v>
      </c>
      <c r="I174" s="179"/>
    </row>
    <row r="175" ht="15.75" hidden="1" customHeight="1">
      <c r="A175" s="215">
        <v>44373.0</v>
      </c>
      <c r="B175" s="179" t="s">
        <v>505</v>
      </c>
      <c r="C175" s="179"/>
      <c r="D175" s="202">
        <v>40000.0</v>
      </c>
      <c r="E175" s="179"/>
      <c r="F175" s="179" t="s">
        <v>526</v>
      </c>
      <c r="G175" s="21" t="s">
        <v>397</v>
      </c>
      <c r="H175" s="216">
        <f t="shared" si="7"/>
        <v>156940</v>
      </c>
      <c r="I175" s="179"/>
    </row>
    <row r="176" ht="15.75" hidden="1" customHeight="1">
      <c r="A176" s="215">
        <v>44373.0</v>
      </c>
      <c r="B176" s="179" t="s">
        <v>429</v>
      </c>
      <c r="C176" s="179"/>
      <c r="D176" s="202">
        <v>30000.0</v>
      </c>
      <c r="E176" s="179"/>
      <c r="F176" s="179" t="s">
        <v>527</v>
      </c>
      <c r="G176" s="21" t="s">
        <v>397</v>
      </c>
      <c r="H176" s="216">
        <f t="shared" si="7"/>
        <v>186940</v>
      </c>
      <c r="I176" s="179"/>
    </row>
    <row r="177" ht="15.75" hidden="1" customHeight="1">
      <c r="A177" s="215">
        <v>44374.0</v>
      </c>
      <c r="B177" s="179" t="s">
        <v>528</v>
      </c>
      <c r="C177" s="179"/>
      <c r="D177" s="202">
        <v>9000.0</v>
      </c>
      <c r="E177" s="179"/>
      <c r="F177" s="179" t="s">
        <v>529</v>
      </c>
      <c r="G177" s="21" t="s">
        <v>401</v>
      </c>
      <c r="H177" s="216">
        <f t="shared" si="7"/>
        <v>195940</v>
      </c>
      <c r="I177" s="179"/>
    </row>
    <row r="178" ht="15.75" hidden="1" customHeight="1">
      <c r="A178" s="215">
        <v>44375.0</v>
      </c>
      <c r="B178" s="179" t="s">
        <v>343</v>
      </c>
      <c r="C178" s="179"/>
      <c r="D178" s="202">
        <v>43000.0</v>
      </c>
      <c r="E178" s="179"/>
      <c r="F178" s="179" t="s">
        <v>530</v>
      </c>
      <c r="G178" s="179" t="s">
        <v>401</v>
      </c>
      <c r="H178" s="216">
        <f t="shared" si="7"/>
        <v>238940</v>
      </c>
      <c r="I178" s="179"/>
    </row>
    <row r="179" ht="15.75" hidden="1" customHeight="1">
      <c r="A179" s="215">
        <v>44375.0</v>
      </c>
      <c r="B179" s="179" t="s">
        <v>505</v>
      </c>
      <c r="C179" s="179"/>
      <c r="D179" s="202">
        <v>40000.0</v>
      </c>
      <c r="E179" s="179"/>
      <c r="F179" s="179" t="s">
        <v>526</v>
      </c>
      <c r="G179" s="179" t="s">
        <v>501</v>
      </c>
      <c r="H179" s="216">
        <f t="shared" si="7"/>
        <v>278940</v>
      </c>
      <c r="I179" s="179"/>
    </row>
    <row r="180" ht="15.75" hidden="1" customHeight="1">
      <c r="A180" s="215">
        <v>44375.0</v>
      </c>
      <c r="B180" s="179" t="s">
        <v>415</v>
      </c>
      <c r="C180" s="179"/>
      <c r="D180" s="202">
        <v>20000.0</v>
      </c>
      <c r="E180" s="179"/>
      <c r="F180" s="179" t="s">
        <v>531</v>
      </c>
      <c r="G180" s="179" t="s">
        <v>401</v>
      </c>
      <c r="H180" s="216">
        <f t="shared" si="7"/>
        <v>298940</v>
      </c>
      <c r="I180" s="179"/>
    </row>
    <row r="181" ht="15.75" hidden="1" customHeight="1">
      <c r="A181" s="215">
        <v>44375.0</v>
      </c>
      <c r="B181" s="179" t="s">
        <v>454</v>
      </c>
      <c r="C181" s="179"/>
      <c r="D181" s="202">
        <v>18000.0</v>
      </c>
      <c r="E181" s="179"/>
      <c r="F181" s="179" t="s">
        <v>532</v>
      </c>
      <c r="G181" s="179" t="s">
        <v>397</v>
      </c>
      <c r="H181" s="216">
        <f t="shared" si="7"/>
        <v>316940</v>
      </c>
      <c r="I181" s="179"/>
    </row>
    <row r="182" ht="15.75" hidden="1" customHeight="1">
      <c r="A182" s="215">
        <v>44375.0</v>
      </c>
      <c r="B182" s="179" t="s">
        <v>454</v>
      </c>
      <c r="C182" s="179"/>
      <c r="D182" s="202">
        <v>28000.0</v>
      </c>
      <c r="E182" s="179"/>
      <c r="F182" s="179" t="s">
        <v>533</v>
      </c>
      <c r="G182" s="179" t="s">
        <v>397</v>
      </c>
      <c r="H182" s="216">
        <f t="shared" si="7"/>
        <v>344940</v>
      </c>
      <c r="I182" s="179"/>
    </row>
    <row r="183" ht="15.75" hidden="1" customHeight="1">
      <c r="A183" s="215">
        <v>44375.0</v>
      </c>
      <c r="B183" s="179" t="s">
        <v>296</v>
      </c>
      <c r="C183" s="179"/>
      <c r="D183" s="202">
        <v>10000.0</v>
      </c>
      <c r="E183" s="179"/>
      <c r="F183" s="179" t="s">
        <v>534</v>
      </c>
      <c r="G183" s="179" t="s">
        <v>501</v>
      </c>
      <c r="H183" s="216">
        <f t="shared" si="7"/>
        <v>354940</v>
      </c>
      <c r="I183" s="179"/>
    </row>
    <row r="184" ht="15.75" hidden="1" customHeight="1">
      <c r="A184" s="215">
        <v>44375.0</v>
      </c>
      <c r="B184" s="179" t="s">
        <v>535</v>
      </c>
      <c r="C184" s="179"/>
      <c r="D184" s="202">
        <v>92180.0</v>
      </c>
      <c r="E184" s="179"/>
      <c r="F184" s="179" t="s">
        <v>536</v>
      </c>
      <c r="G184" s="179" t="s">
        <v>401</v>
      </c>
      <c r="H184" s="216">
        <f t="shared" si="7"/>
        <v>447120</v>
      </c>
      <c r="I184" s="179"/>
    </row>
    <row r="185" ht="15.75" hidden="1" customHeight="1">
      <c r="A185" s="217">
        <v>44376.0</v>
      </c>
      <c r="B185" s="218" t="s">
        <v>521</v>
      </c>
      <c r="C185" s="218"/>
      <c r="D185" s="179"/>
      <c r="E185" s="218">
        <v>447120.0</v>
      </c>
      <c r="F185" s="218"/>
      <c r="G185" s="218"/>
      <c r="H185" s="218">
        <v>0.0</v>
      </c>
      <c r="I185" s="179"/>
    </row>
    <row r="186" ht="15.75" hidden="1" customHeight="1">
      <c r="A186" s="215">
        <v>44376.0</v>
      </c>
      <c r="B186" s="179" t="s">
        <v>435</v>
      </c>
      <c r="C186" s="179"/>
      <c r="D186" s="202">
        <v>20000.0</v>
      </c>
      <c r="E186" s="179"/>
      <c r="F186" s="179" t="s">
        <v>537</v>
      </c>
      <c r="G186" s="179" t="s">
        <v>401</v>
      </c>
      <c r="H186" s="216">
        <f t="shared" ref="H186:H218" si="8">H185+D186</f>
        <v>20000</v>
      </c>
      <c r="I186" s="179"/>
    </row>
    <row r="187" ht="15.75" hidden="1" customHeight="1">
      <c r="A187" s="215">
        <v>44376.0</v>
      </c>
      <c r="B187" s="179" t="s">
        <v>538</v>
      </c>
      <c r="C187" s="179"/>
      <c r="D187" s="202">
        <v>150000.0</v>
      </c>
      <c r="E187" s="179"/>
      <c r="F187" s="179" t="s">
        <v>539</v>
      </c>
      <c r="G187" s="179" t="s">
        <v>501</v>
      </c>
      <c r="H187" s="216">
        <f t="shared" si="8"/>
        <v>170000</v>
      </c>
      <c r="I187" s="179"/>
    </row>
    <row r="188" ht="15.75" hidden="1" customHeight="1">
      <c r="A188" s="215">
        <v>44376.0</v>
      </c>
      <c r="B188" s="179" t="s">
        <v>348</v>
      </c>
      <c r="C188" s="179"/>
      <c r="D188" s="202">
        <v>29000.0</v>
      </c>
      <c r="E188" s="179"/>
      <c r="F188" s="179" t="s">
        <v>540</v>
      </c>
      <c r="G188" s="179" t="s">
        <v>401</v>
      </c>
      <c r="H188" s="216">
        <f t="shared" si="8"/>
        <v>199000</v>
      </c>
      <c r="I188" s="179"/>
    </row>
    <row r="189" ht="15.75" hidden="1" customHeight="1">
      <c r="A189" s="219">
        <v>44377.0</v>
      </c>
      <c r="B189" s="179" t="s">
        <v>348</v>
      </c>
      <c r="C189" s="179"/>
      <c r="D189" s="202">
        <v>13000.0</v>
      </c>
      <c r="E189" s="179"/>
      <c r="F189" s="179" t="s">
        <v>541</v>
      </c>
      <c r="G189" s="179" t="s">
        <v>401</v>
      </c>
      <c r="H189" s="216">
        <f t="shared" si="8"/>
        <v>212000</v>
      </c>
      <c r="I189" s="179"/>
    </row>
    <row r="190" ht="15.75" hidden="1" customHeight="1">
      <c r="A190" s="219">
        <v>44377.0</v>
      </c>
      <c r="B190" s="179" t="s">
        <v>435</v>
      </c>
      <c r="C190" s="179"/>
      <c r="D190" s="202">
        <v>26000.0</v>
      </c>
      <c r="E190" s="179"/>
      <c r="F190" s="179" t="s">
        <v>542</v>
      </c>
      <c r="G190" s="179" t="s">
        <v>401</v>
      </c>
      <c r="H190" s="216">
        <f t="shared" si="8"/>
        <v>238000</v>
      </c>
      <c r="I190" s="179"/>
    </row>
    <row r="191" ht="15.75" hidden="1" customHeight="1">
      <c r="A191" s="215">
        <v>44377.0</v>
      </c>
      <c r="B191" s="179" t="s">
        <v>543</v>
      </c>
      <c r="C191" s="179"/>
      <c r="D191" s="202">
        <v>10000.0</v>
      </c>
      <c r="E191" s="179"/>
      <c r="F191" s="179" t="s">
        <v>544</v>
      </c>
      <c r="G191" s="179" t="s">
        <v>401</v>
      </c>
      <c r="H191" s="216">
        <f t="shared" si="8"/>
        <v>248000</v>
      </c>
      <c r="I191" s="179"/>
    </row>
    <row r="192" ht="15.75" hidden="1" customHeight="1">
      <c r="A192" s="215">
        <v>44377.0</v>
      </c>
      <c r="B192" s="179" t="s">
        <v>545</v>
      </c>
      <c r="C192" s="179"/>
      <c r="D192" s="202">
        <v>34000.0</v>
      </c>
      <c r="E192" s="179"/>
      <c r="F192" s="179" t="s">
        <v>546</v>
      </c>
      <c r="G192" s="179" t="s">
        <v>401</v>
      </c>
      <c r="H192" s="216">
        <f t="shared" si="8"/>
        <v>282000</v>
      </c>
      <c r="I192" s="179"/>
    </row>
    <row r="193" ht="15.75" hidden="1" customHeight="1">
      <c r="A193" s="215">
        <v>44378.0</v>
      </c>
      <c r="B193" s="179" t="s">
        <v>343</v>
      </c>
      <c r="C193" s="179"/>
      <c r="D193" s="202">
        <v>6000.0</v>
      </c>
      <c r="E193" s="179"/>
      <c r="F193" s="179" t="s">
        <v>547</v>
      </c>
      <c r="G193" s="179" t="s">
        <v>401</v>
      </c>
      <c r="H193" s="216">
        <f t="shared" si="8"/>
        <v>288000</v>
      </c>
      <c r="I193" s="179"/>
    </row>
    <row r="194" ht="15.75" hidden="1" customHeight="1">
      <c r="A194" s="215">
        <v>44379.0</v>
      </c>
      <c r="B194" s="179" t="s">
        <v>110</v>
      </c>
      <c r="C194" s="179"/>
      <c r="D194" s="202">
        <v>50000.0</v>
      </c>
      <c r="E194" s="179"/>
      <c r="F194" s="179" t="s">
        <v>548</v>
      </c>
      <c r="G194" s="179" t="s">
        <v>401</v>
      </c>
      <c r="H194" s="216">
        <f t="shared" si="8"/>
        <v>338000</v>
      </c>
      <c r="I194" s="179"/>
    </row>
    <row r="195" ht="15.75" hidden="1" customHeight="1">
      <c r="A195" s="215">
        <v>44379.0</v>
      </c>
      <c r="B195" s="179" t="s">
        <v>549</v>
      </c>
      <c r="C195" s="179"/>
      <c r="D195" s="202">
        <v>15000.0</v>
      </c>
      <c r="E195" s="179"/>
      <c r="F195" s="179" t="s">
        <v>550</v>
      </c>
      <c r="G195" s="179" t="s">
        <v>501</v>
      </c>
      <c r="H195" s="216">
        <f t="shared" si="8"/>
        <v>353000</v>
      </c>
      <c r="I195" s="179"/>
    </row>
    <row r="196" ht="15.75" hidden="1" customHeight="1">
      <c r="A196" s="215">
        <v>44380.0</v>
      </c>
      <c r="B196" s="179" t="s">
        <v>348</v>
      </c>
      <c r="C196" s="179"/>
      <c r="D196" s="202">
        <v>30000.0</v>
      </c>
      <c r="E196" s="179"/>
      <c r="F196" s="179" t="s">
        <v>551</v>
      </c>
      <c r="G196" s="179" t="s">
        <v>401</v>
      </c>
      <c r="H196" s="216">
        <f t="shared" si="8"/>
        <v>383000</v>
      </c>
      <c r="I196" s="179"/>
    </row>
    <row r="197" ht="15.75" hidden="1" customHeight="1">
      <c r="A197" s="215">
        <v>44380.0</v>
      </c>
      <c r="B197" s="179" t="s">
        <v>435</v>
      </c>
      <c r="C197" s="179"/>
      <c r="D197" s="202">
        <v>200000.0</v>
      </c>
      <c r="E197" s="179"/>
      <c r="F197" s="179" t="s">
        <v>552</v>
      </c>
      <c r="G197" s="179" t="s">
        <v>501</v>
      </c>
      <c r="H197" s="216">
        <f t="shared" si="8"/>
        <v>583000</v>
      </c>
      <c r="I197" s="179"/>
    </row>
    <row r="198" ht="15.75" hidden="1" customHeight="1">
      <c r="A198" s="215">
        <v>44380.0</v>
      </c>
      <c r="B198" s="179" t="s">
        <v>452</v>
      </c>
      <c r="C198" s="179"/>
      <c r="D198" s="202">
        <v>36000.0</v>
      </c>
      <c r="E198" s="179"/>
      <c r="F198" s="179" t="s">
        <v>524</v>
      </c>
      <c r="G198" s="179" t="s">
        <v>397</v>
      </c>
      <c r="H198" s="216">
        <f t="shared" si="8"/>
        <v>619000</v>
      </c>
      <c r="I198" s="179"/>
    </row>
    <row r="199" ht="15.75" hidden="1" customHeight="1">
      <c r="A199" s="215">
        <v>44381.0</v>
      </c>
      <c r="B199" s="179" t="s">
        <v>334</v>
      </c>
      <c r="C199" s="179"/>
      <c r="D199" s="202">
        <v>20000.0</v>
      </c>
      <c r="E199" s="179"/>
      <c r="F199" s="179" t="s">
        <v>531</v>
      </c>
      <c r="G199" s="179" t="s">
        <v>401</v>
      </c>
      <c r="H199" s="216">
        <f t="shared" si="8"/>
        <v>639000</v>
      </c>
      <c r="I199" s="179"/>
    </row>
    <row r="200" ht="15.75" hidden="1" customHeight="1">
      <c r="A200" s="215">
        <v>44381.0</v>
      </c>
      <c r="B200" s="179" t="s">
        <v>332</v>
      </c>
      <c r="C200" s="179"/>
      <c r="D200" s="202">
        <v>26000.0</v>
      </c>
      <c r="E200" s="179"/>
      <c r="F200" s="179" t="s">
        <v>553</v>
      </c>
      <c r="G200" s="179" t="s">
        <v>401</v>
      </c>
      <c r="H200" s="216">
        <f t="shared" si="8"/>
        <v>665000</v>
      </c>
      <c r="I200" s="179"/>
    </row>
    <row r="201" ht="15.75" hidden="1" customHeight="1">
      <c r="A201" s="215">
        <v>44381.0</v>
      </c>
      <c r="B201" s="179" t="s">
        <v>505</v>
      </c>
      <c r="C201" s="179"/>
      <c r="D201" s="202">
        <v>30000.0</v>
      </c>
      <c r="E201" s="179"/>
      <c r="F201" s="179" t="s">
        <v>554</v>
      </c>
      <c r="G201" s="179" t="s">
        <v>501</v>
      </c>
      <c r="H201" s="216">
        <f t="shared" si="8"/>
        <v>695000</v>
      </c>
      <c r="I201" s="179"/>
    </row>
    <row r="202" ht="15.75" hidden="1" customHeight="1">
      <c r="A202" s="215">
        <v>44381.0</v>
      </c>
      <c r="B202" s="179" t="s">
        <v>494</v>
      </c>
      <c r="C202" s="179"/>
      <c r="D202" s="202">
        <v>37000.0</v>
      </c>
      <c r="E202" s="179"/>
      <c r="F202" s="179" t="s">
        <v>555</v>
      </c>
      <c r="G202" s="179" t="s">
        <v>401</v>
      </c>
      <c r="H202" s="216">
        <f t="shared" si="8"/>
        <v>732000</v>
      </c>
      <c r="I202" s="179"/>
    </row>
    <row r="203" ht="15.75" hidden="1" customHeight="1">
      <c r="A203" s="215">
        <v>44382.0</v>
      </c>
      <c r="B203" s="179" t="s">
        <v>528</v>
      </c>
      <c r="C203" s="179"/>
      <c r="D203" s="202">
        <v>6000.0</v>
      </c>
      <c r="E203" s="179"/>
      <c r="F203" s="179" t="s">
        <v>556</v>
      </c>
      <c r="G203" s="179" t="s">
        <v>401</v>
      </c>
      <c r="H203" s="216">
        <f t="shared" si="8"/>
        <v>738000</v>
      </c>
      <c r="I203" s="179"/>
    </row>
    <row r="204" ht="15.75" hidden="1" customHeight="1">
      <c r="A204" s="215">
        <v>44382.0</v>
      </c>
      <c r="B204" s="179" t="s">
        <v>519</v>
      </c>
      <c r="C204" s="179"/>
      <c r="D204" s="202">
        <v>24000.0</v>
      </c>
      <c r="E204" s="179"/>
      <c r="F204" s="179" t="s">
        <v>557</v>
      </c>
      <c r="G204" s="179" t="s">
        <v>401</v>
      </c>
      <c r="H204" s="216">
        <f t="shared" si="8"/>
        <v>762000</v>
      </c>
      <c r="I204" s="179"/>
    </row>
    <row r="205" ht="15.75" hidden="1" customHeight="1">
      <c r="A205" s="215">
        <v>44382.0</v>
      </c>
      <c r="B205" s="179" t="s">
        <v>558</v>
      </c>
      <c r="C205" s="179"/>
      <c r="D205" s="202">
        <v>20000.0</v>
      </c>
      <c r="E205" s="179"/>
      <c r="F205" s="179" t="s">
        <v>531</v>
      </c>
      <c r="G205" s="179" t="s">
        <v>401</v>
      </c>
      <c r="H205" s="216">
        <f t="shared" si="8"/>
        <v>782000</v>
      </c>
      <c r="I205" s="179"/>
    </row>
    <row r="206" ht="15.75" hidden="1" customHeight="1">
      <c r="A206" s="215">
        <v>44383.0</v>
      </c>
      <c r="B206" s="179" t="s">
        <v>452</v>
      </c>
      <c r="C206" s="179"/>
      <c r="D206" s="202">
        <v>60000.0</v>
      </c>
      <c r="E206" s="179"/>
      <c r="F206" s="179" t="s">
        <v>559</v>
      </c>
      <c r="G206" s="179" t="s">
        <v>501</v>
      </c>
      <c r="H206" s="216">
        <f t="shared" si="8"/>
        <v>842000</v>
      </c>
      <c r="I206" s="179"/>
    </row>
    <row r="207" ht="15.75" hidden="1" customHeight="1">
      <c r="A207" s="215">
        <v>44383.0</v>
      </c>
      <c r="B207" s="179" t="s">
        <v>435</v>
      </c>
      <c r="C207" s="179"/>
      <c r="D207" s="202">
        <v>10000.0</v>
      </c>
      <c r="E207" s="179"/>
      <c r="F207" s="179" t="s">
        <v>534</v>
      </c>
      <c r="G207" s="179" t="s">
        <v>401</v>
      </c>
      <c r="H207" s="216">
        <f t="shared" si="8"/>
        <v>852000</v>
      </c>
      <c r="I207" s="179"/>
    </row>
    <row r="208" ht="15.75" hidden="1" customHeight="1">
      <c r="A208" s="215">
        <v>44383.0</v>
      </c>
      <c r="B208" s="179" t="s">
        <v>348</v>
      </c>
      <c r="C208" s="179"/>
      <c r="D208" s="202">
        <v>36000.0</v>
      </c>
      <c r="E208" s="179"/>
      <c r="F208" s="179" t="s">
        <v>560</v>
      </c>
      <c r="G208" s="179" t="s">
        <v>401</v>
      </c>
      <c r="H208" s="216">
        <f t="shared" si="8"/>
        <v>888000</v>
      </c>
      <c r="I208" s="179"/>
    </row>
    <row r="209" ht="15.75" hidden="1" customHeight="1">
      <c r="A209" s="215">
        <v>44383.0</v>
      </c>
      <c r="B209" s="179" t="s">
        <v>341</v>
      </c>
      <c r="C209" s="179"/>
      <c r="D209" s="202">
        <v>20000.0</v>
      </c>
      <c r="E209" s="179"/>
      <c r="F209" s="179" t="s">
        <v>531</v>
      </c>
      <c r="G209" s="179" t="s">
        <v>401</v>
      </c>
      <c r="H209" s="216">
        <f t="shared" si="8"/>
        <v>908000</v>
      </c>
      <c r="I209" s="179"/>
    </row>
    <row r="210" ht="15.75" hidden="1" customHeight="1">
      <c r="A210" s="215">
        <v>44383.0</v>
      </c>
      <c r="B210" s="179" t="s">
        <v>561</v>
      </c>
      <c r="C210" s="179"/>
      <c r="D210" s="202">
        <v>30000.0</v>
      </c>
      <c r="E210" s="179"/>
      <c r="F210" s="179" t="s">
        <v>525</v>
      </c>
      <c r="G210" s="179" t="s">
        <v>501</v>
      </c>
      <c r="H210" s="216">
        <f t="shared" si="8"/>
        <v>938000</v>
      </c>
      <c r="I210" s="179"/>
    </row>
    <row r="211" ht="15.75" hidden="1" customHeight="1">
      <c r="A211" s="215">
        <v>44383.0</v>
      </c>
      <c r="B211" s="179" t="s">
        <v>562</v>
      </c>
      <c r="C211" s="179"/>
      <c r="D211" s="202">
        <v>183384.0</v>
      </c>
      <c r="E211" s="179"/>
      <c r="F211" s="179" t="s">
        <v>563</v>
      </c>
      <c r="G211" s="179" t="s">
        <v>564</v>
      </c>
      <c r="H211" s="216">
        <f t="shared" si="8"/>
        <v>1121384</v>
      </c>
      <c r="I211" s="179">
        <v>1.01841543E8</v>
      </c>
    </row>
    <row r="212" ht="15.75" hidden="1" customHeight="1">
      <c r="A212" s="215">
        <v>44383.0</v>
      </c>
      <c r="B212" s="179" t="s">
        <v>562</v>
      </c>
      <c r="C212" s="179"/>
      <c r="D212" s="202">
        <v>183384.0</v>
      </c>
      <c r="E212" s="179"/>
      <c r="F212" s="179" t="s">
        <v>565</v>
      </c>
      <c r="G212" s="179" t="s">
        <v>564</v>
      </c>
      <c r="H212" s="216">
        <f t="shared" si="8"/>
        <v>1304768</v>
      </c>
      <c r="I212" s="179">
        <v>1.01841543E8</v>
      </c>
    </row>
    <row r="213" ht="15.75" hidden="1" customHeight="1">
      <c r="A213" s="198">
        <v>44384.0</v>
      </c>
      <c r="B213" s="179" t="s">
        <v>127</v>
      </c>
      <c r="C213" s="179"/>
      <c r="D213" s="202">
        <v>1000.0</v>
      </c>
      <c r="E213" s="179"/>
      <c r="F213" s="179" t="s">
        <v>566</v>
      </c>
      <c r="G213" s="179" t="s">
        <v>401</v>
      </c>
      <c r="H213" s="216">
        <f t="shared" si="8"/>
        <v>1305768</v>
      </c>
      <c r="I213" s="179"/>
    </row>
    <row r="214" ht="15.75" hidden="1" customHeight="1">
      <c r="A214" s="198">
        <v>44384.0</v>
      </c>
      <c r="B214" s="179" t="s">
        <v>567</v>
      </c>
      <c r="C214" s="179"/>
      <c r="D214" s="202">
        <v>30000.0</v>
      </c>
      <c r="E214" s="179"/>
      <c r="F214" s="179" t="s">
        <v>568</v>
      </c>
      <c r="G214" s="179" t="s">
        <v>564</v>
      </c>
      <c r="H214" s="216">
        <f t="shared" si="8"/>
        <v>1335768</v>
      </c>
      <c r="I214" s="179"/>
    </row>
    <row r="215" ht="15.75" hidden="1" customHeight="1">
      <c r="A215" s="198">
        <v>44384.0</v>
      </c>
      <c r="B215" s="179" t="s">
        <v>452</v>
      </c>
      <c r="C215" s="179"/>
      <c r="D215" s="202">
        <v>35000.0</v>
      </c>
      <c r="E215" s="179"/>
      <c r="F215" s="179" t="s">
        <v>569</v>
      </c>
      <c r="G215" s="179" t="s">
        <v>447</v>
      </c>
      <c r="H215" s="216">
        <f t="shared" si="8"/>
        <v>1370768</v>
      </c>
      <c r="I215" s="179"/>
    </row>
    <row r="216" ht="15.75" hidden="1" customHeight="1">
      <c r="A216" s="198">
        <v>44384.0</v>
      </c>
      <c r="B216" s="179" t="s">
        <v>494</v>
      </c>
      <c r="C216" s="179"/>
      <c r="D216" s="202">
        <v>30000.0</v>
      </c>
      <c r="E216" s="179"/>
      <c r="F216" s="179" t="s">
        <v>570</v>
      </c>
      <c r="G216" s="179" t="s">
        <v>397</v>
      </c>
      <c r="H216" s="216">
        <f t="shared" si="8"/>
        <v>1400768</v>
      </c>
      <c r="I216" s="179"/>
    </row>
    <row r="217" ht="15.75" hidden="1" customHeight="1">
      <c r="A217" s="198">
        <v>44385.0</v>
      </c>
      <c r="B217" s="179" t="s">
        <v>494</v>
      </c>
      <c r="C217" s="179"/>
      <c r="D217" s="202">
        <v>23900.0</v>
      </c>
      <c r="E217" s="179"/>
      <c r="F217" s="179" t="s">
        <v>571</v>
      </c>
      <c r="G217" s="179" t="s">
        <v>397</v>
      </c>
      <c r="H217" s="216">
        <f t="shared" si="8"/>
        <v>1424668</v>
      </c>
      <c r="I217" s="179"/>
    </row>
    <row r="218" ht="15.75" hidden="1" customHeight="1">
      <c r="A218" s="198">
        <v>44385.0</v>
      </c>
      <c r="B218" s="179" t="s">
        <v>494</v>
      </c>
      <c r="C218" s="179"/>
      <c r="D218" s="202">
        <v>30000.0</v>
      </c>
      <c r="E218" s="179"/>
      <c r="F218" s="179" t="s">
        <v>572</v>
      </c>
      <c r="G218" s="179" t="s">
        <v>397</v>
      </c>
      <c r="H218" s="216">
        <f t="shared" si="8"/>
        <v>1454668</v>
      </c>
      <c r="I218" s="179"/>
    </row>
    <row r="219" ht="15.75" hidden="1" customHeight="1">
      <c r="A219" s="198">
        <v>44385.0</v>
      </c>
      <c r="B219" s="179" t="s">
        <v>368</v>
      </c>
      <c r="C219" s="179"/>
      <c r="D219" s="179"/>
      <c r="E219" s="179">
        <v>1304768.0</v>
      </c>
      <c r="F219" s="179"/>
      <c r="G219" s="179"/>
      <c r="H219" s="216">
        <v>149900.0</v>
      </c>
      <c r="I219" s="179"/>
    </row>
    <row r="220" ht="15.75" hidden="1" customHeight="1">
      <c r="A220" s="198">
        <v>44385.0</v>
      </c>
      <c r="B220" s="179" t="s">
        <v>110</v>
      </c>
      <c r="C220" s="179"/>
      <c r="D220" s="202">
        <v>48000.0</v>
      </c>
      <c r="E220" s="179"/>
      <c r="F220" s="179" t="s">
        <v>573</v>
      </c>
      <c r="G220" s="179" t="s">
        <v>401</v>
      </c>
      <c r="H220" s="216">
        <v>197900.0</v>
      </c>
      <c r="I220" s="179"/>
    </row>
    <row r="221" ht="15.75" hidden="1" customHeight="1">
      <c r="A221" s="198">
        <v>44385.0</v>
      </c>
      <c r="B221" s="179" t="s">
        <v>343</v>
      </c>
      <c r="C221" s="179"/>
      <c r="D221" s="202">
        <v>60000.0</v>
      </c>
      <c r="E221" s="179"/>
      <c r="F221" s="179" t="s">
        <v>574</v>
      </c>
      <c r="G221" s="179" t="s">
        <v>401</v>
      </c>
      <c r="H221" s="216">
        <v>257900.0</v>
      </c>
      <c r="I221" s="179"/>
    </row>
    <row r="222" ht="15.75" hidden="1" customHeight="1">
      <c r="A222" s="198">
        <v>44386.0</v>
      </c>
      <c r="B222" s="179" t="s">
        <v>332</v>
      </c>
      <c r="C222" s="179"/>
      <c r="D222" s="202">
        <v>11000.0</v>
      </c>
      <c r="E222" s="179"/>
      <c r="F222" s="179" t="s">
        <v>575</v>
      </c>
      <c r="G222" s="179" t="s">
        <v>401</v>
      </c>
      <c r="H222" s="199">
        <v>268900.0</v>
      </c>
      <c r="I222" s="179"/>
    </row>
    <row r="223" ht="15.75" hidden="1" customHeight="1">
      <c r="A223" s="198">
        <v>44386.0</v>
      </c>
      <c r="B223" s="179" t="s">
        <v>576</v>
      </c>
      <c r="C223" s="179"/>
      <c r="D223" s="202">
        <v>30000.0</v>
      </c>
      <c r="E223" s="179"/>
      <c r="F223" s="179" t="s">
        <v>577</v>
      </c>
      <c r="G223" s="179" t="s">
        <v>501</v>
      </c>
      <c r="H223" s="199">
        <v>298900.0</v>
      </c>
      <c r="I223" s="179"/>
    </row>
    <row r="224" ht="15.75" hidden="1" customHeight="1">
      <c r="A224" s="198">
        <v>44386.0</v>
      </c>
      <c r="B224" s="179" t="s">
        <v>452</v>
      </c>
      <c r="C224" s="179"/>
      <c r="D224" s="202">
        <v>8000.0</v>
      </c>
      <c r="E224" s="179"/>
      <c r="F224" s="179" t="s">
        <v>574</v>
      </c>
      <c r="G224" s="179" t="s">
        <v>401</v>
      </c>
      <c r="H224" s="199">
        <v>306900.0</v>
      </c>
      <c r="I224" s="179"/>
    </row>
    <row r="225" ht="15.75" hidden="1" customHeight="1">
      <c r="A225" s="198">
        <v>44386.0</v>
      </c>
      <c r="B225" s="179" t="s">
        <v>452</v>
      </c>
      <c r="C225" s="179"/>
      <c r="D225" s="202">
        <v>16000.0</v>
      </c>
      <c r="E225" s="179"/>
      <c r="F225" s="179" t="s">
        <v>574</v>
      </c>
      <c r="G225" s="179" t="s">
        <v>401</v>
      </c>
      <c r="H225" s="199">
        <v>322900.0</v>
      </c>
      <c r="I225" s="179"/>
    </row>
    <row r="226" ht="15.75" hidden="1" customHeight="1">
      <c r="A226" s="198">
        <v>44386.0</v>
      </c>
      <c r="B226" s="179" t="s">
        <v>452</v>
      </c>
      <c r="C226" s="179"/>
      <c r="D226" s="202">
        <v>10000.0</v>
      </c>
      <c r="E226" s="179"/>
      <c r="F226" s="179" t="s">
        <v>578</v>
      </c>
      <c r="G226" s="179" t="s">
        <v>401</v>
      </c>
      <c r="H226" s="199">
        <v>332900.0</v>
      </c>
      <c r="I226" s="179"/>
    </row>
    <row r="227" ht="15.75" hidden="1" customHeight="1">
      <c r="A227" s="198">
        <v>44386.0</v>
      </c>
      <c r="B227" s="179" t="s">
        <v>452</v>
      </c>
      <c r="C227" s="179"/>
      <c r="D227" s="202">
        <v>17000.0</v>
      </c>
      <c r="E227" s="179"/>
      <c r="F227" s="179" t="s">
        <v>578</v>
      </c>
      <c r="G227" s="179" t="s">
        <v>401</v>
      </c>
      <c r="H227" s="199">
        <v>349900.0</v>
      </c>
      <c r="I227" s="179"/>
    </row>
    <row r="228" ht="15.75" hidden="1" customHeight="1">
      <c r="A228" s="198">
        <v>44386.0</v>
      </c>
      <c r="B228" s="179" t="s">
        <v>452</v>
      </c>
      <c r="C228" s="179"/>
      <c r="D228" s="202">
        <v>6000.0</v>
      </c>
      <c r="E228" s="179"/>
      <c r="F228" s="179" t="s">
        <v>578</v>
      </c>
      <c r="G228" s="179" t="s">
        <v>401</v>
      </c>
      <c r="H228" s="199">
        <v>355900.0</v>
      </c>
      <c r="I228" s="179"/>
    </row>
    <row r="229" ht="15.75" hidden="1" customHeight="1">
      <c r="A229" s="198">
        <v>44387.0</v>
      </c>
      <c r="B229" s="179" t="s">
        <v>517</v>
      </c>
      <c r="C229" s="179"/>
      <c r="D229" s="202">
        <v>23000.0</v>
      </c>
      <c r="E229" s="179"/>
      <c r="F229" s="179" t="s">
        <v>579</v>
      </c>
      <c r="G229" s="179" t="s">
        <v>401</v>
      </c>
      <c r="H229" s="199">
        <v>378900.0</v>
      </c>
      <c r="I229" s="179"/>
    </row>
    <row r="230" ht="15.75" hidden="1" customHeight="1">
      <c r="A230" s="198">
        <v>44387.0</v>
      </c>
      <c r="B230" s="179" t="s">
        <v>325</v>
      </c>
      <c r="C230" s="179"/>
      <c r="D230" s="202">
        <v>14000.0</v>
      </c>
      <c r="E230" s="179"/>
      <c r="F230" s="179" t="s">
        <v>579</v>
      </c>
      <c r="G230" s="179" t="s">
        <v>401</v>
      </c>
      <c r="H230" s="199">
        <v>392900.0</v>
      </c>
      <c r="I230" s="179"/>
    </row>
    <row r="231" ht="15.75" hidden="1" customHeight="1">
      <c r="A231" s="198">
        <v>44387.0</v>
      </c>
      <c r="B231" s="179" t="s">
        <v>110</v>
      </c>
      <c r="C231" s="179"/>
      <c r="D231" s="202">
        <v>24000.0</v>
      </c>
      <c r="E231" s="179"/>
      <c r="F231" s="179" t="s">
        <v>573</v>
      </c>
      <c r="G231" s="179" t="s">
        <v>401</v>
      </c>
      <c r="H231" s="199">
        <v>416900.0</v>
      </c>
      <c r="I231" s="179"/>
    </row>
    <row r="232" ht="15.75" hidden="1" customHeight="1">
      <c r="A232" s="198">
        <v>44387.0</v>
      </c>
      <c r="B232" s="179" t="s">
        <v>452</v>
      </c>
      <c r="C232" s="179"/>
      <c r="D232" s="202">
        <v>15000.0</v>
      </c>
      <c r="E232" s="179"/>
      <c r="F232" s="179" t="s">
        <v>580</v>
      </c>
      <c r="G232" s="179" t="s">
        <v>447</v>
      </c>
      <c r="H232" s="199">
        <v>431900.0</v>
      </c>
      <c r="I232" s="179"/>
    </row>
    <row r="233" ht="15.75" hidden="1" customHeight="1">
      <c r="A233" s="198">
        <v>44387.0</v>
      </c>
      <c r="B233" s="179" t="s">
        <v>435</v>
      </c>
      <c r="C233" s="179"/>
      <c r="D233" s="202">
        <v>280000.0</v>
      </c>
      <c r="E233" s="179"/>
      <c r="F233" s="179" t="s">
        <v>581</v>
      </c>
      <c r="G233" s="179" t="s">
        <v>501</v>
      </c>
      <c r="H233" s="199">
        <v>711900.0</v>
      </c>
      <c r="I233" s="179"/>
    </row>
    <row r="234" ht="15.75" hidden="1" customHeight="1">
      <c r="A234" s="198">
        <v>44388.0</v>
      </c>
      <c r="B234" s="179" t="s">
        <v>582</v>
      </c>
      <c r="C234" s="179"/>
      <c r="D234" s="202">
        <v>64000.0</v>
      </c>
      <c r="E234" s="179"/>
      <c r="F234" s="179" t="s">
        <v>583</v>
      </c>
      <c r="G234" s="179" t="s">
        <v>501</v>
      </c>
      <c r="H234" s="199">
        <v>775900.0</v>
      </c>
      <c r="I234" s="179"/>
    </row>
    <row r="235" ht="15.75" hidden="1" customHeight="1">
      <c r="A235" s="198">
        <v>44388.0</v>
      </c>
      <c r="B235" s="179" t="s">
        <v>72</v>
      </c>
      <c r="C235" s="179"/>
      <c r="D235" s="202">
        <v>40000.0</v>
      </c>
      <c r="E235" s="179"/>
      <c r="F235" s="179" t="s">
        <v>584</v>
      </c>
      <c r="G235" s="179" t="s">
        <v>447</v>
      </c>
      <c r="H235" s="199">
        <f t="shared" ref="H235:H259" si="9">H234+D235</f>
        <v>815900</v>
      </c>
      <c r="I235" s="179"/>
    </row>
    <row r="236" ht="15.75" hidden="1" customHeight="1">
      <c r="A236" s="198">
        <v>44390.0</v>
      </c>
      <c r="B236" s="179" t="s">
        <v>452</v>
      </c>
      <c r="C236" s="179"/>
      <c r="D236" s="202">
        <v>15000.0</v>
      </c>
      <c r="E236" s="179"/>
      <c r="F236" s="179" t="s">
        <v>580</v>
      </c>
      <c r="G236" s="179" t="s">
        <v>501</v>
      </c>
      <c r="H236" s="199">
        <f t="shared" si="9"/>
        <v>830900</v>
      </c>
    </row>
    <row r="237" ht="15.75" hidden="1" customHeight="1">
      <c r="A237" s="198">
        <v>44391.0</v>
      </c>
      <c r="B237" s="179" t="s">
        <v>332</v>
      </c>
      <c r="C237" s="179"/>
      <c r="D237" s="202">
        <v>16000.0</v>
      </c>
      <c r="E237" s="179"/>
      <c r="F237" s="179" t="s">
        <v>585</v>
      </c>
      <c r="G237" s="179" t="s">
        <v>401</v>
      </c>
      <c r="H237" s="199">
        <f t="shared" si="9"/>
        <v>846900</v>
      </c>
    </row>
    <row r="238" ht="15.75" hidden="1" customHeight="1">
      <c r="A238" s="198">
        <v>44391.0</v>
      </c>
      <c r="B238" s="179" t="s">
        <v>435</v>
      </c>
      <c r="C238" s="179"/>
      <c r="D238" s="202">
        <v>5000.0</v>
      </c>
      <c r="E238" s="179"/>
      <c r="F238" s="179" t="s">
        <v>585</v>
      </c>
      <c r="G238" s="179" t="s">
        <v>401</v>
      </c>
      <c r="H238" s="199">
        <f t="shared" si="9"/>
        <v>851900</v>
      </c>
    </row>
    <row r="239" ht="15.75" hidden="1" customHeight="1">
      <c r="A239" s="198">
        <v>44391.0</v>
      </c>
      <c r="B239" s="179" t="s">
        <v>435</v>
      </c>
      <c r="C239" s="179"/>
      <c r="D239" s="202">
        <v>21000.0</v>
      </c>
      <c r="E239" s="179"/>
      <c r="F239" s="179" t="s">
        <v>585</v>
      </c>
      <c r="G239" s="179" t="s">
        <v>401</v>
      </c>
      <c r="H239" s="199">
        <f t="shared" si="9"/>
        <v>872900</v>
      </c>
    </row>
    <row r="240" ht="15.75" hidden="1" customHeight="1">
      <c r="A240" s="198">
        <v>44391.0</v>
      </c>
      <c r="B240" s="179" t="s">
        <v>435</v>
      </c>
      <c r="C240" s="179"/>
      <c r="D240" s="202">
        <v>20000.0</v>
      </c>
      <c r="E240" s="179"/>
      <c r="F240" s="179" t="s">
        <v>585</v>
      </c>
      <c r="G240" s="179" t="s">
        <v>401</v>
      </c>
      <c r="H240" s="199">
        <f t="shared" si="9"/>
        <v>892900</v>
      </c>
    </row>
    <row r="241" ht="15.75" hidden="1" customHeight="1">
      <c r="A241" s="198">
        <v>44391.0</v>
      </c>
      <c r="B241" s="179" t="s">
        <v>110</v>
      </c>
      <c r="C241" s="179"/>
      <c r="D241" s="202">
        <v>35500.0</v>
      </c>
      <c r="E241" s="179"/>
      <c r="F241" s="179" t="s">
        <v>586</v>
      </c>
      <c r="G241" s="179" t="s">
        <v>401</v>
      </c>
      <c r="H241" s="199">
        <f t="shared" si="9"/>
        <v>928400</v>
      </c>
    </row>
    <row r="242" ht="15.75" hidden="1" customHeight="1">
      <c r="A242" s="198">
        <v>44392.0</v>
      </c>
      <c r="B242" s="179" t="s">
        <v>587</v>
      </c>
      <c r="C242" s="179"/>
      <c r="D242" s="202">
        <v>14000.0</v>
      </c>
      <c r="E242" s="179"/>
      <c r="F242" s="179" t="s">
        <v>588</v>
      </c>
      <c r="G242" s="179" t="s">
        <v>401</v>
      </c>
      <c r="H242" s="199">
        <f t="shared" si="9"/>
        <v>942400</v>
      </c>
    </row>
    <row r="243" ht="15.75" hidden="1" customHeight="1">
      <c r="A243" s="198">
        <v>44392.0</v>
      </c>
      <c r="B243" s="179" t="s">
        <v>452</v>
      </c>
      <c r="C243" s="179"/>
      <c r="D243" s="202">
        <v>15000.0</v>
      </c>
      <c r="E243" s="179"/>
      <c r="F243" s="179" t="s">
        <v>580</v>
      </c>
      <c r="G243" s="179" t="s">
        <v>501</v>
      </c>
      <c r="H243" s="199">
        <f t="shared" si="9"/>
        <v>957400</v>
      </c>
    </row>
    <row r="244" ht="15.75" hidden="1" customHeight="1">
      <c r="A244" s="198">
        <v>44392.0</v>
      </c>
      <c r="B244" s="179" t="s">
        <v>343</v>
      </c>
      <c r="C244" s="179"/>
      <c r="D244" s="202">
        <v>20000.0</v>
      </c>
      <c r="E244" s="179"/>
      <c r="F244" s="179" t="s">
        <v>574</v>
      </c>
      <c r="G244" s="179" t="s">
        <v>401</v>
      </c>
      <c r="H244" s="199">
        <f t="shared" si="9"/>
        <v>977400</v>
      </c>
    </row>
    <row r="245" ht="15.75" hidden="1" customHeight="1">
      <c r="A245" s="198">
        <v>44392.0</v>
      </c>
      <c r="B245" s="179" t="s">
        <v>589</v>
      </c>
      <c r="C245" s="179"/>
      <c r="D245" s="202">
        <v>25000.0</v>
      </c>
      <c r="E245" s="179"/>
      <c r="F245" s="179" t="s">
        <v>590</v>
      </c>
      <c r="G245" s="179" t="s">
        <v>401</v>
      </c>
      <c r="H245" s="199">
        <f t="shared" si="9"/>
        <v>1002400</v>
      </c>
    </row>
    <row r="246" ht="15.75" hidden="1" customHeight="1">
      <c r="A246" s="198">
        <v>44392.0</v>
      </c>
      <c r="B246" s="179" t="s">
        <v>341</v>
      </c>
      <c r="C246" s="179"/>
      <c r="D246" s="202">
        <v>6000.0</v>
      </c>
      <c r="E246" s="179"/>
      <c r="F246" s="179" t="s">
        <v>578</v>
      </c>
      <c r="G246" s="179" t="s">
        <v>401</v>
      </c>
      <c r="H246" s="199">
        <f t="shared" si="9"/>
        <v>1008400</v>
      </c>
    </row>
    <row r="247" ht="15.75" hidden="1" customHeight="1">
      <c r="A247" s="198">
        <v>44393.0</v>
      </c>
      <c r="B247" s="179" t="s">
        <v>591</v>
      </c>
      <c r="C247" s="179"/>
      <c r="D247" s="202">
        <v>10000.0</v>
      </c>
      <c r="E247" s="179"/>
      <c r="F247" s="179" t="s">
        <v>592</v>
      </c>
      <c r="G247" s="179" t="s">
        <v>401</v>
      </c>
      <c r="H247" s="199">
        <f t="shared" si="9"/>
        <v>1018400</v>
      </c>
    </row>
    <row r="248" ht="15.75" hidden="1" customHeight="1">
      <c r="A248" s="198">
        <v>44393.0</v>
      </c>
      <c r="B248" s="179" t="s">
        <v>505</v>
      </c>
      <c r="C248" s="179"/>
      <c r="D248" s="202">
        <v>40000.0</v>
      </c>
      <c r="E248" s="179"/>
      <c r="F248" s="179" t="s">
        <v>580</v>
      </c>
      <c r="G248" s="179" t="s">
        <v>501</v>
      </c>
      <c r="H248" s="199">
        <f t="shared" si="9"/>
        <v>1058400</v>
      </c>
    </row>
    <row r="249" ht="15.75" hidden="1" customHeight="1">
      <c r="A249" s="198">
        <v>44393.0</v>
      </c>
      <c r="B249" s="179" t="s">
        <v>593</v>
      </c>
      <c r="C249" s="179"/>
      <c r="D249" s="202">
        <v>5000.0</v>
      </c>
      <c r="E249" s="179"/>
      <c r="F249" s="179" t="s">
        <v>594</v>
      </c>
      <c r="G249" s="179" t="s">
        <v>401</v>
      </c>
      <c r="H249" s="199">
        <f t="shared" si="9"/>
        <v>1063400</v>
      </c>
    </row>
    <row r="250" ht="15.75" hidden="1" customHeight="1">
      <c r="A250" s="198">
        <v>44393.0</v>
      </c>
      <c r="B250" s="179" t="s">
        <v>110</v>
      </c>
      <c r="C250" s="179"/>
      <c r="D250" s="202">
        <v>20000.0</v>
      </c>
      <c r="E250" s="179"/>
      <c r="F250" s="179" t="s">
        <v>595</v>
      </c>
      <c r="G250" s="179" t="s">
        <v>401</v>
      </c>
      <c r="H250" s="199">
        <f t="shared" si="9"/>
        <v>1083400</v>
      </c>
    </row>
    <row r="251" ht="15.75" hidden="1" customHeight="1">
      <c r="A251" s="198">
        <v>44394.0</v>
      </c>
      <c r="B251" s="179" t="s">
        <v>348</v>
      </c>
      <c r="C251" s="179"/>
      <c r="D251" s="202">
        <v>30000.0</v>
      </c>
      <c r="E251" s="179"/>
      <c r="F251" s="179" t="s">
        <v>590</v>
      </c>
      <c r="G251" s="179" t="s">
        <v>401</v>
      </c>
      <c r="H251" s="199">
        <f t="shared" si="9"/>
        <v>1113400</v>
      </c>
    </row>
    <row r="252" ht="15.75" hidden="1" customHeight="1">
      <c r="A252" s="198">
        <v>44394.0</v>
      </c>
      <c r="B252" s="179" t="s">
        <v>343</v>
      </c>
      <c r="C252" s="179"/>
      <c r="D252" s="202">
        <v>10000.0</v>
      </c>
      <c r="E252" s="179"/>
      <c r="F252" s="179" t="s">
        <v>574</v>
      </c>
      <c r="G252" s="179" t="s">
        <v>401</v>
      </c>
      <c r="H252" s="199">
        <f t="shared" si="9"/>
        <v>1123400</v>
      </c>
    </row>
    <row r="253" ht="15.75" hidden="1" customHeight="1">
      <c r="A253" s="198">
        <v>44394.0</v>
      </c>
      <c r="B253" s="179" t="s">
        <v>64</v>
      </c>
      <c r="C253" s="179"/>
      <c r="D253" s="202">
        <v>20000.0</v>
      </c>
      <c r="E253" s="179"/>
      <c r="F253" s="179" t="s">
        <v>592</v>
      </c>
      <c r="G253" s="179" t="s">
        <v>401</v>
      </c>
      <c r="H253" s="199">
        <f t="shared" si="9"/>
        <v>1143400</v>
      </c>
    </row>
    <row r="254" ht="15.75" hidden="1" customHeight="1">
      <c r="A254" s="198">
        <v>44394.0</v>
      </c>
      <c r="B254" s="179" t="s">
        <v>341</v>
      </c>
      <c r="C254" s="179"/>
      <c r="D254" s="202">
        <v>15000.0</v>
      </c>
      <c r="E254" s="179"/>
      <c r="F254" s="179" t="s">
        <v>578</v>
      </c>
      <c r="G254" s="179" t="s">
        <v>401</v>
      </c>
      <c r="H254" s="199">
        <f t="shared" si="9"/>
        <v>1158400</v>
      </c>
    </row>
    <row r="255" ht="15.75" hidden="1" customHeight="1">
      <c r="A255" s="198">
        <v>44394.0</v>
      </c>
      <c r="B255" s="179" t="s">
        <v>505</v>
      </c>
      <c r="C255" s="179"/>
      <c r="D255" s="202">
        <v>45000.0</v>
      </c>
      <c r="E255" s="179"/>
      <c r="F255" s="179" t="s">
        <v>584</v>
      </c>
      <c r="G255" s="179" t="s">
        <v>401</v>
      </c>
      <c r="H255" s="199">
        <f t="shared" si="9"/>
        <v>1203400</v>
      </c>
    </row>
    <row r="256" ht="15.75" hidden="1" customHeight="1">
      <c r="A256" s="198">
        <v>44394.0</v>
      </c>
      <c r="B256" s="179" t="s">
        <v>596</v>
      </c>
      <c r="C256" s="179"/>
      <c r="D256" s="202">
        <v>8000.0</v>
      </c>
      <c r="E256" s="179"/>
      <c r="F256" s="179" t="s">
        <v>597</v>
      </c>
      <c r="G256" s="179" t="s">
        <v>401</v>
      </c>
      <c r="H256" s="199">
        <f t="shared" si="9"/>
        <v>1211400</v>
      </c>
    </row>
    <row r="257" ht="15.75" hidden="1" customHeight="1">
      <c r="A257" s="198">
        <v>44394.0</v>
      </c>
      <c r="B257" s="179" t="s">
        <v>598</v>
      </c>
      <c r="C257" s="179"/>
      <c r="D257" s="202">
        <v>40000.0</v>
      </c>
      <c r="E257" s="179"/>
      <c r="F257" s="179" t="s">
        <v>599</v>
      </c>
      <c r="G257" s="179" t="s">
        <v>501</v>
      </c>
      <c r="H257" s="199">
        <f t="shared" si="9"/>
        <v>1251400</v>
      </c>
    </row>
    <row r="258" ht="15.75" hidden="1" customHeight="1">
      <c r="A258" s="198">
        <v>44395.0</v>
      </c>
      <c r="B258" s="179" t="s">
        <v>600</v>
      </c>
      <c r="C258" s="179"/>
      <c r="D258" s="202">
        <v>20000.0</v>
      </c>
      <c r="E258" s="179"/>
      <c r="F258" s="179" t="s">
        <v>601</v>
      </c>
      <c r="G258" s="179" t="s">
        <v>501</v>
      </c>
      <c r="H258" s="199">
        <f t="shared" si="9"/>
        <v>1271400</v>
      </c>
    </row>
    <row r="259" ht="15.75" hidden="1" customHeight="1">
      <c r="A259" s="198">
        <v>44395.0</v>
      </c>
      <c r="B259" s="179" t="s">
        <v>505</v>
      </c>
      <c r="C259" s="179"/>
      <c r="D259" s="202">
        <v>20000.0</v>
      </c>
      <c r="E259" s="179"/>
      <c r="F259" s="179" t="s">
        <v>584</v>
      </c>
      <c r="G259" s="179" t="s">
        <v>501</v>
      </c>
      <c r="H259" s="199">
        <f t="shared" si="9"/>
        <v>1291400</v>
      </c>
    </row>
    <row r="260" ht="15.75" hidden="1" customHeight="1">
      <c r="A260" s="220">
        <v>44396.0</v>
      </c>
      <c r="B260" s="221" t="s">
        <v>368</v>
      </c>
      <c r="C260" s="221"/>
      <c r="D260" s="179"/>
      <c r="E260" s="222">
        <v>1291400.0</v>
      </c>
      <c r="F260" s="221"/>
      <c r="G260" s="221"/>
      <c r="H260" s="222">
        <f>H259-E260</f>
        <v>0</v>
      </c>
    </row>
    <row r="261" ht="15.75" hidden="1" customHeight="1">
      <c r="A261" s="215">
        <v>44396.0</v>
      </c>
      <c r="B261" s="179" t="s">
        <v>602</v>
      </c>
      <c r="C261" s="179"/>
      <c r="D261" s="202">
        <v>11500.0</v>
      </c>
      <c r="E261" s="179"/>
      <c r="F261" s="179" t="s">
        <v>603</v>
      </c>
      <c r="G261" s="179" t="s">
        <v>397</v>
      </c>
      <c r="H261" s="199">
        <f t="shared" ref="H261:H272" si="10">H260+D261</f>
        <v>11500</v>
      </c>
    </row>
    <row r="262" ht="15.75" hidden="1" customHeight="1">
      <c r="A262" s="215">
        <v>44397.0</v>
      </c>
      <c r="B262" s="179" t="s">
        <v>107</v>
      </c>
      <c r="C262" s="179"/>
      <c r="D262" s="202">
        <v>11000.0</v>
      </c>
      <c r="E262" s="179"/>
      <c r="F262" s="179" t="s">
        <v>604</v>
      </c>
      <c r="G262" s="179" t="s">
        <v>401</v>
      </c>
      <c r="H262" s="199">
        <f t="shared" si="10"/>
        <v>22500</v>
      </c>
    </row>
    <row r="263" ht="15.75" hidden="1" customHeight="1">
      <c r="A263" s="215">
        <v>44397.0</v>
      </c>
      <c r="B263" s="179" t="s">
        <v>505</v>
      </c>
      <c r="C263" s="179"/>
      <c r="D263" s="202">
        <v>45000.0</v>
      </c>
      <c r="E263" s="179"/>
      <c r="F263" s="179" t="s">
        <v>605</v>
      </c>
      <c r="G263" s="179" t="s">
        <v>501</v>
      </c>
      <c r="H263" s="199">
        <f t="shared" si="10"/>
        <v>67500</v>
      </c>
    </row>
    <row r="264" ht="15.75" hidden="1" customHeight="1">
      <c r="A264" s="215">
        <v>44398.0</v>
      </c>
      <c r="B264" s="179" t="s">
        <v>606</v>
      </c>
      <c r="C264" s="179"/>
      <c r="D264" s="202">
        <v>140000.0</v>
      </c>
      <c r="E264" s="179"/>
      <c r="F264" s="179" t="s">
        <v>607</v>
      </c>
      <c r="G264" s="179" t="s">
        <v>501</v>
      </c>
      <c r="H264" s="199">
        <f t="shared" si="10"/>
        <v>207500</v>
      </c>
    </row>
    <row r="265" ht="15.75" hidden="1" customHeight="1">
      <c r="A265" s="215">
        <v>44398.0</v>
      </c>
      <c r="B265" s="179" t="s">
        <v>606</v>
      </c>
      <c r="C265" s="179"/>
      <c r="D265" s="202">
        <v>10000.0</v>
      </c>
      <c r="E265" s="179"/>
      <c r="F265" s="179" t="s">
        <v>607</v>
      </c>
      <c r="G265" s="179" t="s">
        <v>501</v>
      </c>
      <c r="H265" s="199">
        <f t="shared" si="10"/>
        <v>217500</v>
      </c>
    </row>
    <row r="266" ht="15.75" hidden="1" customHeight="1">
      <c r="A266" s="215">
        <v>44398.0</v>
      </c>
      <c r="B266" s="179" t="s">
        <v>608</v>
      </c>
      <c r="C266" s="179"/>
      <c r="D266" s="202">
        <v>43000.0</v>
      </c>
      <c r="E266" s="179"/>
      <c r="F266" s="179" t="s">
        <v>609</v>
      </c>
      <c r="G266" s="179" t="s">
        <v>501</v>
      </c>
      <c r="H266" s="199">
        <f t="shared" si="10"/>
        <v>260500</v>
      </c>
    </row>
    <row r="267" ht="15.75" hidden="1" customHeight="1">
      <c r="A267" s="215">
        <v>44398.0</v>
      </c>
      <c r="B267" s="179" t="s">
        <v>315</v>
      </c>
      <c r="C267" s="179"/>
      <c r="D267" s="202">
        <v>6000.0</v>
      </c>
      <c r="E267" s="179"/>
      <c r="F267" s="179" t="s">
        <v>604</v>
      </c>
      <c r="G267" s="179" t="s">
        <v>401</v>
      </c>
      <c r="H267" s="199">
        <f t="shared" si="10"/>
        <v>266500</v>
      </c>
    </row>
    <row r="268" ht="15.75" hidden="1" customHeight="1">
      <c r="A268" s="215">
        <v>44398.0</v>
      </c>
      <c r="B268" s="179" t="s">
        <v>315</v>
      </c>
      <c r="C268" s="179"/>
      <c r="D268" s="202">
        <v>38000.0</v>
      </c>
      <c r="E268" s="179"/>
      <c r="F268" s="179" t="s">
        <v>604</v>
      </c>
      <c r="G268" s="179" t="s">
        <v>401</v>
      </c>
      <c r="H268" s="199">
        <f t="shared" si="10"/>
        <v>304500</v>
      </c>
    </row>
    <row r="269" ht="15.75" hidden="1" customHeight="1">
      <c r="A269" s="215">
        <v>44398.0</v>
      </c>
      <c r="B269" s="179" t="s">
        <v>610</v>
      </c>
      <c r="C269" s="179"/>
      <c r="D269" s="202">
        <v>35000.0</v>
      </c>
      <c r="E269" s="179"/>
      <c r="F269" s="179" t="s">
        <v>611</v>
      </c>
      <c r="G269" s="179" t="s">
        <v>501</v>
      </c>
      <c r="H269" s="199">
        <f t="shared" si="10"/>
        <v>339500</v>
      </c>
    </row>
    <row r="270" ht="15.75" hidden="1" customHeight="1">
      <c r="A270" s="215">
        <v>44398.0</v>
      </c>
      <c r="B270" s="179" t="s">
        <v>505</v>
      </c>
      <c r="C270" s="179"/>
      <c r="D270" s="202">
        <v>45000.0</v>
      </c>
      <c r="E270" s="179"/>
      <c r="F270" s="179" t="s">
        <v>612</v>
      </c>
      <c r="G270" s="179" t="s">
        <v>501</v>
      </c>
      <c r="H270" s="199">
        <f t="shared" si="10"/>
        <v>384500</v>
      </c>
    </row>
    <row r="271" ht="15.75" hidden="1" customHeight="1">
      <c r="A271" s="215">
        <v>44399.0</v>
      </c>
      <c r="B271" s="179" t="s">
        <v>613</v>
      </c>
      <c r="C271" s="179"/>
      <c r="D271" s="202">
        <v>44000.0</v>
      </c>
      <c r="E271" s="179"/>
      <c r="F271" s="179" t="s">
        <v>604</v>
      </c>
      <c r="G271" s="179" t="s">
        <v>401</v>
      </c>
      <c r="H271" s="199">
        <f t="shared" si="10"/>
        <v>428500</v>
      </c>
    </row>
    <row r="272" ht="15.75" hidden="1" customHeight="1">
      <c r="A272" s="215">
        <v>44399.0</v>
      </c>
      <c r="B272" s="179" t="s">
        <v>614</v>
      </c>
      <c r="C272" s="179"/>
      <c r="D272" s="202">
        <v>70000.0</v>
      </c>
      <c r="E272" s="179"/>
      <c r="F272" s="179" t="s">
        <v>615</v>
      </c>
      <c r="G272" s="179" t="s">
        <v>501</v>
      </c>
      <c r="H272" s="199">
        <f t="shared" si="10"/>
        <v>498500</v>
      </c>
    </row>
    <row r="273" ht="15.75" hidden="1" customHeight="1">
      <c r="A273" s="223">
        <v>44399.0</v>
      </c>
      <c r="B273" s="224" t="s">
        <v>368</v>
      </c>
      <c r="C273" s="224"/>
      <c r="D273" s="179"/>
      <c r="E273" s="225">
        <v>498500.0</v>
      </c>
      <c r="F273" s="224"/>
      <c r="G273" s="224"/>
      <c r="H273" s="225">
        <f>H272-E273</f>
        <v>0</v>
      </c>
    </row>
    <row r="274" ht="15.75" hidden="1" customHeight="1">
      <c r="A274" s="198">
        <v>44399.0</v>
      </c>
      <c r="B274" s="179" t="s">
        <v>616</v>
      </c>
      <c r="C274" s="179"/>
      <c r="D274" s="202">
        <v>15000.0</v>
      </c>
      <c r="E274" s="179"/>
      <c r="F274" s="179" t="s">
        <v>617</v>
      </c>
      <c r="G274" s="179" t="s">
        <v>501</v>
      </c>
      <c r="H274" s="199">
        <f t="shared" ref="H274:H293" si="11">H273+D274</f>
        <v>15000</v>
      </c>
    </row>
    <row r="275" ht="15.75" hidden="1" customHeight="1">
      <c r="A275" s="198">
        <v>44399.0</v>
      </c>
      <c r="B275" s="179" t="s">
        <v>505</v>
      </c>
      <c r="C275" s="179"/>
      <c r="D275" s="202">
        <v>45000.0</v>
      </c>
      <c r="E275" s="179"/>
      <c r="F275" s="179" t="s">
        <v>618</v>
      </c>
      <c r="G275" s="179" t="s">
        <v>501</v>
      </c>
      <c r="H275" s="199">
        <f t="shared" si="11"/>
        <v>60000</v>
      </c>
    </row>
    <row r="276" ht="15.75" hidden="1" customHeight="1">
      <c r="A276" s="198">
        <v>44400.0</v>
      </c>
      <c r="B276" s="179" t="s">
        <v>619</v>
      </c>
      <c r="C276" s="179"/>
      <c r="D276" s="202">
        <v>45000.0</v>
      </c>
      <c r="E276" s="179"/>
      <c r="F276" s="179" t="s">
        <v>620</v>
      </c>
      <c r="G276" s="179" t="s">
        <v>401</v>
      </c>
      <c r="H276" s="199">
        <f t="shared" si="11"/>
        <v>105000</v>
      </c>
    </row>
    <row r="277" ht="15.75" hidden="1" customHeight="1">
      <c r="A277" s="198">
        <v>44400.0</v>
      </c>
      <c r="B277" s="179" t="s">
        <v>505</v>
      </c>
      <c r="C277" s="179"/>
      <c r="D277" s="202">
        <v>50000.0</v>
      </c>
      <c r="E277" s="179"/>
      <c r="F277" s="179" t="s">
        <v>618</v>
      </c>
      <c r="G277" s="179" t="s">
        <v>501</v>
      </c>
      <c r="H277" s="199">
        <f t="shared" si="11"/>
        <v>155000</v>
      </c>
    </row>
    <row r="278" ht="15.75" hidden="1" customHeight="1">
      <c r="A278" s="198">
        <v>44401.0</v>
      </c>
      <c r="B278" s="179" t="s">
        <v>621</v>
      </c>
      <c r="C278" s="179"/>
      <c r="D278" s="202">
        <v>100000.0</v>
      </c>
      <c r="E278" s="179"/>
      <c r="F278" s="179" t="s">
        <v>622</v>
      </c>
      <c r="G278" s="179" t="s">
        <v>501</v>
      </c>
      <c r="H278" s="199">
        <f t="shared" si="11"/>
        <v>255000</v>
      </c>
    </row>
    <row r="279" ht="15.75" hidden="1" customHeight="1">
      <c r="A279" s="198">
        <v>44401.0</v>
      </c>
      <c r="B279" s="179" t="s">
        <v>505</v>
      </c>
      <c r="C279" s="179"/>
      <c r="D279" s="202">
        <v>50000.0</v>
      </c>
      <c r="E279" s="179"/>
      <c r="F279" s="179" t="s">
        <v>618</v>
      </c>
      <c r="G279" s="179" t="s">
        <v>501</v>
      </c>
      <c r="H279" s="199">
        <f t="shared" si="11"/>
        <v>305000</v>
      </c>
    </row>
    <row r="280" ht="15.75" hidden="1" customHeight="1">
      <c r="A280" s="198">
        <v>44403.0</v>
      </c>
      <c r="B280" s="179" t="s">
        <v>348</v>
      </c>
      <c r="C280" s="179"/>
      <c r="D280" s="202">
        <v>100000.0</v>
      </c>
      <c r="E280" s="179"/>
      <c r="F280" s="179" t="s">
        <v>623</v>
      </c>
      <c r="G280" s="179" t="s">
        <v>401</v>
      </c>
      <c r="H280" s="199">
        <f t="shared" si="11"/>
        <v>405000</v>
      </c>
    </row>
    <row r="281" ht="15.75" hidden="1" customHeight="1">
      <c r="A281" s="198">
        <v>44403.0</v>
      </c>
      <c r="B281" s="179" t="s">
        <v>624</v>
      </c>
      <c r="C281" s="179"/>
      <c r="D281" s="202">
        <v>20000.0</v>
      </c>
      <c r="E281" s="179"/>
      <c r="F281" s="179" t="s">
        <v>623</v>
      </c>
      <c r="G281" s="179" t="s">
        <v>401</v>
      </c>
      <c r="H281" s="199">
        <f t="shared" si="11"/>
        <v>425000</v>
      </c>
    </row>
    <row r="282" ht="15.75" hidden="1" customHeight="1">
      <c r="A282" s="198">
        <v>44403.0</v>
      </c>
      <c r="B282" s="179" t="s">
        <v>625</v>
      </c>
      <c r="C282" s="179"/>
      <c r="D282" s="202">
        <v>10000.0</v>
      </c>
      <c r="E282" s="179"/>
      <c r="F282" s="179" t="s">
        <v>626</v>
      </c>
      <c r="G282" s="179" t="s">
        <v>401</v>
      </c>
      <c r="H282" s="199">
        <f t="shared" si="11"/>
        <v>435000</v>
      </c>
    </row>
    <row r="283" ht="15.75" hidden="1" customHeight="1">
      <c r="A283" s="198">
        <v>44404.0</v>
      </c>
      <c r="B283" s="179" t="s">
        <v>343</v>
      </c>
      <c r="C283" s="179"/>
      <c r="D283" s="202">
        <v>30000.0</v>
      </c>
      <c r="E283" s="179"/>
      <c r="F283" s="179" t="s">
        <v>623</v>
      </c>
      <c r="G283" s="179" t="s">
        <v>401</v>
      </c>
      <c r="H283" s="199">
        <f t="shared" si="11"/>
        <v>465000</v>
      </c>
    </row>
    <row r="284" ht="15.75" hidden="1" customHeight="1">
      <c r="A284" s="198">
        <v>44404.0</v>
      </c>
      <c r="B284" s="179" t="s">
        <v>334</v>
      </c>
      <c r="C284" s="179"/>
      <c r="D284" s="202">
        <v>20000.0</v>
      </c>
      <c r="E284" s="179"/>
      <c r="F284" s="179" t="s">
        <v>623</v>
      </c>
      <c r="G284" s="179" t="s">
        <v>401</v>
      </c>
      <c r="H284" s="199">
        <f t="shared" si="11"/>
        <v>485000</v>
      </c>
    </row>
    <row r="285" ht="15.75" hidden="1" customHeight="1">
      <c r="A285" s="198">
        <v>44404.0</v>
      </c>
      <c r="B285" s="179" t="s">
        <v>627</v>
      </c>
      <c r="C285" s="179"/>
      <c r="D285" s="202">
        <v>30000.0</v>
      </c>
      <c r="E285" s="179"/>
      <c r="F285" s="179" t="s">
        <v>623</v>
      </c>
      <c r="G285" s="179" t="s">
        <v>401</v>
      </c>
      <c r="H285" s="199">
        <f t="shared" si="11"/>
        <v>515000</v>
      </c>
    </row>
    <row r="286" ht="15.75" hidden="1" customHeight="1">
      <c r="A286" s="198">
        <v>44404.0</v>
      </c>
      <c r="B286" s="179" t="s">
        <v>628</v>
      </c>
      <c r="C286" s="179"/>
      <c r="D286" s="202">
        <v>6000.0</v>
      </c>
      <c r="E286" s="179"/>
      <c r="F286" s="179" t="s">
        <v>623</v>
      </c>
      <c r="G286" s="179" t="s">
        <v>401</v>
      </c>
      <c r="H286" s="199">
        <f t="shared" si="11"/>
        <v>521000</v>
      </c>
    </row>
    <row r="287" ht="15.75" hidden="1" customHeight="1">
      <c r="A287" s="198">
        <v>44404.0</v>
      </c>
      <c r="B287" s="179" t="s">
        <v>127</v>
      </c>
      <c r="C287" s="179"/>
      <c r="D287" s="202">
        <v>60000.0</v>
      </c>
      <c r="E287" s="179"/>
      <c r="F287" s="179" t="s">
        <v>623</v>
      </c>
      <c r="G287" s="179" t="s">
        <v>401</v>
      </c>
      <c r="H287" s="199">
        <f t="shared" si="11"/>
        <v>581000</v>
      </c>
    </row>
    <row r="288" ht="15.75" hidden="1" customHeight="1">
      <c r="A288" s="198">
        <v>44404.0</v>
      </c>
      <c r="B288" s="179" t="s">
        <v>629</v>
      </c>
      <c r="C288" s="179"/>
      <c r="D288" s="202">
        <v>10000.0</v>
      </c>
      <c r="E288" s="179"/>
      <c r="F288" s="179" t="s">
        <v>623</v>
      </c>
      <c r="G288" s="179" t="s">
        <v>401</v>
      </c>
      <c r="H288" s="199">
        <f t="shared" si="11"/>
        <v>591000</v>
      </c>
    </row>
    <row r="289" ht="15.75" hidden="1" customHeight="1">
      <c r="A289" s="198">
        <v>44404.0</v>
      </c>
      <c r="B289" s="179" t="s">
        <v>630</v>
      </c>
      <c r="C289" s="179"/>
      <c r="D289" s="202">
        <v>31000.0</v>
      </c>
      <c r="E289" s="179"/>
      <c r="F289" s="179" t="s">
        <v>631</v>
      </c>
      <c r="G289" s="179" t="s">
        <v>564</v>
      </c>
      <c r="H289" s="199">
        <f t="shared" si="11"/>
        <v>622000</v>
      </c>
    </row>
    <row r="290" ht="15.75" hidden="1" customHeight="1">
      <c r="A290" s="198">
        <v>44404.0</v>
      </c>
      <c r="B290" s="179" t="s">
        <v>452</v>
      </c>
      <c r="C290" s="179"/>
      <c r="D290" s="202">
        <v>275300.0</v>
      </c>
      <c r="E290" s="179"/>
      <c r="F290" s="179" t="s">
        <v>631</v>
      </c>
      <c r="G290" s="179" t="s">
        <v>564</v>
      </c>
      <c r="H290" s="199">
        <f t="shared" si="11"/>
        <v>897300</v>
      </c>
    </row>
    <row r="291" ht="15.75" hidden="1" customHeight="1">
      <c r="A291" s="198">
        <v>44404.0</v>
      </c>
      <c r="B291" s="179" t="s">
        <v>107</v>
      </c>
      <c r="C291" s="179"/>
      <c r="D291" s="202">
        <v>7000.0</v>
      </c>
      <c r="E291" s="179"/>
      <c r="F291" s="179" t="s">
        <v>623</v>
      </c>
      <c r="G291" s="179" t="s">
        <v>401</v>
      </c>
      <c r="H291" s="199">
        <f t="shared" si="11"/>
        <v>904300</v>
      </c>
    </row>
    <row r="292" ht="15.75" hidden="1" customHeight="1">
      <c r="A292" s="198">
        <v>44404.0</v>
      </c>
      <c r="B292" s="179" t="s">
        <v>632</v>
      </c>
      <c r="C292" s="179"/>
      <c r="D292" s="202">
        <v>148500.0</v>
      </c>
      <c r="E292" s="179"/>
      <c r="F292" s="179" t="s">
        <v>633</v>
      </c>
      <c r="G292" s="179" t="s">
        <v>501</v>
      </c>
      <c r="H292" s="199">
        <f t="shared" si="11"/>
        <v>1052800</v>
      </c>
    </row>
    <row r="293" ht="15.75" hidden="1" customHeight="1">
      <c r="A293" s="198">
        <v>44404.0</v>
      </c>
      <c r="B293" s="179" t="s">
        <v>632</v>
      </c>
      <c r="C293" s="179"/>
      <c r="D293" s="202">
        <v>1500.0</v>
      </c>
      <c r="E293" s="179"/>
      <c r="F293" s="179" t="s">
        <v>633</v>
      </c>
      <c r="G293" s="179" t="s">
        <v>501</v>
      </c>
      <c r="H293" s="199">
        <f t="shared" si="11"/>
        <v>1054300</v>
      </c>
    </row>
    <row r="294" ht="15.75" hidden="1" customHeight="1">
      <c r="A294" s="198">
        <v>44404.0</v>
      </c>
      <c r="B294" s="179" t="s">
        <v>304</v>
      </c>
      <c r="C294" s="179"/>
      <c r="D294" s="179"/>
      <c r="E294" s="179">
        <v>1054300.0</v>
      </c>
      <c r="F294" s="179"/>
      <c r="G294" s="179"/>
      <c r="H294" s="199">
        <v>0.0</v>
      </c>
    </row>
    <row r="295" ht="15.75" hidden="1" customHeight="1">
      <c r="A295" s="198">
        <v>44404.0</v>
      </c>
      <c r="B295" s="179" t="s">
        <v>505</v>
      </c>
      <c r="C295" s="179"/>
      <c r="D295" s="202">
        <v>25000.0</v>
      </c>
      <c r="E295" s="179"/>
      <c r="F295" s="179" t="s">
        <v>634</v>
      </c>
      <c r="G295" s="179" t="s">
        <v>447</v>
      </c>
      <c r="H295" s="199">
        <f t="shared" ref="H295:H353" si="12">H294+D295</f>
        <v>25000</v>
      </c>
    </row>
    <row r="296" ht="15.75" hidden="1" customHeight="1">
      <c r="A296" s="198">
        <v>44404.0</v>
      </c>
      <c r="B296" s="179" t="s">
        <v>505</v>
      </c>
      <c r="C296" s="179"/>
      <c r="D296" s="202">
        <v>50000.0</v>
      </c>
      <c r="E296" s="179"/>
      <c r="F296" s="125" t="s">
        <v>635</v>
      </c>
      <c r="G296" s="179" t="s">
        <v>447</v>
      </c>
      <c r="H296" s="199">
        <f t="shared" si="12"/>
        <v>75000</v>
      </c>
      <c r="J296" s="179"/>
    </row>
    <row r="297" ht="15.75" hidden="1" customHeight="1">
      <c r="A297" s="198">
        <v>44405.0</v>
      </c>
      <c r="B297" s="179" t="s">
        <v>343</v>
      </c>
      <c r="C297" s="179"/>
      <c r="D297" s="202">
        <v>24000.0</v>
      </c>
      <c r="E297" s="179"/>
      <c r="F297" s="179" t="s">
        <v>636</v>
      </c>
      <c r="G297" s="179" t="s">
        <v>401</v>
      </c>
      <c r="H297" s="199">
        <f t="shared" si="12"/>
        <v>99000</v>
      </c>
    </row>
    <row r="298" ht="15.75" hidden="1" customHeight="1">
      <c r="A298" s="198">
        <v>44405.0</v>
      </c>
      <c r="B298" s="179" t="s">
        <v>505</v>
      </c>
      <c r="C298" s="179"/>
      <c r="D298" s="202">
        <v>50000.0</v>
      </c>
      <c r="E298" s="179"/>
      <c r="F298" s="125" t="s">
        <v>635</v>
      </c>
      <c r="G298" s="179" t="s">
        <v>447</v>
      </c>
      <c r="H298" s="199">
        <f t="shared" si="12"/>
        <v>149000</v>
      </c>
    </row>
    <row r="299" ht="15.75" hidden="1" customHeight="1">
      <c r="A299" s="198">
        <v>44405.0</v>
      </c>
      <c r="B299" s="179" t="s">
        <v>549</v>
      </c>
      <c r="C299" s="179"/>
      <c r="D299" s="202">
        <v>30000.0</v>
      </c>
      <c r="E299" s="179"/>
      <c r="F299" s="179" t="s">
        <v>623</v>
      </c>
      <c r="G299" s="179" t="s">
        <v>401</v>
      </c>
      <c r="H299" s="199">
        <f t="shared" si="12"/>
        <v>179000</v>
      </c>
    </row>
    <row r="300" ht="15.75" hidden="1" customHeight="1">
      <c r="A300" s="198">
        <v>44406.0</v>
      </c>
      <c r="B300" s="179" t="s">
        <v>637</v>
      </c>
      <c r="C300" s="179"/>
      <c r="D300" s="202">
        <v>1000.0</v>
      </c>
      <c r="E300" s="179"/>
      <c r="F300" s="179" t="s">
        <v>623</v>
      </c>
      <c r="G300" s="179" t="s">
        <v>401</v>
      </c>
      <c r="H300" s="199">
        <f t="shared" si="12"/>
        <v>180000</v>
      </c>
    </row>
    <row r="301" ht="15.75" hidden="1" customHeight="1">
      <c r="A301" s="198">
        <v>44406.0</v>
      </c>
      <c r="B301" s="179" t="s">
        <v>637</v>
      </c>
      <c r="C301" s="179"/>
      <c r="D301" s="202">
        <v>9000.0</v>
      </c>
      <c r="E301" s="179"/>
      <c r="F301" s="179" t="s">
        <v>623</v>
      </c>
      <c r="G301" s="179" t="s">
        <v>401</v>
      </c>
      <c r="H301" s="199">
        <f t="shared" si="12"/>
        <v>189000</v>
      </c>
    </row>
    <row r="302" ht="15.75" hidden="1" customHeight="1">
      <c r="A302" s="198">
        <v>44406.0</v>
      </c>
      <c r="B302" s="179" t="s">
        <v>549</v>
      </c>
      <c r="C302" s="179"/>
      <c r="D302" s="202">
        <v>17500.0</v>
      </c>
      <c r="E302" s="179"/>
      <c r="F302" s="179" t="s">
        <v>638</v>
      </c>
      <c r="G302" s="179" t="s">
        <v>397</v>
      </c>
      <c r="H302" s="199">
        <f t="shared" si="12"/>
        <v>206500</v>
      </c>
    </row>
    <row r="303" ht="15.75" hidden="1" customHeight="1">
      <c r="A303" s="198">
        <v>44406.0</v>
      </c>
      <c r="B303" s="179" t="s">
        <v>505</v>
      </c>
      <c r="C303" s="179"/>
      <c r="D303" s="202">
        <v>25000.0</v>
      </c>
      <c r="E303" s="179"/>
      <c r="F303" s="179" t="s">
        <v>634</v>
      </c>
      <c r="G303" s="179" t="s">
        <v>447</v>
      </c>
      <c r="H303" s="199">
        <f t="shared" si="12"/>
        <v>231500</v>
      </c>
    </row>
    <row r="304" ht="15.75" hidden="1" customHeight="1">
      <c r="A304" s="198">
        <v>44407.0</v>
      </c>
      <c r="B304" s="179" t="s">
        <v>334</v>
      </c>
      <c r="C304" s="179"/>
      <c r="D304" s="202">
        <v>68000.0</v>
      </c>
      <c r="E304" s="179"/>
      <c r="F304" s="179" t="s">
        <v>623</v>
      </c>
      <c r="G304" s="179" t="s">
        <v>401</v>
      </c>
      <c r="H304" s="199">
        <f t="shared" si="12"/>
        <v>299500</v>
      </c>
    </row>
    <row r="305" ht="15.75" hidden="1" customHeight="1">
      <c r="A305" s="198">
        <v>44407.0</v>
      </c>
      <c r="B305" s="179" t="s">
        <v>627</v>
      </c>
      <c r="C305" s="179"/>
      <c r="D305" s="202">
        <v>30000.0</v>
      </c>
      <c r="E305" s="179"/>
      <c r="F305" s="179" t="s">
        <v>639</v>
      </c>
      <c r="G305" s="179" t="s">
        <v>564</v>
      </c>
      <c r="H305" s="199">
        <f t="shared" si="12"/>
        <v>329500</v>
      </c>
    </row>
    <row r="306" ht="15.75" hidden="1" customHeight="1">
      <c r="A306" s="198">
        <v>44407.0</v>
      </c>
      <c r="B306" s="179" t="s">
        <v>593</v>
      </c>
      <c r="C306" s="179"/>
      <c r="D306" s="202">
        <v>10000.0</v>
      </c>
      <c r="E306" s="179"/>
      <c r="F306" s="179" t="s">
        <v>623</v>
      </c>
      <c r="G306" s="179" t="s">
        <v>401</v>
      </c>
      <c r="H306" s="199">
        <f t="shared" si="12"/>
        <v>339500</v>
      </c>
    </row>
    <row r="307" ht="15.75" hidden="1" customHeight="1">
      <c r="A307" s="198">
        <v>44407.0</v>
      </c>
      <c r="B307" s="179" t="s">
        <v>452</v>
      </c>
      <c r="C307" s="179"/>
      <c r="D307" s="202">
        <v>30000.0</v>
      </c>
      <c r="E307" s="179"/>
      <c r="F307" s="179" t="s">
        <v>640</v>
      </c>
      <c r="G307" s="179" t="s">
        <v>564</v>
      </c>
      <c r="H307" s="199">
        <f t="shared" si="12"/>
        <v>369500</v>
      </c>
    </row>
    <row r="308" ht="15.75" hidden="1" customHeight="1">
      <c r="A308" s="198">
        <v>44407.0</v>
      </c>
      <c r="B308" s="179" t="s">
        <v>452</v>
      </c>
      <c r="C308" s="179"/>
      <c r="D308" s="202">
        <v>20000.0</v>
      </c>
      <c r="E308" s="179"/>
      <c r="F308" s="179" t="s">
        <v>641</v>
      </c>
      <c r="G308" s="179" t="s">
        <v>397</v>
      </c>
      <c r="H308" s="199">
        <f t="shared" si="12"/>
        <v>389500</v>
      </c>
    </row>
    <row r="309" ht="15.75" hidden="1" customHeight="1">
      <c r="A309" s="198">
        <v>44407.0</v>
      </c>
      <c r="B309" s="179" t="s">
        <v>505</v>
      </c>
      <c r="C309" s="179"/>
      <c r="D309" s="202">
        <v>50000.0</v>
      </c>
      <c r="E309" s="179"/>
      <c r="F309" s="125" t="s">
        <v>635</v>
      </c>
      <c r="G309" s="179" t="s">
        <v>447</v>
      </c>
      <c r="H309" s="199">
        <f t="shared" si="12"/>
        <v>439500</v>
      </c>
    </row>
    <row r="310" ht="15.75" hidden="1" customHeight="1">
      <c r="A310" s="198">
        <v>44408.0</v>
      </c>
      <c r="B310" s="179" t="s">
        <v>325</v>
      </c>
      <c r="C310" s="179"/>
      <c r="D310" s="202">
        <v>70000.0</v>
      </c>
      <c r="E310" s="179"/>
      <c r="F310" s="179" t="s">
        <v>623</v>
      </c>
      <c r="G310" s="179" t="s">
        <v>401</v>
      </c>
      <c r="H310" s="199">
        <f t="shared" si="12"/>
        <v>509500</v>
      </c>
    </row>
    <row r="311" ht="15.75" hidden="1" customHeight="1">
      <c r="A311" s="198">
        <v>44408.0</v>
      </c>
      <c r="B311" s="179" t="s">
        <v>118</v>
      </c>
      <c r="C311" s="179"/>
      <c r="D311" s="202">
        <v>8000.0</v>
      </c>
      <c r="E311" s="179"/>
      <c r="F311" s="179" t="s">
        <v>642</v>
      </c>
      <c r="G311" s="179" t="s">
        <v>401</v>
      </c>
      <c r="H311" s="199">
        <f t="shared" si="12"/>
        <v>517500</v>
      </c>
    </row>
    <row r="312" ht="15.75" hidden="1" customHeight="1">
      <c r="A312" s="198">
        <v>44408.0</v>
      </c>
      <c r="B312" s="179" t="s">
        <v>643</v>
      </c>
      <c r="C312" s="179"/>
      <c r="D312" s="202">
        <v>100000.0</v>
      </c>
      <c r="E312" s="179"/>
      <c r="F312" s="179" t="s">
        <v>644</v>
      </c>
      <c r="G312" s="179" t="s">
        <v>397</v>
      </c>
      <c r="H312" s="199">
        <f t="shared" si="12"/>
        <v>617500</v>
      </c>
    </row>
    <row r="313" ht="15.75" hidden="1" customHeight="1">
      <c r="A313" s="198">
        <v>44408.0</v>
      </c>
      <c r="B313" s="179" t="s">
        <v>334</v>
      </c>
      <c r="C313" s="179"/>
      <c r="D313" s="202">
        <v>6000.0</v>
      </c>
      <c r="E313" s="179"/>
      <c r="F313" s="179" t="s">
        <v>623</v>
      </c>
      <c r="G313" s="179" t="s">
        <v>401</v>
      </c>
      <c r="H313" s="199">
        <f t="shared" si="12"/>
        <v>623500</v>
      </c>
    </row>
    <row r="314" ht="15.75" hidden="1" customHeight="1">
      <c r="A314" s="198">
        <v>44408.0</v>
      </c>
      <c r="B314" s="179" t="s">
        <v>645</v>
      </c>
      <c r="C314" s="179"/>
      <c r="D314" s="202">
        <v>20000.0</v>
      </c>
      <c r="E314" s="179"/>
      <c r="F314" s="179" t="s">
        <v>646</v>
      </c>
      <c r="G314" s="179" t="s">
        <v>564</v>
      </c>
      <c r="H314" s="199">
        <f t="shared" si="12"/>
        <v>643500</v>
      </c>
    </row>
    <row r="315" ht="15.75" hidden="1" customHeight="1">
      <c r="A315" s="207">
        <v>44408.0</v>
      </c>
      <c r="B315" s="208" t="s">
        <v>110</v>
      </c>
      <c r="C315" s="208"/>
      <c r="D315" s="202">
        <v>90000.0</v>
      </c>
      <c r="E315" s="208"/>
      <c r="F315" s="208" t="s">
        <v>623</v>
      </c>
      <c r="G315" s="208" t="s">
        <v>401</v>
      </c>
      <c r="H315" s="209">
        <f t="shared" si="12"/>
        <v>733500</v>
      </c>
      <c r="I315" s="210"/>
      <c r="J315" s="210"/>
      <c r="K315" s="210"/>
      <c r="L315" s="210"/>
      <c r="M315" s="210"/>
      <c r="N315" s="210"/>
      <c r="O315" s="210"/>
      <c r="P315" s="210"/>
      <c r="Q315" s="210"/>
      <c r="R315" s="210"/>
      <c r="S315" s="210"/>
      <c r="T315" s="210"/>
      <c r="U315" s="210"/>
      <c r="V315" s="210"/>
      <c r="W315" s="210"/>
      <c r="X315" s="210"/>
      <c r="Y315" s="210"/>
      <c r="Z315" s="210"/>
    </row>
    <row r="316" ht="15.75" hidden="1" customHeight="1">
      <c r="A316" s="198">
        <v>44409.0</v>
      </c>
      <c r="B316" s="179" t="s">
        <v>505</v>
      </c>
      <c r="C316" s="179"/>
      <c r="D316" s="226">
        <v>25000.0</v>
      </c>
      <c r="E316" s="179"/>
      <c r="F316" s="125" t="s">
        <v>635</v>
      </c>
      <c r="G316" s="179" t="s">
        <v>501</v>
      </c>
      <c r="H316" s="199">
        <f t="shared" si="12"/>
        <v>758500</v>
      </c>
    </row>
    <row r="317" ht="15.75" hidden="1" customHeight="1">
      <c r="A317" s="198">
        <v>44409.0</v>
      </c>
      <c r="B317" s="179" t="s">
        <v>505</v>
      </c>
      <c r="C317" s="179"/>
      <c r="D317" s="202">
        <v>25000.0</v>
      </c>
      <c r="E317" s="179"/>
      <c r="F317" s="179" t="s">
        <v>634</v>
      </c>
      <c r="G317" s="179" t="s">
        <v>501</v>
      </c>
      <c r="H317" s="199">
        <f t="shared" si="12"/>
        <v>783500</v>
      </c>
    </row>
    <row r="318" ht="15.75" hidden="1" customHeight="1">
      <c r="A318" s="198">
        <v>44410.0</v>
      </c>
      <c r="B318" s="179" t="s">
        <v>647</v>
      </c>
      <c r="C318" s="179"/>
      <c r="D318" s="226">
        <v>30000.0</v>
      </c>
      <c r="E318" s="179"/>
      <c r="F318" s="179" t="s">
        <v>648</v>
      </c>
      <c r="G318" s="179" t="s">
        <v>401</v>
      </c>
      <c r="H318" s="199">
        <f t="shared" si="12"/>
        <v>813500</v>
      </c>
    </row>
    <row r="319" ht="15.75" hidden="1" customHeight="1">
      <c r="A319" s="198">
        <v>44410.0</v>
      </c>
      <c r="B319" s="179" t="s">
        <v>649</v>
      </c>
      <c r="C319" s="179"/>
      <c r="D319" s="226">
        <v>2000.0</v>
      </c>
      <c r="E319" s="179"/>
      <c r="F319" s="179" t="s">
        <v>650</v>
      </c>
      <c r="G319" s="179" t="s">
        <v>401</v>
      </c>
      <c r="H319" s="199">
        <f t="shared" si="12"/>
        <v>815500</v>
      </c>
    </row>
    <row r="320" ht="15.75" hidden="1" customHeight="1">
      <c r="A320" s="198">
        <v>44412.0</v>
      </c>
      <c r="B320" s="179" t="s">
        <v>505</v>
      </c>
      <c r="C320" s="179"/>
      <c r="D320" s="179">
        <v>50000.0</v>
      </c>
      <c r="E320" s="179"/>
      <c r="F320" s="179" t="s">
        <v>651</v>
      </c>
      <c r="G320" s="179" t="s">
        <v>501</v>
      </c>
      <c r="H320" s="199">
        <f t="shared" si="12"/>
        <v>865500</v>
      </c>
    </row>
    <row r="321" ht="15.75" hidden="1" customHeight="1">
      <c r="A321" s="198">
        <v>44412.0</v>
      </c>
      <c r="B321" s="179" t="s">
        <v>505</v>
      </c>
      <c r="C321" s="179"/>
      <c r="D321" s="179">
        <v>45000.0</v>
      </c>
      <c r="E321" s="179"/>
      <c r="F321" s="179" t="s">
        <v>652</v>
      </c>
      <c r="G321" s="179" t="s">
        <v>501</v>
      </c>
      <c r="H321" s="199">
        <f t="shared" si="12"/>
        <v>910500</v>
      </c>
    </row>
    <row r="322" ht="15.75" hidden="1" customHeight="1">
      <c r="A322" s="198">
        <v>44412.0</v>
      </c>
      <c r="B322" s="179" t="s">
        <v>517</v>
      </c>
      <c r="C322" s="179"/>
      <c r="D322" s="226">
        <v>4000.0</v>
      </c>
      <c r="E322" s="179"/>
      <c r="F322" s="179" t="s">
        <v>653</v>
      </c>
      <c r="G322" s="179" t="s">
        <v>401</v>
      </c>
      <c r="H322" s="199">
        <f t="shared" si="12"/>
        <v>914500</v>
      </c>
    </row>
    <row r="323" ht="15.75" hidden="1" customHeight="1">
      <c r="A323" s="198">
        <v>44412.0</v>
      </c>
      <c r="B323" s="179" t="s">
        <v>517</v>
      </c>
      <c r="C323" s="179"/>
      <c r="D323" s="226">
        <v>86000.0</v>
      </c>
      <c r="E323" s="179"/>
      <c r="F323" s="179" t="s">
        <v>654</v>
      </c>
      <c r="G323" s="179" t="s">
        <v>401</v>
      </c>
      <c r="H323" s="199">
        <f t="shared" si="12"/>
        <v>1000500</v>
      </c>
    </row>
    <row r="324" ht="15.75" hidden="1" customHeight="1">
      <c r="A324" s="198">
        <v>44412.0</v>
      </c>
      <c r="B324" s="179" t="s">
        <v>488</v>
      </c>
      <c r="C324" s="179"/>
      <c r="D324" s="179">
        <v>10000.0</v>
      </c>
      <c r="E324" s="179"/>
      <c r="F324" s="179" t="s">
        <v>655</v>
      </c>
      <c r="G324" s="179" t="s">
        <v>401</v>
      </c>
      <c r="H324" s="199">
        <f t="shared" si="12"/>
        <v>1010500</v>
      </c>
    </row>
    <row r="325" ht="15.75" hidden="1" customHeight="1">
      <c r="A325" s="198">
        <v>44412.0</v>
      </c>
      <c r="B325" s="179" t="s">
        <v>64</v>
      </c>
      <c r="C325" s="179"/>
      <c r="D325" s="179">
        <v>21000.0</v>
      </c>
      <c r="E325" s="179"/>
      <c r="F325" s="179" t="s">
        <v>655</v>
      </c>
      <c r="G325" s="179" t="s">
        <v>401</v>
      </c>
      <c r="H325" s="199">
        <f t="shared" si="12"/>
        <v>1031500</v>
      </c>
    </row>
    <row r="326" ht="15.75" hidden="1" customHeight="1">
      <c r="A326" s="198">
        <v>44412.0</v>
      </c>
      <c r="B326" s="179" t="s">
        <v>452</v>
      </c>
      <c r="C326" s="179"/>
      <c r="D326" s="179">
        <v>32000.0</v>
      </c>
      <c r="E326" s="179"/>
      <c r="F326" s="179" t="s">
        <v>638</v>
      </c>
      <c r="G326" s="179" t="s">
        <v>397</v>
      </c>
      <c r="H326" s="199">
        <f t="shared" si="12"/>
        <v>1063500</v>
      </c>
    </row>
    <row r="327" ht="15.75" hidden="1" customHeight="1">
      <c r="A327" s="198">
        <v>44413.0</v>
      </c>
      <c r="B327" s="179" t="s">
        <v>415</v>
      </c>
      <c r="C327" s="179"/>
      <c r="D327" s="179">
        <v>20000.0</v>
      </c>
      <c r="E327" s="179"/>
      <c r="F327" s="179" t="s">
        <v>656</v>
      </c>
      <c r="G327" s="179" t="s">
        <v>401</v>
      </c>
      <c r="H327" s="199">
        <f t="shared" si="12"/>
        <v>1083500</v>
      </c>
    </row>
    <row r="328" ht="15.75" hidden="1" customHeight="1">
      <c r="A328" s="198">
        <v>44413.0</v>
      </c>
      <c r="B328" s="179" t="s">
        <v>127</v>
      </c>
      <c r="C328" s="179"/>
      <c r="D328" s="179">
        <v>10000.0</v>
      </c>
      <c r="E328" s="179"/>
      <c r="F328" s="179" t="s">
        <v>656</v>
      </c>
      <c r="G328" s="179" t="s">
        <v>401</v>
      </c>
      <c r="H328" s="199">
        <f t="shared" si="12"/>
        <v>1093500</v>
      </c>
    </row>
    <row r="329" ht="15.75" hidden="1" customHeight="1">
      <c r="A329" s="198">
        <v>44413.0</v>
      </c>
      <c r="B329" s="179" t="s">
        <v>657</v>
      </c>
      <c r="C329" s="179"/>
      <c r="D329" s="179">
        <v>16000.0</v>
      </c>
      <c r="E329" s="179"/>
      <c r="F329" s="179" t="s">
        <v>656</v>
      </c>
      <c r="G329" s="179" t="s">
        <v>401</v>
      </c>
      <c r="H329" s="199">
        <f t="shared" si="12"/>
        <v>1109500</v>
      </c>
    </row>
    <row r="330" ht="15.75" hidden="1" customHeight="1">
      <c r="A330" s="198">
        <v>44413.0</v>
      </c>
      <c r="B330" s="179" t="s">
        <v>657</v>
      </c>
      <c r="C330" s="179"/>
      <c r="D330" s="226">
        <v>5000.0</v>
      </c>
      <c r="E330" s="179"/>
      <c r="F330" s="179" t="s">
        <v>654</v>
      </c>
      <c r="G330" s="179" t="s">
        <v>401</v>
      </c>
      <c r="H330" s="199">
        <f t="shared" si="12"/>
        <v>1114500</v>
      </c>
    </row>
    <row r="331" ht="15.75" hidden="1" customHeight="1">
      <c r="A331" s="198">
        <v>44413.0</v>
      </c>
      <c r="B331" s="179" t="s">
        <v>593</v>
      </c>
      <c r="C331" s="179"/>
      <c r="D331" s="179">
        <v>3500.0</v>
      </c>
      <c r="E331" s="179"/>
      <c r="F331" s="179" t="s">
        <v>656</v>
      </c>
      <c r="G331" s="179" t="s">
        <v>401</v>
      </c>
      <c r="H331" s="199">
        <f t="shared" si="12"/>
        <v>1118000</v>
      </c>
    </row>
    <row r="332" ht="15.75" hidden="1" customHeight="1">
      <c r="A332" s="198">
        <v>44413.0</v>
      </c>
      <c r="B332" s="179" t="s">
        <v>488</v>
      </c>
      <c r="C332" s="179"/>
      <c r="D332" s="179">
        <v>20000.0</v>
      </c>
      <c r="E332" s="179"/>
      <c r="F332" s="179" t="s">
        <v>656</v>
      </c>
      <c r="G332" s="179" t="s">
        <v>401</v>
      </c>
      <c r="H332" s="199">
        <f t="shared" si="12"/>
        <v>1138000</v>
      </c>
    </row>
    <row r="333" ht="15.75" hidden="1" customHeight="1">
      <c r="A333" s="198">
        <v>44413.0</v>
      </c>
      <c r="B333" s="179" t="s">
        <v>127</v>
      </c>
      <c r="C333" s="179"/>
      <c r="D333" s="179">
        <v>10000.0</v>
      </c>
      <c r="E333" s="179"/>
      <c r="F333" s="179" t="s">
        <v>655</v>
      </c>
      <c r="G333" s="179" t="s">
        <v>401</v>
      </c>
      <c r="H333" s="199">
        <f t="shared" si="12"/>
        <v>1148000</v>
      </c>
    </row>
    <row r="334" ht="15.75" hidden="1" customHeight="1">
      <c r="A334" s="198">
        <v>44413.0</v>
      </c>
      <c r="B334" s="179" t="s">
        <v>107</v>
      </c>
      <c r="C334" s="179"/>
      <c r="D334" s="179">
        <v>3000.0</v>
      </c>
      <c r="E334" s="179"/>
      <c r="F334" s="179" t="s">
        <v>656</v>
      </c>
      <c r="G334" s="179" t="s">
        <v>401</v>
      </c>
      <c r="H334" s="199">
        <f t="shared" si="12"/>
        <v>1151000</v>
      </c>
    </row>
    <row r="335" ht="15.75" hidden="1" customHeight="1">
      <c r="A335" s="198">
        <v>44413.0</v>
      </c>
      <c r="B335" s="179" t="s">
        <v>658</v>
      </c>
      <c r="C335" s="179"/>
      <c r="D335" s="226">
        <v>8000.0</v>
      </c>
      <c r="E335" s="179"/>
      <c r="F335" s="179" t="s">
        <v>654</v>
      </c>
      <c r="G335" s="179" t="s">
        <v>401</v>
      </c>
      <c r="H335" s="199">
        <f t="shared" si="12"/>
        <v>1159000</v>
      </c>
    </row>
    <row r="336" ht="15.75" hidden="1" customHeight="1">
      <c r="A336" s="198">
        <v>44413.0</v>
      </c>
      <c r="B336" s="179" t="s">
        <v>658</v>
      </c>
      <c r="C336" s="179"/>
      <c r="D336" s="179">
        <v>4500.0</v>
      </c>
      <c r="E336" s="179"/>
      <c r="F336" s="179" t="s">
        <v>656</v>
      </c>
      <c r="G336" s="179" t="s">
        <v>401</v>
      </c>
      <c r="H336" s="199">
        <f t="shared" si="12"/>
        <v>1163500</v>
      </c>
    </row>
    <row r="337" ht="15.75" hidden="1" customHeight="1">
      <c r="A337" s="198">
        <v>44413.0</v>
      </c>
      <c r="B337" s="179" t="s">
        <v>659</v>
      </c>
      <c r="C337" s="179"/>
      <c r="D337" s="179">
        <v>49000.0</v>
      </c>
      <c r="E337" s="179"/>
      <c r="F337" s="179" t="s">
        <v>656</v>
      </c>
      <c r="G337" s="179" t="s">
        <v>401</v>
      </c>
      <c r="H337" s="199">
        <f t="shared" si="12"/>
        <v>1212500</v>
      </c>
    </row>
    <row r="338" ht="15.75" hidden="1" customHeight="1">
      <c r="A338" s="198">
        <v>44413.0</v>
      </c>
      <c r="B338" s="179" t="s">
        <v>660</v>
      </c>
      <c r="C338" s="179"/>
      <c r="D338" s="179">
        <v>7000.0</v>
      </c>
      <c r="E338" s="179"/>
      <c r="F338" s="179" t="s">
        <v>661</v>
      </c>
      <c r="G338" s="179" t="s">
        <v>401</v>
      </c>
      <c r="H338" s="199">
        <f t="shared" si="12"/>
        <v>1219500</v>
      </c>
    </row>
    <row r="339" ht="15.75" hidden="1" customHeight="1">
      <c r="A339" s="198">
        <v>44413.0</v>
      </c>
      <c r="B339" s="179" t="s">
        <v>505</v>
      </c>
      <c r="C339" s="179"/>
      <c r="D339" s="179">
        <v>40000.0</v>
      </c>
      <c r="E339" s="179"/>
      <c r="F339" s="179" t="s">
        <v>652</v>
      </c>
      <c r="G339" s="179" t="s">
        <v>501</v>
      </c>
      <c r="H339" s="199">
        <f t="shared" si="12"/>
        <v>1259500</v>
      </c>
    </row>
    <row r="340" ht="15.75" hidden="1" customHeight="1">
      <c r="A340" s="198">
        <v>44414.0</v>
      </c>
      <c r="B340" s="179" t="s">
        <v>662</v>
      </c>
      <c r="C340" s="179"/>
      <c r="D340" s="179">
        <v>16000.0</v>
      </c>
      <c r="E340" s="179"/>
      <c r="F340" s="179" t="s">
        <v>663</v>
      </c>
      <c r="G340" s="179" t="s">
        <v>397</v>
      </c>
      <c r="H340" s="199">
        <f t="shared" si="12"/>
        <v>1275500</v>
      </c>
    </row>
    <row r="341" ht="15.75" hidden="1" customHeight="1">
      <c r="A341" s="223">
        <v>44414.0</v>
      </c>
      <c r="B341" s="224" t="s">
        <v>664</v>
      </c>
      <c r="C341" s="224"/>
      <c r="D341" s="224">
        <v>200000.0</v>
      </c>
      <c r="E341" s="224"/>
      <c r="F341" s="224" t="s">
        <v>665</v>
      </c>
      <c r="G341" s="224" t="s">
        <v>564</v>
      </c>
      <c r="H341" s="225">
        <f t="shared" si="12"/>
        <v>1475500</v>
      </c>
      <c r="I341" s="21"/>
    </row>
    <row r="342" ht="15.75" hidden="1" customHeight="1">
      <c r="A342" s="198">
        <v>44414.0</v>
      </c>
      <c r="B342" s="179" t="s">
        <v>505</v>
      </c>
      <c r="C342" s="179"/>
      <c r="D342" s="179">
        <v>30000.0</v>
      </c>
      <c r="E342" s="179"/>
      <c r="F342" s="179" t="s">
        <v>652</v>
      </c>
      <c r="G342" s="179" t="s">
        <v>501</v>
      </c>
      <c r="H342" s="199">
        <f t="shared" si="12"/>
        <v>1505500</v>
      </c>
    </row>
    <row r="343" ht="15.75" hidden="1" customHeight="1">
      <c r="A343" s="223">
        <v>44414.0</v>
      </c>
      <c r="B343" s="224" t="s">
        <v>666</v>
      </c>
      <c r="C343" s="224"/>
      <c r="D343" s="224">
        <v>100000.0</v>
      </c>
      <c r="E343" s="224"/>
      <c r="F343" s="224" t="s">
        <v>667</v>
      </c>
      <c r="G343" s="224" t="s">
        <v>447</v>
      </c>
      <c r="H343" s="225">
        <f t="shared" si="12"/>
        <v>1605500</v>
      </c>
    </row>
    <row r="344" ht="15.75" hidden="1" customHeight="1">
      <c r="A344" s="198">
        <v>44414.0</v>
      </c>
      <c r="B344" s="179" t="s">
        <v>576</v>
      </c>
      <c r="C344" s="179"/>
      <c r="D344" s="179">
        <v>14000.0</v>
      </c>
      <c r="E344" s="179"/>
      <c r="F344" s="179" t="s">
        <v>656</v>
      </c>
      <c r="G344" s="179" t="s">
        <v>401</v>
      </c>
      <c r="H344" s="199">
        <f t="shared" si="12"/>
        <v>1619500</v>
      </c>
    </row>
    <row r="345" ht="15.75" hidden="1" customHeight="1">
      <c r="A345" s="198">
        <v>44414.0</v>
      </c>
      <c r="B345" s="179" t="s">
        <v>576</v>
      </c>
      <c r="C345" s="179"/>
      <c r="D345" s="179">
        <v>1300.0</v>
      </c>
      <c r="E345" s="179"/>
      <c r="F345" s="179" t="s">
        <v>668</v>
      </c>
      <c r="G345" s="179" t="s">
        <v>401</v>
      </c>
      <c r="H345" s="199">
        <f t="shared" si="12"/>
        <v>1620800</v>
      </c>
    </row>
    <row r="346" ht="15.75" hidden="1" customHeight="1">
      <c r="A346" s="198">
        <v>44414.0</v>
      </c>
      <c r="B346" s="179" t="s">
        <v>343</v>
      </c>
      <c r="C346" s="179"/>
      <c r="D346" s="179">
        <v>6860.0</v>
      </c>
      <c r="E346" s="179"/>
      <c r="F346" s="179" t="s">
        <v>656</v>
      </c>
      <c r="G346" s="179" t="s">
        <v>401</v>
      </c>
      <c r="H346" s="199">
        <f t="shared" si="12"/>
        <v>1627660</v>
      </c>
    </row>
    <row r="347" ht="15.75" hidden="1" customHeight="1">
      <c r="A347" s="198">
        <v>44414.0</v>
      </c>
      <c r="B347" s="179" t="s">
        <v>136</v>
      </c>
      <c r="C347" s="179"/>
      <c r="D347" s="179">
        <v>20000.0</v>
      </c>
      <c r="E347" s="179"/>
      <c r="F347" s="179" t="s">
        <v>656</v>
      </c>
      <c r="G347" s="179" t="s">
        <v>401</v>
      </c>
      <c r="H347" s="199">
        <f t="shared" si="12"/>
        <v>1647660</v>
      </c>
    </row>
    <row r="348" ht="15.75" hidden="1" customHeight="1">
      <c r="A348" s="198">
        <v>44414.0</v>
      </c>
      <c r="B348" s="179" t="s">
        <v>576</v>
      </c>
      <c r="C348" s="179"/>
      <c r="D348" s="226">
        <v>1500.0</v>
      </c>
      <c r="E348" s="179"/>
      <c r="F348" s="179" t="s">
        <v>669</v>
      </c>
      <c r="G348" s="179" t="s">
        <v>401</v>
      </c>
      <c r="H348" s="199">
        <f t="shared" si="12"/>
        <v>1649160</v>
      </c>
    </row>
    <row r="349" ht="15.75" hidden="1" customHeight="1">
      <c r="A349" s="198">
        <v>44415.0</v>
      </c>
      <c r="B349" s="179" t="s">
        <v>670</v>
      </c>
      <c r="C349" s="179"/>
      <c r="D349" s="179">
        <v>120000.0</v>
      </c>
      <c r="E349" s="179"/>
      <c r="F349" s="179" t="s">
        <v>671</v>
      </c>
      <c r="G349" s="179" t="s">
        <v>401</v>
      </c>
      <c r="H349" s="199">
        <f t="shared" si="12"/>
        <v>1769160</v>
      </c>
    </row>
    <row r="350" ht="15.75" hidden="1" customHeight="1">
      <c r="A350" s="198">
        <v>44415.0</v>
      </c>
      <c r="B350" s="179" t="s">
        <v>334</v>
      </c>
      <c r="C350" s="179"/>
      <c r="D350" s="179">
        <v>23000.0</v>
      </c>
      <c r="E350" s="179"/>
      <c r="F350" s="179" t="s">
        <v>656</v>
      </c>
      <c r="G350" s="179" t="s">
        <v>401</v>
      </c>
      <c r="H350" s="199">
        <f t="shared" si="12"/>
        <v>1792160</v>
      </c>
    </row>
    <row r="351" ht="15.75" hidden="1" customHeight="1">
      <c r="A351" s="198">
        <v>44415.0</v>
      </c>
      <c r="B351" s="179" t="s">
        <v>334</v>
      </c>
      <c r="C351" s="179"/>
      <c r="D351" s="202">
        <v>3750.0</v>
      </c>
      <c r="E351" s="179"/>
      <c r="F351" s="179" t="s">
        <v>672</v>
      </c>
      <c r="G351" s="179" t="s">
        <v>401</v>
      </c>
      <c r="H351" s="199">
        <f t="shared" si="12"/>
        <v>1795910</v>
      </c>
    </row>
    <row r="352" ht="15.75" hidden="1" customHeight="1">
      <c r="A352" s="198">
        <v>44415.0</v>
      </c>
      <c r="B352" s="179" t="s">
        <v>127</v>
      </c>
      <c r="C352" s="179"/>
      <c r="D352" s="179">
        <v>16000.0</v>
      </c>
      <c r="E352" s="179"/>
      <c r="F352" s="179" t="s">
        <v>673</v>
      </c>
      <c r="G352" s="179" t="s">
        <v>401</v>
      </c>
      <c r="H352" s="199">
        <f t="shared" si="12"/>
        <v>1811910</v>
      </c>
    </row>
    <row r="353" ht="15.75" hidden="1" customHeight="1">
      <c r="A353" s="198">
        <v>44415.0</v>
      </c>
      <c r="B353" s="179" t="s">
        <v>118</v>
      </c>
      <c r="C353" s="179"/>
      <c r="D353" s="179">
        <v>15000.0</v>
      </c>
      <c r="E353" s="179"/>
      <c r="F353" s="179" t="s">
        <v>674</v>
      </c>
      <c r="G353" s="179" t="s">
        <v>401</v>
      </c>
      <c r="H353" s="199">
        <f t="shared" si="12"/>
        <v>1826910</v>
      </c>
    </row>
    <row r="354" ht="15.75" hidden="1" customHeight="1">
      <c r="A354" s="227">
        <v>44415.0</v>
      </c>
      <c r="B354" s="228" t="s">
        <v>675</v>
      </c>
      <c r="C354" s="228"/>
      <c r="D354" s="228"/>
      <c r="E354" s="228">
        <v>1826910.0</v>
      </c>
      <c r="F354" s="228"/>
      <c r="G354" s="228"/>
      <c r="H354" s="229">
        <f>H353-E354</f>
        <v>0</v>
      </c>
    </row>
    <row r="355" ht="15.75" hidden="1" customHeight="1">
      <c r="A355" s="198">
        <v>44415.0</v>
      </c>
      <c r="B355" s="179" t="s">
        <v>676</v>
      </c>
      <c r="C355" s="179"/>
      <c r="D355" s="179">
        <v>14000.0</v>
      </c>
      <c r="E355" s="179"/>
      <c r="F355" s="179" t="s">
        <v>677</v>
      </c>
      <c r="G355" s="179" t="s">
        <v>401</v>
      </c>
      <c r="H355" s="199">
        <f t="shared" ref="H355:H403" si="13">H354+D355</f>
        <v>14000</v>
      </c>
    </row>
    <row r="356" ht="15.75" hidden="1" customHeight="1">
      <c r="A356" s="198">
        <v>44415.0</v>
      </c>
      <c r="B356" s="179" t="s">
        <v>505</v>
      </c>
      <c r="C356" s="179"/>
      <c r="D356" s="179">
        <v>25000.0</v>
      </c>
      <c r="E356" s="179"/>
      <c r="F356" s="179" t="s">
        <v>652</v>
      </c>
      <c r="G356" s="179" t="s">
        <v>501</v>
      </c>
      <c r="H356" s="199">
        <f t="shared" si="13"/>
        <v>39000</v>
      </c>
    </row>
    <row r="357" ht="15.75" hidden="1" customHeight="1">
      <c r="A357" s="198">
        <v>44415.0</v>
      </c>
      <c r="B357" s="179" t="s">
        <v>505</v>
      </c>
      <c r="C357" s="179"/>
      <c r="D357" s="179">
        <v>25000.0</v>
      </c>
      <c r="E357" s="179"/>
      <c r="F357" s="179" t="s">
        <v>652</v>
      </c>
      <c r="G357" s="179" t="s">
        <v>501</v>
      </c>
      <c r="H357" s="199">
        <f t="shared" si="13"/>
        <v>64000</v>
      </c>
    </row>
    <row r="358" ht="15.75" hidden="1" customHeight="1">
      <c r="A358" s="198">
        <v>44416.0</v>
      </c>
      <c r="B358" s="179" t="s">
        <v>325</v>
      </c>
      <c r="C358" s="179"/>
      <c r="D358" s="179">
        <v>27000.0</v>
      </c>
      <c r="E358" s="179"/>
      <c r="F358" s="179" t="s">
        <v>673</v>
      </c>
      <c r="G358" s="179" t="s">
        <v>401</v>
      </c>
      <c r="H358" s="199">
        <f t="shared" si="13"/>
        <v>91000</v>
      </c>
    </row>
    <row r="359" ht="15.75" hidden="1" customHeight="1">
      <c r="A359" s="198">
        <v>44416.0</v>
      </c>
      <c r="B359" s="179" t="s">
        <v>505</v>
      </c>
      <c r="C359" s="179"/>
      <c r="D359" s="179">
        <v>30000.0</v>
      </c>
      <c r="E359" s="179"/>
      <c r="F359" s="179" t="s">
        <v>652</v>
      </c>
      <c r="G359" s="179" t="s">
        <v>401</v>
      </c>
      <c r="H359" s="199">
        <f t="shared" si="13"/>
        <v>121000</v>
      </c>
    </row>
    <row r="360" ht="15.75" hidden="1" customHeight="1">
      <c r="A360" s="198">
        <v>44417.0</v>
      </c>
      <c r="B360" s="179" t="s">
        <v>332</v>
      </c>
      <c r="C360" s="179"/>
      <c r="D360" s="208">
        <v>15000.0</v>
      </c>
      <c r="E360" s="179"/>
      <c r="F360" s="179" t="s">
        <v>678</v>
      </c>
      <c r="G360" s="179" t="s">
        <v>401</v>
      </c>
      <c r="H360" s="199">
        <f t="shared" si="13"/>
        <v>136000</v>
      </c>
    </row>
    <row r="361" ht="15.75" hidden="1" customHeight="1">
      <c r="A361" s="198">
        <v>44417.0</v>
      </c>
      <c r="B361" s="179" t="s">
        <v>315</v>
      </c>
      <c r="C361" s="179"/>
      <c r="D361" s="208">
        <v>20000.0</v>
      </c>
      <c r="E361" s="179"/>
      <c r="F361" s="179" t="s">
        <v>679</v>
      </c>
      <c r="G361" s="179" t="s">
        <v>401</v>
      </c>
      <c r="H361" s="199">
        <f t="shared" si="13"/>
        <v>156000</v>
      </c>
    </row>
    <row r="362" ht="15.75" hidden="1" customHeight="1">
      <c r="A362" s="198">
        <v>44417.0</v>
      </c>
      <c r="B362" s="179" t="s">
        <v>680</v>
      </c>
      <c r="C362" s="179"/>
      <c r="D362" s="179">
        <v>18000.0</v>
      </c>
      <c r="E362" s="179"/>
      <c r="F362" s="179" t="s">
        <v>681</v>
      </c>
      <c r="G362" s="179" t="s">
        <v>401</v>
      </c>
      <c r="H362" s="199">
        <f t="shared" si="13"/>
        <v>174000</v>
      </c>
    </row>
    <row r="363" ht="15.75" hidden="1" customHeight="1">
      <c r="A363" s="198">
        <v>44417.0</v>
      </c>
      <c r="B363" s="179" t="s">
        <v>682</v>
      </c>
      <c r="C363" s="179"/>
      <c r="D363" s="208">
        <v>2000.0</v>
      </c>
      <c r="E363" s="179"/>
      <c r="F363" s="179" t="s">
        <v>683</v>
      </c>
      <c r="G363" s="179" t="s">
        <v>401</v>
      </c>
      <c r="H363" s="199">
        <f t="shared" si="13"/>
        <v>176000</v>
      </c>
    </row>
    <row r="364" ht="15.75" hidden="1" customHeight="1">
      <c r="A364" s="198">
        <v>44417.0</v>
      </c>
      <c r="B364" s="179" t="s">
        <v>682</v>
      </c>
      <c r="C364" s="179"/>
      <c r="D364" s="208">
        <v>6000.0</v>
      </c>
      <c r="E364" s="179"/>
      <c r="F364" s="179" t="s">
        <v>684</v>
      </c>
      <c r="G364" s="179" t="s">
        <v>401</v>
      </c>
      <c r="H364" s="199">
        <f t="shared" si="13"/>
        <v>182000</v>
      </c>
    </row>
    <row r="365" ht="15.75" hidden="1" customHeight="1">
      <c r="A365" s="198">
        <v>44417.0</v>
      </c>
      <c r="B365" s="179" t="s">
        <v>685</v>
      </c>
      <c r="C365" s="179"/>
      <c r="D365" s="230">
        <v>62000.0</v>
      </c>
      <c r="E365" s="179"/>
      <c r="F365" s="179" t="s">
        <v>686</v>
      </c>
      <c r="G365" s="179" t="s">
        <v>401</v>
      </c>
      <c r="H365" s="199">
        <f t="shared" si="13"/>
        <v>244000</v>
      </c>
    </row>
    <row r="366" ht="15.75" hidden="1" customHeight="1">
      <c r="A366" s="198">
        <v>44417.0</v>
      </c>
      <c r="B366" s="179" t="s">
        <v>334</v>
      </c>
      <c r="C366" s="179"/>
      <c r="D366" s="208">
        <v>14000.0</v>
      </c>
      <c r="E366" s="179"/>
      <c r="F366" s="179" t="s">
        <v>684</v>
      </c>
      <c r="G366" s="179" t="s">
        <v>401</v>
      </c>
      <c r="H366" s="199">
        <f t="shared" si="13"/>
        <v>258000</v>
      </c>
    </row>
    <row r="367" ht="15.75" hidden="1" customHeight="1">
      <c r="A367" s="198">
        <v>44418.0</v>
      </c>
      <c r="B367" s="179" t="s">
        <v>616</v>
      </c>
      <c r="C367" s="179"/>
      <c r="D367" s="179">
        <v>6000.0</v>
      </c>
      <c r="E367" s="179"/>
      <c r="F367" s="179" t="s">
        <v>687</v>
      </c>
      <c r="G367" s="179" t="s">
        <v>401</v>
      </c>
      <c r="H367" s="199">
        <f t="shared" si="13"/>
        <v>264000</v>
      </c>
    </row>
    <row r="368" ht="15.75" hidden="1" customHeight="1">
      <c r="A368" s="198">
        <v>44418.0</v>
      </c>
      <c r="B368" s="179" t="s">
        <v>576</v>
      </c>
      <c r="C368" s="179"/>
      <c r="D368" s="208">
        <v>2000.0</v>
      </c>
      <c r="E368" s="179"/>
      <c r="F368" s="179" t="s">
        <v>684</v>
      </c>
      <c r="G368" s="179" t="s">
        <v>401</v>
      </c>
      <c r="H368" s="199">
        <f t="shared" si="13"/>
        <v>266000</v>
      </c>
    </row>
    <row r="369" ht="15.75" hidden="1" customHeight="1">
      <c r="A369" s="198">
        <v>44418.0</v>
      </c>
      <c r="B369" s="179" t="s">
        <v>688</v>
      </c>
      <c r="C369" s="179"/>
      <c r="D369" s="230">
        <v>6000.0</v>
      </c>
      <c r="E369" s="179"/>
      <c r="F369" s="179" t="s">
        <v>689</v>
      </c>
      <c r="G369" s="179" t="s">
        <v>401</v>
      </c>
      <c r="H369" s="199">
        <f t="shared" si="13"/>
        <v>272000</v>
      </c>
    </row>
    <row r="370" ht="15.75" hidden="1" customHeight="1">
      <c r="A370" s="198">
        <v>44418.0</v>
      </c>
      <c r="B370" s="179" t="s">
        <v>688</v>
      </c>
      <c r="C370" s="179"/>
      <c r="D370" s="230">
        <v>2000.0</v>
      </c>
      <c r="E370" s="179"/>
      <c r="F370" s="179" t="s">
        <v>690</v>
      </c>
      <c r="G370" s="179" t="s">
        <v>401</v>
      </c>
      <c r="H370" s="199">
        <f t="shared" si="13"/>
        <v>274000</v>
      </c>
    </row>
    <row r="371" ht="15.75" hidden="1" customHeight="1">
      <c r="A371" s="198">
        <v>44418.0</v>
      </c>
      <c r="B371" s="179" t="s">
        <v>691</v>
      </c>
      <c r="C371" s="179"/>
      <c r="D371" s="230">
        <v>21000.0</v>
      </c>
      <c r="E371" s="179"/>
      <c r="F371" s="179" t="s">
        <v>684</v>
      </c>
      <c r="G371" s="179" t="s">
        <v>401</v>
      </c>
      <c r="H371" s="199">
        <f t="shared" si="13"/>
        <v>295000</v>
      </c>
    </row>
    <row r="372" ht="15.75" hidden="1" customHeight="1">
      <c r="A372" s="198">
        <v>44418.0</v>
      </c>
      <c r="B372" s="179" t="s">
        <v>692</v>
      </c>
      <c r="C372" s="179"/>
      <c r="D372" s="179">
        <v>15000.0</v>
      </c>
      <c r="E372" s="179"/>
      <c r="F372" s="179" t="s">
        <v>693</v>
      </c>
      <c r="G372" s="179" t="s">
        <v>401</v>
      </c>
      <c r="H372" s="199">
        <f t="shared" si="13"/>
        <v>310000</v>
      </c>
    </row>
    <row r="373" ht="15.75" hidden="1" customHeight="1">
      <c r="A373" s="198">
        <v>44419.0</v>
      </c>
      <c r="B373" s="179" t="s">
        <v>694</v>
      </c>
      <c r="C373" s="179"/>
      <c r="D373" s="230">
        <v>2000.0</v>
      </c>
      <c r="E373" s="179"/>
      <c r="F373" s="179" t="s">
        <v>684</v>
      </c>
      <c r="G373" s="179" t="s">
        <v>401</v>
      </c>
      <c r="H373" s="199">
        <f t="shared" si="13"/>
        <v>312000</v>
      </c>
    </row>
    <row r="374" ht="15.75" hidden="1" customHeight="1">
      <c r="A374" s="198">
        <v>44419.0</v>
      </c>
      <c r="B374" s="179" t="s">
        <v>694</v>
      </c>
      <c r="C374" s="179"/>
      <c r="D374" s="179">
        <v>8000.0</v>
      </c>
      <c r="E374" s="179"/>
      <c r="F374" s="179" t="s">
        <v>687</v>
      </c>
      <c r="G374" s="179" t="s">
        <v>401</v>
      </c>
      <c r="H374" s="199">
        <f t="shared" si="13"/>
        <v>320000</v>
      </c>
    </row>
    <row r="375" ht="15.75" hidden="1" customHeight="1">
      <c r="A375" s="198">
        <v>44419.0</v>
      </c>
      <c r="B375" s="179" t="s">
        <v>505</v>
      </c>
      <c r="C375" s="179"/>
      <c r="D375" s="179">
        <v>50000.0</v>
      </c>
      <c r="E375" s="179"/>
      <c r="F375" s="179" t="s">
        <v>695</v>
      </c>
      <c r="G375" s="179" t="s">
        <v>401</v>
      </c>
      <c r="H375" s="199">
        <f t="shared" si="13"/>
        <v>370000</v>
      </c>
    </row>
    <row r="376" ht="15.75" hidden="1" customHeight="1">
      <c r="A376" s="215">
        <v>44419.0</v>
      </c>
      <c r="B376" s="214" t="s">
        <v>696</v>
      </c>
      <c r="C376" s="214"/>
      <c r="D376" s="214">
        <v>50000.0</v>
      </c>
      <c r="E376" s="214"/>
      <c r="F376" s="214" t="s">
        <v>697</v>
      </c>
      <c r="G376" s="214" t="s">
        <v>401</v>
      </c>
      <c r="H376" s="216">
        <f t="shared" si="13"/>
        <v>420000</v>
      </c>
      <c r="I376" s="162"/>
      <c r="J376" s="162"/>
      <c r="K376" s="162"/>
      <c r="L376" s="162"/>
      <c r="M376" s="162"/>
      <c r="N376" s="162"/>
      <c r="O376" s="162"/>
      <c r="P376" s="162"/>
      <c r="Q376" s="162"/>
      <c r="R376" s="162"/>
      <c r="S376" s="162"/>
      <c r="T376" s="162"/>
      <c r="U376" s="162"/>
      <c r="V376" s="162"/>
      <c r="W376" s="162"/>
      <c r="X376" s="162"/>
      <c r="Y376" s="162"/>
      <c r="Z376" s="162"/>
    </row>
    <row r="377" ht="15.75" hidden="1" customHeight="1">
      <c r="A377" s="198">
        <v>44419.0</v>
      </c>
      <c r="B377" s="179" t="s">
        <v>415</v>
      </c>
      <c r="C377" s="179"/>
      <c r="D377" s="179">
        <v>51000.0</v>
      </c>
      <c r="E377" s="179"/>
      <c r="F377" s="179" t="s">
        <v>698</v>
      </c>
      <c r="G377" s="179" t="s">
        <v>401</v>
      </c>
      <c r="H377" s="199">
        <f t="shared" si="13"/>
        <v>471000</v>
      </c>
    </row>
    <row r="378" ht="15.75" hidden="1" customHeight="1">
      <c r="A378" s="231">
        <v>44419.0</v>
      </c>
      <c r="B378" s="226" t="s">
        <v>699</v>
      </c>
      <c r="C378" s="226"/>
      <c r="D378" s="226">
        <v>60000.0</v>
      </c>
      <c r="E378" s="226"/>
      <c r="F378" s="226" t="s">
        <v>700</v>
      </c>
      <c r="G378" s="226" t="s">
        <v>501</v>
      </c>
      <c r="H378" s="232">
        <f t="shared" si="13"/>
        <v>531000</v>
      </c>
      <c r="I378" s="233"/>
      <c r="J378" s="233"/>
      <c r="K378" s="233"/>
      <c r="L378" s="233"/>
      <c r="M378" s="233"/>
      <c r="N378" s="233"/>
      <c r="O378" s="233"/>
      <c r="P378" s="233"/>
      <c r="Q378" s="233"/>
      <c r="R378" s="233"/>
      <c r="S378" s="233"/>
      <c r="T378" s="233"/>
      <c r="U378" s="233"/>
      <c r="V378" s="233"/>
      <c r="W378" s="233"/>
      <c r="X378" s="233"/>
      <c r="Y378" s="233"/>
      <c r="Z378" s="233"/>
    </row>
    <row r="379" ht="15.75" hidden="1" customHeight="1">
      <c r="A379" s="198">
        <v>44419.0</v>
      </c>
      <c r="B379" s="179" t="s">
        <v>505</v>
      </c>
      <c r="C379" s="179"/>
      <c r="D379" s="179">
        <v>50000.0</v>
      </c>
      <c r="E379" s="179"/>
      <c r="F379" s="179" t="s">
        <v>695</v>
      </c>
      <c r="G379" s="179" t="s">
        <v>501</v>
      </c>
      <c r="H379" s="199">
        <f t="shared" si="13"/>
        <v>581000</v>
      </c>
    </row>
    <row r="380" ht="15.75" hidden="1" customHeight="1">
      <c r="A380" s="198">
        <v>44420.0</v>
      </c>
      <c r="B380" s="179" t="s">
        <v>343</v>
      </c>
      <c r="C380" s="179"/>
      <c r="D380" s="179">
        <v>53000.0</v>
      </c>
      <c r="E380" s="179"/>
      <c r="F380" s="179" t="s">
        <v>687</v>
      </c>
      <c r="G380" s="179" t="s">
        <v>401</v>
      </c>
      <c r="H380" s="199">
        <f t="shared" si="13"/>
        <v>634000</v>
      </c>
    </row>
    <row r="381" ht="15.75" hidden="1" customHeight="1">
      <c r="A381" s="198">
        <v>44420.0</v>
      </c>
      <c r="B381" s="179" t="s">
        <v>505</v>
      </c>
      <c r="C381" s="179"/>
      <c r="D381" s="179">
        <v>25000.0</v>
      </c>
      <c r="E381" s="179"/>
      <c r="F381" s="179" t="s">
        <v>695</v>
      </c>
      <c r="G381" s="179" t="s">
        <v>501</v>
      </c>
      <c r="H381" s="199">
        <f t="shared" si="13"/>
        <v>659000</v>
      </c>
    </row>
    <row r="382" ht="15.75" hidden="1" customHeight="1">
      <c r="A382" s="198">
        <v>44421.0</v>
      </c>
      <c r="B382" s="179" t="s">
        <v>701</v>
      </c>
      <c r="C382" s="179"/>
      <c r="D382" s="179">
        <v>17000.0</v>
      </c>
      <c r="E382" s="179"/>
      <c r="F382" s="179" t="s">
        <v>702</v>
      </c>
      <c r="G382" s="179" t="s">
        <v>401</v>
      </c>
      <c r="H382" s="199">
        <f t="shared" si="13"/>
        <v>676000</v>
      </c>
    </row>
    <row r="383" ht="15.75" hidden="1" customHeight="1">
      <c r="A383" s="198">
        <v>44421.0</v>
      </c>
      <c r="B383" s="179" t="s">
        <v>701</v>
      </c>
      <c r="C383" s="179"/>
      <c r="D383" s="179">
        <v>500.0</v>
      </c>
      <c r="E383" s="179"/>
      <c r="F383" s="179" t="s">
        <v>703</v>
      </c>
      <c r="G383" s="179" t="s">
        <v>401</v>
      </c>
      <c r="H383" s="199">
        <f t="shared" si="13"/>
        <v>676500</v>
      </c>
    </row>
    <row r="384" ht="15.75" hidden="1" customHeight="1">
      <c r="A384" s="198">
        <v>44421.0</v>
      </c>
      <c r="B384" s="179" t="s">
        <v>334</v>
      </c>
      <c r="C384" s="179"/>
      <c r="D384" s="179">
        <v>23500.0</v>
      </c>
      <c r="E384" s="179"/>
      <c r="F384" s="179" t="s">
        <v>703</v>
      </c>
      <c r="G384" s="179" t="s">
        <v>401</v>
      </c>
      <c r="H384" s="199">
        <f t="shared" si="13"/>
        <v>700000</v>
      </c>
    </row>
    <row r="385" ht="15.75" hidden="1" customHeight="1">
      <c r="A385" s="198">
        <v>44421.0</v>
      </c>
      <c r="B385" s="179" t="s">
        <v>505</v>
      </c>
      <c r="C385" s="179"/>
      <c r="D385" s="179">
        <v>35000.0</v>
      </c>
      <c r="E385" s="179"/>
      <c r="F385" s="179" t="s">
        <v>695</v>
      </c>
      <c r="G385" s="179" t="s">
        <v>501</v>
      </c>
      <c r="H385" s="199">
        <f t="shared" si="13"/>
        <v>735000</v>
      </c>
    </row>
    <row r="386" ht="15.75" hidden="1" customHeight="1">
      <c r="A386" s="198">
        <v>44422.0</v>
      </c>
      <c r="B386" s="179" t="s">
        <v>701</v>
      </c>
      <c r="C386" s="179"/>
      <c r="D386" s="179">
        <v>2500.0</v>
      </c>
      <c r="E386" s="179"/>
      <c r="F386" s="179" t="s">
        <v>704</v>
      </c>
      <c r="G386" s="179" t="s">
        <v>401</v>
      </c>
      <c r="H386" s="199">
        <f t="shared" si="13"/>
        <v>737500</v>
      </c>
    </row>
    <row r="387" ht="15.75" hidden="1" customHeight="1">
      <c r="A387" s="198">
        <v>44422.0</v>
      </c>
      <c r="B387" s="179" t="s">
        <v>325</v>
      </c>
      <c r="C387" s="179"/>
      <c r="D387" s="179">
        <v>10000.0</v>
      </c>
      <c r="E387" s="179"/>
      <c r="F387" s="179" t="s">
        <v>704</v>
      </c>
      <c r="G387" s="179" t="s">
        <v>401</v>
      </c>
      <c r="H387" s="199">
        <f t="shared" si="13"/>
        <v>747500</v>
      </c>
    </row>
    <row r="388" ht="15.75" hidden="1" customHeight="1">
      <c r="A388" s="198">
        <v>44423.0</v>
      </c>
      <c r="B388" s="179" t="s">
        <v>505</v>
      </c>
      <c r="C388" s="179"/>
      <c r="D388" s="179">
        <v>70000.0</v>
      </c>
      <c r="E388" s="179"/>
      <c r="F388" s="179" t="s">
        <v>695</v>
      </c>
      <c r="G388" s="179" t="s">
        <v>501</v>
      </c>
      <c r="H388" s="199">
        <f t="shared" si="13"/>
        <v>817500</v>
      </c>
    </row>
    <row r="389" ht="15.75" hidden="1" customHeight="1">
      <c r="A389" s="198">
        <v>44423.0</v>
      </c>
      <c r="B389" s="179" t="s">
        <v>488</v>
      </c>
      <c r="C389" s="179"/>
      <c r="D389" s="179">
        <v>18000.0</v>
      </c>
      <c r="E389" s="179"/>
      <c r="F389" s="179" t="s">
        <v>704</v>
      </c>
      <c r="G389" s="179" t="s">
        <v>401</v>
      </c>
      <c r="H389" s="199">
        <f t="shared" si="13"/>
        <v>835500</v>
      </c>
    </row>
    <row r="390" ht="15.75" hidden="1" customHeight="1">
      <c r="A390" s="198">
        <v>44424.0</v>
      </c>
      <c r="B390" s="179" t="s">
        <v>593</v>
      </c>
      <c r="C390" s="179"/>
      <c r="D390" s="234">
        <v>8500.0</v>
      </c>
      <c r="E390" s="179"/>
      <c r="F390" s="179" t="s">
        <v>704</v>
      </c>
      <c r="G390" s="179" t="s">
        <v>401</v>
      </c>
      <c r="H390" s="199">
        <f t="shared" si="13"/>
        <v>844000</v>
      </c>
    </row>
    <row r="391" ht="15.75" hidden="1" customHeight="1">
      <c r="A391" s="198">
        <v>44425.0</v>
      </c>
      <c r="B391" s="179" t="s">
        <v>332</v>
      </c>
      <c r="C391" s="179"/>
      <c r="D391" s="234">
        <v>3000.0</v>
      </c>
      <c r="E391" s="179"/>
      <c r="F391" s="179" t="s">
        <v>704</v>
      </c>
      <c r="G391" s="179" t="s">
        <v>401</v>
      </c>
      <c r="H391" s="199">
        <f t="shared" si="13"/>
        <v>847000</v>
      </c>
    </row>
    <row r="392" ht="15.75" hidden="1" customHeight="1">
      <c r="A392" s="198">
        <v>44425.0</v>
      </c>
      <c r="B392" s="179" t="s">
        <v>64</v>
      </c>
      <c r="C392" s="179"/>
      <c r="D392" s="234">
        <v>10000.0</v>
      </c>
      <c r="E392" s="179"/>
      <c r="F392" s="179" t="s">
        <v>704</v>
      </c>
      <c r="G392" s="179" t="s">
        <v>401</v>
      </c>
      <c r="H392" s="199">
        <f t="shared" si="13"/>
        <v>857000</v>
      </c>
    </row>
    <row r="393" ht="15.75" hidden="1" customHeight="1">
      <c r="A393" s="198">
        <v>44425.0</v>
      </c>
      <c r="B393" s="179" t="s">
        <v>107</v>
      </c>
      <c r="C393" s="179"/>
      <c r="D393" s="234">
        <v>5000.0</v>
      </c>
      <c r="E393" s="179"/>
      <c r="F393" s="179" t="s">
        <v>704</v>
      </c>
      <c r="G393" s="179" t="s">
        <v>401</v>
      </c>
      <c r="H393" s="199">
        <f t="shared" si="13"/>
        <v>862000</v>
      </c>
    </row>
    <row r="394" ht="15.75" hidden="1" customHeight="1">
      <c r="A394" s="198">
        <v>44425.0</v>
      </c>
      <c r="B394" s="179" t="s">
        <v>110</v>
      </c>
      <c r="C394" s="179"/>
      <c r="D394" s="234">
        <v>30000.0</v>
      </c>
      <c r="E394" s="179"/>
      <c r="F394" s="179" t="s">
        <v>704</v>
      </c>
      <c r="G394" s="179" t="s">
        <v>401</v>
      </c>
      <c r="H394" s="199">
        <f t="shared" si="13"/>
        <v>892000</v>
      </c>
    </row>
    <row r="395" ht="15.75" hidden="1" customHeight="1">
      <c r="A395" s="198">
        <v>44425.0</v>
      </c>
      <c r="B395" s="179" t="s">
        <v>127</v>
      </c>
      <c r="C395" s="179"/>
      <c r="D395" s="234">
        <v>40000.0</v>
      </c>
      <c r="E395" s="179"/>
      <c r="F395" s="179" t="s">
        <v>704</v>
      </c>
      <c r="G395" s="179" t="s">
        <v>401</v>
      </c>
      <c r="H395" s="199">
        <f t="shared" si="13"/>
        <v>932000</v>
      </c>
    </row>
    <row r="396" ht="15.75" hidden="1" customHeight="1">
      <c r="A396" s="198">
        <v>44425.0</v>
      </c>
      <c r="B396" s="179" t="s">
        <v>505</v>
      </c>
      <c r="C396" s="179"/>
      <c r="D396" s="179">
        <v>40000.0</v>
      </c>
      <c r="E396" s="179"/>
      <c r="F396" s="179" t="s">
        <v>695</v>
      </c>
      <c r="G396" s="179" t="s">
        <v>501</v>
      </c>
      <c r="H396" s="199">
        <f t="shared" si="13"/>
        <v>972000</v>
      </c>
    </row>
    <row r="397" ht="15.75" hidden="1" customHeight="1">
      <c r="A397" s="207">
        <v>44425.0</v>
      </c>
      <c r="B397" s="208" t="s">
        <v>701</v>
      </c>
      <c r="C397" s="208"/>
      <c r="D397" s="208">
        <v>13000.0</v>
      </c>
      <c r="E397" s="208"/>
      <c r="F397" s="208" t="s">
        <v>703</v>
      </c>
      <c r="G397" s="208" t="s">
        <v>401</v>
      </c>
      <c r="H397" s="209">
        <f t="shared" si="13"/>
        <v>985000</v>
      </c>
      <c r="I397" s="210"/>
      <c r="J397" s="210"/>
      <c r="K397" s="210"/>
      <c r="L397" s="210"/>
      <c r="M397" s="210"/>
      <c r="N397" s="210"/>
      <c r="O397" s="210"/>
      <c r="P397" s="210"/>
      <c r="Q397" s="210"/>
      <c r="R397" s="210"/>
      <c r="S397" s="210"/>
      <c r="T397" s="210"/>
      <c r="U397" s="210"/>
      <c r="V397" s="210"/>
      <c r="W397" s="210"/>
      <c r="X397" s="210"/>
      <c r="Y397" s="210"/>
      <c r="Z397" s="210"/>
    </row>
    <row r="398" ht="15.75" hidden="1" customHeight="1">
      <c r="A398" s="198">
        <v>44426.0</v>
      </c>
      <c r="B398" s="179" t="s">
        <v>705</v>
      </c>
      <c r="C398" s="179"/>
      <c r="D398" s="179">
        <v>30000.0</v>
      </c>
      <c r="E398" s="179"/>
      <c r="F398" s="179" t="s">
        <v>695</v>
      </c>
      <c r="G398" s="179" t="s">
        <v>501</v>
      </c>
      <c r="H398" s="199">
        <f t="shared" si="13"/>
        <v>1015000</v>
      </c>
    </row>
    <row r="399" ht="15.75" hidden="1" customHeight="1">
      <c r="A399" s="198">
        <v>44427.0</v>
      </c>
      <c r="B399" s="179" t="s">
        <v>576</v>
      </c>
      <c r="C399" s="179"/>
      <c r="D399" s="179">
        <v>46000.0</v>
      </c>
      <c r="E399" s="179"/>
      <c r="F399" s="179" t="s">
        <v>706</v>
      </c>
      <c r="G399" s="179" t="s">
        <v>401</v>
      </c>
      <c r="H399" s="199">
        <f t="shared" si="13"/>
        <v>1061000</v>
      </c>
    </row>
    <row r="400" ht="15.75" hidden="1" customHeight="1">
      <c r="A400" s="198">
        <v>44427.0</v>
      </c>
      <c r="B400" s="179" t="s">
        <v>110</v>
      </c>
      <c r="C400" s="179"/>
      <c r="D400" s="179">
        <v>20000.0</v>
      </c>
      <c r="E400" s="179"/>
      <c r="F400" s="179" t="s">
        <v>706</v>
      </c>
      <c r="G400" s="179" t="s">
        <v>401</v>
      </c>
      <c r="H400" s="199">
        <f t="shared" si="13"/>
        <v>1081000</v>
      </c>
    </row>
    <row r="401" ht="15.75" hidden="1" customHeight="1">
      <c r="A401" s="198">
        <v>44427.0</v>
      </c>
      <c r="B401" s="179" t="s">
        <v>707</v>
      </c>
      <c r="C401" s="179"/>
      <c r="D401" s="179">
        <v>20000.0</v>
      </c>
      <c r="E401" s="179"/>
      <c r="F401" s="179" t="s">
        <v>708</v>
      </c>
      <c r="G401" s="179" t="s">
        <v>401</v>
      </c>
      <c r="H401" s="199">
        <f t="shared" si="13"/>
        <v>1101000</v>
      </c>
    </row>
    <row r="402" ht="15.75" hidden="1" customHeight="1">
      <c r="A402" s="198">
        <v>44427.0</v>
      </c>
      <c r="B402" s="179" t="s">
        <v>73</v>
      </c>
      <c r="C402" s="179"/>
      <c r="D402" s="179">
        <v>520000.0</v>
      </c>
      <c r="E402" s="179"/>
      <c r="F402" s="179" t="s">
        <v>709</v>
      </c>
      <c r="G402" s="179" t="s">
        <v>564</v>
      </c>
      <c r="H402" s="199">
        <f t="shared" si="13"/>
        <v>1621000</v>
      </c>
    </row>
    <row r="403" ht="15.75" hidden="1" customHeight="1">
      <c r="A403" s="198">
        <v>44427.0</v>
      </c>
      <c r="B403" s="179" t="s">
        <v>334</v>
      </c>
      <c r="C403" s="179"/>
      <c r="D403" s="179">
        <v>66000.0</v>
      </c>
      <c r="E403" s="179"/>
      <c r="F403" s="179" t="s">
        <v>708</v>
      </c>
      <c r="G403" s="179" t="s">
        <v>401</v>
      </c>
      <c r="H403" s="199">
        <f t="shared" si="13"/>
        <v>1687000</v>
      </c>
    </row>
    <row r="404" ht="15.75" hidden="1" customHeight="1">
      <c r="A404" s="198">
        <v>44427.0</v>
      </c>
      <c r="B404" s="179" t="s">
        <v>304</v>
      </c>
      <c r="C404" s="179"/>
      <c r="D404" s="179"/>
      <c r="E404" s="179">
        <v>1687000.0</v>
      </c>
      <c r="F404" s="179"/>
      <c r="G404" s="179"/>
      <c r="H404" s="199">
        <f>H403-E404</f>
        <v>0</v>
      </c>
    </row>
    <row r="405" ht="15.75" hidden="1" customHeight="1">
      <c r="A405" s="198">
        <v>44427.0</v>
      </c>
      <c r="B405" s="179" t="s">
        <v>505</v>
      </c>
      <c r="C405" s="179"/>
      <c r="D405" s="179">
        <v>45000.0</v>
      </c>
      <c r="E405" s="179"/>
      <c r="F405" s="179" t="s">
        <v>695</v>
      </c>
      <c r="G405" s="179" t="s">
        <v>447</v>
      </c>
      <c r="H405" s="199">
        <f t="shared" ref="H405:H451" si="14">H404+D405</f>
        <v>45000</v>
      </c>
    </row>
    <row r="406" ht="15.75" hidden="1" customHeight="1">
      <c r="A406" s="198">
        <v>44428.0</v>
      </c>
      <c r="B406" s="179" t="s">
        <v>658</v>
      </c>
      <c r="C406" s="179"/>
      <c r="D406" s="234">
        <v>15000.0</v>
      </c>
      <c r="E406" s="179"/>
      <c r="F406" s="179" t="s">
        <v>704</v>
      </c>
      <c r="G406" s="179" t="s">
        <v>401</v>
      </c>
      <c r="H406" s="199">
        <f t="shared" si="14"/>
        <v>60000</v>
      </c>
    </row>
    <row r="407" ht="15.75" hidden="1" customHeight="1">
      <c r="A407" s="235">
        <v>44428.0</v>
      </c>
      <c r="B407" s="179" t="s">
        <v>73</v>
      </c>
      <c r="C407" s="179"/>
      <c r="D407" s="234">
        <v>5000.0</v>
      </c>
      <c r="E407" s="179"/>
      <c r="F407" s="179" t="s">
        <v>704</v>
      </c>
      <c r="G407" s="179" t="s">
        <v>401</v>
      </c>
      <c r="H407" s="199">
        <f t="shared" si="14"/>
        <v>65000</v>
      </c>
    </row>
    <row r="408" ht="15.75" hidden="1" customHeight="1">
      <c r="A408" s="198">
        <v>44428.0</v>
      </c>
      <c r="B408" s="179" t="s">
        <v>452</v>
      </c>
      <c r="C408" s="179"/>
      <c r="D408" s="234">
        <v>6000.0</v>
      </c>
      <c r="E408" s="179"/>
      <c r="F408" s="179" t="s">
        <v>704</v>
      </c>
      <c r="G408" s="179" t="s">
        <v>401</v>
      </c>
      <c r="H408" s="199">
        <f t="shared" si="14"/>
        <v>71000</v>
      </c>
    </row>
    <row r="409" ht="15.75" hidden="1" customHeight="1">
      <c r="A409" s="198">
        <v>44428.0</v>
      </c>
      <c r="B409" s="179" t="s">
        <v>452</v>
      </c>
      <c r="C409" s="179"/>
      <c r="D409" s="179">
        <v>45000.0</v>
      </c>
      <c r="E409" s="179"/>
      <c r="F409" s="179" t="s">
        <v>710</v>
      </c>
      <c r="G409" s="179" t="s">
        <v>397</v>
      </c>
      <c r="H409" s="199">
        <f t="shared" si="14"/>
        <v>116000</v>
      </c>
    </row>
    <row r="410" ht="15.75" hidden="1" customHeight="1">
      <c r="A410" s="198">
        <v>44428.0</v>
      </c>
      <c r="B410" s="179" t="s">
        <v>73</v>
      </c>
      <c r="C410" s="179"/>
      <c r="D410" s="179">
        <v>15000.0</v>
      </c>
      <c r="E410" s="179"/>
      <c r="F410" s="179" t="s">
        <v>711</v>
      </c>
      <c r="G410" s="179" t="s">
        <v>564</v>
      </c>
      <c r="H410" s="199">
        <f t="shared" si="14"/>
        <v>131000</v>
      </c>
    </row>
    <row r="411" ht="15.75" hidden="1" customHeight="1">
      <c r="A411" s="198">
        <v>44429.0</v>
      </c>
      <c r="B411" s="179" t="s">
        <v>712</v>
      </c>
      <c r="C411" s="179"/>
      <c r="D411" s="179">
        <v>180000.0</v>
      </c>
      <c r="E411" s="179"/>
      <c r="F411" s="179" t="s">
        <v>713</v>
      </c>
      <c r="G411" s="179" t="s">
        <v>564</v>
      </c>
      <c r="H411" s="199">
        <f t="shared" si="14"/>
        <v>311000</v>
      </c>
    </row>
    <row r="412" ht="15.75" hidden="1" customHeight="1">
      <c r="A412" s="198">
        <v>44429.0</v>
      </c>
      <c r="B412" s="179" t="s">
        <v>593</v>
      </c>
      <c r="C412" s="179"/>
      <c r="D412" s="179">
        <v>14000.0</v>
      </c>
      <c r="E412" s="179"/>
      <c r="F412" s="179" t="s">
        <v>714</v>
      </c>
      <c r="G412" s="179" t="s">
        <v>401</v>
      </c>
      <c r="H412" s="199">
        <f t="shared" si="14"/>
        <v>325000</v>
      </c>
    </row>
    <row r="413" ht="15.75" hidden="1" customHeight="1">
      <c r="A413" s="198">
        <v>44429.0</v>
      </c>
      <c r="B413" s="179" t="s">
        <v>136</v>
      </c>
      <c r="C413" s="179"/>
      <c r="D413" s="179">
        <v>20000.0</v>
      </c>
      <c r="E413" s="179"/>
      <c r="F413" s="179" t="s">
        <v>714</v>
      </c>
      <c r="G413" s="179" t="s">
        <v>401</v>
      </c>
      <c r="H413" s="199">
        <f t="shared" si="14"/>
        <v>345000</v>
      </c>
    </row>
    <row r="414" ht="15.75" hidden="1" customHeight="1">
      <c r="A414" s="198">
        <v>44429.0</v>
      </c>
      <c r="B414" s="179" t="s">
        <v>488</v>
      </c>
      <c r="C414" s="179"/>
      <c r="D414" s="179">
        <v>30000.0</v>
      </c>
      <c r="E414" s="179"/>
      <c r="F414" s="179" t="s">
        <v>714</v>
      </c>
      <c r="G414" s="179" t="s">
        <v>401</v>
      </c>
      <c r="H414" s="199">
        <f t="shared" si="14"/>
        <v>375000</v>
      </c>
    </row>
    <row r="415" ht="15.75" hidden="1" customHeight="1">
      <c r="A415" s="198">
        <v>44429.0</v>
      </c>
      <c r="B415" s="179" t="s">
        <v>715</v>
      </c>
      <c r="C415" s="179"/>
      <c r="D415" s="179">
        <v>29000.0</v>
      </c>
      <c r="E415" s="179"/>
      <c r="F415" s="179" t="s">
        <v>714</v>
      </c>
      <c r="G415" s="179" t="s">
        <v>401</v>
      </c>
      <c r="H415" s="199">
        <f t="shared" si="14"/>
        <v>404000</v>
      </c>
    </row>
    <row r="416" ht="15.75" hidden="1" customHeight="1">
      <c r="A416" s="198">
        <v>44429.0</v>
      </c>
      <c r="B416" s="179" t="s">
        <v>127</v>
      </c>
      <c r="C416" s="179"/>
      <c r="D416" s="179">
        <v>6000.0</v>
      </c>
      <c r="E416" s="179"/>
      <c r="F416" s="179" t="s">
        <v>714</v>
      </c>
      <c r="G416" s="179" t="s">
        <v>401</v>
      </c>
      <c r="H416" s="199">
        <f t="shared" si="14"/>
        <v>410000</v>
      </c>
    </row>
    <row r="417" ht="15.75" hidden="1" customHeight="1">
      <c r="A417" s="198">
        <v>44429.0</v>
      </c>
      <c r="B417" s="179" t="s">
        <v>716</v>
      </c>
      <c r="C417" s="179"/>
      <c r="D417" s="179">
        <v>10000.0</v>
      </c>
      <c r="E417" s="179"/>
      <c r="F417" s="179" t="s">
        <v>714</v>
      </c>
      <c r="G417" s="179" t="s">
        <v>401</v>
      </c>
      <c r="H417" s="199">
        <f t="shared" si="14"/>
        <v>420000</v>
      </c>
    </row>
    <row r="418" ht="15.75" hidden="1" customHeight="1">
      <c r="A418" s="198">
        <v>44429.0</v>
      </c>
      <c r="B418" s="179" t="s">
        <v>657</v>
      </c>
      <c r="C418" s="179"/>
      <c r="D418" s="179">
        <v>20000.0</v>
      </c>
      <c r="E418" s="179"/>
      <c r="F418" s="179" t="s">
        <v>714</v>
      </c>
      <c r="G418" s="179" t="s">
        <v>401</v>
      </c>
      <c r="H418" s="199">
        <f t="shared" si="14"/>
        <v>440000</v>
      </c>
    </row>
    <row r="419" ht="15.75" hidden="1" customHeight="1">
      <c r="A419" s="198">
        <v>44430.0</v>
      </c>
      <c r="B419" s="179" t="s">
        <v>315</v>
      </c>
      <c r="C419" s="179"/>
      <c r="D419" s="179">
        <v>24000.0</v>
      </c>
      <c r="E419" s="179"/>
      <c r="F419" s="179" t="s">
        <v>714</v>
      </c>
      <c r="G419" s="179" t="s">
        <v>401</v>
      </c>
      <c r="H419" s="199">
        <f t="shared" si="14"/>
        <v>464000</v>
      </c>
    </row>
    <row r="420" ht="15.75" hidden="1" customHeight="1">
      <c r="A420" s="198">
        <v>44430.0</v>
      </c>
      <c r="B420" s="179" t="s">
        <v>315</v>
      </c>
      <c r="C420" s="179"/>
      <c r="D420" s="179">
        <v>12000.0</v>
      </c>
      <c r="E420" s="179"/>
      <c r="F420" s="179" t="s">
        <v>714</v>
      </c>
      <c r="G420" s="179" t="s">
        <v>401</v>
      </c>
      <c r="H420" s="199">
        <f t="shared" si="14"/>
        <v>476000</v>
      </c>
    </row>
    <row r="421" ht="15.75" hidden="1" customHeight="1">
      <c r="A421" s="198">
        <v>44430.0</v>
      </c>
      <c r="B421" s="179" t="s">
        <v>325</v>
      </c>
      <c r="C421" s="179"/>
      <c r="D421" s="179">
        <v>21800.0</v>
      </c>
      <c r="E421" s="179"/>
      <c r="F421" s="179" t="s">
        <v>714</v>
      </c>
      <c r="G421" s="179" t="s">
        <v>401</v>
      </c>
      <c r="H421" s="199">
        <f t="shared" si="14"/>
        <v>497800</v>
      </c>
    </row>
    <row r="422" ht="15.75" hidden="1" customHeight="1">
      <c r="A422" s="198">
        <v>44430.0</v>
      </c>
      <c r="B422" s="179" t="s">
        <v>110</v>
      </c>
      <c r="C422" s="179"/>
      <c r="D422" s="179">
        <v>50000.0</v>
      </c>
      <c r="E422" s="179"/>
      <c r="F422" s="179" t="s">
        <v>714</v>
      </c>
      <c r="G422" s="179" t="s">
        <v>401</v>
      </c>
      <c r="H422" s="199">
        <f t="shared" si="14"/>
        <v>547800</v>
      </c>
    </row>
    <row r="423" ht="15.75" hidden="1" customHeight="1">
      <c r="A423" s="198">
        <v>44430.0</v>
      </c>
      <c r="B423" s="179" t="s">
        <v>717</v>
      </c>
      <c r="C423" s="179"/>
      <c r="D423" s="179">
        <v>8000.0</v>
      </c>
      <c r="E423" s="179"/>
      <c r="F423" s="179" t="s">
        <v>714</v>
      </c>
      <c r="G423" s="179" t="s">
        <v>401</v>
      </c>
      <c r="H423" s="199">
        <f t="shared" si="14"/>
        <v>555800</v>
      </c>
    </row>
    <row r="424" ht="15.75" hidden="1" customHeight="1">
      <c r="A424" s="198">
        <v>44432.0</v>
      </c>
      <c r="B424" s="179" t="s">
        <v>576</v>
      </c>
      <c r="C424" s="179"/>
      <c r="D424" s="179">
        <v>34700.0</v>
      </c>
      <c r="E424" s="179"/>
      <c r="F424" s="179" t="s">
        <v>718</v>
      </c>
      <c r="G424" s="179" t="s">
        <v>401</v>
      </c>
      <c r="H424" s="199">
        <f t="shared" si="14"/>
        <v>590500</v>
      </c>
    </row>
    <row r="425" ht="15.75" hidden="1" customHeight="1">
      <c r="A425" s="198">
        <v>44432.0</v>
      </c>
      <c r="B425" s="179" t="s">
        <v>64</v>
      </c>
      <c r="C425" s="179"/>
      <c r="D425" s="179">
        <v>28000.0</v>
      </c>
      <c r="E425" s="179"/>
      <c r="F425" s="179" t="s">
        <v>719</v>
      </c>
      <c r="G425" s="179" t="s">
        <v>401</v>
      </c>
      <c r="H425" s="199">
        <f t="shared" si="14"/>
        <v>618500</v>
      </c>
    </row>
    <row r="426" ht="15.75" hidden="1" customHeight="1">
      <c r="A426" s="198">
        <v>44432.0</v>
      </c>
      <c r="B426" s="179" t="s">
        <v>505</v>
      </c>
      <c r="C426" s="179"/>
      <c r="D426" s="179">
        <v>30000.0</v>
      </c>
      <c r="E426" s="179"/>
      <c r="F426" s="179" t="s">
        <v>652</v>
      </c>
      <c r="G426" s="179" t="s">
        <v>501</v>
      </c>
      <c r="H426" s="199">
        <f t="shared" si="14"/>
        <v>648500</v>
      </c>
    </row>
    <row r="427" ht="15.75" hidden="1" customHeight="1">
      <c r="A427" s="231">
        <v>44432.0</v>
      </c>
      <c r="B427" s="226" t="s">
        <v>505</v>
      </c>
      <c r="C427" s="226"/>
      <c r="D427" s="226">
        <v>30000.0</v>
      </c>
      <c r="E427" s="226"/>
      <c r="F427" s="226" t="s">
        <v>652</v>
      </c>
      <c r="G427" s="226" t="s">
        <v>501</v>
      </c>
      <c r="H427" s="232">
        <f t="shared" si="14"/>
        <v>678500</v>
      </c>
      <c r="I427" s="233"/>
      <c r="J427" s="233"/>
      <c r="K427" s="233"/>
      <c r="L427" s="233"/>
      <c r="M427" s="233"/>
      <c r="N427" s="233"/>
      <c r="O427" s="233"/>
      <c r="P427" s="233"/>
      <c r="Q427" s="233"/>
      <c r="R427" s="233"/>
      <c r="S427" s="233"/>
      <c r="T427" s="233"/>
      <c r="U427" s="233"/>
      <c r="V427" s="233"/>
      <c r="W427" s="233"/>
      <c r="X427" s="233"/>
      <c r="Y427" s="233"/>
      <c r="Z427" s="233"/>
    </row>
    <row r="428" ht="15.75" hidden="1" customHeight="1">
      <c r="A428" s="198">
        <v>44435.0</v>
      </c>
      <c r="B428" s="179" t="s">
        <v>720</v>
      </c>
      <c r="C428" s="179"/>
      <c r="D428" s="179">
        <v>80000.0</v>
      </c>
      <c r="E428" s="179"/>
      <c r="F428" s="179" t="s">
        <v>719</v>
      </c>
      <c r="G428" s="179" t="s">
        <v>401</v>
      </c>
      <c r="H428" s="199">
        <f t="shared" si="14"/>
        <v>758500</v>
      </c>
    </row>
    <row r="429" ht="15.75" hidden="1" customHeight="1">
      <c r="A429" s="198">
        <v>44435.0</v>
      </c>
      <c r="B429" s="179" t="s">
        <v>721</v>
      </c>
      <c r="C429" s="179"/>
      <c r="D429" s="179">
        <v>30000.0</v>
      </c>
      <c r="E429" s="179"/>
      <c r="F429" s="179" t="s">
        <v>722</v>
      </c>
      <c r="G429" s="179" t="s">
        <v>501</v>
      </c>
      <c r="H429" s="199">
        <f t="shared" si="14"/>
        <v>788500</v>
      </c>
    </row>
    <row r="430" ht="15.75" hidden="1" customHeight="1">
      <c r="A430" s="198">
        <v>44435.0</v>
      </c>
      <c r="B430" s="179" t="s">
        <v>723</v>
      </c>
      <c r="C430" s="179"/>
      <c r="D430" s="179">
        <v>13000.0</v>
      </c>
      <c r="E430" s="179"/>
      <c r="F430" s="179" t="s">
        <v>724</v>
      </c>
      <c r="G430" s="179" t="s">
        <v>401</v>
      </c>
      <c r="H430" s="199">
        <f t="shared" si="14"/>
        <v>801500</v>
      </c>
    </row>
    <row r="431" ht="15.75" hidden="1" customHeight="1">
      <c r="A431" s="198">
        <v>44435.0</v>
      </c>
      <c r="B431" s="179" t="s">
        <v>107</v>
      </c>
      <c r="C431" s="179"/>
      <c r="D431" s="179">
        <v>30000.0</v>
      </c>
      <c r="E431" s="179"/>
      <c r="F431" s="179" t="s">
        <v>724</v>
      </c>
      <c r="G431" s="179" t="s">
        <v>401</v>
      </c>
      <c r="H431" s="199">
        <f t="shared" si="14"/>
        <v>831500</v>
      </c>
    </row>
    <row r="432" ht="15.75" hidden="1" customHeight="1">
      <c r="A432" s="198">
        <v>44435.0</v>
      </c>
      <c r="B432" s="179" t="s">
        <v>613</v>
      </c>
      <c r="C432" s="179"/>
      <c r="D432" s="179">
        <v>72000.0</v>
      </c>
      <c r="E432" s="179"/>
      <c r="F432" s="179" t="s">
        <v>724</v>
      </c>
      <c r="G432" s="179" t="s">
        <v>401</v>
      </c>
      <c r="H432" s="199">
        <f t="shared" si="14"/>
        <v>903500</v>
      </c>
    </row>
    <row r="433" ht="15.75" hidden="1" customHeight="1">
      <c r="A433" s="198">
        <v>44435.0</v>
      </c>
      <c r="B433" s="179" t="s">
        <v>725</v>
      </c>
      <c r="C433" s="179"/>
      <c r="D433" s="179">
        <v>26000.0</v>
      </c>
      <c r="E433" s="179"/>
      <c r="F433" s="179" t="s">
        <v>726</v>
      </c>
      <c r="G433" s="179" t="s">
        <v>501</v>
      </c>
      <c r="H433" s="199">
        <f t="shared" si="14"/>
        <v>929500</v>
      </c>
    </row>
    <row r="434" ht="15.75" hidden="1" customHeight="1">
      <c r="A434" s="198">
        <v>44435.0</v>
      </c>
      <c r="B434" s="179" t="s">
        <v>727</v>
      </c>
      <c r="C434" s="179"/>
      <c r="D434" s="179">
        <v>8000.0</v>
      </c>
      <c r="E434" s="179"/>
      <c r="F434" s="179" t="s">
        <v>724</v>
      </c>
      <c r="G434" s="179" t="s">
        <v>401</v>
      </c>
      <c r="H434" s="199">
        <f t="shared" si="14"/>
        <v>937500</v>
      </c>
    </row>
    <row r="435" ht="15.75" hidden="1" customHeight="1">
      <c r="A435" s="198">
        <v>44435.0</v>
      </c>
      <c r="B435" s="179" t="s">
        <v>505</v>
      </c>
      <c r="C435" s="179"/>
      <c r="D435" s="179">
        <v>30000.0</v>
      </c>
      <c r="E435" s="179"/>
      <c r="F435" s="179" t="s">
        <v>652</v>
      </c>
      <c r="G435" s="179" t="s">
        <v>501</v>
      </c>
      <c r="H435" s="199">
        <f t="shared" si="14"/>
        <v>967500</v>
      </c>
    </row>
    <row r="436" ht="15.75" hidden="1" customHeight="1">
      <c r="A436" s="198">
        <v>44435.0</v>
      </c>
      <c r="B436" s="179" t="s">
        <v>680</v>
      </c>
      <c r="C436" s="179"/>
      <c r="D436" s="179">
        <v>10000.0</v>
      </c>
      <c r="E436" s="179"/>
      <c r="F436" s="179" t="s">
        <v>724</v>
      </c>
      <c r="G436" s="179" t="s">
        <v>401</v>
      </c>
      <c r="H436" s="199">
        <f t="shared" si="14"/>
        <v>977500</v>
      </c>
    </row>
    <row r="437" ht="15.75" hidden="1" customHeight="1">
      <c r="A437" s="198">
        <v>44436.0</v>
      </c>
      <c r="B437" s="179" t="s">
        <v>728</v>
      </c>
      <c r="C437" s="179"/>
      <c r="D437" s="179">
        <v>8700.0</v>
      </c>
      <c r="E437" s="179"/>
      <c r="F437" s="179" t="s">
        <v>724</v>
      </c>
      <c r="G437" s="179" t="s">
        <v>401</v>
      </c>
      <c r="H437" s="199">
        <f t="shared" si="14"/>
        <v>986200</v>
      </c>
    </row>
    <row r="438" ht="15.75" hidden="1" customHeight="1">
      <c r="A438" s="198">
        <v>44436.0</v>
      </c>
      <c r="B438" s="179" t="s">
        <v>729</v>
      </c>
      <c r="C438" s="179"/>
      <c r="D438" s="179">
        <v>58000.0</v>
      </c>
      <c r="E438" s="179"/>
      <c r="F438" s="179" t="s">
        <v>724</v>
      </c>
      <c r="G438" s="179" t="s">
        <v>401</v>
      </c>
      <c r="H438" s="199">
        <f t="shared" si="14"/>
        <v>1044200</v>
      </c>
    </row>
    <row r="439" ht="15.75" hidden="1" customHeight="1">
      <c r="A439" s="198">
        <v>44436.0</v>
      </c>
      <c r="B439" s="201" t="s">
        <v>730</v>
      </c>
      <c r="C439" s="201"/>
      <c r="D439" s="179">
        <v>40000.0</v>
      </c>
      <c r="E439" s="179"/>
      <c r="F439" s="179" t="s">
        <v>731</v>
      </c>
      <c r="G439" s="179" t="s">
        <v>397</v>
      </c>
      <c r="H439" s="199">
        <f t="shared" si="14"/>
        <v>1084200</v>
      </c>
    </row>
    <row r="440" ht="15.75" hidden="1" customHeight="1">
      <c r="A440" s="198">
        <v>44437.0</v>
      </c>
      <c r="B440" s="179" t="s">
        <v>415</v>
      </c>
      <c r="C440" s="179"/>
      <c r="D440" s="179">
        <v>21900.0</v>
      </c>
      <c r="E440" s="179"/>
      <c r="F440" s="179" t="s">
        <v>724</v>
      </c>
      <c r="G440" s="179" t="s">
        <v>401</v>
      </c>
      <c r="H440" s="199">
        <f t="shared" si="14"/>
        <v>1106100</v>
      </c>
    </row>
    <row r="441" ht="15.75" hidden="1" customHeight="1">
      <c r="A441" s="198">
        <v>44438.0</v>
      </c>
      <c r="B441" s="179" t="s">
        <v>732</v>
      </c>
      <c r="C441" s="179"/>
      <c r="D441" s="179">
        <v>9000.0</v>
      </c>
      <c r="E441" s="179"/>
      <c r="F441" s="179" t="s">
        <v>724</v>
      </c>
      <c r="G441" s="179" t="s">
        <v>401</v>
      </c>
      <c r="H441" s="199">
        <f t="shared" si="14"/>
        <v>1115100</v>
      </c>
    </row>
    <row r="442" ht="15.75" hidden="1" customHeight="1">
      <c r="A442" s="236">
        <v>44438.0</v>
      </c>
      <c r="B442" s="237" t="s">
        <v>733</v>
      </c>
      <c r="C442" s="237"/>
      <c r="D442" s="237">
        <v>8000.0</v>
      </c>
      <c r="E442" s="237"/>
      <c r="F442" s="237" t="s">
        <v>724</v>
      </c>
      <c r="G442" s="237" t="s">
        <v>401</v>
      </c>
      <c r="H442" s="238">
        <f t="shared" si="14"/>
        <v>1123100</v>
      </c>
      <c r="I442" s="90"/>
      <c r="J442" s="90"/>
      <c r="K442" s="90"/>
      <c r="L442" s="90"/>
      <c r="M442" s="90"/>
      <c r="N442" s="90"/>
      <c r="O442" s="90"/>
      <c r="P442" s="90"/>
      <c r="Q442" s="90"/>
      <c r="R442" s="90"/>
      <c r="S442" s="90"/>
      <c r="T442" s="90"/>
      <c r="U442" s="90"/>
      <c r="V442" s="90"/>
      <c r="W442" s="90"/>
      <c r="X442" s="90"/>
      <c r="Y442" s="90"/>
      <c r="Z442" s="90"/>
    </row>
    <row r="443" ht="15.75" hidden="1" customHeight="1">
      <c r="A443" s="198">
        <v>44438.0</v>
      </c>
      <c r="B443" s="179" t="s">
        <v>637</v>
      </c>
      <c r="C443" s="179"/>
      <c r="D443" s="179">
        <v>8000.0</v>
      </c>
      <c r="E443" s="179"/>
      <c r="F443" s="179" t="s">
        <v>724</v>
      </c>
      <c r="G443" s="179" t="s">
        <v>401</v>
      </c>
      <c r="H443" s="199">
        <f t="shared" si="14"/>
        <v>1131100</v>
      </c>
    </row>
    <row r="444" ht="15.75" hidden="1" customHeight="1">
      <c r="A444" s="198">
        <v>44438.0</v>
      </c>
      <c r="B444" s="179" t="s">
        <v>505</v>
      </c>
      <c r="C444" s="179"/>
      <c r="D444" s="179">
        <v>30000.0</v>
      </c>
      <c r="E444" s="179"/>
      <c r="F444" s="179" t="s">
        <v>652</v>
      </c>
      <c r="G444" s="179" t="s">
        <v>501</v>
      </c>
      <c r="H444" s="199">
        <f t="shared" si="14"/>
        <v>1161100</v>
      </c>
    </row>
    <row r="445" ht="15.75" hidden="1" customHeight="1">
      <c r="A445" s="198">
        <v>44439.0</v>
      </c>
      <c r="B445" s="179" t="s">
        <v>734</v>
      </c>
      <c r="C445" s="179"/>
      <c r="D445" s="179">
        <v>80000.0</v>
      </c>
      <c r="E445" s="179"/>
      <c r="F445" s="179" t="s">
        <v>735</v>
      </c>
      <c r="G445" s="179" t="s">
        <v>397</v>
      </c>
      <c r="H445" s="199">
        <f t="shared" si="14"/>
        <v>1241100</v>
      </c>
    </row>
    <row r="446" ht="15.75" hidden="1" customHeight="1">
      <c r="A446" s="198">
        <v>44439.0</v>
      </c>
      <c r="B446" s="179" t="s">
        <v>736</v>
      </c>
      <c r="C446" s="179"/>
      <c r="D446" s="179">
        <v>50000.0</v>
      </c>
      <c r="E446" s="179"/>
      <c r="F446" s="179" t="s">
        <v>737</v>
      </c>
      <c r="G446" s="179" t="s">
        <v>501</v>
      </c>
      <c r="H446" s="199">
        <f t="shared" si="14"/>
        <v>1291100</v>
      </c>
    </row>
    <row r="447" ht="15.75" hidden="1" customHeight="1">
      <c r="A447" s="198">
        <v>44440.0</v>
      </c>
      <c r="B447" s="179" t="s">
        <v>505</v>
      </c>
      <c r="C447" s="179"/>
      <c r="D447" s="179">
        <v>30000.0</v>
      </c>
      <c r="E447" s="179"/>
      <c r="F447" s="179" t="s">
        <v>652</v>
      </c>
      <c r="G447" s="179" t="s">
        <v>501</v>
      </c>
      <c r="H447" s="199">
        <f t="shared" si="14"/>
        <v>1321100</v>
      </c>
    </row>
    <row r="448" ht="15.75" hidden="1" customHeight="1">
      <c r="A448" s="198">
        <v>44440.0</v>
      </c>
      <c r="B448" s="201" t="s">
        <v>738</v>
      </c>
      <c r="C448" s="201"/>
      <c r="D448" s="179">
        <v>26000.0</v>
      </c>
      <c r="E448" s="179"/>
      <c r="F448" s="179" t="s">
        <v>739</v>
      </c>
      <c r="G448" s="179" t="s">
        <v>397</v>
      </c>
      <c r="H448" s="199">
        <f t="shared" si="14"/>
        <v>1347100</v>
      </c>
    </row>
    <row r="449" ht="15.75" hidden="1" customHeight="1">
      <c r="A449" s="198">
        <v>44440.0</v>
      </c>
      <c r="B449" s="201" t="s">
        <v>740</v>
      </c>
      <c r="C449" s="201"/>
      <c r="D449" s="179">
        <v>61000.0</v>
      </c>
      <c r="E449" s="179"/>
      <c r="F449" s="179" t="s">
        <v>741</v>
      </c>
      <c r="G449" s="179" t="s">
        <v>501</v>
      </c>
      <c r="H449" s="199">
        <f t="shared" si="14"/>
        <v>1408100</v>
      </c>
    </row>
    <row r="450" ht="15.75" hidden="1" customHeight="1">
      <c r="A450" s="198">
        <v>44440.0</v>
      </c>
      <c r="B450" s="179" t="s">
        <v>742</v>
      </c>
      <c r="C450" s="179"/>
      <c r="D450" s="179">
        <v>10000.0</v>
      </c>
      <c r="E450" s="179"/>
      <c r="F450" s="179" t="s">
        <v>743</v>
      </c>
      <c r="G450" s="179" t="s">
        <v>401</v>
      </c>
      <c r="H450" s="199">
        <f t="shared" si="14"/>
        <v>1418100</v>
      </c>
    </row>
    <row r="451" ht="15.75" hidden="1" customHeight="1">
      <c r="A451" s="198">
        <v>44441.0</v>
      </c>
      <c r="B451" s="179" t="s">
        <v>744</v>
      </c>
      <c r="C451" s="179"/>
      <c r="D451" s="179">
        <v>2000.0</v>
      </c>
      <c r="E451" s="179"/>
      <c r="F451" s="179" t="s">
        <v>743</v>
      </c>
      <c r="G451" s="179" t="s">
        <v>401</v>
      </c>
      <c r="H451" s="199">
        <f t="shared" si="14"/>
        <v>1420100</v>
      </c>
    </row>
    <row r="452" ht="15.75" hidden="1" customHeight="1">
      <c r="A452" s="239">
        <v>44441.0</v>
      </c>
      <c r="B452" s="240"/>
      <c r="C452" s="240"/>
      <c r="D452" s="240"/>
      <c r="E452" s="240">
        <v>1419465.0</v>
      </c>
      <c r="F452" s="240" t="s">
        <v>745</v>
      </c>
      <c r="G452" s="240"/>
      <c r="H452" s="241">
        <f>H451-E452</f>
        <v>635</v>
      </c>
    </row>
    <row r="453" ht="15.75" hidden="1" customHeight="1">
      <c r="A453" s="198">
        <v>44442.0</v>
      </c>
      <c r="B453" s="179" t="s">
        <v>746</v>
      </c>
      <c r="C453" s="179"/>
      <c r="D453" s="179">
        <v>10800.0</v>
      </c>
      <c r="E453" s="179"/>
      <c r="F453" s="179" t="s">
        <v>747</v>
      </c>
      <c r="G453" s="179" t="s">
        <v>501</v>
      </c>
      <c r="H453" s="199">
        <f>D453</f>
        <v>10800</v>
      </c>
    </row>
    <row r="454" ht="15.75" hidden="1" customHeight="1">
      <c r="A454" s="198">
        <v>44442.0</v>
      </c>
      <c r="B454" s="179" t="s">
        <v>748</v>
      </c>
      <c r="C454" s="179"/>
      <c r="D454" s="179">
        <v>62500.0</v>
      </c>
      <c r="E454" s="179"/>
      <c r="F454" s="179" t="s">
        <v>749</v>
      </c>
      <c r="G454" s="179" t="s">
        <v>401</v>
      </c>
      <c r="H454" s="199">
        <f t="shared" ref="H454:H473" si="15">H453+D454</f>
        <v>73300</v>
      </c>
    </row>
    <row r="455" ht="15.75" hidden="1" customHeight="1">
      <c r="A455" s="198">
        <v>44442.0</v>
      </c>
      <c r="B455" s="179" t="s">
        <v>85</v>
      </c>
      <c r="C455" s="179"/>
      <c r="D455" s="179">
        <v>35000.0</v>
      </c>
      <c r="E455" s="179"/>
      <c r="F455" s="179" t="s">
        <v>749</v>
      </c>
      <c r="G455" s="179" t="s">
        <v>401</v>
      </c>
      <c r="H455" s="199">
        <f t="shared" si="15"/>
        <v>108300</v>
      </c>
    </row>
    <row r="456" ht="15.75" hidden="1" customHeight="1">
      <c r="A456" s="198">
        <v>44442.0</v>
      </c>
      <c r="B456" s="179" t="s">
        <v>750</v>
      </c>
      <c r="C456" s="179"/>
      <c r="D456" s="179">
        <v>9000.0</v>
      </c>
      <c r="E456" s="179"/>
      <c r="F456" s="179" t="s">
        <v>749</v>
      </c>
      <c r="G456" s="179" t="s">
        <v>401</v>
      </c>
      <c r="H456" s="199">
        <f t="shared" si="15"/>
        <v>117300</v>
      </c>
    </row>
    <row r="457" ht="15.75" hidden="1" customHeight="1">
      <c r="A457" s="198">
        <v>44443.0</v>
      </c>
      <c r="B457" s="179" t="s">
        <v>751</v>
      </c>
      <c r="C457" s="179"/>
      <c r="D457" s="179">
        <v>250000.0</v>
      </c>
      <c r="E457" s="179"/>
      <c r="F457" s="179" t="s">
        <v>752</v>
      </c>
      <c r="G457" s="179" t="s">
        <v>401</v>
      </c>
      <c r="H457" s="199">
        <f t="shared" si="15"/>
        <v>367300</v>
      </c>
    </row>
    <row r="458" ht="15.75" hidden="1" customHeight="1">
      <c r="A458" s="198">
        <v>44443.0</v>
      </c>
      <c r="B458" s="179" t="s">
        <v>753</v>
      </c>
      <c r="C458" s="179"/>
      <c r="D458" s="179">
        <v>60000.0</v>
      </c>
      <c r="E458" s="179"/>
      <c r="F458" s="179" t="s">
        <v>754</v>
      </c>
      <c r="G458" s="179" t="s">
        <v>397</v>
      </c>
      <c r="H458" s="199">
        <f t="shared" si="15"/>
        <v>427300</v>
      </c>
    </row>
    <row r="459" ht="15.75" hidden="1" customHeight="1">
      <c r="A459" s="198">
        <v>44444.0</v>
      </c>
      <c r="B459" s="179" t="s">
        <v>755</v>
      </c>
      <c r="C459" s="179"/>
      <c r="D459" s="179">
        <v>70000.0</v>
      </c>
      <c r="E459" s="179"/>
      <c r="F459" s="179" t="s">
        <v>756</v>
      </c>
      <c r="G459" s="179" t="s">
        <v>501</v>
      </c>
      <c r="H459" s="199">
        <f t="shared" si="15"/>
        <v>497300</v>
      </c>
    </row>
    <row r="460" ht="15.75" hidden="1" customHeight="1">
      <c r="A460" s="198">
        <v>44444.0</v>
      </c>
      <c r="B460" s="179" t="s">
        <v>757</v>
      </c>
      <c r="C460" s="179"/>
      <c r="D460" s="179">
        <v>53650.0</v>
      </c>
      <c r="E460" s="179"/>
      <c r="F460" s="179" t="s">
        <v>758</v>
      </c>
      <c r="G460" s="179" t="s">
        <v>397</v>
      </c>
      <c r="H460" s="199">
        <f t="shared" si="15"/>
        <v>550950</v>
      </c>
    </row>
    <row r="461" ht="15.75" hidden="1" customHeight="1">
      <c r="A461" s="198">
        <v>44444.0</v>
      </c>
      <c r="B461" s="179" t="s">
        <v>759</v>
      </c>
      <c r="C461" s="179"/>
      <c r="D461" s="179">
        <v>4000.0</v>
      </c>
      <c r="E461" s="179"/>
      <c r="F461" s="179" t="s">
        <v>760</v>
      </c>
      <c r="G461" s="179" t="s">
        <v>401</v>
      </c>
      <c r="H461" s="199">
        <f t="shared" si="15"/>
        <v>554950</v>
      </c>
    </row>
    <row r="462" ht="15.75" hidden="1" customHeight="1">
      <c r="A462" s="198">
        <v>44445.0</v>
      </c>
      <c r="B462" s="179" t="s">
        <v>707</v>
      </c>
      <c r="C462" s="179"/>
      <c r="D462" s="179">
        <v>16000.0</v>
      </c>
      <c r="E462" s="179"/>
      <c r="F462" s="179" t="s">
        <v>749</v>
      </c>
      <c r="G462" s="179" t="s">
        <v>401</v>
      </c>
      <c r="H462" s="199">
        <f t="shared" si="15"/>
        <v>570950</v>
      </c>
    </row>
    <row r="463" ht="15.75" hidden="1" customHeight="1">
      <c r="A463" s="198">
        <v>44445.0</v>
      </c>
      <c r="B463" s="179" t="s">
        <v>707</v>
      </c>
      <c r="C463" s="179"/>
      <c r="D463" s="179">
        <v>20000.0</v>
      </c>
      <c r="E463" s="179"/>
      <c r="F463" s="179" t="s">
        <v>749</v>
      </c>
      <c r="G463" s="179" t="s">
        <v>401</v>
      </c>
      <c r="H463" s="199">
        <f t="shared" si="15"/>
        <v>590950</v>
      </c>
    </row>
    <row r="464" ht="15.75" hidden="1" customHeight="1">
      <c r="A464" s="198">
        <v>44445.0</v>
      </c>
      <c r="B464" s="179" t="s">
        <v>761</v>
      </c>
      <c r="C464" s="179"/>
      <c r="D464" s="179">
        <v>230000.0</v>
      </c>
      <c r="E464" s="179"/>
      <c r="F464" s="179" t="s">
        <v>762</v>
      </c>
      <c r="G464" s="179" t="s">
        <v>501</v>
      </c>
      <c r="H464" s="199">
        <f t="shared" si="15"/>
        <v>820950</v>
      </c>
    </row>
    <row r="465" ht="15.75" hidden="1" customHeight="1">
      <c r="A465" s="198">
        <v>44445.0</v>
      </c>
      <c r="B465" s="179" t="s">
        <v>682</v>
      </c>
      <c r="C465" s="179"/>
      <c r="D465" s="179">
        <v>4000.0</v>
      </c>
      <c r="E465" s="179"/>
      <c r="F465" s="179" t="s">
        <v>749</v>
      </c>
      <c r="G465" s="179" t="s">
        <v>401</v>
      </c>
      <c r="H465" s="199">
        <f t="shared" si="15"/>
        <v>824950</v>
      </c>
    </row>
    <row r="466" ht="15.75" hidden="1" customHeight="1">
      <c r="A466" s="198">
        <v>44445.0</v>
      </c>
      <c r="B466" s="179" t="s">
        <v>763</v>
      </c>
      <c r="C466" s="179"/>
      <c r="D466" s="179">
        <v>15000.0</v>
      </c>
      <c r="E466" s="179"/>
      <c r="F466" s="179" t="s">
        <v>749</v>
      </c>
      <c r="G466" s="179" t="s">
        <v>401</v>
      </c>
      <c r="H466" s="199">
        <f t="shared" si="15"/>
        <v>839950</v>
      </c>
    </row>
    <row r="467" ht="15.75" hidden="1" customHeight="1">
      <c r="A467" s="198">
        <v>44445.0</v>
      </c>
      <c r="B467" s="179" t="s">
        <v>764</v>
      </c>
      <c r="C467" s="179"/>
      <c r="D467" s="179">
        <v>30000.0</v>
      </c>
      <c r="E467" s="179"/>
      <c r="F467" s="179" t="s">
        <v>749</v>
      </c>
      <c r="G467" s="179" t="s">
        <v>401</v>
      </c>
      <c r="H467" s="199">
        <f t="shared" si="15"/>
        <v>869950</v>
      </c>
    </row>
    <row r="468" ht="15.75" hidden="1" customHeight="1">
      <c r="A468" s="198">
        <v>44445.0</v>
      </c>
      <c r="B468" s="179" t="s">
        <v>107</v>
      </c>
      <c r="C468" s="179"/>
      <c r="D468" s="179">
        <v>5000.0</v>
      </c>
      <c r="E468" s="179"/>
      <c r="F468" s="179" t="s">
        <v>749</v>
      </c>
      <c r="G468" s="179" t="s">
        <v>401</v>
      </c>
      <c r="H468" s="199">
        <f t="shared" si="15"/>
        <v>874950</v>
      </c>
    </row>
    <row r="469" ht="15.75" hidden="1" customHeight="1">
      <c r="A469" s="198">
        <v>44446.0</v>
      </c>
      <c r="B469" s="179" t="s">
        <v>765</v>
      </c>
      <c r="C469" s="21"/>
      <c r="D469" s="141">
        <v>70000.0</v>
      </c>
      <c r="E469" s="179"/>
      <c r="F469" s="179" t="s">
        <v>766</v>
      </c>
      <c r="G469" s="179" t="s">
        <v>397</v>
      </c>
      <c r="H469" s="199">
        <f t="shared" si="15"/>
        <v>944950</v>
      </c>
    </row>
    <row r="470" ht="15.75" hidden="1" customHeight="1">
      <c r="A470" s="198">
        <v>44446.0</v>
      </c>
      <c r="B470" s="179" t="s">
        <v>767</v>
      </c>
      <c r="C470" s="179"/>
      <c r="D470" s="179">
        <v>10000.0</v>
      </c>
      <c r="E470" s="179"/>
      <c r="F470" s="179" t="s">
        <v>768</v>
      </c>
      <c r="G470" s="179" t="s">
        <v>397</v>
      </c>
      <c r="H470" s="199">
        <f t="shared" si="15"/>
        <v>954950</v>
      </c>
    </row>
    <row r="471" ht="15.75" hidden="1" customHeight="1">
      <c r="A471" s="198">
        <v>44446.0</v>
      </c>
      <c r="B471" s="179" t="s">
        <v>769</v>
      </c>
      <c r="C471" s="179"/>
      <c r="D471" s="179">
        <v>20000.0</v>
      </c>
      <c r="E471" s="179"/>
      <c r="F471" s="179" t="s">
        <v>770</v>
      </c>
      <c r="G471" s="179" t="s">
        <v>401</v>
      </c>
      <c r="H471" s="199">
        <f t="shared" si="15"/>
        <v>974950</v>
      </c>
    </row>
    <row r="472" ht="15.75" hidden="1" customHeight="1">
      <c r="A472" s="236">
        <v>44446.0</v>
      </c>
      <c r="B472" s="237" t="s">
        <v>771</v>
      </c>
      <c r="C472" s="237"/>
      <c r="D472" s="237">
        <v>30000.0</v>
      </c>
      <c r="E472" s="237"/>
      <c r="F472" s="237" t="s">
        <v>770</v>
      </c>
      <c r="G472" s="237" t="s">
        <v>401</v>
      </c>
      <c r="H472" s="238">
        <f t="shared" si="15"/>
        <v>1004950</v>
      </c>
      <c r="I472" s="90"/>
      <c r="J472" s="90"/>
      <c r="K472" s="90"/>
      <c r="L472" s="90"/>
      <c r="M472" s="90"/>
      <c r="N472" s="90"/>
      <c r="O472" s="90"/>
      <c r="P472" s="90"/>
      <c r="Q472" s="90"/>
      <c r="R472" s="90"/>
      <c r="S472" s="90"/>
      <c r="T472" s="90"/>
      <c r="U472" s="90"/>
      <c r="V472" s="90"/>
      <c r="W472" s="90"/>
      <c r="X472" s="90"/>
      <c r="Y472" s="90"/>
      <c r="Z472" s="90"/>
    </row>
    <row r="473" ht="15.75" hidden="1" customHeight="1">
      <c r="A473" s="198">
        <v>44447.0</v>
      </c>
      <c r="B473" s="179" t="s">
        <v>772</v>
      </c>
      <c r="C473" s="179"/>
      <c r="D473" s="179">
        <v>200000.0</v>
      </c>
      <c r="E473" s="179"/>
      <c r="F473" s="179" t="s">
        <v>773</v>
      </c>
      <c r="G473" s="179" t="s">
        <v>501</v>
      </c>
      <c r="H473" s="199">
        <f t="shared" si="15"/>
        <v>1204950</v>
      </c>
    </row>
    <row r="474" ht="15.75" hidden="1" customHeight="1">
      <c r="A474" s="242">
        <v>44447.0</v>
      </c>
      <c r="B474" s="243"/>
      <c r="C474" s="243"/>
      <c r="D474" s="243"/>
      <c r="E474" s="243">
        <v>1198966.0</v>
      </c>
      <c r="F474" s="243" t="s">
        <v>774</v>
      </c>
      <c r="G474" s="243"/>
      <c r="H474" s="244">
        <f>H473-E474</f>
        <v>5984</v>
      </c>
    </row>
    <row r="475" ht="15.75" hidden="1" customHeight="1">
      <c r="A475" s="198">
        <v>44447.0</v>
      </c>
      <c r="B475" s="179" t="s">
        <v>775</v>
      </c>
      <c r="C475" s="179"/>
      <c r="D475" s="179">
        <v>6000.0</v>
      </c>
      <c r="E475" s="179"/>
      <c r="F475" s="179" t="s">
        <v>776</v>
      </c>
      <c r="G475" s="179" t="s">
        <v>401</v>
      </c>
      <c r="H475" s="199">
        <f>D475</f>
        <v>6000</v>
      </c>
    </row>
    <row r="476" ht="15.75" hidden="1" customHeight="1">
      <c r="A476" s="198">
        <v>44447.0</v>
      </c>
      <c r="B476" s="179" t="s">
        <v>777</v>
      </c>
      <c r="C476" s="179"/>
      <c r="D476" s="179">
        <v>80000.0</v>
      </c>
      <c r="E476" s="179"/>
      <c r="F476" s="179" t="s">
        <v>778</v>
      </c>
      <c r="G476" s="179" t="s">
        <v>501</v>
      </c>
      <c r="H476" s="199">
        <f t="shared" ref="H476:H483" si="16">H475+D476</f>
        <v>86000</v>
      </c>
    </row>
    <row r="477" ht="15.75" hidden="1" customHeight="1">
      <c r="A477" s="198">
        <v>44447.0</v>
      </c>
      <c r="B477" s="179" t="s">
        <v>779</v>
      </c>
      <c r="C477" s="179"/>
      <c r="D477" s="179">
        <v>60000.0</v>
      </c>
      <c r="E477" s="179"/>
      <c r="F477" s="179" t="s">
        <v>780</v>
      </c>
      <c r="G477" s="179" t="s">
        <v>501</v>
      </c>
      <c r="H477" s="199">
        <f t="shared" si="16"/>
        <v>146000</v>
      </c>
    </row>
    <row r="478" ht="15.75" hidden="1" customHeight="1">
      <c r="A478" s="198">
        <v>44448.0</v>
      </c>
      <c r="B478" s="179" t="s">
        <v>781</v>
      </c>
      <c r="C478" s="179"/>
      <c r="D478" s="179">
        <v>16000.0</v>
      </c>
      <c r="E478" s="179"/>
      <c r="F478" s="179" t="s">
        <v>776</v>
      </c>
      <c r="G478" s="179" t="s">
        <v>401</v>
      </c>
      <c r="H478" s="199">
        <f t="shared" si="16"/>
        <v>162000</v>
      </c>
    </row>
    <row r="479" ht="15.75" hidden="1" customHeight="1">
      <c r="A479" s="198">
        <v>44448.0</v>
      </c>
      <c r="B479" s="179" t="s">
        <v>782</v>
      </c>
      <c r="C479" s="179"/>
      <c r="D479" s="179">
        <v>20000.0</v>
      </c>
      <c r="E479" s="179"/>
      <c r="F479" s="179" t="s">
        <v>783</v>
      </c>
      <c r="G479" s="179" t="s">
        <v>401</v>
      </c>
      <c r="H479" s="199">
        <f t="shared" si="16"/>
        <v>182000</v>
      </c>
    </row>
    <row r="480" ht="15.75" hidden="1" customHeight="1">
      <c r="A480" s="198">
        <v>44448.0</v>
      </c>
      <c r="B480" s="179" t="s">
        <v>784</v>
      </c>
      <c r="C480" s="179"/>
      <c r="D480" s="179">
        <v>40350.0</v>
      </c>
      <c r="E480" s="179"/>
      <c r="F480" s="179" t="s">
        <v>785</v>
      </c>
      <c r="G480" s="179" t="s">
        <v>401</v>
      </c>
      <c r="H480" s="199">
        <f t="shared" si="16"/>
        <v>222350</v>
      </c>
    </row>
    <row r="481" ht="15.75" hidden="1" customHeight="1">
      <c r="A481" s="198">
        <v>44448.0</v>
      </c>
      <c r="B481" s="179" t="s">
        <v>786</v>
      </c>
      <c r="C481" s="179"/>
      <c r="D481" s="179">
        <v>404000.0</v>
      </c>
      <c r="E481" s="179"/>
      <c r="F481" s="179" t="s">
        <v>787</v>
      </c>
      <c r="G481" s="179" t="s">
        <v>401</v>
      </c>
      <c r="H481" s="199">
        <f t="shared" si="16"/>
        <v>626350</v>
      </c>
    </row>
    <row r="482" ht="15.75" hidden="1" customHeight="1">
      <c r="A482" s="198">
        <v>44449.0</v>
      </c>
      <c r="B482" s="179" t="s">
        <v>136</v>
      </c>
      <c r="C482" s="179"/>
      <c r="D482" s="179">
        <v>350000.0</v>
      </c>
      <c r="E482" s="179"/>
      <c r="F482" s="179" t="s">
        <v>788</v>
      </c>
      <c r="G482" s="179" t="s">
        <v>501</v>
      </c>
      <c r="H482" s="199">
        <f t="shared" si="16"/>
        <v>976350</v>
      </c>
    </row>
    <row r="483" ht="15.75" hidden="1" customHeight="1">
      <c r="A483" s="198">
        <v>44450.0</v>
      </c>
      <c r="B483" s="179" t="s">
        <v>789</v>
      </c>
      <c r="C483" s="179"/>
      <c r="D483" s="179">
        <v>34000.0</v>
      </c>
      <c r="E483" s="179"/>
      <c r="F483" s="179" t="s">
        <v>790</v>
      </c>
      <c r="G483" s="179" t="s">
        <v>501</v>
      </c>
      <c r="H483" s="199">
        <f t="shared" si="16"/>
        <v>1010350</v>
      </c>
    </row>
    <row r="484" ht="15.75" hidden="1" customHeight="1">
      <c r="A484" s="245"/>
      <c r="B484" s="246"/>
      <c r="C484" s="246"/>
      <c r="D484" s="246"/>
      <c r="E484" s="243">
        <v>1005298.0</v>
      </c>
      <c r="F484" s="243" t="s">
        <v>774</v>
      </c>
      <c r="G484" s="246"/>
      <c r="H484" s="244">
        <f>H483-E484</f>
        <v>5052</v>
      </c>
    </row>
    <row r="485" ht="15.75" hidden="1" customHeight="1">
      <c r="A485" s="198">
        <v>44451.0</v>
      </c>
      <c r="B485" s="179" t="s">
        <v>791</v>
      </c>
      <c r="C485" s="179"/>
      <c r="D485" s="179">
        <v>25000.0</v>
      </c>
      <c r="E485" s="179"/>
      <c r="F485" s="179" t="s">
        <v>792</v>
      </c>
      <c r="G485" s="179" t="s">
        <v>501</v>
      </c>
      <c r="H485" s="199">
        <f>D485</f>
        <v>25000</v>
      </c>
    </row>
    <row r="486" ht="15.75" hidden="1" customHeight="1">
      <c r="A486" s="198">
        <v>44452.0</v>
      </c>
      <c r="B486" s="179" t="s">
        <v>793</v>
      </c>
      <c r="C486" s="179"/>
      <c r="D486" s="179">
        <v>35000.0</v>
      </c>
      <c r="E486" s="179"/>
      <c r="F486" s="179" t="s">
        <v>794</v>
      </c>
      <c r="G486" s="179" t="s">
        <v>501</v>
      </c>
      <c r="H486" s="199">
        <f t="shared" ref="H486:H524" si="17">H485+D486</f>
        <v>60000</v>
      </c>
    </row>
    <row r="487" ht="15.75" hidden="1" customHeight="1">
      <c r="A487" s="198">
        <v>44452.0</v>
      </c>
      <c r="B487" s="179" t="s">
        <v>795</v>
      </c>
      <c r="C487" s="179"/>
      <c r="D487" s="179">
        <v>4000.0</v>
      </c>
      <c r="E487" s="179"/>
      <c r="F487" s="179" t="s">
        <v>796</v>
      </c>
      <c r="G487" s="179" t="s">
        <v>401</v>
      </c>
      <c r="H487" s="199">
        <f t="shared" si="17"/>
        <v>64000</v>
      </c>
    </row>
    <row r="488" ht="15.75" hidden="1" customHeight="1">
      <c r="A488" s="198">
        <v>44453.0</v>
      </c>
      <c r="B488" s="179" t="s">
        <v>797</v>
      </c>
      <c r="C488" s="179"/>
      <c r="D488" s="179">
        <v>10000.0</v>
      </c>
      <c r="E488" s="179"/>
      <c r="F488" s="179" t="s">
        <v>796</v>
      </c>
      <c r="G488" s="179" t="s">
        <v>401</v>
      </c>
      <c r="H488" s="199">
        <f t="shared" si="17"/>
        <v>74000</v>
      </c>
    </row>
    <row r="489" ht="15.75" hidden="1" customHeight="1">
      <c r="A489" s="198">
        <v>44453.0</v>
      </c>
      <c r="B489" s="179" t="s">
        <v>798</v>
      </c>
      <c r="C489" s="179"/>
      <c r="D489" s="179">
        <v>1000.0</v>
      </c>
      <c r="E489" s="179"/>
      <c r="F489" s="179" t="s">
        <v>796</v>
      </c>
      <c r="G489" s="179" t="s">
        <v>401</v>
      </c>
      <c r="H489" s="199">
        <f t="shared" si="17"/>
        <v>75000</v>
      </c>
    </row>
    <row r="490" ht="15.75" hidden="1" customHeight="1">
      <c r="A490" s="198">
        <v>44453.0</v>
      </c>
      <c r="B490" s="179" t="s">
        <v>680</v>
      </c>
      <c r="C490" s="179"/>
      <c r="D490" s="179">
        <v>58000.0</v>
      </c>
      <c r="E490" s="179"/>
      <c r="F490" s="179" t="s">
        <v>796</v>
      </c>
      <c r="G490" s="179" t="s">
        <v>401</v>
      </c>
      <c r="H490" s="199">
        <f t="shared" si="17"/>
        <v>133000</v>
      </c>
    </row>
    <row r="491" ht="15.75" hidden="1" customHeight="1">
      <c r="A491" s="236">
        <v>44453.0</v>
      </c>
      <c r="B491" s="237" t="s">
        <v>589</v>
      </c>
      <c r="C491" s="237"/>
      <c r="D491" s="237">
        <v>60000.0</v>
      </c>
      <c r="E491" s="237"/>
      <c r="F491" s="237" t="s">
        <v>796</v>
      </c>
      <c r="G491" s="237" t="s">
        <v>401</v>
      </c>
      <c r="H491" s="238">
        <f t="shared" si="17"/>
        <v>193000</v>
      </c>
      <c r="I491" s="90"/>
      <c r="J491" s="90"/>
      <c r="K491" s="90"/>
      <c r="L491" s="90"/>
      <c r="M491" s="90"/>
      <c r="N491" s="90"/>
      <c r="O491" s="90"/>
      <c r="P491" s="90"/>
      <c r="Q491" s="90"/>
      <c r="R491" s="90"/>
      <c r="S491" s="90"/>
      <c r="T491" s="90"/>
      <c r="U491" s="90"/>
      <c r="V491" s="90"/>
      <c r="W491" s="90"/>
      <c r="X491" s="90"/>
      <c r="Y491" s="90"/>
      <c r="Z491" s="90"/>
    </row>
    <row r="492" ht="15.75" hidden="1" customHeight="1">
      <c r="A492" s="198">
        <v>44454.0</v>
      </c>
      <c r="B492" s="179" t="s">
        <v>795</v>
      </c>
      <c r="C492" s="179"/>
      <c r="D492" s="179">
        <v>6000.0</v>
      </c>
      <c r="E492" s="179"/>
      <c r="F492" s="179" t="s">
        <v>796</v>
      </c>
      <c r="G492" s="179" t="s">
        <v>401</v>
      </c>
      <c r="H492" s="199">
        <f t="shared" si="17"/>
        <v>199000</v>
      </c>
    </row>
    <row r="493" ht="15.75" hidden="1" customHeight="1">
      <c r="A493" s="198">
        <v>44454.0</v>
      </c>
      <c r="B493" s="179" t="s">
        <v>795</v>
      </c>
      <c r="C493" s="179"/>
      <c r="D493" s="179">
        <v>12000.0</v>
      </c>
      <c r="E493" s="179"/>
      <c r="F493" s="179" t="s">
        <v>796</v>
      </c>
      <c r="G493" s="179" t="s">
        <v>401</v>
      </c>
      <c r="H493" s="199">
        <f t="shared" si="17"/>
        <v>211000</v>
      </c>
    </row>
    <row r="494" ht="15.75" hidden="1" customHeight="1">
      <c r="A494" s="198">
        <v>44454.0</v>
      </c>
      <c r="B494" s="179" t="s">
        <v>799</v>
      </c>
      <c r="C494" s="179"/>
      <c r="D494" s="179">
        <v>58400.0</v>
      </c>
      <c r="E494" s="179"/>
      <c r="F494" s="179" t="s">
        <v>800</v>
      </c>
      <c r="G494" s="179" t="s">
        <v>501</v>
      </c>
      <c r="H494" s="199">
        <f t="shared" si="17"/>
        <v>269400</v>
      </c>
    </row>
    <row r="495" ht="15.75" hidden="1" customHeight="1">
      <c r="A495" s="198">
        <v>44454.0</v>
      </c>
      <c r="B495" s="179" t="s">
        <v>799</v>
      </c>
      <c r="C495" s="179"/>
      <c r="D495" s="179">
        <v>22000.0</v>
      </c>
      <c r="E495" s="179"/>
      <c r="F495" s="179" t="s">
        <v>801</v>
      </c>
      <c r="G495" s="179" t="s">
        <v>501</v>
      </c>
      <c r="H495" s="199">
        <f t="shared" si="17"/>
        <v>291400</v>
      </c>
    </row>
    <row r="496" ht="15.75" hidden="1" customHeight="1">
      <c r="A496" s="198">
        <v>44455.0</v>
      </c>
      <c r="B496" s="179" t="s">
        <v>802</v>
      </c>
      <c r="C496" s="179"/>
      <c r="D496" s="179">
        <v>28000.0</v>
      </c>
      <c r="E496" s="179"/>
      <c r="F496" s="179" t="s">
        <v>796</v>
      </c>
      <c r="G496" s="179" t="s">
        <v>401</v>
      </c>
      <c r="H496" s="199">
        <f t="shared" si="17"/>
        <v>319400</v>
      </c>
    </row>
    <row r="497" ht="15.75" hidden="1" customHeight="1">
      <c r="A497" s="198">
        <v>44455.0</v>
      </c>
      <c r="B497" s="179" t="s">
        <v>802</v>
      </c>
      <c r="C497" s="179"/>
      <c r="D497" s="179">
        <v>46500.0</v>
      </c>
      <c r="E497" s="179"/>
      <c r="F497" s="179" t="s">
        <v>796</v>
      </c>
      <c r="G497" s="179" t="s">
        <v>401</v>
      </c>
      <c r="H497" s="199">
        <f t="shared" si="17"/>
        <v>365900</v>
      </c>
    </row>
    <row r="498" ht="15.75" hidden="1" customHeight="1">
      <c r="A498" s="198">
        <v>44456.0</v>
      </c>
      <c r="B498" s="179" t="s">
        <v>803</v>
      </c>
      <c r="C498" s="179"/>
      <c r="D498" s="179">
        <v>60000.0</v>
      </c>
      <c r="E498" s="179"/>
      <c r="F498" s="179" t="s">
        <v>804</v>
      </c>
      <c r="G498" s="179" t="s">
        <v>501</v>
      </c>
      <c r="H498" s="199">
        <f t="shared" si="17"/>
        <v>425900</v>
      </c>
    </row>
    <row r="499" ht="15.75" hidden="1" customHeight="1">
      <c r="A499" s="198">
        <v>44456.0</v>
      </c>
      <c r="B499" s="179" t="s">
        <v>805</v>
      </c>
      <c r="C499" s="179"/>
      <c r="D499" s="179">
        <v>24000.0</v>
      </c>
      <c r="E499" s="179"/>
      <c r="F499" s="179"/>
      <c r="G499" s="179"/>
      <c r="H499" s="199">
        <f t="shared" si="17"/>
        <v>449900</v>
      </c>
      <c r="I499" s="247" t="s">
        <v>806</v>
      </c>
    </row>
    <row r="500" ht="15.75" hidden="1" customHeight="1">
      <c r="A500" s="198">
        <v>44456.0</v>
      </c>
      <c r="B500" s="179" t="s">
        <v>807</v>
      </c>
      <c r="C500" s="179"/>
      <c r="D500" s="179">
        <v>3000.0</v>
      </c>
      <c r="E500" s="179"/>
      <c r="F500" s="179" t="s">
        <v>796</v>
      </c>
      <c r="G500" s="179" t="s">
        <v>401</v>
      </c>
      <c r="H500" s="199">
        <f t="shared" si="17"/>
        <v>452900</v>
      </c>
    </row>
    <row r="501" ht="15.75" hidden="1" customHeight="1">
      <c r="A501" s="198">
        <v>44456.0</v>
      </c>
      <c r="B501" s="179" t="s">
        <v>808</v>
      </c>
      <c r="C501" s="179"/>
      <c r="D501" s="179">
        <v>500.0</v>
      </c>
      <c r="E501" s="179"/>
      <c r="F501" s="247"/>
      <c r="G501" s="179"/>
      <c r="H501" s="199">
        <f t="shared" si="17"/>
        <v>453400</v>
      </c>
      <c r="I501" s="247" t="s">
        <v>806</v>
      </c>
    </row>
    <row r="502" ht="15.75" hidden="1" customHeight="1">
      <c r="A502" s="198">
        <v>44456.0</v>
      </c>
      <c r="B502" s="179" t="s">
        <v>809</v>
      </c>
      <c r="C502" s="179"/>
      <c r="D502" s="179">
        <v>70000.0</v>
      </c>
      <c r="E502" s="179"/>
      <c r="F502" s="179" t="s">
        <v>810</v>
      </c>
      <c r="G502" s="179" t="s">
        <v>501</v>
      </c>
      <c r="H502" s="199">
        <f t="shared" si="17"/>
        <v>523400</v>
      </c>
    </row>
    <row r="503" ht="15.75" hidden="1" customHeight="1">
      <c r="A503" s="198">
        <v>44456.0</v>
      </c>
      <c r="B503" s="179" t="s">
        <v>811</v>
      </c>
      <c r="C503" s="179"/>
      <c r="D503" s="179">
        <v>36000.0</v>
      </c>
      <c r="E503" s="179"/>
      <c r="F503" s="179" t="s">
        <v>796</v>
      </c>
      <c r="G503" s="179" t="s">
        <v>401</v>
      </c>
      <c r="H503" s="199">
        <f t="shared" si="17"/>
        <v>559400</v>
      </c>
    </row>
    <row r="504" ht="15.75" hidden="1" customHeight="1">
      <c r="A504" s="198">
        <v>44456.0</v>
      </c>
      <c r="B504" s="179" t="s">
        <v>812</v>
      </c>
      <c r="C504" s="179"/>
      <c r="D504" s="179">
        <v>5000.0</v>
      </c>
      <c r="E504" s="179"/>
      <c r="F504" s="179" t="s">
        <v>796</v>
      </c>
      <c r="G504" s="179" t="s">
        <v>401</v>
      </c>
      <c r="H504" s="199">
        <f t="shared" si="17"/>
        <v>564400</v>
      </c>
    </row>
    <row r="505" ht="15.75" hidden="1" customHeight="1">
      <c r="A505" s="198">
        <v>44456.0</v>
      </c>
      <c r="B505" s="179" t="s">
        <v>68</v>
      </c>
      <c r="C505" s="179"/>
      <c r="D505" s="179">
        <v>20100.0</v>
      </c>
      <c r="E505" s="179"/>
      <c r="F505" s="179" t="s">
        <v>796</v>
      </c>
      <c r="G505" s="179" t="s">
        <v>401</v>
      </c>
      <c r="H505" s="199">
        <f t="shared" si="17"/>
        <v>584500</v>
      </c>
    </row>
    <row r="506" ht="15.75" hidden="1" customHeight="1">
      <c r="A506" s="198">
        <v>44456.0</v>
      </c>
      <c r="B506" s="179" t="s">
        <v>813</v>
      </c>
      <c r="C506" s="179"/>
      <c r="D506" s="179">
        <v>20000.0</v>
      </c>
      <c r="E506" s="179"/>
      <c r="F506" s="179" t="s">
        <v>814</v>
      </c>
      <c r="G506" s="179" t="s">
        <v>501</v>
      </c>
      <c r="H506" s="199">
        <f t="shared" si="17"/>
        <v>604500</v>
      </c>
    </row>
    <row r="507" ht="15.75" hidden="1" customHeight="1">
      <c r="A507" s="198">
        <v>44456.0</v>
      </c>
      <c r="B507" s="179" t="s">
        <v>680</v>
      </c>
      <c r="C507" s="179"/>
      <c r="D507" s="179">
        <v>20000.0</v>
      </c>
      <c r="E507" s="179"/>
      <c r="F507" s="179" t="s">
        <v>796</v>
      </c>
      <c r="G507" s="179" t="s">
        <v>401</v>
      </c>
      <c r="H507" s="199">
        <f t="shared" si="17"/>
        <v>624500</v>
      </c>
    </row>
    <row r="508" ht="15.75" hidden="1" customHeight="1">
      <c r="A508" s="198">
        <v>44457.0</v>
      </c>
      <c r="B508" s="179" t="s">
        <v>815</v>
      </c>
      <c r="C508" s="179"/>
      <c r="D508" s="179">
        <v>4000.0</v>
      </c>
      <c r="E508" s="179"/>
      <c r="F508" s="179" t="s">
        <v>796</v>
      </c>
      <c r="G508" s="179" t="s">
        <v>401</v>
      </c>
      <c r="H508" s="199">
        <f t="shared" si="17"/>
        <v>628500</v>
      </c>
    </row>
    <row r="509" ht="15.75" hidden="1" customHeight="1">
      <c r="A509" s="198">
        <v>44457.0</v>
      </c>
      <c r="B509" s="179" t="s">
        <v>816</v>
      </c>
      <c r="C509" s="179"/>
      <c r="D509" s="179">
        <v>2000.0</v>
      </c>
      <c r="E509" s="179"/>
      <c r="F509" s="179" t="s">
        <v>796</v>
      </c>
      <c r="G509" s="179" t="s">
        <v>401</v>
      </c>
      <c r="H509" s="199">
        <f t="shared" si="17"/>
        <v>630500</v>
      </c>
    </row>
    <row r="510" ht="15.75" hidden="1" customHeight="1">
      <c r="A510" s="198">
        <v>44457.0</v>
      </c>
      <c r="B510" s="179" t="s">
        <v>817</v>
      </c>
      <c r="C510" s="179"/>
      <c r="D510" s="179">
        <v>34500.0</v>
      </c>
      <c r="E510" s="179"/>
      <c r="F510" s="247"/>
      <c r="G510" s="179"/>
      <c r="H510" s="199">
        <f t="shared" si="17"/>
        <v>665000</v>
      </c>
      <c r="I510" s="247" t="s">
        <v>806</v>
      </c>
    </row>
    <row r="511" ht="15.75" hidden="1" customHeight="1">
      <c r="A511" s="198">
        <v>44458.0</v>
      </c>
      <c r="B511" s="179" t="s">
        <v>818</v>
      </c>
      <c r="C511" s="179"/>
      <c r="D511" s="179">
        <v>40000.0</v>
      </c>
      <c r="E511" s="179"/>
      <c r="F511" s="179" t="s">
        <v>819</v>
      </c>
      <c r="G511" s="179" t="s">
        <v>501</v>
      </c>
      <c r="H511" s="199">
        <f t="shared" si="17"/>
        <v>705000</v>
      </c>
    </row>
    <row r="512" ht="15.75" hidden="1" customHeight="1">
      <c r="A512" s="198">
        <v>44459.0</v>
      </c>
      <c r="B512" s="179" t="s">
        <v>820</v>
      </c>
      <c r="C512" s="179"/>
      <c r="D512" s="179">
        <v>31000.0</v>
      </c>
      <c r="E512" s="179"/>
      <c r="F512" s="247"/>
      <c r="G512" s="179"/>
      <c r="H512" s="199">
        <f t="shared" si="17"/>
        <v>736000</v>
      </c>
      <c r="I512" s="247" t="s">
        <v>806</v>
      </c>
    </row>
    <row r="513" ht="15.75" hidden="1" customHeight="1">
      <c r="A513" s="198">
        <v>44459.0</v>
      </c>
      <c r="B513" s="179" t="s">
        <v>821</v>
      </c>
      <c r="C513" s="179"/>
      <c r="D513" s="179">
        <v>535000.0</v>
      </c>
      <c r="E513" s="179"/>
      <c r="F513" s="179" t="s">
        <v>822</v>
      </c>
      <c r="G513" s="179"/>
      <c r="H513" s="199">
        <f t="shared" si="17"/>
        <v>1271000</v>
      </c>
    </row>
    <row r="514" ht="15.75" hidden="1" customHeight="1">
      <c r="A514" s="236">
        <v>44459.0</v>
      </c>
      <c r="B514" s="237" t="s">
        <v>823</v>
      </c>
      <c r="C514" s="237"/>
      <c r="D514" s="237">
        <v>40000.0</v>
      </c>
      <c r="E514" s="237"/>
      <c r="F514" s="237" t="s">
        <v>824</v>
      </c>
      <c r="G514" s="237" t="s">
        <v>501</v>
      </c>
      <c r="H514" s="238">
        <f t="shared" si="17"/>
        <v>1311000</v>
      </c>
      <c r="I514" s="90"/>
      <c r="J514" s="90"/>
      <c r="K514" s="90"/>
      <c r="L514" s="90"/>
      <c r="M514" s="90"/>
      <c r="N514" s="90"/>
      <c r="O514" s="90"/>
      <c r="P514" s="90"/>
      <c r="Q514" s="90"/>
      <c r="R514" s="90"/>
      <c r="S514" s="90"/>
      <c r="T514" s="90"/>
      <c r="U514" s="90"/>
      <c r="V514" s="90"/>
      <c r="W514" s="90"/>
      <c r="X514" s="90"/>
      <c r="Y514" s="90"/>
      <c r="Z514" s="90"/>
    </row>
    <row r="515" ht="15.75" hidden="1" customHeight="1">
      <c r="A515" s="248">
        <v>44460.0</v>
      </c>
      <c r="B515" s="249" t="s">
        <v>825</v>
      </c>
      <c r="C515" s="249"/>
      <c r="D515" s="249">
        <v>37000.0</v>
      </c>
      <c r="E515" s="249"/>
      <c r="F515" s="249"/>
      <c r="G515" s="249"/>
      <c r="H515" s="250">
        <f t="shared" si="17"/>
        <v>1348000</v>
      </c>
      <c r="I515" s="251" t="s">
        <v>806</v>
      </c>
      <c r="J515" s="27"/>
      <c r="K515" s="27"/>
      <c r="L515" s="27"/>
      <c r="M515" s="27"/>
      <c r="N515" s="27"/>
      <c r="O515" s="27"/>
      <c r="P515" s="27"/>
      <c r="Q515" s="27"/>
      <c r="R515" s="27"/>
      <c r="S515" s="27"/>
      <c r="T515" s="27"/>
      <c r="U515" s="27"/>
      <c r="V515" s="27"/>
      <c r="W515" s="27"/>
      <c r="X515" s="27"/>
      <c r="Y515" s="27"/>
      <c r="Z515" s="27"/>
    </row>
    <row r="516" ht="15.75" hidden="1" customHeight="1">
      <c r="A516" s="198">
        <v>44460.0</v>
      </c>
      <c r="B516" s="179" t="s">
        <v>64</v>
      </c>
      <c r="C516" s="179"/>
      <c r="D516" s="179">
        <v>24000.0</v>
      </c>
      <c r="E516" s="179"/>
      <c r="F516" s="179" t="s">
        <v>796</v>
      </c>
      <c r="G516" s="179" t="s">
        <v>401</v>
      </c>
      <c r="H516" s="199">
        <f t="shared" si="17"/>
        <v>1372000</v>
      </c>
    </row>
    <row r="517" ht="15.75" hidden="1" customHeight="1">
      <c r="A517" s="248">
        <v>44460.0</v>
      </c>
      <c r="B517" s="249" t="s">
        <v>826</v>
      </c>
      <c r="C517" s="249"/>
      <c r="D517" s="249">
        <v>52000.0</v>
      </c>
      <c r="E517" s="249"/>
      <c r="F517" s="249"/>
      <c r="G517" s="249"/>
      <c r="H517" s="250">
        <f t="shared" si="17"/>
        <v>1424000</v>
      </c>
      <c r="I517" s="251" t="s">
        <v>806</v>
      </c>
      <c r="J517" s="27"/>
      <c r="K517" s="27"/>
      <c r="L517" s="27"/>
      <c r="M517" s="27"/>
      <c r="N517" s="27"/>
      <c r="O517" s="27"/>
      <c r="P517" s="27"/>
      <c r="Q517" s="27"/>
      <c r="R517" s="27"/>
      <c r="S517" s="27"/>
      <c r="T517" s="27"/>
      <c r="U517" s="27"/>
      <c r="V517" s="27"/>
      <c r="W517" s="27"/>
      <c r="X517" s="27"/>
      <c r="Y517" s="27"/>
      <c r="Z517" s="27"/>
    </row>
    <row r="518" ht="15.75" hidden="1" customHeight="1">
      <c r="A518" s="248">
        <v>44460.0</v>
      </c>
      <c r="B518" s="249" t="s">
        <v>826</v>
      </c>
      <c r="C518" s="249"/>
      <c r="D518" s="249">
        <v>12500.0</v>
      </c>
      <c r="E518" s="249"/>
      <c r="F518" s="249"/>
      <c r="G518" s="249"/>
      <c r="H518" s="250">
        <f t="shared" si="17"/>
        <v>1436500</v>
      </c>
      <c r="I518" s="251" t="s">
        <v>806</v>
      </c>
      <c r="J518" s="27"/>
      <c r="K518" s="27"/>
      <c r="L518" s="27"/>
      <c r="M518" s="27"/>
      <c r="N518" s="27"/>
      <c r="O518" s="27"/>
      <c r="P518" s="27"/>
      <c r="Q518" s="27"/>
      <c r="R518" s="27"/>
      <c r="S518" s="27"/>
      <c r="T518" s="27"/>
      <c r="U518" s="27"/>
      <c r="V518" s="27"/>
      <c r="W518" s="27"/>
      <c r="X518" s="27"/>
      <c r="Y518" s="27"/>
      <c r="Z518" s="27"/>
    </row>
    <row r="519" ht="15.75" hidden="1" customHeight="1">
      <c r="A519" s="248">
        <v>44460.0</v>
      </c>
      <c r="B519" s="249" t="s">
        <v>826</v>
      </c>
      <c r="C519" s="249"/>
      <c r="D519" s="249">
        <v>24500.0</v>
      </c>
      <c r="E519" s="249"/>
      <c r="F519" s="249"/>
      <c r="G519" s="249"/>
      <c r="H519" s="250">
        <f t="shared" si="17"/>
        <v>1461000</v>
      </c>
      <c r="I519" s="251" t="s">
        <v>806</v>
      </c>
      <c r="J519" s="27"/>
      <c r="K519" s="27"/>
      <c r="L519" s="27"/>
      <c r="M519" s="27"/>
      <c r="N519" s="27"/>
      <c r="O519" s="27"/>
      <c r="P519" s="27"/>
      <c r="Q519" s="27"/>
      <c r="R519" s="27"/>
      <c r="S519" s="27"/>
      <c r="T519" s="27"/>
      <c r="U519" s="27"/>
      <c r="V519" s="27"/>
      <c r="W519" s="27"/>
      <c r="X519" s="27"/>
      <c r="Y519" s="27"/>
      <c r="Z519" s="27"/>
    </row>
    <row r="520" ht="15.75" hidden="1" customHeight="1">
      <c r="A520" s="248">
        <v>44460.0</v>
      </c>
      <c r="B520" s="249" t="s">
        <v>826</v>
      </c>
      <c r="C520" s="249"/>
      <c r="D520" s="249">
        <v>25000.0</v>
      </c>
      <c r="E520" s="249"/>
      <c r="F520" s="249"/>
      <c r="G520" s="249"/>
      <c r="H520" s="250">
        <f t="shared" si="17"/>
        <v>1486000</v>
      </c>
      <c r="I520" s="251" t="s">
        <v>806</v>
      </c>
      <c r="J520" s="27"/>
      <c r="K520" s="27"/>
      <c r="L520" s="27"/>
      <c r="M520" s="27"/>
      <c r="N520" s="27"/>
      <c r="O520" s="27"/>
      <c r="P520" s="27"/>
      <c r="Q520" s="27"/>
      <c r="R520" s="27"/>
      <c r="S520" s="27"/>
      <c r="T520" s="27"/>
      <c r="U520" s="27"/>
      <c r="V520" s="27"/>
      <c r="W520" s="27"/>
      <c r="X520" s="27"/>
      <c r="Y520" s="27"/>
      <c r="Z520" s="27"/>
    </row>
    <row r="521" ht="15.75" hidden="1" customHeight="1">
      <c r="A521" s="198">
        <v>44460.0</v>
      </c>
      <c r="B521" s="179" t="s">
        <v>827</v>
      </c>
      <c r="C521" s="179"/>
      <c r="D521" s="179">
        <v>80000.0</v>
      </c>
      <c r="E521" s="179"/>
      <c r="F521" s="179" t="s">
        <v>828</v>
      </c>
      <c r="G521" s="179" t="s">
        <v>401</v>
      </c>
      <c r="H521" s="199">
        <f t="shared" si="17"/>
        <v>1566000</v>
      </c>
    </row>
    <row r="522" ht="15.75" hidden="1" customHeight="1">
      <c r="A522" s="198">
        <v>44460.0</v>
      </c>
      <c r="B522" s="179" t="s">
        <v>829</v>
      </c>
      <c r="C522" s="179"/>
      <c r="D522" s="179">
        <v>2000.0</v>
      </c>
      <c r="E522" s="179"/>
      <c r="F522" s="179" t="s">
        <v>830</v>
      </c>
      <c r="G522" s="179" t="s">
        <v>401</v>
      </c>
      <c r="H522" s="199">
        <f t="shared" si="17"/>
        <v>1568000</v>
      </c>
    </row>
    <row r="523" ht="15.75" hidden="1" customHeight="1">
      <c r="A523" s="198">
        <v>44460.0</v>
      </c>
      <c r="B523" s="179" t="s">
        <v>831</v>
      </c>
      <c r="C523" s="179"/>
      <c r="D523" s="179">
        <v>130000.0</v>
      </c>
      <c r="E523" s="179"/>
      <c r="F523" s="179" t="s">
        <v>832</v>
      </c>
      <c r="G523" s="179" t="s">
        <v>501</v>
      </c>
      <c r="H523" s="199">
        <f t="shared" si="17"/>
        <v>1698000</v>
      </c>
    </row>
    <row r="524" ht="15.75" hidden="1" customHeight="1">
      <c r="A524" s="198">
        <v>44460.0</v>
      </c>
      <c r="B524" s="179" t="s">
        <v>833</v>
      </c>
      <c r="C524" s="179"/>
      <c r="D524" s="179">
        <v>6000.0</v>
      </c>
      <c r="E524" s="179"/>
      <c r="F524" s="179" t="s">
        <v>796</v>
      </c>
      <c r="G524" s="179" t="s">
        <v>401</v>
      </c>
      <c r="H524" s="199">
        <f t="shared" si="17"/>
        <v>1704000</v>
      </c>
    </row>
    <row r="525" ht="15.75" hidden="1" customHeight="1">
      <c r="A525" s="245"/>
      <c r="B525" s="246"/>
      <c r="C525" s="246"/>
      <c r="D525" s="246"/>
      <c r="E525" s="246">
        <v>1695575.0</v>
      </c>
      <c r="F525" s="246" t="s">
        <v>834</v>
      </c>
      <c r="G525" s="246"/>
      <c r="H525" s="252">
        <v>0.0</v>
      </c>
    </row>
    <row r="526" ht="15.75" hidden="1" customHeight="1">
      <c r="A526" s="248">
        <v>44461.0</v>
      </c>
      <c r="B526" s="249" t="s">
        <v>835</v>
      </c>
      <c r="C526" s="249"/>
      <c r="D526" s="249">
        <v>500.0</v>
      </c>
      <c r="E526" s="249"/>
      <c r="F526" s="249"/>
      <c r="G526" s="249"/>
      <c r="H526" s="250">
        <f>D526</f>
        <v>500</v>
      </c>
      <c r="I526" s="251" t="s">
        <v>806</v>
      </c>
      <c r="J526" s="27"/>
      <c r="K526" s="27"/>
      <c r="L526" s="27"/>
      <c r="M526" s="27"/>
      <c r="N526" s="27"/>
      <c r="O526" s="27"/>
      <c r="P526" s="27"/>
      <c r="Q526" s="27"/>
      <c r="R526" s="27"/>
      <c r="S526" s="27"/>
      <c r="T526" s="27"/>
      <c r="U526" s="27"/>
      <c r="V526" s="27"/>
      <c r="W526" s="27"/>
      <c r="X526" s="27"/>
      <c r="Y526" s="27"/>
      <c r="Z526" s="27"/>
    </row>
    <row r="527" ht="15.75" hidden="1" customHeight="1">
      <c r="A527" s="198">
        <v>44461.0</v>
      </c>
      <c r="B527" s="179" t="s">
        <v>836</v>
      </c>
      <c r="C527" s="179"/>
      <c r="D527" s="179">
        <v>4900.0</v>
      </c>
      <c r="E527" s="179"/>
      <c r="F527" s="179" t="s">
        <v>796</v>
      </c>
      <c r="G527" s="179" t="s">
        <v>401</v>
      </c>
      <c r="H527" s="199">
        <f t="shared" ref="H527:H554" si="18">H526+D527</f>
        <v>5400</v>
      </c>
    </row>
    <row r="528" ht="15.75" hidden="1" customHeight="1">
      <c r="A528" s="198">
        <v>44461.0</v>
      </c>
      <c r="B528" s="179" t="s">
        <v>837</v>
      </c>
      <c r="C528" s="179"/>
      <c r="D528" s="179">
        <v>2000.0</v>
      </c>
      <c r="E528" s="179"/>
      <c r="F528" s="179" t="s">
        <v>796</v>
      </c>
      <c r="G528" s="179" t="s">
        <v>401</v>
      </c>
      <c r="H528" s="199">
        <f t="shared" si="18"/>
        <v>7400</v>
      </c>
    </row>
    <row r="529" ht="15.75" hidden="1" customHeight="1">
      <c r="A529" s="198">
        <v>44461.0</v>
      </c>
      <c r="B529" s="179" t="s">
        <v>838</v>
      </c>
      <c r="C529" s="179"/>
      <c r="D529" s="179">
        <v>50000.0</v>
      </c>
      <c r="E529" s="179"/>
      <c r="F529" s="179" t="s">
        <v>839</v>
      </c>
      <c r="G529" s="179" t="s">
        <v>501</v>
      </c>
      <c r="H529" s="199">
        <f t="shared" si="18"/>
        <v>57400</v>
      </c>
    </row>
    <row r="530" ht="15.75" hidden="1" customHeight="1">
      <c r="A530" s="198">
        <v>44461.0</v>
      </c>
      <c r="B530" s="179" t="s">
        <v>728</v>
      </c>
      <c r="C530" s="179"/>
      <c r="D530" s="179">
        <v>10000.0</v>
      </c>
      <c r="E530" s="179"/>
      <c r="F530" s="179" t="s">
        <v>796</v>
      </c>
      <c r="G530" s="179" t="s">
        <v>401</v>
      </c>
      <c r="H530" s="199">
        <f t="shared" si="18"/>
        <v>67400</v>
      </c>
    </row>
    <row r="531" ht="15.75" hidden="1" customHeight="1">
      <c r="A531" s="198">
        <v>44461.0</v>
      </c>
      <c r="B531" s="179" t="s">
        <v>315</v>
      </c>
      <c r="C531" s="179"/>
      <c r="D531" s="179">
        <v>40000.0</v>
      </c>
      <c r="E531" s="179"/>
      <c r="F531" s="179" t="s">
        <v>796</v>
      </c>
      <c r="G531" s="179" t="s">
        <v>401</v>
      </c>
      <c r="H531" s="199">
        <f t="shared" si="18"/>
        <v>107400</v>
      </c>
    </row>
    <row r="532" ht="15.75" hidden="1" customHeight="1">
      <c r="A532" s="198">
        <v>44461.0</v>
      </c>
      <c r="B532" s="179" t="s">
        <v>107</v>
      </c>
      <c r="C532" s="179"/>
      <c r="D532" s="179">
        <v>15900.0</v>
      </c>
      <c r="E532" s="179"/>
      <c r="F532" s="179" t="s">
        <v>796</v>
      </c>
      <c r="G532" s="179" t="s">
        <v>401</v>
      </c>
      <c r="H532" s="199">
        <f t="shared" si="18"/>
        <v>123300</v>
      </c>
    </row>
    <row r="533" ht="15.75" hidden="1" customHeight="1">
      <c r="A533" s="198">
        <v>44462.0</v>
      </c>
      <c r="B533" s="179" t="s">
        <v>840</v>
      </c>
      <c r="C533" s="179"/>
      <c r="D533" s="179">
        <v>29000.0</v>
      </c>
      <c r="E533" s="179"/>
      <c r="F533" s="179" t="s">
        <v>796</v>
      </c>
      <c r="G533" s="179" t="s">
        <v>401</v>
      </c>
      <c r="H533" s="199">
        <f t="shared" si="18"/>
        <v>152300</v>
      </c>
    </row>
    <row r="534" ht="15.75" hidden="1" customHeight="1">
      <c r="A534" s="198">
        <v>44462.0</v>
      </c>
      <c r="B534" s="179" t="s">
        <v>589</v>
      </c>
      <c r="C534" s="179"/>
      <c r="D534" s="179">
        <v>10000.0</v>
      </c>
      <c r="E534" s="179"/>
      <c r="F534" s="179" t="s">
        <v>796</v>
      </c>
      <c r="G534" s="179" t="s">
        <v>401</v>
      </c>
      <c r="H534" s="199">
        <f t="shared" si="18"/>
        <v>162300</v>
      </c>
    </row>
    <row r="535" ht="15.75" hidden="1" customHeight="1">
      <c r="A535" s="253">
        <v>44462.0</v>
      </c>
      <c r="B535" s="254" t="s">
        <v>841</v>
      </c>
      <c r="C535" s="255" t="s">
        <v>842</v>
      </c>
      <c r="D535" s="254">
        <v>102100.0</v>
      </c>
      <c r="E535" s="254"/>
      <c r="F535" s="21" t="s">
        <v>843</v>
      </c>
      <c r="G535" s="254" t="s">
        <v>501</v>
      </c>
      <c r="H535" s="256">
        <f t="shared" si="18"/>
        <v>264400</v>
      </c>
      <c r="I535" s="257"/>
      <c r="J535" s="257"/>
      <c r="K535" s="257"/>
      <c r="L535" s="257"/>
      <c r="M535" s="257"/>
      <c r="N535" s="257"/>
      <c r="O535" s="257"/>
      <c r="P535" s="257"/>
      <c r="Q535" s="257"/>
      <c r="R535" s="257"/>
      <c r="S535" s="257"/>
      <c r="T535" s="257"/>
      <c r="U535" s="257"/>
      <c r="V535" s="257"/>
      <c r="W535" s="257"/>
      <c r="X535" s="257"/>
      <c r="Y535" s="257"/>
      <c r="Z535" s="257"/>
    </row>
    <row r="536" ht="15.75" hidden="1" customHeight="1">
      <c r="A536" s="198">
        <v>44462.0</v>
      </c>
      <c r="B536" s="179" t="s">
        <v>844</v>
      </c>
      <c r="C536" s="179"/>
      <c r="D536" s="179">
        <v>500000.0</v>
      </c>
      <c r="E536" s="179"/>
      <c r="F536" s="179" t="s">
        <v>845</v>
      </c>
      <c r="G536" s="179" t="s">
        <v>501</v>
      </c>
      <c r="H536" s="199">
        <f t="shared" si="18"/>
        <v>764400</v>
      </c>
    </row>
    <row r="537" ht="15.75" hidden="1" customHeight="1">
      <c r="A537" s="198">
        <v>44462.0</v>
      </c>
      <c r="B537" s="179" t="s">
        <v>846</v>
      </c>
      <c r="C537" s="179"/>
      <c r="D537" s="179">
        <v>10000.0</v>
      </c>
      <c r="E537" s="179"/>
      <c r="F537" s="179" t="s">
        <v>796</v>
      </c>
      <c r="G537" s="179" t="s">
        <v>401</v>
      </c>
      <c r="H537" s="199">
        <f t="shared" si="18"/>
        <v>774400</v>
      </c>
    </row>
    <row r="538" ht="15.75" hidden="1" customHeight="1">
      <c r="A538" s="198">
        <v>44463.0</v>
      </c>
      <c r="B538" s="179" t="s">
        <v>847</v>
      </c>
      <c r="C538" s="179"/>
      <c r="D538" s="179">
        <v>35000.0</v>
      </c>
      <c r="E538" s="179"/>
      <c r="F538" s="179" t="s">
        <v>848</v>
      </c>
      <c r="G538" s="179" t="s">
        <v>501</v>
      </c>
      <c r="H538" s="199">
        <f t="shared" si="18"/>
        <v>809400</v>
      </c>
    </row>
    <row r="539" ht="15.75" hidden="1" customHeight="1">
      <c r="A539" s="198">
        <v>44463.0</v>
      </c>
      <c r="B539" s="179" t="s">
        <v>838</v>
      </c>
      <c r="C539" s="179"/>
      <c r="D539" s="179">
        <v>40000.0</v>
      </c>
      <c r="E539" s="179"/>
      <c r="F539" s="179" t="s">
        <v>849</v>
      </c>
      <c r="G539" s="179" t="s">
        <v>501</v>
      </c>
      <c r="H539" s="199">
        <f t="shared" si="18"/>
        <v>849400</v>
      </c>
    </row>
    <row r="540" ht="15.75" hidden="1" customHeight="1">
      <c r="A540" s="248">
        <v>44463.0</v>
      </c>
      <c r="B540" s="249" t="s">
        <v>850</v>
      </c>
      <c r="C540" s="249"/>
      <c r="D540" s="249">
        <v>14000.0</v>
      </c>
      <c r="E540" s="249"/>
      <c r="F540" s="249"/>
      <c r="G540" s="249"/>
      <c r="H540" s="250">
        <f t="shared" si="18"/>
        <v>863400</v>
      </c>
      <c r="I540" s="251" t="s">
        <v>806</v>
      </c>
      <c r="J540" s="27"/>
      <c r="K540" s="27"/>
      <c r="L540" s="27"/>
      <c r="M540" s="27"/>
      <c r="N540" s="27"/>
      <c r="O540" s="27"/>
      <c r="P540" s="27"/>
      <c r="Q540" s="27"/>
      <c r="R540" s="27"/>
      <c r="S540" s="27"/>
      <c r="T540" s="27"/>
      <c r="U540" s="27"/>
      <c r="V540" s="27"/>
      <c r="W540" s="27"/>
      <c r="X540" s="27"/>
      <c r="Y540" s="27"/>
      <c r="Z540" s="27"/>
    </row>
    <row r="541" ht="15.75" hidden="1" customHeight="1">
      <c r="A541" s="248">
        <v>44463.0</v>
      </c>
      <c r="B541" s="249" t="s">
        <v>850</v>
      </c>
      <c r="C541" s="249"/>
      <c r="D541" s="249">
        <v>23000.0</v>
      </c>
      <c r="E541" s="249"/>
      <c r="F541" s="249"/>
      <c r="G541" s="249"/>
      <c r="H541" s="250">
        <f t="shared" si="18"/>
        <v>886400</v>
      </c>
      <c r="I541" s="251" t="s">
        <v>806</v>
      </c>
      <c r="J541" s="27"/>
      <c r="K541" s="27"/>
      <c r="L541" s="27"/>
      <c r="M541" s="27"/>
      <c r="N541" s="27"/>
      <c r="O541" s="27"/>
      <c r="P541" s="27"/>
      <c r="Q541" s="27"/>
      <c r="R541" s="27"/>
      <c r="S541" s="27"/>
      <c r="T541" s="27"/>
      <c r="U541" s="27"/>
      <c r="V541" s="27"/>
      <c r="W541" s="27"/>
      <c r="X541" s="27"/>
      <c r="Y541" s="27"/>
      <c r="Z541" s="27"/>
    </row>
    <row r="542" ht="15.75" hidden="1" customHeight="1">
      <c r="A542" s="248">
        <v>44463.0</v>
      </c>
      <c r="B542" s="249" t="s">
        <v>850</v>
      </c>
      <c r="C542" s="249"/>
      <c r="D542" s="249">
        <v>34500.0</v>
      </c>
      <c r="E542" s="249"/>
      <c r="F542" s="249"/>
      <c r="G542" s="249"/>
      <c r="H542" s="250">
        <f t="shared" si="18"/>
        <v>920900</v>
      </c>
      <c r="I542" s="251" t="s">
        <v>806</v>
      </c>
      <c r="J542" s="27"/>
      <c r="K542" s="27"/>
      <c r="L542" s="27"/>
      <c r="M542" s="27"/>
      <c r="N542" s="27"/>
      <c r="O542" s="27"/>
      <c r="P542" s="27"/>
      <c r="Q542" s="27"/>
      <c r="R542" s="27"/>
      <c r="S542" s="27"/>
      <c r="T542" s="27"/>
      <c r="U542" s="27"/>
      <c r="V542" s="27"/>
      <c r="W542" s="27"/>
      <c r="X542" s="27"/>
      <c r="Y542" s="27"/>
      <c r="Z542" s="27"/>
    </row>
    <row r="543" ht="15.75" hidden="1" customHeight="1">
      <c r="A543" s="198">
        <v>44463.0</v>
      </c>
      <c r="B543" s="179" t="s">
        <v>847</v>
      </c>
      <c r="C543" s="179" t="s">
        <v>851</v>
      </c>
      <c r="D543" s="179">
        <v>30000.0</v>
      </c>
      <c r="E543" s="179"/>
      <c r="F543" s="179" t="s">
        <v>852</v>
      </c>
      <c r="G543" s="179" t="s">
        <v>501</v>
      </c>
      <c r="H543" s="199">
        <f t="shared" si="18"/>
        <v>950900</v>
      </c>
    </row>
    <row r="544" ht="15.75" hidden="1" customHeight="1">
      <c r="A544" s="198">
        <v>44464.0</v>
      </c>
      <c r="B544" s="179" t="s">
        <v>62</v>
      </c>
      <c r="C544" s="179"/>
      <c r="D544" s="179">
        <v>10000.0</v>
      </c>
      <c r="E544" s="179"/>
      <c r="F544" s="179" t="s">
        <v>796</v>
      </c>
      <c r="G544" s="179" t="s">
        <v>401</v>
      </c>
      <c r="H544" s="199">
        <f t="shared" si="18"/>
        <v>960900</v>
      </c>
    </row>
    <row r="545" ht="15.75" hidden="1" customHeight="1">
      <c r="A545" s="198">
        <v>44464.0</v>
      </c>
      <c r="B545" s="179" t="s">
        <v>853</v>
      </c>
      <c r="C545" s="179" t="s">
        <v>854</v>
      </c>
      <c r="D545" s="179">
        <v>80000.0</v>
      </c>
      <c r="E545" s="179"/>
      <c r="F545" s="179" t="s">
        <v>855</v>
      </c>
      <c r="G545" s="179" t="s">
        <v>501</v>
      </c>
      <c r="H545" s="199">
        <f t="shared" si="18"/>
        <v>1040900</v>
      </c>
    </row>
    <row r="546" ht="15.75" hidden="1" customHeight="1">
      <c r="A546" s="248">
        <v>44464.0</v>
      </c>
      <c r="B546" s="249" t="s">
        <v>598</v>
      </c>
      <c r="C546" s="249"/>
      <c r="D546" s="249">
        <v>70000.0</v>
      </c>
      <c r="E546" s="249"/>
      <c r="F546" s="249"/>
      <c r="G546" s="249"/>
      <c r="H546" s="250">
        <f t="shared" si="18"/>
        <v>1110900</v>
      </c>
      <c r="I546" s="251" t="s">
        <v>806</v>
      </c>
      <c r="J546" s="27"/>
      <c r="K546" s="27"/>
      <c r="L546" s="27"/>
      <c r="M546" s="27"/>
      <c r="N546" s="27"/>
      <c r="O546" s="27"/>
      <c r="P546" s="27"/>
      <c r="Q546" s="27"/>
      <c r="R546" s="27"/>
      <c r="S546" s="27"/>
      <c r="T546" s="27"/>
      <c r="U546" s="27"/>
      <c r="V546" s="27"/>
      <c r="W546" s="27"/>
      <c r="X546" s="27"/>
      <c r="Y546" s="27"/>
      <c r="Z546" s="27"/>
    </row>
    <row r="547" ht="15.75" hidden="1" customHeight="1">
      <c r="A547" s="198">
        <v>44466.0</v>
      </c>
      <c r="B547" s="179" t="s">
        <v>856</v>
      </c>
      <c r="C547" s="179" t="s">
        <v>857</v>
      </c>
      <c r="D547" s="179">
        <v>31000.0</v>
      </c>
      <c r="E547" s="179"/>
      <c r="F547" s="179" t="s">
        <v>858</v>
      </c>
      <c r="G547" s="179" t="s">
        <v>501</v>
      </c>
      <c r="H547" s="199">
        <f t="shared" si="18"/>
        <v>1141900</v>
      </c>
    </row>
    <row r="548" ht="15.75" hidden="1" customHeight="1">
      <c r="A548" s="198">
        <v>44466.0</v>
      </c>
      <c r="B548" s="179"/>
      <c r="C548" s="179" t="s">
        <v>859</v>
      </c>
      <c r="D548" s="179">
        <v>43000.0</v>
      </c>
      <c r="E548" s="179"/>
      <c r="F548" s="179"/>
      <c r="G548" s="179"/>
      <c r="H548" s="199">
        <f t="shared" si="18"/>
        <v>1184900</v>
      </c>
      <c r="I548" s="251" t="s">
        <v>806</v>
      </c>
    </row>
    <row r="549" ht="15.75" hidden="1" customHeight="1">
      <c r="A549" s="198">
        <v>44466.0</v>
      </c>
      <c r="B549" s="179"/>
      <c r="C549" s="179" t="s">
        <v>860</v>
      </c>
      <c r="D549" s="179">
        <v>17500.0</v>
      </c>
      <c r="E549" s="179"/>
      <c r="F549" s="179"/>
      <c r="G549" s="179"/>
      <c r="H549" s="199">
        <f t="shared" si="18"/>
        <v>1202400</v>
      </c>
      <c r="I549" s="251" t="s">
        <v>806</v>
      </c>
    </row>
    <row r="550" ht="15.75" hidden="1" customHeight="1">
      <c r="A550" s="198">
        <v>44466.0</v>
      </c>
      <c r="B550" s="179"/>
      <c r="C550" s="179" t="s">
        <v>860</v>
      </c>
      <c r="D550" s="179">
        <v>33000.0</v>
      </c>
      <c r="E550" s="179"/>
      <c r="F550" s="179"/>
      <c r="G550" s="179"/>
      <c r="H550" s="199">
        <f t="shared" si="18"/>
        <v>1235400</v>
      </c>
      <c r="I550" s="251" t="s">
        <v>806</v>
      </c>
    </row>
    <row r="551" ht="15.75" hidden="1" customHeight="1">
      <c r="A551" s="198">
        <v>44466.0</v>
      </c>
      <c r="B551" s="179"/>
      <c r="C551" s="179" t="s">
        <v>860</v>
      </c>
      <c r="D551" s="179">
        <v>35000.0</v>
      </c>
      <c r="E551" s="179"/>
      <c r="F551" s="179"/>
      <c r="G551" s="179"/>
      <c r="H551" s="199">
        <f t="shared" si="18"/>
        <v>1270400</v>
      </c>
      <c r="I551" s="251" t="s">
        <v>806</v>
      </c>
    </row>
    <row r="552" ht="15.75" hidden="1" customHeight="1">
      <c r="A552" s="198">
        <v>44466.0</v>
      </c>
      <c r="B552" s="179"/>
      <c r="C552" s="179" t="s">
        <v>860</v>
      </c>
      <c r="D552" s="179">
        <v>41000.0</v>
      </c>
      <c r="E552" s="179"/>
      <c r="F552" s="179"/>
      <c r="G552" s="179"/>
      <c r="H552" s="199">
        <f t="shared" si="18"/>
        <v>1311400</v>
      </c>
      <c r="I552" s="251" t="s">
        <v>806</v>
      </c>
    </row>
    <row r="553" ht="15.75" hidden="1" customHeight="1">
      <c r="A553" s="198">
        <v>44466.0</v>
      </c>
      <c r="B553" s="179"/>
      <c r="C553" s="179" t="s">
        <v>860</v>
      </c>
      <c r="D553" s="179">
        <v>10000.0</v>
      </c>
      <c r="E553" s="179"/>
      <c r="F553" s="179"/>
      <c r="G553" s="179"/>
      <c r="H553" s="199">
        <f t="shared" si="18"/>
        <v>1321400</v>
      </c>
      <c r="I553" s="251" t="s">
        <v>806</v>
      </c>
    </row>
    <row r="554" ht="15.75" hidden="1" customHeight="1">
      <c r="A554" s="198">
        <v>44466.0</v>
      </c>
      <c r="B554" s="179"/>
      <c r="C554" s="179" t="s">
        <v>860</v>
      </c>
      <c r="D554" s="179">
        <v>24000.0</v>
      </c>
      <c r="E554" s="179"/>
      <c r="F554" s="179"/>
      <c r="G554" s="179"/>
      <c r="H554" s="199">
        <f t="shared" si="18"/>
        <v>1345400</v>
      </c>
      <c r="I554" s="251" t="s">
        <v>806</v>
      </c>
    </row>
    <row r="555" ht="15.75" hidden="1" customHeight="1">
      <c r="A555" s="245">
        <v>44467.0</v>
      </c>
      <c r="B555" s="246"/>
      <c r="C555" s="246"/>
      <c r="D555" s="246"/>
      <c r="E555" s="246">
        <v>1338686.0</v>
      </c>
      <c r="F555" s="246" t="s">
        <v>304</v>
      </c>
      <c r="G555" s="246"/>
      <c r="H555" s="244">
        <f>H554-E555</f>
        <v>6714</v>
      </c>
    </row>
    <row r="556" ht="15.75" hidden="1" customHeight="1">
      <c r="A556" s="198">
        <v>44467.0</v>
      </c>
      <c r="B556" s="179" t="s">
        <v>861</v>
      </c>
      <c r="C556" s="179" t="s">
        <v>862</v>
      </c>
      <c r="D556" s="179">
        <v>70000.0</v>
      </c>
      <c r="E556" s="179"/>
      <c r="F556" s="179" t="s">
        <v>863</v>
      </c>
      <c r="G556" s="179" t="s">
        <v>501</v>
      </c>
      <c r="H556" s="199">
        <f t="shared" ref="H556:H600" si="19">H555+D556</f>
        <v>76714</v>
      </c>
    </row>
    <row r="557" ht="15.75" hidden="1" customHeight="1">
      <c r="A557" s="198">
        <v>44467.0</v>
      </c>
      <c r="B557" s="179" t="s">
        <v>864</v>
      </c>
      <c r="C557" s="179" t="s">
        <v>865</v>
      </c>
      <c r="D557" s="179">
        <v>80000.0</v>
      </c>
      <c r="E557" s="179"/>
      <c r="F557" s="179" t="s">
        <v>866</v>
      </c>
      <c r="G557" s="179" t="s">
        <v>501</v>
      </c>
      <c r="H557" s="199">
        <f t="shared" si="19"/>
        <v>156714</v>
      </c>
    </row>
    <row r="558" ht="15.75" hidden="1" customHeight="1">
      <c r="A558" s="198">
        <v>44467.0</v>
      </c>
      <c r="B558" s="179"/>
      <c r="C558" s="179" t="s">
        <v>867</v>
      </c>
      <c r="D558" s="179">
        <v>41500.0</v>
      </c>
      <c r="E558" s="179"/>
      <c r="F558" s="179"/>
      <c r="G558" s="179"/>
      <c r="H558" s="199">
        <f t="shared" si="19"/>
        <v>198214</v>
      </c>
      <c r="I558" s="251" t="s">
        <v>806</v>
      </c>
    </row>
    <row r="559" ht="15.75" hidden="1" customHeight="1">
      <c r="A559" s="198">
        <v>44467.0</v>
      </c>
      <c r="B559" s="179" t="s">
        <v>868</v>
      </c>
      <c r="C559" s="179" t="s">
        <v>868</v>
      </c>
      <c r="D559" s="179">
        <v>10000.0</v>
      </c>
      <c r="E559" s="179"/>
      <c r="F559" s="179"/>
      <c r="G559" s="179"/>
      <c r="H559" s="199">
        <f t="shared" si="19"/>
        <v>208214</v>
      </c>
      <c r="I559" s="251" t="s">
        <v>806</v>
      </c>
    </row>
    <row r="560" ht="15.75" hidden="1" customHeight="1">
      <c r="A560" s="198">
        <v>44468.0</v>
      </c>
      <c r="B560" s="179" t="s">
        <v>728</v>
      </c>
      <c r="C560" s="179"/>
      <c r="D560" s="179">
        <v>55000.0</v>
      </c>
      <c r="E560" s="179"/>
      <c r="F560" s="179" t="s">
        <v>869</v>
      </c>
      <c r="G560" s="179" t="s">
        <v>501</v>
      </c>
      <c r="H560" s="199">
        <f t="shared" si="19"/>
        <v>263214</v>
      </c>
    </row>
    <row r="561" ht="15.75" hidden="1" customHeight="1">
      <c r="A561" s="198">
        <v>44468.0</v>
      </c>
      <c r="B561" s="179" t="s">
        <v>870</v>
      </c>
      <c r="C561" s="179"/>
      <c r="D561" s="179">
        <v>45000.0</v>
      </c>
      <c r="E561" s="179"/>
      <c r="F561" s="179" t="s">
        <v>871</v>
      </c>
      <c r="G561" s="179" t="s">
        <v>401</v>
      </c>
      <c r="H561" s="199">
        <f t="shared" si="19"/>
        <v>308214</v>
      </c>
    </row>
    <row r="562" ht="15.75" hidden="1" customHeight="1">
      <c r="A562" s="198">
        <v>44468.0</v>
      </c>
      <c r="B562" s="179" t="s">
        <v>872</v>
      </c>
      <c r="C562" s="179"/>
      <c r="D562" s="179">
        <v>30000.0</v>
      </c>
      <c r="E562" s="179"/>
      <c r="F562" s="179" t="s">
        <v>873</v>
      </c>
      <c r="G562" s="179" t="s">
        <v>501</v>
      </c>
      <c r="H562" s="199">
        <f t="shared" si="19"/>
        <v>338214</v>
      </c>
    </row>
    <row r="563" ht="15.75" customHeight="1">
      <c r="A563" s="198">
        <v>44469.0</v>
      </c>
      <c r="B563" s="179" t="s">
        <v>874</v>
      </c>
      <c r="C563" s="179" t="s">
        <v>875</v>
      </c>
      <c r="D563" s="179">
        <v>59000.0</v>
      </c>
      <c r="E563" s="179"/>
      <c r="F563" s="179" t="s">
        <v>876</v>
      </c>
      <c r="G563" s="179" t="s">
        <v>501</v>
      </c>
      <c r="H563" s="199">
        <f t="shared" si="19"/>
        <v>397214</v>
      </c>
    </row>
    <row r="564" ht="15.75" customHeight="1">
      <c r="A564" s="198">
        <v>44470.0</v>
      </c>
      <c r="B564" s="179" t="s">
        <v>728</v>
      </c>
      <c r="C564" s="179"/>
      <c r="D564" s="179">
        <v>75000.0</v>
      </c>
      <c r="E564" s="179"/>
      <c r="F564" s="179" t="s">
        <v>877</v>
      </c>
      <c r="G564" s="179" t="s">
        <v>401</v>
      </c>
      <c r="H564" s="199">
        <f t="shared" si="19"/>
        <v>472214</v>
      </c>
    </row>
    <row r="565" ht="15.75" customHeight="1">
      <c r="A565" s="198">
        <v>44470.0</v>
      </c>
      <c r="B565" s="179" t="s">
        <v>878</v>
      </c>
      <c r="C565" s="179"/>
      <c r="D565" s="179">
        <v>40000.0</v>
      </c>
      <c r="E565" s="179"/>
      <c r="F565" s="179" t="s">
        <v>879</v>
      </c>
      <c r="G565" s="179" t="s">
        <v>501</v>
      </c>
      <c r="H565" s="199">
        <f t="shared" si="19"/>
        <v>512214</v>
      </c>
    </row>
    <row r="566" ht="15.75" customHeight="1">
      <c r="A566" s="236">
        <v>44470.0</v>
      </c>
      <c r="B566" s="237" t="s">
        <v>880</v>
      </c>
      <c r="C566" s="237" t="s">
        <v>881</v>
      </c>
      <c r="D566" s="237">
        <v>45000.0</v>
      </c>
      <c r="E566" s="237"/>
      <c r="F566" s="237" t="s">
        <v>882</v>
      </c>
      <c r="G566" s="237"/>
      <c r="H566" s="238">
        <f t="shared" si="19"/>
        <v>557214</v>
      </c>
      <c r="I566" s="258" t="s">
        <v>806</v>
      </c>
      <c r="J566" s="90"/>
      <c r="K566" s="90"/>
      <c r="L566" s="90"/>
      <c r="M566" s="90"/>
      <c r="N566" s="90"/>
      <c r="O566" s="90"/>
      <c r="P566" s="90"/>
      <c r="Q566" s="90"/>
      <c r="R566" s="90"/>
      <c r="S566" s="90"/>
      <c r="T566" s="90"/>
      <c r="U566" s="90"/>
      <c r="V566" s="90"/>
      <c r="W566" s="90"/>
      <c r="X566" s="90"/>
      <c r="Y566" s="90"/>
      <c r="Z566" s="90"/>
    </row>
    <row r="567" ht="15.75" customHeight="1">
      <c r="A567" s="236">
        <v>44470.0</v>
      </c>
      <c r="B567" s="237" t="s">
        <v>883</v>
      </c>
      <c r="C567" s="237" t="s">
        <v>884</v>
      </c>
      <c r="D567" s="237">
        <v>23000.0</v>
      </c>
      <c r="E567" s="237"/>
      <c r="F567" s="237"/>
      <c r="G567" s="237"/>
      <c r="H567" s="238">
        <f t="shared" si="19"/>
        <v>580214</v>
      </c>
      <c r="I567" s="258" t="s">
        <v>806</v>
      </c>
      <c r="J567" s="90"/>
      <c r="K567" s="90"/>
      <c r="L567" s="90"/>
      <c r="M567" s="90"/>
      <c r="N567" s="90"/>
      <c r="O567" s="90"/>
      <c r="P567" s="90"/>
      <c r="Q567" s="90"/>
      <c r="R567" s="90"/>
      <c r="S567" s="90"/>
      <c r="T567" s="90"/>
      <c r="U567" s="90"/>
      <c r="V567" s="90"/>
      <c r="W567" s="90"/>
      <c r="X567" s="90"/>
      <c r="Y567" s="90"/>
      <c r="Z567" s="90"/>
    </row>
    <row r="568" ht="15.75" customHeight="1">
      <c r="A568" s="236">
        <v>44470.0</v>
      </c>
      <c r="B568" s="237" t="s">
        <v>885</v>
      </c>
      <c r="C568" s="237" t="s">
        <v>884</v>
      </c>
      <c r="D568" s="237">
        <v>18300.0</v>
      </c>
      <c r="E568" s="237"/>
      <c r="F568" s="237"/>
      <c r="G568" s="237"/>
      <c r="H568" s="238">
        <f t="shared" si="19"/>
        <v>598514</v>
      </c>
      <c r="I568" s="258" t="s">
        <v>806</v>
      </c>
      <c r="J568" s="90"/>
      <c r="K568" s="90"/>
      <c r="L568" s="90"/>
      <c r="M568" s="90"/>
      <c r="N568" s="90"/>
      <c r="O568" s="90"/>
      <c r="P568" s="90"/>
      <c r="Q568" s="90"/>
      <c r="R568" s="90"/>
      <c r="S568" s="90"/>
      <c r="T568" s="90"/>
      <c r="U568" s="90"/>
      <c r="V568" s="90"/>
      <c r="W568" s="90"/>
      <c r="X568" s="90"/>
      <c r="Y568" s="90"/>
      <c r="Z568" s="90"/>
    </row>
    <row r="569" ht="15.75" customHeight="1">
      <c r="A569" s="236">
        <v>44470.0</v>
      </c>
      <c r="B569" s="237" t="s">
        <v>886</v>
      </c>
      <c r="C569" s="237" t="s">
        <v>884</v>
      </c>
      <c r="D569" s="237">
        <v>8500.0</v>
      </c>
      <c r="E569" s="237"/>
      <c r="F569" s="237"/>
      <c r="G569" s="237"/>
      <c r="H569" s="238">
        <f t="shared" si="19"/>
        <v>607014</v>
      </c>
      <c r="I569" s="258" t="s">
        <v>806</v>
      </c>
      <c r="J569" s="90"/>
      <c r="K569" s="90"/>
      <c r="L569" s="90"/>
      <c r="M569" s="90"/>
      <c r="N569" s="90"/>
      <c r="O569" s="90"/>
      <c r="P569" s="90"/>
      <c r="Q569" s="90"/>
      <c r="R569" s="90"/>
      <c r="S569" s="90"/>
      <c r="T569" s="90"/>
      <c r="U569" s="90"/>
      <c r="V569" s="90"/>
      <c r="W569" s="90"/>
      <c r="X569" s="90"/>
      <c r="Y569" s="90"/>
      <c r="Z569" s="90"/>
    </row>
    <row r="570" ht="15.75" customHeight="1">
      <c r="A570" s="236">
        <v>44470.0</v>
      </c>
      <c r="B570" s="237" t="s">
        <v>887</v>
      </c>
      <c r="C570" s="237" t="s">
        <v>884</v>
      </c>
      <c r="D570" s="237">
        <v>42500.0</v>
      </c>
      <c r="E570" s="237"/>
      <c r="F570" s="237"/>
      <c r="G570" s="237"/>
      <c r="H570" s="238">
        <f t="shared" si="19"/>
        <v>649514</v>
      </c>
      <c r="I570" s="258" t="s">
        <v>806</v>
      </c>
      <c r="J570" s="90"/>
      <c r="K570" s="90"/>
      <c r="L570" s="90"/>
      <c r="M570" s="90"/>
      <c r="N570" s="90"/>
      <c r="O570" s="90"/>
      <c r="P570" s="90"/>
      <c r="Q570" s="90"/>
      <c r="R570" s="90"/>
      <c r="S570" s="90"/>
      <c r="T570" s="90"/>
      <c r="U570" s="90"/>
      <c r="V570" s="90"/>
      <c r="W570" s="90"/>
      <c r="X570" s="90"/>
      <c r="Y570" s="90"/>
      <c r="Z570" s="90"/>
    </row>
    <row r="571" ht="15.75" customHeight="1">
      <c r="A571" s="236">
        <v>44470.0</v>
      </c>
      <c r="B571" s="237" t="s">
        <v>888</v>
      </c>
      <c r="C571" s="237" t="s">
        <v>884</v>
      </c>
      <c r="D571" s="237">
        <v>5500.0</v>
      </c>
      <c r="E571" s="237"/>
      <c r="F571" s="237"/>
      <c r="G571" s="237"/>
      <c r="H571" s="238">
        <f t="shared" si="19"/>
        <v>655014</v>
      </c>
      <c r="I571" s="258" t="s">
        <v>806</v>
      </c>
      <c r="J571" s="90"/>
      <c r="K571" s="90"/>
      <c r="L571" s="90"/>
      <c r="M571" s="90"/>
      <c r="N571" s="90"/>
      <c r="O571" s="90"/>
      <c r="P571" s="90"/>
      <c r="Q571" s="90"/>
      <c r="R571" s="90"/>
      <c r="S571" s="90"/>
      <c r="T571" s="90"/>
      <c r="U571" s="90"/>
      <c r="V571" s="90"/>
      <c r="W571" s="90"/>
      <c r="X571" s="90"/>
      <c r="Y571" s="90"/>
      <c r="Z571" s="90"/>
    </row>
    <row r="572" ht="15.75" customHeight="1">
      <c r="A572" s="198">
        <v>44471.0</v>
      </c>
      <c r="B572" s="214" t="s">
        <v>889</v>
      </c>
      <c r="C572" s="179" t="s">
        <v>890</v>
      </c>
      <c r="D572" s="179">
        <v>100000.0</v>
      </c>
      <c r="E572" s="179"/>
      <c r="F572" s="179" t="s">
        <v>891</v>
      </c>
      <c r="G572" s="179"/>
      <c r="H572" s="199">
        <f t="shared" si="19"/>
        <v>755014</v>
      </c>
    </row>
    <row r="573" ht="15.75" customHeight="1">
      <c r="A573" s="198">
        <v>44471.0</v>
      </c>
      <c r="B573" s="214" t="s">
        <v>892</v>
      </c>
      <c r="C573" s="179" t="s">
        <v>72</v>
      </c>
      <c r="D573" s="179">
        <v>80000.0</v>
      </c>
      <c r="E573" s="179"/>
      <c r="F573" s="179" t="s">
        <v>893</v>
      </c>
      <c r="G573" s="179"/>
      <c r="H573" s="199">
        <f t="shared" si="19"/>
        <v>835014</v>
      </c>
    </row>
    <row r="574" ht="15.75" customHeight="1">
      <c r="A574" s="198">
        <v>44472.0</v>
      </c>
      <c r="B574" s="179" t="s">
        <v>894</v>
      </c>
      <c r="C574" s="179"/>
      <c r="D574" s="179">
        <v>90000.0</v>
      </c>
      <c r="E574" s="179"/>
      <c r="F574" s="179" t="s">
        <v>895</v>
      </c>
      <c r="G574" s="179" t="s">
        <v>501</v>
      </c>
      <c r="H574" s="199">
        <f t="shared" si="19"/>
        <v>925014</v>
      </c>
    </row>
    <row r="575" ht="15.75" customHeight="1">
      <c r="A575" s="198">
        <v>44472.0</v>
      </c>
      <c r="B575" s="179" t="s">
        <v>896</v>
      </c>
      <c r="C575" s="179"/>
      <c r="D575" s="179">
        <v>2000.0</v>
      </c>
      <c r="E575" s="179"/>
      <c r="F575" s="179" t="s">
        <v>897</v>
      </c>
      <c r="G575" s="179" t="s">
        <v>401</v>
      </c>
      <c r="H575" s="199">
        <f t="shared" si="19"/>
        <v>927014</v>
      </c>
    </row>
    <row r="576" ht="15.75" customHeight="1">
      <c r="A576" s="198">
        <v>44472.0</v>
      </c>
      <c r="B576" s="21" t="s">
        <v>898</v>
      </c>
      <c r="C576" s="179" t="s">
        <v>899</v>
      </c>
      <c r="D576" s="179">
        <v>80000.0</v>
      </c>
      <c r="E576" s="179"/>
      <c r="F576" s="179" t="s">
        <v>900</v>
      </c>
      <c r="G576" s="179" t="s">
        <v>501</v>
      </c>
      <c r="H576" s="199">
        <f t="shared" si="19"/>
        <v>1007014</v>
      </c>
    </row>
    <row r="577" ht="15.0" customHeight="1">
      <c r="A577" s="198">
        <v>44472.0</v>
      </c>
      <c r="B577" s="179"/>
      <c r="C577" s="179" t="s">
        <v>901</v>
      </c>
      <c r="D577" s="179">
        <v>30500.0</v>
      </c>
      <c r="E577" s="179"/>
      <c r="F577" s="179"/>
      <c r="G577" s="179"/>
      <c r="H577" s="199">
        <f t="shared" si="19"/>
        <v>1037514</v>
      </c>
      <c r="I577" s="259" t="s">
        <v>806</v>
      </c>
    </row>
    <row r="578" ht="15.75" customHeight="1">
      <c r="A578" s="198">
        <v>44472.0</v>
      </c>
      <c r="B578" s="179"/>
      <c r="C578" s="179" t="s">
        <v>901</v>
      </c>
      <c r="D578" s="179">
        <v>29500.0</v>
      </c>
      <c r="E578" s="179"/>
      <c r="F578" s="179"/>
      <c r="G578" s="179"/>
      <c r="H578" s="199">
        <f t="shared" si="19"/>
        <v>1067014</v>
      </c>
      <c r="I578" s="259" t="s">
        <v>806</v>
      </c>
    </row>
    <row r="579" ht="15.75" customHeight="1">
      <c r="A579" s="198">
        <v>44472.0</v>
      </c>
      <c r="B579" s="179"/>
      <c r="C579" s="179" t="s">
        <v>901</v>
      </c>
      <c r="D579" s="179">
        <v>26000.0</v>
      </c>
      <c r="E579" s="179"/>
      <c r="F579" s="179"/>
      <c r="G579" s="179"/>
      <c r="H579" s="199">
        <f t="shared" si="19"/>
        <v>1093014</v>
      </c>
      <c r="I579" s="259" t="s">
        <v>806</v>
      </c>
    </row>
    <row r="580" ht="15.75" customHeight="1">
      <c r="A580" s="198">
        <v>44473.0</v>
      </c>
      <c r="B580" s="179" t="s">
        <v>902</v>
      </c>
      <c r="C580" s="179"/>
      <c r="D580" s="179">
        <v>100000.0</v>
      </c>
      <c r="E580" s="179"/>
      <c r="F580" s="179" t="s">
        <v>903</v>
      </c>
      <c r="G580" s="179" t="s">
        <v>401</v>
      </c>
      <c r="H580" s="199">
        <f t="shared" si="19"/>
        <v>1193014</v>
      </c>
    </row>
    <row r="581" ht="15.75" customHeight="1">
      <c r="A581" s="198">
        <v>44474.0</v>
      </c>
      <c r="B581" s="179" t="s">
        <v>904</v>
      </c>
      <c r="C581" s="260" t="s">
        <v>905</v>
      </c>
      <c r="D581" s="179">
        <v>80000.0</v>
      </c>
      <c r="E581" s="179"/>
      <c r="F581" s="179"/>
      <c r="G581" s="179"/>
      <c r="H581" s="199">
        <f t="shared" si="19"/>
        <v>1273014</v>
      </c>
    </row>
    <row r="582" ht="15.75" customHeight="1">
      <c r="A582" s="198">
        <v>44475.0</v>
      </c>
      <c r="B582" s="179"/>
      <c r="C582" s="179" t="s">
        <v>906</v>
      </c>
      <c r="D582" s="179">
        <v>100000.0</v>
      </c>
      <c r="E582" s="179"/>
      <c r="F582" s="179" t="s">
        <v>907</v>
      </c>
      <c r="G582" s="179" t="s">
        <v>397</v>
      </c>
      <c r="H582" s="199">
        <f t="shared" si="19"/>
        <v>1373014</v>
      </c>
    </row>
    <row r="583" ht="15.75" customHeight="1">
      <c r="A583" s="198">
        <v>44475.0</v>
      </c>
      <c r="B583" s="179"/>
      <c r="C583" s="179" t="s">
        <v>906</v>
      </c>
      <c r="D583" s="179">
        <v>25500.0</v>
      </c>
      <c r="E583" s="179"/>
      <c r="F583" s="179" t="s">
        <v>908</v>
      </c>
      <c r="G583" s="179" t="s">
        <v>397</v>
      </c>
      <c r="H583" s="199">
        <f t="shared" si="19"/>
        <v>1398514</v>
      </c>
    </row>
    <row r="584" ht="15.75" customHeight="1">
      <c r="A584" s="198">
        <v>44475.0</v>
      </c>
      <c r="B584" s="179"/>
      <c r="C584" s="179" t="s">
        <v>906</v>
      </c>
      <c r="D584" s="179">
        <v>20000.0</v>
      </c>
      <c r="E584" s="179"/>
      <c r="F584" s="179" t="s">
        <v>909</v>
      </c>
      <c r="G584" s="179" t="s">
        <v>397</v>
      </c>
      <c r="H584" s="199">
        <f t="shared" si="19"/>
        <v>1418514</v>
      </c>
    </row>
    <row r="585" ht="15.75" customHeight="1">
      <c r="A585" s="198">
        <v>44475.0</v>
      </c>
      <c r="B585" s="179"/>
      <c r="C585" s="179" t="s">
        <v>906</v>
      </c>
      <c r="D585" s="179">
        <v>30500.0</v>
      </c>
      <c r="E585" s="179"/>
      <c r="F585" s="179" t="s">
        <v>908</v>
      </c>
      <c r="G585" s="179" t="s">
        <v>397</v>
      </c>
      <c r="H585" s="199">
        <f t="shared" si="19"/>
        <v>1449014</v>
      </c>
    </row>
    <row r="586" ht="15.75" customHeight="1">
      <c r="A586" s="261">
        <v>44475.0</v>
      </c>
      <c r="B586" s="262"/>
      <c r="C586" s="262" t="s">
        <v>910</v>
      </c>
      <c r="D586" s="262">
        <v>19500.0</v>
      </c>
      <c r="E586" s="262"/>
      <c r="F586" s="262"/>
      <c r="G586" s="262"/>
      <c r="H586" s="238">
        <f t="shared" si="19"/>
        <v>1468514</v>
      </c>
      <c r="I586" s="263" t="s">
        <v>911</v>
      </c>
      <c r="J586" s="90"/>
      <c r="K586" s="90"/>
      <c r="L586" s="90"/>
      <c r="M586" s="90"/>
      <c r="N586" s="90"/>
      <c r="O586" s="90"/>
      <c r="P586" s="90"/>
      <c r="Q586" s="90"/>
      <c r="R586" s="90"/>
      <c r="S586" s="90"/>
      <c r="T586" s="90"/>
      <c r="U586" s="90"/>
      <c r="V586" s="90"/>
      <c r="W586" s="90"/>
      <c r="X586" s="90"/>
      <c r="Y586" s="90"/>
      <c r="Z586" s="90"/>
    </row>
    <row r="587" ht="15.75" customHeight="1">
      <c r="A587" s="198">
        <v>44476.0</v>
      </c>
      <c r="B587" s="179" t="s">
        <v>912</v>
      </c>
      <c r="C587" s="179"/>
      <c r="D587" s="179">
        <v>5000.0</v>
      </c>
      <c r="E587" s="179"/>
      <c r="F587" s="179" t="s">
        <v>913</v>
      </c>
      <c r="G587" s="179" t="s">
        <v>401</v>
      </c>
      <c r="H587" s="199">
        <f t="shared" si="19"/>
        <v>1473514</v>
      </c>
    </row>
    <row r="588" ht="15.75" customHeight="1">
      <c r="A588" s="198">
        <v>44476.0</v>
      </c>
      <c r="B588" s="179" t="s">
        <v>914</v>
      </c>
      <c r="C588" s="179" t="s">
        <v>118</v>
      </c>
      <c r="D588" s="179">
        <v>55000.0</v>
      </c>
      <c r="E588" s="179"/>
      <c r="F588" s="179" t="s">
        <v>915</v>
      </c>
      <c r="G588" s="179" t="s">
        <v>397</v>
      </c>
      <c r="H588" s="199">
        <f t="shared" si="19"/>
        <v>1528514</v>
      </c>
    </row>
    <row r="589" ht="15.75" customHeight="1">
      <c r="A589" s="198">
        <v>44476.0</v>
      </c>
      <c r="B589" s="179" t="s">
        <v>916</v>
      </c>
      <c r="C589" s="179" t="s">
        <v>452</v>
      </c>
      <c r="D589" s="179">
        <v>100000.0</v>
      </c>
      <c r="E589" s="179"/>
      <c r="F589" s="179" t="s">
        <v>917</v>
      </c>
      <c r="G589" s="179" t="s">
        <v>501</v>
      </c>
      <c r="H589" s="199">
        <f t="shared" si="19"/>
        <v>1628514</v>
      </c>
    </row>
    <row r="590" ht="15.75" customHeight="1">
      <c r="A590" s="198">
        <v>44476.0</v>
      </c>
      <c r="B590" s="179" t="s">
        <v>918</v>
      </c>
      <c r="C590" s="179"/>
      <c r="D590" s="179">
        <v>20000.0</v>
      </c>
      <c r="E590" s="179"/>
      <c r="F590" s="179" t="s">
        <v>913</v>
      </c>
      <c r="G590" s="179" t="s">
        <v>401</v>
      </c>
      <c r="H590" s="199">
        <f t="shared" si="19"/>
        <v>1648514</v>
      </c>
    </row>
    <row r="591" ht="15.75" customHeight="1">
      <c r="A591" s="198">
        <v>44476.0</v>
      </c>
      <c r="B591" s="179" t="s">
        <v>919</v>
      </c>
      <c r="C591" s="179"/>
      <c r="D591" s="179">
        <v>154000.0</v>
      </c>
      <c r="E591" s="179"/>
      <c r="F591" s="179" t="s">
        <v>920</v>
      </c>
      <c r="G591" s="179" t="s">
        <v>397</v>
      </c>
      <c r="H591" s="199">
        <f t="shared" si="19"/>
        <v>1802514</v>
      </c>
    </row>
    <row r="592" ht="15.75" customHeight="1">
      <c r="A592" s="223">
        <v>44476.0</v>
      </c>
      <c r="B592" s="224" t="s">
        <v>921</v>
      </c>
      <c r="C592" s="224"/>
      <c r="D592" s="224">
        <v>30000.0</v>
      </c>
      <c r="E592" s="224"/>
      <c r="F592" s="224" t="s">
        <v>922</v>
      </c>
      <c r="G592" s="224"/>
      <c r="H592" s="199">
        <f t="shared" si="19"/>
        <v>1832514</v>
      </c>
      <c r="I592" s="264" t="s">
        <v>923</v>
      </c>
      <c r="J592" s="264"/>
    </row>
    <row r="593" ht="15.75" customHeight="1">
      <c r="A593" s="198">
        <v>44477.0</v>
      </c>
      <c r="B593" s="179" t="s">
        <v>924</v>
      </c>
      <c r="C593" s="179"/>
      <c r="D593" s="179">
        <v>10000.0</v>
      </c>
      <c r="E593" s="179"/>
      <c r="F593" s="179" t="s">
        <v>925</v>
      </c>
      <c r="G593" s="179"/>
      <c r="H593" s="199">
        <f t="shared" si="19"/>
        <v>1842514</v>
      </c>
    </row>
    <row r="594" ht="15.75" customHeight="1">
      <c r="A594" s="198">
        <v>44477.0</v>
      </c>
      <c r="B594" s="179" t="s">
        <v>647</v>
      </c>
      <c r="C594" s="179"/>
      <c r="D594" s="179">
        <v>66000.0</v>
      </c>
      <c r="E594" s="179"/>
      <c r="F594" s="179" t="s">
        <v>903</v>
      </c>
      <c r="G594" s="179" t="s">
        <v>401</v>
      </c>
      <c r="H594" s="199">
        <f t="shared" si="19"/>
        <v>1908514</v>
      </c>
    </row>
    <row r="595" ht="15.75" customHeight="1">
      <c r="A595" s="198">
        <v>44477.0</v>
      </c>
      <c r="B595" s="179" t="s">
        <v>919</v>
      </c>
      <c r="C595" s="260" t="s">
        <v>926</v>
      </c>
      <c r="D595" s="179">
        <v>201000.0</v>
      </c>
      <c r="E595" s="179"/>
      <c r="F595" s="179" t="s">
        <v>927</v>
      </c>
      <c r="G595" s="179" t="s">
        <v>397</v>
      </c>
      <c r="H595" s="199">
        <f t="shared" si="19"/>
        <v>2109514</v>
      </c>
    </row>
    <row r="596" ht="15.75" customHeight="1">
      <c r="A596" s="198">
        <v>44477.0</v>
      </c>
      <c r="B596" s="179" t="s">
        <v>914</v>
      </c>
      <c r="C596" s="179" t="s">
        <v>928</v>
      </c>
      <c r="D596" s="179">
        <v>40000.0</v>
      </c>
      <c r="E596" s="179"/>
      <c r="F596" s="179" t="s">
        <v>915</v>
      </c>
      <c r="G596" s="179" t="s">
        <v>397</v>
      </c>
      <c r="H596" s="199">
        <f t="shared" si="19"/>
        <v>2149514</v>
      </c>
    </row>
    <row r="597" ht="15.75" customHeight="1">
      <c r="A597" s="198">
        <v>44478.0</v>
      </c>
      <c r="B597" s="179" t="s">
        <v>929</v>
      </c>
      <c r="C597" s="179" t="s">
        <v>930</v>
      </c>
      <c r="D597" s="179">
        <v>104000.0</v>
      </c>
      <c r="E597" s="179"/>
      <c r="F597" s="179" t="s">
        <v>931</v>
      </c>
      <c r="G597" s="179" t="s">
        <v>401</v>
      </c>
      <c r="H597" s="199">
        <f t="shared" si="19"/>
        <v>2253514</v>
      </c>
    </row>
    <row r="598" ht="15.75" customHeight="1">
      <c r="A598" s="198">
        <v>44478.0</v>
      </c>
      <c r="B598" s="179" t="s">
        <v>837</v>
      </c>
      <c r="C598" s="179"/>
      <c r="D598" s="179">
        <v>5000.0</v>
      </c>
      <c r="E598" s="179"/>
      <c r="F598" s="179" t="s">
        <v>903</v>
      </c>
      <c r="G598" s="179" t="s">
        <v>401</v>
      </c>
      <c r="H598" s="199">
        <f t="shared" si="19"/>
        <v>2258514</v>
      </c>
    </row>
    <row r="599" ht="15.75" customHeight="1">
      <c r="A599" s="198">
        <v>44479.0</v>
      </c>
      <c r="B599" s="179" t="s">
        <v>136</v>
      </c>
      <c r="C599" s="179"/>
      <c r="D599" s="179">
        <v>350000.0</v>
      </c>
      <c r="E599" s="179"/>
      <c r="F599" s="179" t="s">
        <v>932</v>
      </c>
      <c r="G599" s="179" t="s">
        <v>501</v>
      </c>
      <c r="H599" s="199">
        <f t="shared" si="19"/>
        <v>2608514</v>
      </c>
    </row>
    <row r="600" ht="15.75" customHeight="1">
      <c r="A600" s="198">
        <v>44479.0</v>
      </c>
      <c r="B600" s="179" t="s">
        <v>933</v>
      </c>
      <c r="C600" s="179"/>
      <c r="D600" s="179">
        <v>4000.0</v>
      </c>
      <c r="E600" s="179"/>
      <c r="F600" s="179" t="s">
        <v>903</v>
      </c>
      <c r="G600" s="179" t="s">
        <v>401</v>
      </c>
      <c r="H600" s="199">
        <f t="shared" si="19"/>
        <v>2612514</v>
      </c>
    </row>
    <row r="601" ht="15.75" customHeight="1">
      <c r="A601" s="198"/>
      <c r="B601" s="179"/>
      <c r="C601" s="179"/>
      <c r="D601" s="179"/>
      <c r="E601" s="179"/>
      <c r="F601" s="179"/>
      <c r="G601" s="179"/>
      <c r="H601" s="199"/>
    </row>
    <row r="602" ht="15.75" customHeight="1">
      <c r="A602" s="198">
        <v>44480.0</v>
      </c>
      <c r="B602" s="179" t="s">
        <v>934</v>
      </c>
      <c r="C602" s="179"/>
      <c r="D602" s="179">
        <v>14000.0</v>
      </c>
      <c r="E602" s="179"/>
      <c r="F602" s="179" t="s">
        <v>903</v>
      </c>
      <c r="G602" s="179" t="s">
        <v>401</v>
      </c>
      <c r="H602" s="199">
        <f>H600+D602</f>
        <v>2626514</v>
      </c>
    </row>
    <row r="603" ht="15.75" customHeight="1">
      <c r="A603" s="198">
        <v>44480.0</v>
      </c>
      <c r="B603" s="179" t="s">
        <v>935</v>
      </c>
      <c r="C603" s="179" t="s">
        <v>936</v>
      </c>
      <c r="D603" s="202">
        <v>70000.0</v>
      </c>
      <c r="E603" s="179"/>
      <c r="F603" s="179" t="s">
        <v>937</v>
      </c>
      <c r="G603" s="179" t="s">
        <v>501</v>
      </c>
      <c r="H603" s="199">
        <f>H602+D603</f>
        <v>2696514</v>
      </c>
    </row>
    <row r="604" ht="15.75" customHeight="1">
      <c r="A604" s="198">
        <v>44481.0</v>
      </c>
      <c r="B604" s="179" t="s">
        <v>938</v>
      </c>
      <c r="C604" s="179"/>
      <c r="D604" s="179"/>
      <c r="E604" s="179">
        <v>661476.0</v>
      </c>
      <c r="F604" s="179" t="s">
        <v>939</v>
      </c>
      <c r="G604" s="179" t="s">
        <v>940</v>
      </c>
      <c r="H604" s="199">
        <f>H603-E604</f>
        <v>2035038</v>
      </c>
    </row>
    <row r="605" ht="15.75" customHeight="1">
      <c r="A605" s="198">
        <v>44481.0</v>
      </c>
      <c r="B605" s="179" t="s">
        <v>941</v>
      </c>
      <c r="C605" s="179" t="s">
        <v>942</v>
      </c>
      <c r="D605" s="179">
        <v>115000.0</v>
      </c>
      <c r="E605" s="179"/>
      <c r="F605" s="179" t="s">
        <v>943</v>
      </c>
      <c r="G605" s="179" t="s">
        <v>501</v>
      </c>
      <c r="H605" s="199">
        <f>H604+D605</f>
        <v>2150038</v>
      </c>
    </row>
    <row r="606" ht="15.75" customHeight="1">
      <c r="A606" s="179"/>
      <c r="B606" s="179"/>
      <c r="C606" s="179"/>
      <c r="D606" s="179"/>
      <c r="E606" s="179"/>
      <c r="F606" s="179"/>
      <c r="G606" s="179"/>
      <c r="H606" s="199"/>
    </row>
    <row r="607" ht="15.75" customHeight="1">
      <c r="A607" s="179"/>
      <c r="B607" s="179"/>
      <c r="C607" s="179"/>
      <c r="D607" s="179"/>
      <c r="E607" s="179"/>
      <c r="F607" s="179"/>
      <c r="G607" s="179"/>
      <c r="H607" s="199"/>
    </row>
    <row r="608" ht="15.75" customHeight="1">
      <c r="A608" s="179"/>
      <c r="B608" s="179"/>
      <c r="C608" s="179"/>
      <c r="D608" s="179"/>
      <c r="E608" s="179"/>
      <c r="F608" s="179"/>
      <c r="G608" s="179"/>
      <c r="H608" s="199"/>
    </row>
    <row r="609" ht="15.75" customHeight="1">
      <c r="A609" s="179"/>
      <c r="B609" s="179"/>
      <c r="C609" s="179"/>
      <c r="D609" s="179"/>
      <c r="E609" s="179"/>
      <c r="F609" s="179"/>
      <c r="G609" s="179"/>
      <c r="H609" s="199"/>
    </row>
    <row r="610" ht="15.75" customHeight="1">
      <c r="A610" s="179"/>
      <c r="B610" s="179"/>
      <c r="C610" s="179"/>
      <c r="D610" s="179"/>
      <c r="E610" s="179"/>
      <c r="F610" s="179"/>
      <c r="G610" s="179"/>
      <c r="H610" s="199"/>
    </row>
    <row r="611" ht="15.75" customHeight="1">
      <c r="A611" s="179"/>
      <c r="B611" s="179"/>
      <c r="C611" s="179"/>
      <c r="D611" s="179"/>
      <c r="E611" s="179"/>
      <c r="F611" s="179"/>
      <c r="G611" s="179"/>
      <c r="H611" s="199"/>
    </row>
    <row r="612" ht="15.75" customHeight="1">
      <c r="A612" s="179"/>
      <c r="B612" s="179"/>
      <c r="C612" s="179"/>
      <c r="D612" s="179"/>
      <c r="E612" s="179"/>
      <c r="F612" s="179"/>
      <c r="G612" s="179"/>
      <c r="H612" s="199"/>
    </row>
    <row r="613" ht="15.75" customHeight="1">
      <c r="A613" s="179"/>
      <c r="B613" s="179"/>
      <c r="C613" s="179"/>
      <c r="D613" s="179"/>
      <c r="E613" s="179"/>
      <c r="F613" s="179"/>
      <c r="G613" s="179"/>
      <c r="H613" s="199"/>
    </row>
    <row r="614" ht="15.75" customHeight="1">
      <c r="A614" s="179"/>
      <c r="B614" s="179"/>
      <c r="C614" s="179"/>
      <c r="D614" s="179"/>
      <c r="E614" s="179"/>
      <c r="F614" s="179"/>
      <c r="G614" s="179"/>
      <c r="H614" s="199"/>
    </row>
    <row r="615" ht="15.75" customHeight="1">
      <c r="A615" s="179"/>
      <c r="B615" s="179"/>
      <c r="C615" s="179"/>
      <c r="D615" s="179"/>
      <c r="E615" s="179"/>
      <c r="F615" s="179"/>
      <c r="G615" s="179"/>
      <c r="H615" s="199"/>
    </row>
    <row r="616" ht="15.75" customHeight="1">
      <c r="A616" s="179"/>
      <c r="B616" s="179"/>
      <c r="C616" s="179"/>
      <c r="D616" s="179"/>
      <c r="E616" s="179"/>
      <c r="F616" s="179"/>
      <c r="G616" s="179"/>
      <c r="H616" s="199"/>
    </row>
    <row r="617" ht="15.75" customHeight="1">
      <c r="A617" s="179"/>
      <c r="B617" s="179"/>
      <c r="C617" s="179"/>
      <c r="D617" s="179"/>
      <c r="E617" s="179"/>
      <c r="F617" s="179"/>
      <c r="G617" s="179"/>
      <c r="H617" s="199"/>
    </row>
    <row r="618" ht="15.75" customHeight="1">
      <c r="A618" s="179"/>
      <c r="B618" s="179"/>
      <c r="C618" s="179"/>
      <c r="D618" s="179"/>
      <c r="E618" s="179"/>
      <c r="F618" s="179"/>
      <c r="G618" s="179"/>
      <c r="H618" s="199"/>
    </row>
    <row r="619" ht="15.75" customHeight="1">
      <c r="G619" s="21"/>
      <c r="H619" s="126"/>
    </row>
    <row r="620" ht="15.75" customHeight="1">
      <c r="G620" s="21"/>
      <c r="H620" s="126"/>
    </row>
    <row r="621" ht="15.75" customHeight="1">
      <c r="G621" s="21"/>
      <c r="H621" s="126"/>
    </row>
    <row r="622" ht="15.75" customHeight="1">
      <c r="D622" s="52" t="s">
        <v>944</v>
      </c>
    </row>
    <row r="623" ht="15.75" customHeight="1">
      <c r="D623" s="55" t="s">
        <v>25</v>
      </c>
      <c r="E623" s="55" t="s">
        <v>145</v>
      </c>
      <c r="F623" s="55" t="s">
        <v>146</v>
      </c>
      <c r="G623" s="21"/>
      <c r="H623" s="126"/>
    </row>
    <row r="624" ht="15.75" customHeight="1">
      <c r="D624" s="265">
        <f>SUM(D564:D600)</f>
        <v>2215300</v>
      </c>
      <c r="G624" s="52" t="s">
        <v>944</v>
      </c>
      <c r="H624" s="126"/>
    </row>
    <row r="625" ht="15.75" customHeight="1">
      <c r="D625" s="266">
        <f>D603</f>
        <v>70000</v>
      </c>
      <c r="E625" s="266">
        <f>D603</f>
        <v>70000</v>
      </c>
      <c r="G625" s="55" t="s">
        <v>945</v>
      </c>
      <c r="H625" s="126"/>
    </row>
    <row r="626" ht="15.75" customHeight="1">
      <c r="G626" s="21"/>
      <c r="H626" s="126"/>
    </row>
    <row r="627" ht="15.75" customHeight="1">
      <c r="G627" s="21"/>
      <c r="H627" s="126"/>
    </row>
    <row r="628" ht="15.75" customHeight="1">
      <c r="G628" s="21"/>
      <c r="H628" s="126"/>
    </row>
    <row r="629" ht="15.75" customHeight="1">
      <c r="G629" s="21"/>
      <c r="H629" s="126"/>
    </row>
    <row r="630" ht="15.75" customHeight="1">
      <c r="G630" s="21"/>
      <c r="H630" s="126"/>
    </row>
    <row r="631" ht="15.75" customHeight="1">
      <c r="G631" s="21"/>
      <c r="H631" s="126"/>
    </row>
    <row r="632" ht="15.75" customHeight="1">
      <c r="G632" s="21"/>
      <c r="H632" s="126"/>
    </row>
    <row r="633" ht="15.75" customHeight="1">
      <c r="G633" s="21"/>
      <c r="H633" s="126"/>
    </row>
    <row r="634" ht="15.75" customHeight="1">
      <c r="G634" s="21"/>
      <c r="H634" s="126"/>
    </row>
    <row r="635" ht="15.75" customHeight="1">
      <c r="G635" s="21"/>
      <c r="H635" s="126"/>
    </row>
    <row r="636" ht="15.75" customHeight="1">
      <c r="G636" s="21"/>
      <c r="H636" s="126"/>
    </row>
    <row r="637" ht="15.75" customHeight="1">
      <c r="G637" s="21"/>
      <c r="H637" s="126"/>
    </row>
    <row r="638" ht="15.75" customHeight="1">
      <c r="G638" s="21"/>
      <c r="H638" s="126"/>
    </row>
    <row r="639" ht="15.75" customHeight="1">
      <c r="G639" s="21"/>
      <c r="H639" s="126"/>
    </row>
    <row r="640" ht="15.75" customHeight="1">
      <c r="G640" s="21"/>
      <c r="H640" s="126"/>
    </row>
    <row r="641" ht="15.75" customHeight="1">
      <c r="G641" s="21"/>
      <c r="H641" s="126"/>
    </row>
    <row r="642" ht="15.75" customHeight="1">
      <c r="G642" s="21"/>
      <c r="H642" s="126"/>
    </row>
    <row r="643" ht="15.75" customHeight="1">
      <c r="G643" s="21"/>
      <c r="H643" s="126"/>
    </row>
    <row r="644" ht="15.75" customHeight="1">
      <c r="G644" s="21"/>
      <c r="H644" s="126"/>
    </row>
    <row r="645" ht="15.75" customHeight="1">
      <c r="G645" s="21"/>
      <c r="H645" s="126"/>
    </row>
    <row r="646" ht="15.75" customHeight="1">
      <c r="G646" s="21"/>
      <c r="H646" s="126"/>
    </row>
    <row r="647" ht="15.75" customHeight="1">
      <c r="G647" s="21"/>
      <c r="H647" s="126"/>
    </row>
    <row r="648" ht="15.75" customHeight="1">
      <c r="G648" s="21"/>
      <c r="H648" s="126"/>
    </row>
    <row r="649" ht="15.75" customHeight="1">
      <c r="G649" s="21"/>
      <c r="H649" s="126"/>
    </row>
    <row r="650" ht="15.75" customHeight="1">
      <c r="G650" s="21"/>
      <c r="H650" s="126"/>
    </row>
    <row r="651" ht="15.75" customHeight="1">
      <c r="G651" s="21"/>
      <c r="H651" s="126"/>
    </row>
    <row r="652" ht="15.75" customHeight="1">
      <c r="G652" s="21"/>
      <c r="H652" s="126"/>
    </row>
    <row r="653" ht="15.75" customHeight="1">
      <c r="G653" s="21"/>
      <c r="H653" s="126"/>
    </row>
    <row r="654" ht="15.75" customHeight="1">
      <c r="G654" s="21"/>
      <c r="H654" s="126"/>
    </row>
    <row r="655" ht="15.75" customHeight="1">
      <c r="G655" s="21"/>
      <c r="H655" s="126"/>
    </row>
    <row r="656" ht="15.75" customHeight="1">
      <c r="G656" s="21"/>
      <c r="H656" s="126"/>
    </row>
    <row r="657" ht="15.75" customHeight="1">
      <c r="G657" s="21"/>
      <c r="H657" s="126"/>
    </row>
    <row r="658" ht="15.75" customHeight="1">
      <c r="G658" s="21"/>
      <c r="H658" s="126"/>
    </row>
    <row r="659" ht="15.75" customHeight="1">
      <c r="G659" s="21"/>
      <c r="H659" s="126"/>
    </row>
    <row r="660" ht="15.75" customHeight="1">
      <c r="G660" s="21"/>
      <c r="H660" s="126"/>
    </row>
    <row r="661" ht="15.75" customHeight="1">
      <c r="G661" s="21"/>
      <c r="H661" s="126"/>
    </row>
    <row r="662" ht="15.75" customHeight="1">
      <c r="G662" s="21"/>
      <c r="H662" s="126"/>
    </row>
    <row r="663" ht="15.75" customHeight="1">
      <c r="G663" s="21"/>
      <c r="H663" s="126"/>
    </row>
    <row r="664" ht="15.75" customHeight="1">
      <c r="G664" s="21"/>
      <c r="H664" s="126"/>
    </row>
    <row r="665" ht="15.75" customHeight="1">
      <c r="G665" s="21"/>
      <c r="H665" s="126"/>
    </row>
    <row r="666" ht="15.75" customHeight="1">
      <c r="G666" s="21"/>
      <c r="H666" s="126"/>
    </row>
    <row r="667" ht="15.75" customHeight="1">
      <c r="G667" s="21"/>
      <c r="H667" s="126"/>
    </row>
    <row r="668" ht="15.75" customHeight="1">
      <c r="G668" s="21"/>
      <c r="H668" s="126"/>
    </row>
    <row r="669" ht="15.75" customHeight="1">
      <c r="G669" s="21"/>
      <c r="H669" s="126"/>
    </row>
    <row r="670" ht="15.75" customHeight="1">
      <c r="G670" s="21"/>
      <c r="H670" s="126"/>
    </row>
    <row r="671" ht="15.75" customHeight="1">
      <c r="G671" s="21"/>
      <c r="H671" s="126"/>
    </row>
    <row r="672" ht="15.75" customHeight="1">
      <c r="G672" s="21"/>
      <c r="H672" s="126"/>
    </row>
    <row r="673" ht="15.75" customHeight="1">
      <c r="G673" s="21"/>
      <c r="H673" s="126"/>
    </row>
    <row r="674" ht="15.75" customHeight="1">
      <c r="G674" s="21"/>
      <c r="H674" s="126"/>
    </row>
    <row r="675" ht="15.75" customHeight="1">
      <c r="G675" s="21"/>
      <c r="H675" s="126"/>
    </row>
    <row r="676" ht="15.75" customHeight="1">
      <c r="G676" s="21"/>
      <c r="H676" s="126"/>
    </row>
    <row r="677" ht="15.75" customHeight="1">
      <c r="G677" s="21"/>
      <c r="H677" s="126"/>
    </row>
    <row r="678" ht="15.75" customHeight="1">
      <c r="G678" s="21"/>
      <c r="H678" s="126"/>
    </row>
    <row r="679" ht="15.75" customHeight="1">
      <c r="G679" s="21"/>
      <c r="H679" s="126"/>
    </row>
    <row r="680" ht="15.75" customHeight="1">
      <c r="G680" s="21"/>
      <c r="H680" s="126"/>
    </row>
    <row r="681" ht="15.75" customHeight="1">
      <c r="G681" s="21"/>
      <c r="H681" s="126"/>
    </row>
    <row r="682" ht="15.75" customHeight="1">
      <c r="G682" s="21"/>
      <c r="H682" s="126"/>
    </row>
    <row r="683" ht="15.75" customHeight="1">
      <c r="G683" s="21"/>
      <c r="H683" s="126"/>
    </row>
    <row r="684" ht="15.75" customHeight="1">
      <c r="G684" s="21"/>
      <c r="H684" s="126"/>
    </row>
    <row r="685" ht="15.75" customHeight="1">
      <c r="G685" s="21"/>
      <c r="H685" s="126"/>
    </row>
    <row r="686" ht="15.75" customHeight="1">
      <c r="G686" s="21"/>
      <c r="H686" s="126"/>
    </row>
    <row r="687" ht="15.75" customHeight="1">
      <c r="G687" s="21"/>
      <c r="H687" s="126"/>
    </row>
    <row r="688" ht="15.75" customHeight="1">
      <c r="G688" s="21"/>
      <c r="H688" s="126"/>
    </row>
    <row r="689" ht="15.75" customHeight="1">
      <c r="G689" s="21"/>
      <c r="H689" s="126"/>
    </row>
    <row r="690" ht="15.75" customHeight="1">
      <c r="G690" s="21"/>
      <c r="H690" s="126"/>
    </row>
    <row r="691" ht="15.75" customHeight="1">
      <c r="G691" s="21"/>
      <c r="H691" s="126"/>
    </row>
    <row r="692" ht="15.75" customHeight="1">
      <c r="G692" s="21"/>
      <c r="H692" s="126"/>
    </row>
    <row r="693" ht="15.75" customHeight="1">
      <c r="G693" s="21"/>
      <c r="H693" s="126"/>
    </row>
    <row r="694" ht="15.75" customHeight="1">
      <c r="G694" s="21"/>
      <c r="H694" s="126"/>
    </row>
    <row r="695" ht="15.75" customHeight="1">
      <c r="G695" s="21"/>
      <c r="H695" s="126"/>
    </row>
    <row r="696" ht="15.75" customHeight="1">
      <c r="G696" s="21"/>
      <c r="H696" s="126"/>
    </row>
    <row r="697" ht="15.75" customHeight="1">
      <c r="G697" s="21"/>
      <c r="H697" s="126"/>
    </row>
    <row r="698" ht="15.75" customHeight="1">
      <c r="G698" s="21"/>
      <c r="H698" s="126"/>
    </row>
    <row r="699" ht="15.75" customHeight="1">
      <c r="G699" s="21"/>
      <c r="H699" s="126"/>
    </row>
    <row r="700" ht="15.75" customHeight="1">
      <c r="G700" s="21"/>
      <c r="H700" s="126"/>
    </row>
    <row r="701" ht="15.75" customHeight="1">
      <c r="G701" s="21"/>
      <c r="H701" s="126"/>
    </row>
    <row r="702" ht="15.75" customHeight="1">
      <c r="G702" s="21"/>
      <c r="H702" s="126"/>
    </row>
    <row r="703" ht="15.75" customHeight="1">
      <c r="G703" s="21"/>
      <c r="H703" s="126"/>
    </row>
    <row r="704" ht="15.75" customHeight="1">
      <c r="G704" s="21"/>
      <c r="H704" s="126"/>
    </row>
    <row r="705" ht="15.75" customHeight="1">
      <c r="G705" s="21"/>
      <c r="H705" s="126"/>
    </row>
    <row r="706" ht="15.75" customHeight="1">
      <c r="G706" s="21"/>
      <c r="H706" s="126"/>
    </row>
    <row r="707" ht="15.75" customHeight="1">
      <c r="G707" s="21"/>
      <c r="H707" s="126"/>
    </row>
    <row r="708" ht="15.75" customHeight="1">
      <c r="G708" s="21"/>
      <c r="H708" s="126"/>
    </row>
    <row r="709" ht="15.75" customHeight="1">
      <c r="G709" s="21"/>
      <c r="H709" s="126"/>
    </row>
    <row r="710" ht="15.75" customHeight="1">
      <c r="G710" s="21"/>
      <c r="H710" s="126"/>
    </row>
    <row r="711" ht="15.75" customHeight="1">
      <c r="G711" s="21"/>
      <c r="H711" s="126"/>
    </row>
    <row r="712" ht="15.75" customHeight="1">
      <c r="G712" s="21"/>
      <c r="H712" s="126"/>
    </row>
    <row r="713" ht="15.75" customHeight="1">
      <c r="G713" s="21"/>
      <c r="H713" s="126"/>
    </row>
    <row r="714" ht="15.75" customHeight="1">
      <c r="G714" s="21"/>
      <c r="H714" s="126"/>
    </row>
    <row r="715" ht="15.75" customHeight="1">
      <c r="G715" s="21"/>
      <c r="H715" s="126"/>
    </row>
    <row r="716" ht="15.75" customHeight="1">
      <c r="G716" s="21"/>
      <c r="H716" s="126"/>
    </row>
    <row r="717" ht="15.75" customHeight="1">
      <c r="G717" s="21"/>
      <c r="H717" s="126"/>
    </row>
    <row r="718" ht="15.75" customHeight="1">
      <c r="G718" s="21"/>
      <c r="H718" s="126"/>
    </row>
    <row r="719" ht="15.75" customHeight="1">
      <c r="G719" s="21"/>
      <c r="H719" s="126"/>
    </row>
    <row r="720" ht="15.75" customHeight="1">
      <c r="G720" s="21"/>
      <c r="H720" s="126"/>
    </row>
    <row r="721" ht="15.75" customHeight="1">
      <c r="G721" s="21"/>
      <c r="H721" s="126"/>
    </row>
    <row r="722" ht="15.75" customHeight="1">
      <c r="G722" s="21"/>
      <c r="H722" s="126"/>
    </row>
    <row r="723" ht="15.75" customHeight="1">
      <c r="G723" s="21"/>
      <c r="H723" s="126"/>
    </row>
    <row r="724" ht="15.75" customHeight="1">
      <c r="G724" s="21"/>
      <c r="H724" s="126"/>
    </row>
    <row r="725" ht="15.75" customHeight="1">
      <c r="G725" s="21"/>
      <c r="H725" s="126"/>
    </row>
    <row r="726" ht="15.75" customHeight="1">
      <c r="G726" s="21"/>
      <c r="H726" s="126"/>
    </row>
    <row r="727" ht="15.75" customHeight="1">
      <c r="G727" s="21"/>
      <c r="H727" s="126"/>
    </row>
    <row r="728" ht="15.75" customHeight="1">
      <c r="G728" s="21"/>
      <c r="H728" s="126"/>
    </row>
    <row r="729" ht="15.75" customHeight="1">
      <c r="G729" s="21"/>
      <c r="H729" s="126"/>
    </row>
    <row r="730" ht="15.75" customHeight="1">
      <c r="G730" s="21"/>
      <c r="H730" s="126"/>
    </row>
    <row r="731" ht="15.75" customHeight="1">
      <c r="G731" s="21"/>
      <c r="H731" s="126"/>
    </row>
    <row r="732" ht="15.75" customHeight="1">
      <c r="G732" s="21"/>
      <c r="H732" s="126"/>
    </row>
    <row r="733" ht="15.75" customHeight="1">
      <c r="G733" s="21"/>
      <c r="H733" s="126"/>
    </row>
    <row r="734" ht="15.75" customHeight="1">
      <c r="G734" s="21"/>
      <c r="H734" s="126"/>
    </row>
    <row r="735" ht="15.75" customHeight="1">
      <c r="G735" s="21"/>
      <c r="H735" s="126"/>
    </row>
    <row r="736" ht="15.75" customHeight="1">
      <c r="G736" s="21"/>
      <c r="H736" s="126"/>
    </row>
    <row r="737" ht="15.75" customHeight="1">
      <c r="G737" s="21"/>
      <c r="H737" s="126"/>
    </row>
    <row r="738" ht="15.75" customHeight="1">
      <c r="G738" s="21"/>
      <c r="H738" s="126"/>
    </row>
    <row r="739" ht="15.75" customHeight="1">
      <c r="G739" s="21"/>
      <c r="H739" s="126"/>
    </row>
    <row r="740" ht="15.75" customHeight="1">
      <c r="G740" s="21"/>
      <c r="H740" s="126"/>
    </row>
    <row r="741" ht="15.75" customHeight="1">
      <c r="G741" s="21"/>
      <c r="H741" s="126"/>
    </row>
    <row r="742" ht="15.75" customHeight="1">
      <c r="G742" s="21"/>
      <c r="H742" s="126"/>
    </row>
    <row r="743" ht="15.75" customHeight="1">
      <c r="G743" s="21"/>
      <c r="H743" s="126"/>
    </row>
    <row r="744" ht="15.75" customHeight="1">
      <c r="G744" s="21"/>
      <c r="H744" s="126"/>
    </row>
    <row r="745" ht="15.75" customHeight="1">
      <c r="G745" s="21"/>
      <c r="H745" s="126"/>
    </row>
    <row r="746" ht="15.75" customHeight="1">
      <c r="G746" s="21"/>
      <c r="H746" s="126"/>
    </row>
    <row r="747" ht="15.75" customHeight="1">
      <c r="G747" s="21"/>
      <c r="H747" s="126"/>
    </row>
    <row r="748" ht="15.75" customHeight="1">
      <c r="G748" s="21"/>
      <c r="H748" s="126"/>
    </row>
    <row r="749" ht="15.75" customHeight="1">
      <c r="G749" s="21"/>
      <c r="H749" s="126"/>
    </row>
    <row r="750" ht="15.75" customHeight="1">
      <c r="G750" s="21"/>
      <c r="H750" s="126"/>
    </row>
    <row r="751" ht="15.75" customHeight="1">
      <c r="G751" s="21"/>
      <c r="H751" s="126"/>
    </row>
    <row r="752" ht="15.75" customHeight="1">
      <c r="G752" s="21"/>
      <c r="H752" s="126"/>
    </row>
    <row r="753" ht="15.75" customHeight="1">
      <c r="G753" s="21"/>
      <c r="H753" s="126"/>
    </row>
    <row r="754" ht="15.75" customHeight="1">
      <c r="G754" s="21"/>
      <c r="H754" s="126"/>
    </row>
    <row r="755" ht="15.75" customHeight="1">
      <c r="G755" s="21"/>
      <c r="H755" s="126"/>
    </row>
    <row r="756" ht="15.75" customHeight="1">
      <c r="G756" s="21"/>
      <c r="H756" s="126"/>
    </row>
    <row r="757" ht="15.75" customHeight="1">
      <c r="G757" s="21"/>
      <c r="H757" s="126"/>
    </row>
    <row r="758" ht="15.75" customHeight="1">
      <c r="G758" s="21"/>
      <c r="H758" s="126"/>
    </row>
    <row r="759" ht="15.75" customHeight="1">
      <c r="G759" s="21"/>
      <c r="H759" s="126"/>
    </row>
    <row r="760" ht="15.75" customHeight="1">
      <c r="G760" s="21"/>
      <c r="H760" s="126"/>
    </row>
    <row r="761" ht="15.75" customHeight="1">
      <c r="G761" s="21"/>
      <c r="H761" s="126"/>
    </row>
    <row r="762" ht="15.75" customHeight="1">
      <c r="G762" s="21"/>
      <c r="H762" s="126"/>
    </row>
    <row r="763" ht="15.75" customHeight="1">
      <c r="G763" s="21"/>
      <c r="H763" s="126"/>
    </row>
    <row r="764" ht="15.75" customHeight="1">
      <c r="G764" s="21"/>
      <c r="H764" s="126"/>
    </row>
    <row r="765" ht="15.75" customHeight="1">
      <c r="G765" s="21"/>
      <c r="H765" s="126"/>
    </row>
    <row r="766" ht="15.75" customHeight="1">
      <c r="G766" s="21"/>
      <c r="H766" s="126"/>
    </row>
    <row r="767" ht="15.75" customHeight="1">
      <c r="G767" s="21"/>
      <c r="H767" s="126"/>
    </row>
    <row r="768" ht="15.75" customHeight="1">
      <c r="G768" s="21"/>
      <c r="H768" s="126"/>
    </row>
    <row r="769" ht="15.75" customHeight="1">
      <c r="G769" s="21"/>
      <c r="H769" s="126"/>
    </row>
    <row r="770" ht="15.75" customHeight="1">
      <c r="G770" s="21"/>
      <c r="H770" s="126"/>
    </row>
    <row r="771" ht="15.75" customHeight="1">
      <c r="G771" s="21"/>
      <c r="H771" s="126"/>
    </row>
    <row r="772" ht="15.75" customHeight="1">
      <c r="G772" s="21"/>
      <c r="H772" s="126"/>
    </row>
    <row r="773" ht="15.75" customHeight="1">
      <c r="G773" s="21"/>
      <c r="H773" s="126"/>
    </row>
    <row r="774" ht="15.75" customHeight="1">
      <c r="G774" s="21"/>
      <c r="H774" s="126"/>
    </row>
    <row r="775" ht="15.75" customHeight="1">
      <c r="G775" s="21"/>
      <c r="H775" s="126"/>
    </row>
    <row r="776" ht="15.75" customHeight="1">
      <c r="G776" s="21"/>
      <c r="H776" s="126"/>
    </row>
    <row r="777" ht="15.75" customHeight="1">
      <c r="G777" s="21"/>
      <c r="H777" s="126"/>
    </row>
    <row r="778" ht="15.75" customHeight="1">
      <c r="G778" s="21"/>
      <c r="H778" s="126"/>
    </row>
    <row r="779" ht="15.75" customHeight="1">
      <c r="G779" s="21"/>
      <c r="H779" s="126"/>
    </row>
    <row r="780" ht="15.75" customHeight="1">
      <c r="G780" s="21"/>
      <c r="H780" s="126"/>
    </row>
    <row r="781" ht="15.75" customHeight="1">
      <c r="G781" s="21"/>
      <c r="H781" s="126"/>
    </row>
    <row r="782" ht="15.75" customHeight="1">
      <c r="G782" s="21"/>
      <c r="H782" s="126"/>
    </row>
    <row r="783" ht="15.75" customHeight="1">
      <c r="G783" s="21"/>
      <c r="H783" s="126"/>
    </row>
    <row r="784" ht="15.75" customHeight="1">
      <c r="G784" s="21"/>
      <c r="H784" s="126"/>
    </row>
    <row r="785" ht="15.75" customHeight="1">
      <c r="G785" s="21"/>
      <c r="H785" s="126"/>
    </row>
    <row r="786" ht="15.75" customHeight="1">
      <c r="G786" s="21"/>
      <c r="H786" s="126"/>
    </row>
    <row r="787" ht="15.75" customHeight="1">
      <c r="G787" s="21"/>
      <c r="H787" s="126"/>
    </row>
    <row r="788" ht="15.75" customHeight="1">
      <c r="G788" s="21"/>
      <c r="H788" s="126"/>
    </row>
    <row r="789" ht="15.75" customHeight="1">
      <c r="G789" s="21"/>
      <c r="H789" s="126"/>
    </row>
    <row r="790" ht="15.75" customHeight="1">
      <c r="G790" s="21"/>
      <c r="H790" s="126"/>
    </row>
    <row r="791" ht="15.75" customHeight="1">
      <c r="G791" s="21"/>
      <c r="H791" s="126"/>
    </row>
    <row r="792" ht="15.75" customHeight="1">
      <c r="G792" s="21"/>
      <c r="H792" s="126"/>
    </row>
    <row r="793" ht="15.75" customHeight="1">
      <c r="G793" s="21"/>
      <c r="H793" s="126"/>
    </row>
    <row r="794" ht="15.75" customHeight="1">
      <c r="G794" s="21"/>
      <c r="H794" s="126"/>
    </row>
    <row r="795" ht="15.75" customHeight="1">
      <c r="G795" s="21"/>
      <c r="H795" s="126"/>
    </row>
    <row r="796" ht="15.75" customHeight="1">
      <c r="G796" s="21"/>
      <c r="H796" s="126"/>
    </row>
    <row r="797" ht="15.75" customHeight="1">
      <c r="G797" s="21"/>
      <c r="H797" s="126"/>
    </row>
    <row r="798" ht="15.75" customHeight="1">
      <c r="G798" s="21"/>
      <c r="H798" s="126"/>
    </row>
    <row r="799" ht="15.75" customHeight="1">
      <c r="G799" s="21"/>
      <c r="H799" s="126"/>
    </row>
    <row r="800" ht="15.75" customHeight="1">
      <c r="G800" s="21"/>
      <c r="H800" s="126"/>
    </row>
    <row r="801" ht="15.75" customHeight="1">
      <c r="G801" s="21"/>
      <c r="H801" s="126"/>
    </row>
    <row r="802" ht="15.75" customHeight="1">
      <c r="G802" s="21"/>
      <c r="H802" s="126"/>
    </row>
    <row r="803" ht="15.75" customHeight="1">
      <c r="G803" s="21"/>
      <c r="H803" s="126"/>
    </row>
    <row r="804" ht="15.75" customHeight="1">
      <c r="G804" s="21"/>
      <c r="H804" s="126"/>
    </row>
    <row r="805" ht="15.75" customHeight="1">
      <c r="G805" s="21"/>
      <c r="H805" s="126"/>
    </row>
    <row r="806" ht="15.75" customHeight="1">
      <c r="G806" s="21"/>
      <c r="H806" s="126"/>
    </row>
    <row r="807" ht="15.75" customHeight="1">
      <c r="G807" s="21"/>
      <c r="H807" s="126"/>
    </row>
    <row r="808" ht="15.75" customHeight="1">
      <c r="G808" s="21"/>
      <c r="H808" s="126"/>
    </row>
    <row r="809" ht="15.75" customHeight="1">
      <c r="G809" s="21"/>
      <c r="H809" s="126"/>
    </row>
    <row r="810" ht="15.75" customHeight="1">
      <c r="G810" s="21"/>
      <c r="H810" s="126"/>
    </row>
    <row r="811" ht="15.75" customHeight="1">
      <c r="G811" s="21"/>
      <c r="H811" s="126"/>
    </row>
    <row r="812" ht="15.75" customHeight="1">
      <c r="G812" s="21"/>
      <c r="H812" s="126"/>
    </row>
    <row r="813" ht="15.75" customHeight="1">
      <c r="G813" s="21"/>
      <c r="H813" s="126"/>
    </row>
    <row r="814" ht="15.75" customHeight="1">
      <c r="G814" s="21"/>
      <c r="H814" s="126"/>
    </row>
    <row r="815" ht="15.75" customHeight="1">
      <c r="G815" s="21"/>
      <c r="H815" s="126"/>
    </row>
    <row r="816" ht="15.75" customHeight="1">
      <c r="G816" s="21"/>
      <c r="H816" s="126"/>
    </row>
    <row r="817" ht="15.75" customHeight="1">
      <c r="G817" s="21"/>
      <c r="H817" s="126"/>
    </row>
    <row r="818" ht="15.75" customHeight="1">
      <c r="G818" s="21"/>
      <c r="H818" s="126"/>
    </row>
    <row r="819" ht="15.75" customHeight="1">
      <c r="G819" s="21"/>
      <c r="H819" s="126"/>
    </row>
    <row r="820" ht="15.75" customHeight="1">
      <c r="G820" s="21"/>
      <c r="H820" s="126"/>
    </row>
    <row r="821" ht="15.75" customHeight="1">
      <c r="G821" s="21"/>
      <c r="H821" s="126"/>
    </row>
    <row r="822" ht="15.75" customHeight="1">
      <c r="G822" s="21"/>
      <c r="H822" s="126"/>
    </row>
    <row r="823" ht="15.75" customHeight="1">
      <c r="G823" s="21"/>
      <c r="H823" s="126"/>
    </row>
    <row r="824" ht="15.75" customHeight="1">
      <c r="G824" s="21"/>
      <c r="H824" s="126"/>
    </row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D622:S622"/>
  </mergeCell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14"/>
    <col customWidth="1" min="2" max="3" width="43.71"/>
    <col customWidth="1" min="4" max="4" width="11.29"/>
    <col customWidth="1" min="5" max="5" width="12.0"/>
    <col customWidth="1" min="6" max="6" width="66.0"/>
    <col customWidth="1" min="7" max="7" width="19.43"/>
    <col customWidth="1" min="8" max="8" width="11.43"/>
    <col customWidth="1" min="9" max="9" width="17.0"/>
    <col customWidth="1" min="10" max="10" width="13.57"/>
    <col customWidth="1" min="11" max="11" width="15.86"/>
    <col customWidth="1" min="12" max="12" width="13.57"/>
    <col customWidth="1" min="13" max="13" width="16.29"/>
    <col customWidth="1" min="14" max="15" width="13.57"/>
  </cols>
  <sheetData>
    <row r="1" ht="15.75" customHeight="1">
      <c r="A1" s="141" t="s">
        <v>275</v>
      </c>
      <c r="B1" s="142" t="s">
        <v>276</v>
      </c>
      <c r="C1" s="142"/>
      <c r="H1" s="126"/>
    </row>
    <row r="2" ht="15.75" customHeight="1">
      <c r="A2" s="141" t="s">
        <v>277</v>
      </c>
      <c r="B2" s="143" t="s">
        <v>278</v>
      </c>
      <c r="C2" s="143"/>
      <c r="H2" s="126"/>
    </row>
    <row r="3" ht="15.75" customHeight="1">
      <c r="A3" s="144" t="s">
        <v>279</v>
      </c>
      <c r="B3" s="145"/>
      <c r="C3" s="145"/>
      <c r="D3" s="145"/>
      <c r="E3" s="145"/>
      <c r="F3" s="145"/>
      <c r="G3" s="145"/>
      <c r="H3" s="146"/>
      <c r="I3" s="145"/>
      <c r="J3" s="147" t="s">
        <v>280</v>
      </c>
      <c r="K3" s="147"/>
      <c r="L3" s="147"/>
      <c r="M3" s="148" t="s">
        <v>281</v>
      </c>
      <c r="N3" s="148"/>
      <c r="O3" s="148"/>
    </row>
    <row r="4" ht="43.5" customHeight="1">
      <c r="A4" s="149" t="s">
        <v>37</v>
      </c>
      <c r="B4" s="149" t="s">
        <v>946</v>
      </c>
      <c r="C4" s="149" t="s">
        <v>283</v>
      </c>
      <c r="D4" s="149" t="s">
        <v>284</v>
      </c>
      <c r="E4" s="149" t="s">
        <v>285</v>
      </c>
      <c r="F4" s="149" t="s">
        <v>286</v>
      </c>
      <c r="G4" s="149" t="s">
        <v>287</v>
      </c>
      <c r="H4" s="150" t="s">
        <v>60</v>
      </c>
      <c r="I4" s="151" t="s">
        <v>288</v>
      </c>
      <c r="J4" s="152" t="s">
        <v>37</v>
      </c>
      <c r="K4" s="152" t="s">
        <v>60</v>
      </c>
      <c r="L4" s="152" t="s">
        <v>289</v>
      </c>
      <c r="M4" s="153" t="s">
        <v>290</v>
      </c>
      <c r="N4" s="154"/>
      <c r="O4" s="154"/>
    </row>
    <row r="5" ht="15.75" hidden="1" customHeight="1">
      <c r="A5" s="198">
        <v>44456.0</v>
      </c>
      <c r="B5" s="179" t="s">
        <v>947</v>
      </c>
      <c r="C5" s="179" t="s">
        <v>805</v>
      </c>
      <c r="D5" s="179">
        <v>24000.0</v>
      </c>
      <c r="E5" s="179"/>
      <c r="F5" s="179" t="s">
        <v>948</v>
      </c>
      <c r="G5" s="179" t="s">
        <v>397</v>
      </c>
      <c r="H5" s="199">
        <f>D5</f>
        <v>24000</v>
      </c>
      <c r="I5" s="247"/>
    </row>
    <row r="6" ht="15.75" hidden="1" customHeight="1">
      <c r="A6" s="198">
        <v>44456.0</v>
      </c>
      <c r="B6" s="179" t="s">
        <v>947</v>
      </c>
      <c r="C6" s="179" t="s">
        <v>549</v>
      </c>
      <c r="D6" s="179">
        <v>500.0</v>
      </c>
      <c r="E6" s="179"/>
      <c r="F6" s="179" t="s">
        <v>948</v>
      </c>
      <c r="G6" s="179" t="s">
        <v>397</v>
      </c>
      <c r="H6" s="199">
        <f t="shared" ref="H6:H14" si="1">H5+D6</f>
        <v>24500</v>
      </c>
      <c r="I6" s="247"/>
    </row>
    <row r="7" ht="15.75" hidden="1" customHeight="1">
      <c r="A7" s="198">
        <v>44457.0</v>
      </c>
      <c r="B7" s="179" t="s">
        <v>949</v>
      </c>
      <c r="C7" s="179" t="s">
        <v>817</v>
      </c>
      <c r="D7" s="179">
        <v>34500.0</v>
      </c>
      <c r="E7" s="179"/>
      <c r="F7" s="247" t="s">
        <v>950</v>
      </c>
      <c r="G7" s="179" t="s">
        <v>397</v>
      </c>
      <c r="H7" s="199">
        <f t="shared" si="1"/>
        <v>59000</v>
      </c>
      <c r="I7" s="247"/>
    </row>
    <row r="8" ht="15.75" hidden="1" customHeight="1">
      <c r="A8" s="198">
        <v>44459.0</v>
      </c>
      <c r="B8" s="179" t="s">
        <v>951</v>
      </c>
      <c r="C8" s="179" t="s">
        <v>820</v>
      </c>
      <c r="D8" s="179">
        <v>31000.0</v>
      </c>
      <c r="E8" s="179"/>
      <c r="F8" s="247" t="s">
        <v>950</v>
      </c>
      <c r="G8" s="179" t="s">
        <v>397</v>
      </c>
      <c r="H8" s="199">
        <f t="shared" si="1"/>
        <v>90000</v>
      </c>
      <c r="I8" s="247"/>
    </row>
    <row r="9" ht="15.75" hidden="1" customHeight="1">
      <c r="A9" s="198">
        <v>44460.0</v>
      </c>
      <c r="B9" s="179" t="s">
        <v>952</v>
      </c>
      <c r="C9" s="21" t="s">
        <v>953</v>
      </c>
      <c r="D9" s="179">
        <v>37000.0</v>
      </c>
      <c r="E9" s="179"/>
      <c r="F9" s="247" t="s">
        <v>950</v>
      </c>
      <c r="G9" s="179" t="s">
        <v>397</v>
      </c>
      <c r="H9" s="199">
        <f t="shared" si="1"/>
        <v>127000</v>
      </c>
    </row>
    <row r="10" ht="15.75" hidden="1" customHeight="1">
      <c r="A10" s="179" t="s">
        <v>954</v>
      </c>
      <c r="B10" s="179"/>
      <c r="C10" s="179" t="s">
        <v>955</v>
      </c>
      <c r="D10" s="179">
        <v>24500.0</v>
      </c>
      <c r="E10" s="179"/>
      <c r="F10" s="179" t="s">
        <v>948</v>
      </c>
      <c r="G10" s="179" t="s">
        <v>397</v>
      </c>
      <c r="H10" s="199">
        <f t="shared" si="1"/>
        <v>151500</v>
      </c>
    </row>
    <row r="11" ht="15.75" hidden="1" customHeight="1">
      <c r="A11" s="198">
        <v>44460.0</v>
      </c>
      <c r="B11" s="179" t="s">
        <v>883</v>
      </c>
      <c r="C11" s="179" t="s">
        <v>955</v>
      </c>
      <c r="D11" s="179">
        <v>12500.0</v>
      </c>
      <c r="E11" s="179"/>
      <c r="F11" s="247" t="s">
        <v>950</v>
      </c>
      <c r="G11" s="179" t="s">
        <v>397</v>
      </c>
      <c r="H11" s="199">
        <f t="shared" si="1"/>
        <v>164000</v>
      </c>
    </row>
    <row r="12" ht="15.75" hidden="1" customHeight="1">
      <c r="A12" s="198">
        <v>44460.0</v>
      </c>
      <c r="B12" s="179" t="s">
        <v>956</v>
      </c>
      <c r="C12" s="179" t="s">
        <v>955</v>
      </c>
      <c r="D12" s="179">
        <v>25000.0</v>
      </c>
      <c r="E12" s="179"/>
      <c r="F12" s="247" t="s">
        <v>950</v>
      </c>
      <c r="G12" s="179" t="s">
        <v>397</v>
      </c>
      <c r="H12" s="199">
        <f t="shared" si="1"/>
        <v>189000</v>
      </c>
    </row>
    <row r="13" ht="15.75" hidden="1" customHeight="1">
      <c r="A13" s="198">
        <v>44460.0</v>
      </c>
      <c r="B13" s="179" t="s">
        <v>957</v>
      </c>
      <c r="C13" s="179" t="s">
        <v>955</v>
      </c>
      <c r="D13" s="179">
        <v>52000.0</v>
      </c>
      <c r="E13" s="179"/>
      <c r="F13" s="247" t="s">
        <v>950</v>
      </c>
      <c r="G13" s="179" t="s">
        <v>397</v>
      </c>
      <c r="H13" s="199">
        <f t="shared" si="1"/>
        <v>241000</v>
      </c>
    </row>
    <row r="14" ht="15.75" hidden="1" customHeight="1">
      <c r="A14" s="267">
        <v>44463.0</v>
      </c>
      <c r="B14" s="179" t="s">
        <v>958</v>
      </c>
      <c r="C14" s="268" t="s">
        <v>959</v>
      </c>
      <c r="D14" s="268">
        <v>34500.0</v>
      </c>
      <c r="E14" s="268"/>
      <c r="F14" s="269" t="s">
        <v>950</v>
      </c>
      <c r="G14" s="179" t="s">
        <v>397</v>
      </c>
      <c r="H14" s="270">
        <f t="shared" si="1"/>
        <v>275500</v>
      </c>
    </row>
    <row r="15" ht="15.75" hidden="1" customHeight="1">
      <c r="A15" s="271"/>
      <c r="B15" s="179" t="s">
        <v>960</v>
      </c>
      <c r="C15" s="271"/>
      <c r="D15" s="271"/>
      <c r="E15" s="271"/>
      <c r="F15" s="272"/>
      <c r="G15" s="179" t="s">
        <v>397</v>
      </c>
      <c r="H15" s="271"/>
    </row>
    <row r="16" ht="15.75" hidden="1" customHeight="1">
      <c r="A16" s="271"/>
      <c r="B16" s="179" t="s">
        <v>961</v>
      </c>
      <c r="C16" s="271"/>
      <c r="D16" s="271"/>
      <c r="E16" s="271"/>
      <c r="F16" s="272"/>
      <c r="G16" s="179" t="s">
        <v>397</v>
      </c>
      <c r="H16" s="271"/>
    </row>
    <row r="17" ht="15.75" hidden="1" customHeight="1">
      <c r="A17" s="271"/>
      <c r="B17" s="179" t="s">
        <v>962</v>
      </c>
      <c r="C17" s="271"/>
      <c r="D17" s="271"/>
      <c r="E17" s="271"/>
      <c r="F17" s="272"/>
      <c r="G17" s="179" t="s">
        <v>397</v>
      </c>
      <c r="H17" s="271"/>
    </row>
    <row r="18" ht="15.75" hidden="1" customHeight="1">
      <c r="A18" s="273"/>
      <c r="B18" s="179" t="s">
        <v>963</v>
      </c>
      <c r="C18" s="273"/>
      <c r="D18" s="273"/>
      <c r="E18" s="273"/>
      <c r="F18" s="274"/>
      <c r="G18" s="179" t="s">
        <v>397</v>
      </c>
      <c r="H18" s="273"/>
    </row>
    <row r="19" ht="15.75" hidden="1" customHeight="1">
      <c r="A19" s="198">
        <v>44463.0</v>
      </c>
      <c r="B19" s="179"/>
      <c r="C19" s="179" t="s">
        <v>959</v>
      </c>
      <c r="D19" s="179">
        <v>14000.0</v>
      </c>
      <c r="E19" s="179"/>
      <c r="F19" s="247" t="s">
        <v>950</v>
      </c>
      <c r="G19" s="179" t="s">
        <v>397</v>
      </c>
      <c r="H19" s="270">
        <f>H14+D19</f>
        <v>289500</v>
      </c>
    </row>
    <row r="20" ht="15.75" hidden="1" customHeight="1">
      <c r="A20" s="198">
        <v>44463.0</v>
      </c>
      <c r="B20" s="179"/>
      <c r="C20" s="179" t="s">
        <v>959</v>
      </c>
      <c r="D20" s="179">
        <v>23000.0</v>
      </c>
      <c r="E20" s="179"/>
      <c r="F20" s="247" t="s">
        <v>950</v>
      </c>
      <c r="G20" s="179" t="s">
        <v>397</v>
      </c>
      <c r="H20" s="270">
        <f t="shared" ref="H20:H22" si="2">H19+D20</f>
        <v>312500</v>
      </c>
    </row>
    <row r="21" ht="15.75" hidden="1" customHeight="1">
      <c r="A21" s="198">
        <v>44465.0</v>
      </c>
      <c r="B21" s="179" t="s">
        <v>964</v>
      </c>
      <c r="C21" s="179" t="s">
        <v>964</v>
      </c>
      <c r="D21" s="179">
        <v>70000.0</v>
      </c>
      <c r="E21" s="179"/>
      <c r="F21" s="179" t="s">
        <v>965</v>
      </c>
      <c r="G21" s="179" t="s">
        <v>501</v>
      </c>
      <c r="H21" s="270">
        <f t="shared" si="2"/>
        <v>382500</v>
      </c>
    </row>
    <row r="22" ht="15.75" hidden="1" customHeight="1">
      <c r="A22" s="267">
        <v>44466.0</v>
      </c>
      <c r="B22" s="179" t="s">
        <v>966</v>
      </c>
      <c r="C22" s="275" t="s">
        <v>860</v>
      </c>
      <c r="D22" s="268">
        <v>24000.0</v>
      </c>
      <c r="E22" s="268"/>
      <c r="F22" s="269" t="s">
        <v>950</v>
      </c>
      <c r="G22" s="179" t="s">
        <v>397</v>
      </c>
      <c r="H22" s="270">
        <f t="shared" si="2"/>
        <v>406500</v>
      </c>
    </row>
    <row r="23" ht="15.75" hidden="1" customHeight="1">
      <c r="A23" s="273"/>
      <c r="B23" s="179" t="s">
        <v>967</v>
      </c>
      <c r="C23" s="273"/>
      <c r="D23" s="273"/>
      <c r="E23" s="273"/>
      <c r="F23" s="274"/>
      <c r="G23" s="179" t="s">
        <v>397</v>
      </c>
      <c r="H23" s="273"/>
    </row>
    <row r="24" ht="15.75" hidden="1" customHeight="1">
      <c r="A24" s="198">
        <v>44466.0</v>
      </c>
      <c r="B24" s="179" t="s">
        <v>968</v>
      </c>
      <c r="C24" s="179" t="s">
        <v>860</v>
      </c>
      <c r="D24" s="179">
        <v>17500.0</v>
      </c>
      <c r="E24" s="179"/>
      <c r="F24" s="268"/>
      <c r="G24" s="179" t="s">
        <v>397</v>
      </c>
      <c r="H24" s="199">
        <f>H22+D24</f>
        <v>424000</v>
      </c>
    </row>
    <row r="25" ht="15.75" hidden="1" customHeight="1">
      <c r="A25" s="276">
        <v>44466.0</v>
      </c>
      <c r="B25" s="179" t="s">
        <v>969</v>
      </c>
      <c r="C25" s="277" t="s">
        <v>860</v>
      </c>
      <c r="D25" s="268">
        <v>33000.0</v>
      </c>
      <c r="E25" s="268"/>
      <c r="F25" s="273"/>
      <c r="G25" s="179" t="s">
        <v>397</v>
      </c>
      <c r="H25" s="270">
        <f>H24+D25</f>
        <v>457000</v>
      </c>
    </row>
    <row r="26" ht="15.75" hidden="1" customHeight="1">
      <c r="A26" s="271"/>
      <c r="B26" s="179" t="s">
        <v>970</v>
      </c>
      <c r="C26" s="271"/>
      <c r="D26" s="271"/>
      <c r="E26" s="271"/>
      <c r="F26" s="269"/>
      <c r="G26" s="179" t="s">
        <v>397</v>
      </c>
      <c r="H26" s="271"/>
    </row>
    <row r="27" ht="15.75" hidden="1" customHeight="1">
      <c r="A27" s="271"/>
      <c r="B27" s="179" t="s">
        <v>971</v>
      </c>
      <c r="C27" s="271"/>
      <c r="D27" s="271"/>
      <c r="E27" s="271"/>
      <c r="F27" s="274"/>
      <c r="G27" s="179" t="s">
        <v>397</v>
      </c>
      <c r="H27" s="271"/>
    </row>
    <row r="28" ht="15.75" hidden="1" customHeight="1">
      <c r="A28" s="271"/>
      <c r="B28" s="179" t="s">
        <v>972</v>
      </c>
      <c r="C28" s="271"/>
      <c r="D28" s="271"/>
      <c r="E28" s="271"/>
      <c r="F28" s="269"/>
      <c r="G28" s="179" t="s">
        <v>397</v>
      </c>
      <c r="H28" s="271"/>
    </row>
    <row r="29" ht="15.75" hidden="1" customHeight="1">
      <c r="A29" s="273"/>
      <c r="B29" s="179" t="s">
        <v>973</v>
      </c>
      <c r="C29" s="273"/>
      <c r="D29" s="273"/>
      <c r="E29" s="273"/>
      <c r="F29" s="274"/>
      <c r="G29" s="179" t="s">
        <v>397</v>
      </c>
      <c r="H29" s="273"/>
    </row>
    <row r="30" ht="15.75" hidden="1" customHeight="1">
      <c r="A30" s="278">
        <v>44466.0</v>
      </c>
      <c r="B30" s="179" t="s">
        <v>974</v>
      </c>
      <c r="C30" s="179" t="s">
        <v>860</v>
      </c>
      <c r="D30" s="179">
        <v>35000.0</v>
      </c>
      <c r="E30" s="179"/>
      <c r="F30" s="179" t="s">
        <v>948</v>
      </c>
      <c r="G30" s="179" t="s">
        <v>397</v>
      </c>
      <c r="H30" s="199">
        <f>H25+D30</f>
        <v>492000</v>
      </c>
    </row>
    <row r="31" ht="15.75" hidden="1" customHeight="1">
      <c r="A31" s="278">
        <v>44466.0</v>
      </c>
      <c r="B31" s="179" t="s">
        <v>975</v>
      </c>
      <c r="C31" s="179" t="s">
        <v>860</v>
      </c>
      <c r="D31" s="179">
        <v>41000.0</v>
      </c>
      <c r="E31" s="179"/>
      <c r="F31" s="260" t="s">
        <v>950</v>
      </c>
      <c r="G31" s="179" t="s">
        <v>397</v>
      </c>
      <c r="H31" s="199">
        <f t="shared" ref="H31:H32" si="3">H30+D31</f>
        <v>533000</v>
      </c>
    </row>
    <row r="32" ht="15.75" hidden="1" customHeight="1">
      <c r="A32" s="276">
        <v>44466.0</v>
      </c>
      <c r="B32" s="179" t="s">
        <v>976</v>
      </c>
      <c r="C32" s="268" t="s">
        <v>860</v>
      </c>
      <c r="D32" s="268">
        <v>10000.0</v>
      </c>
      <c r="E32" s="279"/>
      <c r="F32" s="280" t="s">
        <v>977</v>
      </c>
      <c r="G32" s="179" t="s">
        <v>397</v>
      </c>
      <c r="H32" s="270">
        <f t="shared" si="3"/>
        <v>543000</v>
      </c>
    </row>
    <row r="33" ht="15.75" hidden="1" customHeight="1">
      <c r="A33" s="273"/>
      <c r="B33" s="179" t="s">
        <v>978</v>
      </c>
      <c r="C33" s="273"/>
      <c r="D33" s="273"/>
      <c r="E33" s="281"/>
      <c r="F33" s="282"/>
      <c r="G33" s="179" t="s">
        <v>397</v>
      </c>
      <c r="H33" s="273"/>
    </row>
    <row r="34" ht="15.75" hidden="1" customHeight="1">
      <c r="A34" s="276">
        <v>44466.0</v>
      </c>
      <c r="B34" s="179" t="s">
        <v>979</v>
      </c>
      <c r="C34" s="268" t="s">
        <v>980</v>
      </c>
      <c r="D34" s="268">
        <v>43000.0</v>
      </c>
      <c r="E34" s="279"/>
      <c r="F34" s="268" t="s">
        <v>981</v>
      </c>
      <c r="G34" s="179" t="s">
        <v>397</v>
      </c>
      <c r="H34" s="270">
        <f>H32+D34</f>
        <v>586000</v>
      </c>
    </row>
    <row r="35" ht="15.75" hidden="1" customHeight="1">
      <c r="A35" s="271"/>
      <c r="B35" s="179" t="s">
        <v>982</v>
      </c>
      <c r="C35" s="271"/>
      <c r="D35" s="271"/>
      <c r="E35" s="283"/>
      <c r="F35" s="271"/>
      <c r="G35" s="179" t="s">
        <v>397</v>
      </c>
      <c r="H35" s="271"/>
    </row>
    <row r="36" ht="15.75" hidden="1" customHeight="1">
      <c r="A36" s="271"/>
      <c r="B36" s="179" t="s">
        <v>983</v>
      </c>
      <c r="C36" s="271"/>
      <c r="D36" s="271"/>
      <c r="E36" s="283"/>
      <c r="F36" s="271"/>
      <c r="G36" s="179" t="s">
        <v>397</v>
      </c>
      <c r="H36" s="271"/>
    </row>
    <row r="37" ht="15.75" hidden="1" customHeight="1">
      <c r="A37" s="271"/>
      <c r="B37" s="179" t="s">
        <v>984</v>
      </c>
      <c r="C37" s="271"/>
      <c r="D37" s="271"/>
      <c r="E37" s="283"/>
      <c r="F37" s="271"/>
      <c r="G37" s="179" t="s">
        <v>397</v>
      </c>
      <c r="H37" s="271"/>
    </row>
    <row r="38" ht="15.75" hidden="1" customHeight="1">
      <c r="A38" s="271"/>
      <c r="B38" s="179" t="s">
        <v>985</v>
      </c>
      <c r="C38" s="271"/>
      <c r="D38" s="271"/>
      <c r="E38" s="283"/>
      <c r="F38" s="271"/>
      <c r="G38" s="179" t="s">
        <v>397</v>
      </c>
      <c r="H38" s="271"/>
    </row>
    <row r="39" ht="15.75" hidden="1" customHeight="1">
      <c r="A39" s="271"/>
      <c r="B39" s="179" t="s">
        <v>986</v>
      </c>
      <c r="C39" s="271"/>
      <c r="D39" s="271"/>
      <c r="E39" s="283"/>
      <c r="F39" s="271"/>
      <c r="G39" s="179" t="s">
        <v>397</v>
      </c>
      <c r="H39" s="271"/>
    </row>
    <row r="40" ht="15.75" hidden="1" customHeight="1">
      <c r="A40" s="271"/>
      <c r="B40" s="179" t="s">
        <v>987</v>
      </c>
      <c r="C40" s="271"/>
      <c r="D40" s="271"/>
      <c r="E40" s="283"/>
      <c r="F40" s="271"/>
      <c r="G40" s="179" t="s">
        <v>397</v>
      </c>
      <c r="H40" s="271"/>
    </row>
    <row r="41" ht="15.75" hidden="1" customHeight="1">
      <c r="A41" s="273"/>
      <c r="B41" s="179" t="s">
        <v>988</v>
      </c>
      <c r="C41" s="273"/>
      <c r="D41" s="273"/>
      <c r="E41" s="281"/>
      <c r="F41" s="273"/>
      <c r="G41" s="179" t="s">
        <v>397</v>
      </c>
      <c r="H41" s="273"/>
    </row>
    <row r="42" ht="15.75" hidden="1" customHeight="1">
      <c r="A42" s="276">
        <v>44466.0</v>
      </c>
      <c r="B42" s="179" t="s">
        <v>989</v>
      </c>
      <c r="C42" s="268" t="s">
        <v>884</v>
      </c>
      <c r="D42" s="268">
        <v>41500.0</v>
      </c>
      <c r="E42" s="268"/>
      <c r="F42" s="268" t="s">
        <v>981</v>
      </c>
      <c r="G42" s="179" t="s">
        <v>397</v>
      </c>
      <c r="H42" s="270">
        <f>H34+D42</f>
        <v>627500</v>
      </c>
    </row>
    <row r="43" ht="15.75" hidden="1" customHeight="1">
      <c r="A43" s="271"/>
      <c r="B43" s="179" t="s">
        <v>990</v>
      </c>
      <c r="C43" s="271"/>
      <c r="D43" s="271"/>
      <c r="E43" s="271"/>
      <c r="F43" s="271"/>
      <c r="G43" s="179" t="s">
        <v>397</v>
      </c>
      <c r="H43" s="271"/>
    </row>
    <row r="44" ht="15.75" hidden="1" customHeight="1">
      <c r="A44" s="273"/>
      <c r="B44" s="179" t="s">
        <v>991</v>
      </c>
      <c r="C44" s="273"/>
      <c r="D44" s="273"/>
      <c r="E44" s="273"/>
      <c r="F44" s="273"/>
      <c r="G44" s="179" t="s">
        <v>397</v>
      </c>
      <c r="H44" s="273"/>
    </row>
    <row r="45" ht="15.75" hidden="1" customHeight="1">
      <c r="A45" s="198">
        <v>44467.0</v>
      </c>
      <c r="B45" s="179"/>
      <c r="C45" s="179" t="s">
        <v>867</v>
      </c>
      <c r="D45" s="179">
        <v>41500.0</v>
      </c>
      <c r="E45" s="179"/>
      <c r="F45" s="179" t="s">
        <v>981</v>
      </c>
      <c r="G45" s="179" t="s">
        <v>397</v>
      </c>
      <c r="H45" s="199">
        <f>H42+D45</f>
        <v>669000</v>
      </c>
      <c r="I45" s="251"/>
    </row>
    <row r="46" ht="15.75" customHeight="1">
      <c r="A46" s="198">
        <v>44467.0</v>
      </c>
      <c r="B46" s="179" t="s">
        <v>868</v>
      </c>
      <c r="C46" s="179" t="s">
        <v>868</v>
      </c>
      <c r="D46" s="179">
        <v>10000.0</v>
      </c>
      <c r="E46" s="179"/>
      <c r="F46" s="179" t="s">
        <v>992</v>
      </c>
      <c r="G46" s="179" t="s">
        <v>397</v>
      </c>
      <c r="H46" s="199">
        <f t="shared" ref="H46:H52" si="4">H45+D46</f>
        <v>679000</v>
      </c>
      <c r="I46" s="251"/>
    </row>
    <row r="47" ht="15.75" customHeight="1">
      <c r="A47" s="198">
        <v>44470.0</v>
      </c>
      <c r="B47" s="179" t="s">
        <v>883</v>
      </c>
      <c r="C47" s="179" t="s">
        <v>884</v>
      </c>
      <c r="D47" s="179">
        <v>23000.0</v>
      </c>
      <c r="E47" s="179"/>
      <c r="F47" s="179" t="s">
        <v>981</v>
      </c>
      <c r="G47" s="179" t="s">
        <v>397</v>
      </c>
      <c r="H47" s="199">
        <f t="shared" si="4"/>
        <v>702000</v>
      </c>
    </row>
    <row r="48" ht="15.75" customHeight="1">
      <c r="A48" s="198">
        <v>44470.0</v>
      </c>
      <c r="B48" s="179" t="s">
        <v>885</v>
      </c>
      <c r="C48" s="179" t="s">
        <v>884</v>
      </c>
      <c r="D48" s="179">
        <v>18300.0</v>
      </c>
      <c r="E48" s="179"/>
      <c r="F48" s="179" t="s">
        <v>981</v>
      </c>
      <c r="G48" s="179" t="s">
        <v>397</v>
      </c>
      <c r="H48" s="199">
        <f t="shared" si="4"/>
        <v>720300</v>
      </c>
    </row>
    <row r="49" ht="15.75" customHeight="1">
      <c r="A49" s="198">
        <v>44470.0</v>
      </c>
      <c r="B49" s="179"/>
      <c r="C49" s="179" t="s">
        <v>884</v>
      </c>
      <c r="D49" s="214">
        <v>8500.0</v>
      </c>
      <c r="E49" s="179"/>
      <c r="F49" s="179"/>
      <c r="G49" s="179" t="s">
        <v>397</v>
      </c>
      <c r="H49" s="199">
        <f t="shared" si="4"/>
        <v>728800</v>
      </c>
    </row>
    <row r="50" ht="15.75" customHeight="1">
      <c r="A50" s="198">
        <v>44470.0</v>
      </c>
      <c r="B50" s="179" t="s">
        <v>887</v>
      </c>
      <c r="C50" s="179" t="s">
        <v>884</v>
      </c>
      <c r="D50" s="214">
        <v>42500.0</v>
      </c>
      <c r="E50" s="179"/>
      <c r="F50" s="179" t="s">
        <v>981</v>
      </c>
      <c r="G50" s="179" t="s">
        <v>397</v>
      </c>
      <c r="H50" s="199">
        <f t="shared" si="4"/>
        <v>771300</v>
      </c>
    </row>
    <row r="51" ht="15.75" customHeight="1">
      <c r="A51" s="198">
        <v>44470.0</v>
      </c>
      <c r="B51" s="179" t="s">
        <v>888</v>
      </c>
      <c r="C51" s="179" t="s">
        <v>884</v>
      </c>
      <c r="D51" s="214">
        <v>5500.0</v>
      </c>
      <c r="E51" s="179"/>
      <c r="F51" s="179" t="s">
        <v>992</v>
      </c>
      <c r="G51" s="179" t="s">
        <v>397</v>
      </c>
      <c r="H51" s="199">
        <f t="shared" si="4"/>
        <v>776800</v>
      </c>
    </row>
    <row r="52" ht="15.75" customHeight="1">
      <c r="A52" s="198">
        <v>44475.0</v>
      </c>
      <c r="B52" s="179" t="s">
        <v>947</v>
      </c>
      <c r="C52" s="179" t="s">
        <v>993</v>
      </c>
      <c r="D52" s="179">
        <v>19500.0</v>
      </c>
      <c r="E52" s="179"/>
      <c r="F52" s="179" t="s">
        <v>994</v>
      </c>
      <c r="G52" s="179" t="s">
        <v>397</v>
      </c>
      <c r="H52" s="199">
        <f t="shared" si="4"/>
        <v>796300</v>
      </c>
    </row>
    <row r="53" ht="27.0" customHeight="1">
      <c r="A53" s="284" t="s">
        <v>995</v>
      </c>
      <c r="B53" s="285"/>
      <c r="C53" s="285"/>
      <c r="D53" s="285"/>
      <c r="E53" s="285"/>
      <c r="F53" s="285"/>
      <c r="G53" s="285"/>
      <c r="H53" s="286"/>
    </row>
    <row r="54" ht="15.75" customHeight="1">
      <c r="A54" s="198">
        <v>44475.0</v>
      </c>
      <c r="B54" s="21" t="s">
        <v>996</v>
      </c>
      <c r="C54" s="179" t="s">
        <v>77</v>
      </c>
      <c r="D54" s="179">
        <v>46000.0</v>
      </c>
      <c r="E54" s="179"/>
      <c r="F54" s="179" t="s">
        <v>981</v>
      </c>
      <c r="G54" s="179" t="s">
        <v>397</v>
      </c>
      <c r="H54" s="199">
        <v>46000.0</v>
      </c>
    </row>
    <row r="55" ht="15.75" customHeight="1">
      <c r="A55" s="198">
        <v>44475.0</v>
      </c>
      <c r="B55" s="179" t="s">
        <v>997</v>
      </c>
      <c r="C55" s="179" t="s">
        <v>884</v>
      </c>
      <c r="D55" s="179">
        <v>22500.0</v>
      </c>
      <c r="E55" s="179"/>
      <c r="F55" s="179" t="s">
        <v>992</v>
      </c>
      <c r="G55" s="179" t="s">
        <v>397</v>
      </c>
      <c r="H55" s="199">
        <f t="shared" ref="H55:H78" si="5">H54+D55</f>
        <v>68500</v>
      </c>
    </row>
    <row r="56" ht="15.75" customHeight="1">
      <c r="A56" s="198">
        <v>44475.0</v>
      </c>
      <c r="B56" s="179" t="s">
        <v>998</v>
      </c>
      <c r="C56" s="179" t="s">
        <v>884</v>
      </c>
      <c r="D56" s="179">
        <v>26500.0</v>
      </c>
      <c r="E56" s="179"/>
      <c r="F56" s="179" t="s">
        <v>981</v>
      </c>
      <c r="G56" s="179" t="s">
        <v>397</v>
      </c>
      <c r="H56" s="199">
        <f t="shared" si="5"/>
        <v>95000</v>
      </c>
    </row>
    <row r="57" ht="15.75" customHeight="1">
      <c r="A57" s="198">
        <v>44475.0</v>
      </c>
      <c r="B57" s="179" t="s">
        <v>997</v>
      </c>
      <c r="C57" s="179" t="s">
        <v>884</v>
      </c>
      <c r="D57" s="179">
        <v>24000.0</v>
      </c>
      <c r="E57" s="179"/>
      <c r="F57" s="179" t="s">
        <v>992</v>
      </c>
      <c r="G57" s="179" t="s">
        <v>397</v>
      </c>
      <c r="H57" s="199">
        <f t="shared" si="5"/>
        <v>119000</v>
      </c>
    </row>
    <row r="58" ht="15.75" customHeight="1">
      <c r="A58" s="198">
        <v>44475.0</v>
      </c>
      <c r="B58" s="179" t="s">
        <v>999</v>
      </c>
      <c r="C58" s="179" t="s">
        <v>884</v>
      </c>
      <c r="D58" s="179">
        <v>40000.0</v>
      </c>
      <c r="E58" s="179"/>
      <c r="F58" s="179" t="s">
        <v>992</v>
      </c>
      <c r="G58" s="179" t="s">
        <v>397</v>
      </c>
      <c r="H58" s="199">
        <f t="shared" si="5"/>
        <v>159000</v>
      </c>
    </row>
    <row r="59" ht="15.75" customHeight="1">
      <c r="A59" s="198">
        <v>44475.0</v>
      </c>
      <c r="B59" s="179" t="s">
        <v>883</v>
      </c>
      <c r="C59" s="179" t="s">
        <v>884</v>
      </c>
      <c r="D59" s="179">
        <v>29000.0</v>
      </c>
      <c r="E59" s="179"/>
      <c r="F59" s="179" t="s">
        <v>981</v>
      </c>
      <c r="G59" s="179" t="s">
        <v>397</v>
      </c>
      <c r="H59" s="199">
        <f t="shared" si="5"/>
        <v>188000</v>
      </c>
    </row>
    <row r="60" ht="15.75" customHeight="1">
      <c r="A60" s="198">
        <v>44475.0</v>
      </c>
      <c r="B60" s="179" t="s">
        <v>997</v>
      </c>
      <c r="C60" s="179" t="s">
        <v>884</v>
      </c>
      <c r="D60" s="179">
        <v>31500.0</v>
      </c>
      <c r="E60" s="179"/>
      <c r="F60" s="179" t="s">
        <v>992</v>
      </c>
      <c r="G60" s="179" t="s">
        <v>397</v>
      </c>
      <c r="H60" s="199">
        <f t="shared" si="5"/>
        <v>219500</v>
      </c>
    </row>
    <row r="61" ht="15.75" customHeight="1">
      <c r="A61" s="198">
        <v>44475.0</v>
      </c>
      <c r="B61" s="179" t="s">
        <v>1000</v>
      </c>
      <c r="C61" s="179" t="s">
        <v>884</v>
      </c>
      <c r="D61" s="179">
        <v>20000.0</v>
      </c>
      <c r="E61" s="179"/>
      <c r="F61" s="179" t="s">
        <v>1001</v>
      </c>
      <c r="G61" s="179" t="s">
        <v>397</v>
      </c>
      <c r="H61" s="199">
        <f t="shared" si="5"/>
        <v>239500</v>
      </c>
    </row>
    <row r="62" ht="15.75" customHeight="1">
      <c r="A62" s="198">
        <v>44475.0</v>
      </c>
      <c r="B62" s="179" t="s">
        <v>1002</v>
      </c>
      <c r="C62" s="179" t="s">
        <v>884</v>
      </c>
      <c r="D62" s="179">
        <v>25500.0</v>
      </c>
      <c r="E62" s="179"/>
      <c r="F62" s="179" t="s">
        <v>1003</v>
      </c>
      <c r="G62" s="179" t="s">
        <v>397</v>
      </c>
      <c r="H62" s="199">
        <f t="shared" si="5"/>
        <v>265000</v>
      </c>
    </row>
    <row r="63" ht="15.75" customHeight="1">
      <c r="A63" s="198">
        <v>44475.0</v>
      </c>
      <c r="B63" s="179" t="s">
        <v>947</v>
      </c>
      <c r="C63" s="179" t="s">
        <v>884</v>
      </c>
      <c r="D63" s="179">
        <v>15000.0</v>
      </c>
      <c r="E63" s="179"/>
      <c r="F63" s="179" t="s">
        <v>994</v>
      </c>
      <c r="G63" s="179" t="s">
        <v>397</v>
      </c>
      <c r="H63" s="199">
        <f t="shared" si="5"/>
        <v>280000</v>
      </c>
    </row>
    <row r="64" ht="15.75" customHeight="1">
      <c r="A64" s="198">
        <v>44475.0</v>
      </c>
      <c r="B64" s="179" t="s">
        <v>956</v>
      </c>
      <c r="C64" s="179" t="s">
        <v>884</v>
      </c>
      <c r="D64" s="179">
        <v>29200.0</v>
      </c>
      <c r="E64" s="179"/>
      <c r="F64" s="179" t="s">
        <v>981</v>
      </c>
      <c r="G64" s="179" t="s">
        <v>397</v>
      </c>
      <c r="H64" s="199">
        <f t="shared" si="5"/>
        <v>309200</v>
      </c>
    </row>
    <row r="65" ht="15.75" customHeight="1">
      <c r="A65" s="198">
        <v>44475.0</v>
      </c>
      <c r="B65" s="179" t="s">
        <v>1004</v>
      </c>
      <c r="C65" s="179" t="s">
        <v>884</v>
      </c>
      <c r="D65" s="179">
        <v>17800.0</v>
      </c>
      <c r="E65" s="179"/>
      <c r="F65" s="179" t="s">
        <v>1003</v>
      </c>
      <c r="G65" s="179" t="s">
        <v>397</v>
      </c>
      <c r="H65" s="199">
        <f t="shared" si="5"/>
        <v>327000</v>
      </c>
    </row>
    <row r="66" ht="15.75" customHeight="1">
      <c r="A66" s="198">
        <v>44475.0</v>
      </c>
      <c r="B66" s="179" t="s">
        <v>883</v>
      </c>
      <c r="C66" s="179" t="s">
        <v>884</v>
      </c>
      <c r="D66" s="179">
        <v>15000.0</v>
      </c>
      <c r="E66" s="179"/>
      <c r="F66" s="179" t="s">
        <v>981</v>
      </c>
      <c r="G66" s="179" t="s">
        <v>397</v>
      </c>
      <c r="H66" s="199">
        <f t="shared" si="5"/>
        <v>342000</v>
      </c>
    </row>
    <row r="67" ht="15.75" customHeight="1">
      <c r="A67" s="198">
        <v>44477.0</v>
      </c>
      <c r="B67" s="179" t="s">
        <v>1005</v>
      </c>
      <c r="C67" s="179" t="s">
        <v>1005</v>
      </c>
      <c r="D67" s="179">
        <v>40000.0</v>
      </c>
      <c r="E67" s="179"/>
      <c r="F67" s="179" t="s">
        <v>1006</v>
      </c>
      <c r="G67" s="179" t="s">
        <v>397</v>
      </c>
      <c r="H67" s="199">
        <f t="shared" si="5"/>
        <v>382000</v>
      </c>
    </row>
    <row r="68" ht="15.75" customHeight="1">
      <c r="A68" s="198">
        <v>44478.0</v>
      </c>
      <c r="B68" s="179" t="s">
        <v>1005</v>
      </c>
      <c r="C68" s="179" t="s">
        <v>884</v>
      </c>
      <c r="D68" s="179">
        <v>20000.0</v>
      </c>
      <c r="E68" s="179"/>
      <c r="F68" s="179" t="s">
        <v>1006</v>
      </c>
      <c r="G68" s="179" t="s">
        <v>397</v>
      </c>
      <c r="H68" s="199">
        <f t="shared" si="5"/>
        <v>402000</v>
      </c>
    </row>
    <row r="69" ht="15.75" customHeight="1">
      <c r="A69" s="198">
        <v>44478.0</v>
      </c>
      <c r="B69" s="179" t="s">
        <v>1007</v>
      </c>
      <c r="C69" s="179" t="s">
        <v>884</v>
      </c>
      <c r="D69" s="179">
        <v>55500.0</v>
      </c>
      <c r="E69" s="179"/>
      <c r="F69" s="179" t="s">
        <v>981</v>
      </c>
      <c r="G69" s="179" t="s">
        <v>397</v>
      </c>
      <c r="H69" s="199">
        <f t="shared" si="5"/>
        <v>457500</v>
      </c>
    </row>
    <row r="70" ht="15.75" customHeight="1">
      <c r="A70" s="198">
        <v>44478.0</v>
      </c>
      <c r="B70" s="179" t="s">
        <v>947</v>
      </c>
      <c r="C70" s="179" t="s">
        <v>884</v>
      </c>
      <c r="D70" s="179">
        <v>22250.0</v>
      </c>
      <c r="E70" s="179"/>
      <c r="F70" s="179" t="s">
        <v>994</v>
      </c>
      <c r="G70" s="179" t="s">
        <v>397</v>
      </c>
      <c r="H70" s="199">
        <f t="shared" si="5"/>
        <v>479750</v>
      </c>
    </row>
    <row r="71" ht="15.75" customHeight="1">
      <c r="A71" s="198">
        <v>44478.0</v>
      </c>
      <c r="B71" s="179" t="s">
        <v>997</v>
      </c>
      <c r="C71" s="179" t="s">
        <v>884</v>
      </c>
      <c r="D71" s="179">
        <v>22600.0</v>
      </c>
      <c r="E71" s="179"/>
      <c r="F71" s="179" t="s">
        <v>1003</v>
      </c>
      <c r="G71" s="179" t="s">
        <v>397</v>
      </c>
      <c r="H71" s="199">
        <f t="shared" si="5"/>
        <v>502350</v>
      </c>
    </row>
    <row r="72" ht="15.75" customHeight="1">
      <c r="A72" s="198">
        <v>44478.0</v>
      </c>
      <c r="B72" s="179" t="s">
        <v>956</v>
      </c>
      <c r="C72" s="179" t="s">
        <v>884</v>
      </c>
      <c r="D72" s="179">
        <v>31020.0</v>
      </c>
      <c r="E72" s="179"/>
      <c r="F72" s="179" t="s">
        <v>981</v>
      </c>
      <c r="G72" s="179" t="s">
        <v>397</v>
      </c>
      <c r="H72" s="199">
        <f t="shared" si="5"/>
        <v>533370</v>
      </c>
    </row>
    <row r="73" ht="15.75" customHeight="1">
      <c r="A73" s="198">
        <v>44478.0</v>
      </c>
      <c r="B73" s="179" t="s">
        <v>1008</v>
      </c>
      <c r="C73" s="179" t="s">
        <v>1009</v>
      </c>
      <c r="D73" s="179">
        <v>17500.0</v>
      </c>
      <c r="E73" s="179"/>
      <c r="F73" s="179" t="s">
        <v>994</v>
      </c>
      <c r="G73" s="179" t="s">
        <v>397</v>
      </c>
      <c r="H73" s="199">
        <f t="shared" si="5"/>
        <v>550870</v>
      </c>
    </row>
    <row r="74" ht="15.75" customHeight="1">
      <c r="A74" s="198">
        <v>44470.0</v>
      </c>
      <c r="B74" s="268" t="s">
        <v>1010</v>
      </c>
      <c r="C74" s="226" t="s">
        <v>1011</v>
      </c>
      <c r="D74" s="226">
        <v>8500.0</v>
      </c>
      <c r="E74" s="179"/>
      <c r="F74" s="179" t="s">
        <v>1003</v>
      </c>
      <c r="G74" s="179" t="s">
        <v>397</v>
      </c>
      <c r="H74" s="199">
        <f t="shared" si="5"/>
        <v>559370</v>
      </c>
    </row>
    <row r="75" ht="15.75" customHeight="1">
      <c r="A75" s="198">
        <v>44478.0</v>
      </c>
      <c r="B75" s="273"/>
      <c r="C75" s="226" t="s">
        <v>1012</v>
      </c>
      <c r="D75" s="226">
        <v>18500.0</v>
      </c>
      <c r="E75" s="179"/>
      <c r="F75" s="179" t="s">
        <v>1003</v>
      </c>
      <c r="G75" s="179" t="s">
        <v>397</v>
      </c>
      <c r="H75" s="199">
        <f t="shared" si="5"/>
        <v>577870</v>
      </c>
    </row>
    <row r="76" ht="15.75" customHeight="1">
      <c r="A76" s="198">
        <v>44478.0</v>
      </c>
      <c r="B76" s="179" t="s">
        <v>1013</v>
      </c>
      <c r="C76" s="179" t="s">
        <v>884</v>
      </c>
      <c r="D76" s="179">
        <v>27500.0</v>
      </c>
      <c r="E76" s="179"/>
      <c r="F76" s="179" t="s">
        <v>981</v>
      </c>
      <c r="G76" s="179" t="s">
        <v>397</v>
      </c>
      <c r="H76" s="199">
        <f t="shared" si="5"/>
        <v>605370</v>
      </c>
    </row>
    <row r="77" ht="15.75" customHeight="1">
      <c r="A77" s="198">
        <v>44478.0</v>
      </c>
      <c r="B77" s="179" t="s">
        <v>1014</v>
      </c>
      <c r="C77" s="179" t="s">
        <v>884</v>
      </c>
      <c r="D77" s="179">
        <v>22000.0</v>
      </c>
      <c r="E77" s="179"/>
      <c r="F77" s="179" t="s">
        <v>981</v>
      </c>
      <c r="G77" s="179" t="s">
        <v>397</v>
      </c>
      <c r="H77" s="199">
        <f t="shared" si="5"/>
        <v>627370</v>
      </c>
    </row>
    <row r="78" ht="15.75" customHeight="1">
      <c r="A78" s="198">
        <v>44478.0</v>
      </c>
      <c r="B78" s="179" t="s">
        <v>1015</v>
      </c>
      <c r="C78" s="179" t="s">
        <v>884</v>
      </c>
      <c r="D78" s="179">
        <v>4200.0</v>
      </c>
      <c r="E78" s="179"/>
      <c r="F78" s="179" t="s">
        <v>981</v>
      </c>
      <c r="G78" s="179" t="s">
        <v>397</v>
      </c>
      <c r="H78" s="199">
        <f t="shared" si="5"/>
        <v>631570</v>
      </c>
    </row>
    <row r="79" ht="15.75" customHeight="1">
      <c r="G79" s="21"/>
      <c r="H79" s="126"/>
    </row>
    <row r="80" ht="15.75" customHeight="1">
      <c r="G80" s="21"/>
      <c r="H80" s="126"/>
    </row>
    <row r="81" ht="15.75" customHeight="1">
      <c r="G81" s="21"/>
      <c r="H81" s="126"/>
    </row>
    <row r="82" ht="15.75" customHeight="1">
      <c r="G82" s="21"/>
      <c r="H82" s="126"/>
    </row>
    <row r="83" ht="15.75" customHeight="1">
      <c r="D83" s="52" t="s">
        <v>944</v>
      </c>
      <c r="G83" s="21"/>
      <c r="H83" s="126"/>
    </row>
    <row r="84" ht="15.75" customHeight="1">
      <c r="D84" s="265">
        <f>SUM(D47:D52)</f>
        <v>117300</v>
      </c>
      <c r="E84" s="21" t="s">
        <v>1016</v>
      </c>
      <c r="G84" s="21"/>
      <c r="H84" s="126"/>
    </row>
    <row r="85" ht="15.75" customHeight="1">
      <c r="D85" s="265">
        <f>SUM(D54:D78)</f>
        <v>631570</v>
      </c>
      <c r="E85" s="21" t="s">
        <v>1017</v>
      </c>
      <c r="G85" s="21"/>
      <c r="H85" s="126"/>
    </row>
    <row r="86" ht="15.75" customHeight="1">
      <c r="D86" s="287">
        <f>D84+D85</f>
        <v>748870</v>
      </c>
      <c r="E86" s="62" t="s">
        <v>1018</v>
      </c>
      <c r="F86" s="62"/>
      <c r="G86" s="21"/>
      <c r="H86" s="126"/>
    </row>
    <row r="87" ht="15.75" customHeight="1">
      <c r="G87" s="21"/>
      <c r="H87" s="126"/>
    </row>
    <row r="88" ht="15.75" customHeight="1">
      <c r="G88" s="21"/>
      <c r="H88" s="126"/>
    </row>
    <row r="89" ht="15.75" customHeight="1">
      <c r="G89" s="21"/>
      <c r="H89" s="126"/>
    </row>
    <row r="90" ht="15.75" customHeight="1">
      <c r="G90" s="21"/>
      <c r="H90" s="126"/>
    </row>
    <row r="91" ht="15.75" customHeight="1">
      <c r="G91" s="21"/>
      <c r="H91" s="126"/>
    </row>
    <row r="92" ht="15.75" customHeight="1">
      <c r="G92" s="21"/>
      <c r="H92" s="126"/>
    </row>
    <row r="93" ht="15.75" customHeight="1">
      <c r="G93" s="21"/>
      <c r="H93" s="126"/>
    </row>
    <row r="94" ht="15.75" customHeight="1">
      <c r="G94" s="21"/>
      <c r="H94" s="126"/>
    </row>
    <row r="95" ht="15.75" customHeight="1">
      <c r="G95" s="21"/>
      <c r="H95" s="126"/>
    </row>
    <row r="96" ht="15.75" customHeight="1">
      <c r="G96" s="21"/>
      <c r="H96" s="126"/>
    </row>
    <row r="97" ht="15.75" customHeight="1">
      <c r="G97" s="21"/>
      <c r="H97" s="126"/>
    </row>
    <row r="98" ht="15.75" customHeight="1">
      <c r="G98" s="21"/>
      <c r="H98" s="126"/>
    </row>
    <row r="99" ht="15.75" customHeight="1">
      <c r="G99" s="21"/>
      <c r="H99" s="126"/>
    </row>
    <row r="100" ht="15.75" customHeight="1">
      <c r="G100" s="21"/>
      <c r="H100" s="126"/>
    </row>
    <row r="101" ht="15.75" customHeight="1">
      <c r="G101" s="21"/>
      <c r="H101" s="126"/>
    </row>
    <row r="102" ht="15.75" customHeight="1">
      <c r="G102" s="21"/>
      <c r="H102" s="126"/>
    </row>
    <row r="103" ht="15.75" customHeight="1">
      <c r="G103" s="21"/>
      <c r="H103" s="126"/>
    </row>
    <row r="104" ht="15.75" customHeight="1">
      <c r="G104" s="21"/>
      <c r="H104" s="126"/>
    </row>
    <row r="105" ht="15.75" customHeight="1">
      <c r="G105" s="21"/>
      <c r="H105" s="126"/>
    </row>
    <row r="106" ht="15.75" customHeight="1">
      <c r="G106" s="21"/>
      <c r="H106" s="126"/>
    </row>
    <row r="107" ht="15.75" customHeight="1">
      <c r="G107" s="21"/>
      <c r="H107" s="126"/>
    </row>
    <row r="108" ht="15.75" customHeight="1">
      <c r="G108" s="21"/>
      <c r="H108" s="126"/>
    </row>
    <row r="109" ht="15.75" customHeight="1">
      <c r="G109" s="21"/>
      <c r="H109" s="126"/>
    </row>
    <row r="110" ht="15.75" customHeight="1">
      <c r="G110" s="21"/>
      <c r="H110" s="126"/>
    </row>
    <row r="111" ht="15.75" customHeight="1">
      <c r="G111" s="21"/>
      <c r="H111" s="126"/>
    </row>
    <row r="112" ht="15.75" customHeight="1">
      <c r="G112" s="21"/>
      <c r="H112" s="126"/>
    </row>
    <row r="113" ht="15.75" customHeight="1">
      <c r="G113" s="21"/>
      <c r="H113" s="126"/>
    </row>
    <row r="114" ht="15.75" customHeight="1">
      <c r="G114" s="21"/>
      <c r="H114" s="126"/>
    </row>
    <row r="115" ht="15.75" customHeight="1">
      <c r="G115" s="21"/>
      <c r="H115" s="126"/>
    </row>
    <row r="116" ht="15.75" customHeight="1">
      <c r="G116" s="21"/>
      <c r="H116" s="126"/>
    </row>
    <row r="117" ht="15.75" customHeight="1">
      <c r="G117" s="21"/>
      <c r="H117" s="126"/>
    </row>
    <row r="118" ht="15.75" customHeight="1">
      <c r="G118" s="21"/>
      <c r="H118" s="126"/>
    </row>
    <row r="119" ht="15.75" customHeight="1">
      <c r="G119" s="21"/>
      <c r="H119" s="126"/>
    </row>
    <row r="120" ht="15.75" customHeight="1">
      <c r="G120" s="21"/>
      <c r="H120" s="126"/>
    </row>
    <row r="121" ht="15.75" customHeight="1">
      <c r="G121" s="21"/>
      <c r="H121" s="126"/>
    </row>
    <row r="122" ht="15.75" customHeight="1">
      <c r="G122" s="21"/>
      <c r="H122" s="126"/>
    </row>
    <row r="123" ht="15.75" customHeight="1">
      <c r="G123" s="21"/>
      <c r="H123" s="126"/>
    </row>
    <row r="124" ht="15.75" customHeight="1">
      <c r="G124" s="21"/>
      <c r="H124" s="126"/>
    </row>
    <row r="125" ht="15.75" customHeight="1">
      <c r="G125" s="21"/>
      <c r="H125" s="126"/>
    </row>
    <row r="126" ht="15.75" customHeight="1">
      <c r="G126" s="21"/>
      <c r="H126" s="126"/>
    </row>
    <row r="127" ht="15.75" customHeight="1">
      <c r="G127" s="21"/>
      <c r="H127" s="126"/>
    </row>
    <row r="128" ht="15.75" customHeight="1">
      <c r="G128" s="21"/>
      <c r="H128" s="126"/>
    </row>
    <row r="129" ht="15.75" customHeight="1">
      <c r="G129" s="21"/>
      <c r="H129" s="126"/>
    </row>
    <row r="130" ht="15.75" customHeight="1">
      <c r="G130" s="21"/>
      <c r="H130" s="126"/>
    </row>
    <row r="131" ht="15.75" customHeight="1">
      <c r="G131" s="21"/>
      <c r="H131" s="126"/>
    </row>
    <row r="132" ht="15.75" customHeight="1">
      <c r="G132" s="21"/>
      <c r="H132" s="126"/>
    </row>
    <row r="133" ht="15.75" customHeight="1">
      <c r="G133" s="21"/>
      <c r="H133" s="126"/>
    </row>
    <row r="134" ht="15.75" customHeight="1">
      <c r="G134" s="21"/>
      <c r="H134" s="126"/>
    </row>
    <row r="135" ht="15.75" customHeight="1">
      <c r="G135" s="21"/>
      <c r="H135" s="126"/>
    </row>
    <row r="136" ht="15.75" customHeight="1">
      <c r="G136" s="21"/>
      <c r="H136" s="126"/>
    </row>
    <row r="137" ht="15.75" customHeight="1">
      <c r="G137" s="21"/>
      <c r="H137" s="126"/>
    </row>
    <row r="138" ht="15.75" customHeight="1">
      <c r="G138" s="21"/>
      <c r="H138" s="126"/>
    </row>
    <row r="139" ht="15.75" customHeight="1">
      <c r="G139" s="21"/>
      <c r="H139" s="126"/>
    </row>
    <row r="140" ht="15.75" customHeight="1">
      <c r="G140" s="21"/>
      <c r="H140" s="126"/>
    </row>
    <row r="141" ht="15.75" customHeight="1">
      <c r="G141" s="21"/>
      <c r="H141" s="126"/>
    </row>
    <row r="142" ht="15.75" customHeight="1">
      <c r="G142" s="21"/>
      <c r="H142" s="126"/>
    </row>
    <row r="143" ht="15.75" customHeight="1">
      <c r="G143" s="21"/>
      <c r="H143" s="126"/>
    </row>
    <row r="144" ht="15.75" customHeight="1">
      <c r="G144" s="21"/>
      <c r="H144" s="126"/>
    </row>
    <row r="145" ht="15.75" customHeight="1">
      <c r="G145" s="21"/>
      <c r="H145" s="126"/>
    </row>
    <row r="146" ht="15.75" customHeight="1">
      <c r="G146" s="21"/>
      <c r="H146" s="126"/>
    </row>
    <row r="147" ht="15.75" customHeight="1">
      <c r="G147" s="21"/>
      <c r="H147" s="126"/>
    </row>
    <row r="148" ht="15.75" customHeight="1">
      <c r="G148" s="21"/>
      <c r="H148" s="126"/>
    </row>
    <row r="149" ht="15.75" customHeight="1">
      <c r="G149" s="21"/>
      <c r="H149" s="126"/>
    </row>
    <row r="150" ht="15.75" customHeight="1">
      <c r="G150" s="21"/>
      <c r="H150" s="126"/>
    </row>
    <row r="151" ht="15.75" customHeight="1">
      <c r="G151" s="21"/>
      <c r="H151" s="126"/>
    </row>
    <row r="152" ht="15.75" customHeight="1">
      <c r="G152" s="21"/>
      <c r="H152" s="126"/>
    </row>
    <row r="153" ht="15.75" customHeight="1">
      <c r="G153" s="21"/>
      <c r="H153" s="126"/>
    </row>
    <row r="154" ht="15.75" customHeight="1">
      <c r="G154" s="21"/>
      <c r="H154" s="126"/>
    </row>
    <row r="155" ht="15.75" customHeight="1">
      <c r="G155" s="21"/>
      <c r="H155" s="126"/>
    </row>
    <row r="156" ht="15.75" customHeight="1">
      <c r="G156" s="21"/>
      <c r="H156" s="126"/>
    </row>
    <row r="157" ht="15.75" customHeight="1">
      <c r="G157" s="21"/>
      <c r="H157" s="126"/>
    </row>
    <row r="158" ht="15.75" customHeight="1">
      <c r="G158" s="21"/>
      <c r="H158" s="126"/>
    </row>
    <row r="159" ht="15.75" customHeight="1">
      <c r="G159" s="21"/>
      <c r="H159" s="126"/>
    </row>
    <row r="160" ht="15.75" customHeight="1">
      <c r="G160" s="21"/>
      <c r="H160" s="126"/>
    </row>
    <row r="161" ht="15.75" customHeight="1">
      <c r="G161" s="21"/>
      <c r="H161" s="126"/>
    </row>
    <row r="162" ht="15.75" customHeight="1">
      <c r="G162" s="21"/>
      <c r="H162" s="126"/>
    </row>
    <row r="163" ht="15.75" customHeight="1">
      <c r="G163" s="21"/>
      <c r="H163" s="126"/>
    </row>
    <row r="164" ht="15.75" customHeight="1">
      <c r="G164" s="21"/>
      <c r="H164" s="126"/>
    </row>
    <row r="165" ht="15.75" customHeight="1">
      <c r="G165" s="21"/>
      <c r="H165" s="126"/>
    </row>
    <row r="166" ht="15.75" customHeight="1">
      <c r="G166" s="21"/>
      <c r="H166" s="126"/>
    </row>
    <row r="167" ht="15.75" customHeight="1">
      <c r="G167" s="21"/>
      <c r="H167" s="126"/>
    </row>
    <row r="168" ht="15.75" customHeight="1">
      <c r="G168" s="21"/>
      <c r="H168" s="126"/>
    </row>
    <row r="169" ht="15.75" customHeight="1">
      <c r="G169" s="21"/>
      <c r="H169" s="126"/>
    </row>
    <row r="170" ht="15.75" customHeight="1">
      <c r="G170" s="21"/>
      <c r="H170" s="126"/>
    </row>
    <row r="171" ht="15.75" customHeight="1">
      <c r="G171" s="21"/>
      <c r="H171" s="126"/>
    </row>
    <row r="172" ht="15.75" customHeight="1">
      <c r="G172" s="21"/>
      <c r="H172" s="126"/>
    </row>
    <row r="173" ht="15.75" customHeight="1">
      <c r="G173" s="21"/>
      <c r="H173" s="126"/>
    </row>
    <row r="174" ht="15.75" customHeight="1">
      <c r="G174" s="21"/>
      <c r="H174" s="126"/>
    </row>
    <row r="175" ht="15.75" customHeight="1">
      <c r="G175" s="21"/>
      <c r="H175" s="126"/>
    </row>
    <row r="176" ht="15.75" customHeight="1">
      <c r="G176" s="21"/>
      <c r="H176" s="126"/>
    </row>
    <row r="177" ht="15.75" customHeight="1">
      <c r="G177" s="21"/>
      <c r="H177" s="126"/>
    </row>
    <row r="178" ht="15.75" customHeight="1">
      <c r="G178" s="21"/>
      <c r="H178" s="126"/>
    </row>
    <row r="179" ht="15.75" customHeight="1">
      <c r="G179" s="21"/>
      <c r="H179" s="126"/>
    </row>
    <row r="180" ht="15.75" customHeight="1">
      <c r="G180" s="21"/>
      <c r="H180" s="126"/>
    </row>
    <row r="181" ht="15.75" customHeight="1">
      <c r="G181" s="21"/>
      <c r="H181" s="126"/>
    </row>
    <row r="182" ht="15.75" customHeight="1">
      <c r="G182" s="21"/>
      <c r="H182" s="126"/>
    </row>
    <row r="183" ht="15.75" customHeight="1">
      <c r="G183" s="21"/>
      <c r="H183" s="126"/>
    </row>
    <row r="184" ht="15.75" customHeight="1">
      <c r="G184" s="21"/>
      <c r="H184" s="126"/>
    </row>
    <row r="185" ht="15.75" customHeight="1">
      <c r="G185" s="21"/>
      <c r="H185" s="126"/>
    </row>
    <row r="186" ht="15.75" customHeight="1">
      <c r="G186" s="21"/>
      <c r="H186" s="126"/>
    </row>
    <row r="187" ht="15.75" customHeight="1">
      <c r="G187" s="21"/>
      <c r="H187" s="126"/>
    </row>
    <row r="188" ht="15.75" customHeight="1">
      <c r="G188" s="21"/>
      <c r="H188" s="126"/>
    </row>
    <row r="189" ht="15.75" customHeight="1">
      <c r="G189" s="21"/>
      <c r="H189" s="126"/>
    </row>
    <row r="190" ht="15.75" customHeight="1">
      <c r="G190" s="21"/>
      <c r="H190" s="126"/>
    </row>
    <row r="191" ht="15.75" customHeight="1">
      <c r="G191" s="21"/>
      <c r="H191" s="126"/>
    </row>
    <row r="192" ht="15.75" customHeight="1">
      <c r="G192" s="21"/>
      <c r="H192" s="126"/>
    </row>
    <row r="193" ht="15.75" customHeight="1">
      <c r="G193" s="21"/>
      <c r="H193" s="126"/>
    </row>
    <row r="194" ht="15.75" customHeight="1">
      <c r="G194" s="21"/>
      <c r="H194" s="126"/>
    </row>
    <row r="195" ht="15.75" customHeight="1">
      <c r="G195" s="21"/>
      <c r="H195" s="126"/>
    </row>
    <row r="196" ht="15.75" customHeight="1">
      <c r="G196" s="21"/>
      <c r="H196" s="126"/>
    </row>
    <row r="197" ht="15.75" customHeight="1">
      <c r="G197" s="21"/>
      <c r="H197" s="126"/>
    </row>
    <row r="198" ht="15.75" customHeight="1">
      <c r="G198" s="21"/>
      <c r="H198" s="126"/>
    </row>
    <row r="199" ht="15.75" customHeight="1">
      <c r="G199" s="21"/>
      <c r="H199" s="126"/>
    </row>
    <row r="200" ht="15.75" customHeight="1">
      <c r="G200" s="21"/>
      <c r="H200" s="126"/>
    </row>
    <row r="201" ht="15.75" customHeight="1">
      <c r="G201" s="21"/>
      <c r="H201" s="126"/>
    </row>
    <row r="202" ht="15.75" customHeight="1">
      <c r="G202" s="21"/>
      <c r="H202" s="126"/>
    </row>
    <row r="203" ht="15.75" customHeight="1">
      <c r="G203" s="21"/>
      <c r="H203" s="126"/>
    </row>
    <row r="204" ht="15.75" customHeight="1">
      <c r="G204" s="21"/>
      <c r="H204" s="126"/>
    </row>
    <row r="205" ht="15.75" customHeight="1">
      <c r="G205" s="21"/>
      <c r="H205" s="126"/>
    </row>
    <row r="206" ht="15.75" customHeight="1">
      <c r="G206" s="21"/>
      <c r="H206" s="126"/>
    </row>
    <row r="207" ht="15.75" customHeight="1">
      <c r="G207" s="21"/>
      <c r="H207" s="126"/>
    </row>
    <row r="208" ht="15.75" customHeight="1">
      <c r="G208" s="21"/>
      <c r="H208" s="126"/>
    </row>
    <row r="209" ht="15.75" customHeight="1">
      <c r="G209" s="21"/>
      <c r="H209" s="126"/>
    </row>
    <row r="210" ht="15.75" customHeight="1">
      <c r="G210" s="21"/>
      <c r="H210" s="126"/>
    </row>
    <row r="211" ht="15.75" customHeight="1">
      <c r="G211" s="21"/>
      <c r="H211" s="126"/>
    </row>
    <row r="212" ht="15.75" customHeight="1">
      <c r="G212" s="21"/>
      <c r="H212" s="126"/>
    </row>
    <row r="213" ht="15.75" customHeight="1">
      <c r="G213" s="21"/>
      <c r="H213" s="126"/>
    </row>
    <row r="214" ht="15.75" customHeight="1">
      <c r="G214" s="21"/>
      <c r="H214" s="126"/>
    </row>
    <row r="215" ht="15.75" customHeight="1">
      <c r="G215" s="21"/>
      <c r="H215" s="126"/>
    </row>
    <row r="216" ht="15.75" customHeight="1">
      <c r="G216" s="21"/>
      <c r="H216" s="126"/>
    </row>
    <row r="217" ht="15.75" customHeight="1">
      <c r="G217" s="21"/>
      <c r="H217" s="126"/>
    </row>
    <row r="218" ht="15.75" customHeight="1">
      <c r="G218" s="21"/>
      <c r="H218" s="126"/>
    </row>
    <row r="219" ht="15.75" customHeight="1">
      <c r="G219" s="21"/>
      <c r="H219" s="126"/>
    </row>
    <row r="220" ht="15.75" customHeight="1">
      <c r="G220" s="21"/>
      <c r="H220" s="126"/>
    </row>
    <row r="221" ht="15.75" customHeight="1">
      <c r="G221" s="21"/>
      <c r="H221" s="126"/>
    </row>
    <row r="222" ht="15.75" customHeight="1">
      <c r="G222" s="21"/>
      <c r="H222" s="126"/>
    </row>
    <row r="223" ht="15.75" customHeight="1">
      <c r="G223" s="21"/>
      <c r="H223" s="126"/>
    </row>
    <row r="224" ht="15.75" customHeight="1">
      <c r="G224" s="21"/>
      <c r="H224" s="126"/>
    </row>
    <row r="225" ht="15.75" customHeight="1">
      <c r="G225" s="21"/>
      <c r="H225" s="126"/>
    </row>
    <row r="226" ht="15.75" customHeight="1">
      <c r="G226" s="21"/>
      <c r="H226" s="126"/>
    </row>
    <row r="227" ht="15.75" customHeight="1">
      <c r="G227" s="21"/>
      <c r="H227" s="126"/>
    </row>
    <row r="228" ht="15.75" customHeight="1">
      <c r="G228" s="21"/>
      <c r="H228" s="126"/>
    </row>
    <row r="229" ht="15.75" customHeight="1">
      <c r="G229" s="21"/>
      <c r="H229" s="126"/>
    </row>
    <row r="230" ht="15.75" customHeight="1">
      <c r="G230" s="21"/>
      <c r="H230" s="126"/>
    </row>
    <row r="231" ht="15.75" customHeight="1">
      <c r="G231" s="21"/>
      <c r="H231" s="126"/>
    </row>
    <row r="232" ht="15.75" customHeight="1">
      <c r="G232" s="21"/>
      <c r="H232" s="126"/>
    </row>
    <row r="233" ht="15.75" customHeight="1">
      <c r="G233" s="21"/>
      <c r="H233" s="126"/>
    </row>
    <row r="234" ht="15.75" customHeight="1">
      <c r="G234" s="21"/>
      <c r="H234" s="126"/>
    </row>
    <row r="235" ht="15.75" customHeight="1">
      <c r="G235" s="21"/>
      <c r="H235" s="126"/>
    </row>
    <row r="236" ht="15.75" customHeight="1">
      <c r="G236" s="21"/>
      <c r="H236" s="126"/>
    </row>
    <row r="237" ht="15.75" customHeight="1">
      <c r="G237" s="21"/>
      <c r="H237" s="126"/>
    </row>
    <row r="238" ht="15.75" customHeight="1">
      <c r="G238" s="21"/>
      <c r="H238" s="126"/>
    </row>
    <row r="239" ht="15.75" customHeight="1">
      <c r="G239" s="21"/>
      <c r="H239" s="126"/>
    </row>
    <row r="240" ht="15.75" customHeight="1">
      <c r="G240" s="21"/>
      <c r="H240" s="126"/>
    </row>
    <row r="241" ht="15.75" customHeight="1">
      <c r="G241" s="21"/>
      <c r="H241" s="126"/>
    </row>
    <row r="242" ht="15.75" customHeight="1">
      <c r="G242" s="21"/>
      <c r="H242" s="126"/>
    </row>
    <row r="243" ht="15.75" customHeight="1">
      <c r="G243" s="21"/>
      <c r="H243" s="126"/>
    </row>
    <row r="244" ht="15.75" customHeight="1">
      <c r="G244" s="21"/>
      <c r="H244" s="126"/>
    </row>
    <row r="245" ht="15.75" customHeight="1">
      <c r="G245" s="21"/>
      <c r="H245" s="126"/>
    </row>
    <row r="246" ht="15.75" customHeight="1">
      <c r="G246" s="21"/>
      <c r="H246" s="126"/>
    </row>
    <row r="247" ht="15.75" customHeight="1">
      <c r="G247" s="21"/>
      <c r="H247" s="126"/>
    </row>
    <row r="248" ht="15.75" customHeight="1">
      <c r="G248" s="21"/>
      <c r="H248" s="126"/>
    </row>
    <row r="249" ht="15.75" customHeight="1">
      <c r="G249" s="21"/>
      <c r="H249" s="126"/>
    </row>
    <row r="250" ht="15.75" customHeight="1">
      <c r="G250" s="21"/>
      <c r="H250" s="126"/>
    </row>
    <row r="251" ht="15.75" customHeight="1">
      <c r="G251" s="21"/>
      <c r="H251" s="126"/>
    </row>
    <row r="252" ht="15.75" customHeight="1">
      <c r="G252" s="21"/>
      <c r="H252" s="126"/>
    </row>
    <row r="253" ht="15.75" customHeight="1">
      <c r="G253" s="21"/>
      <c r="H253" s="126"/>
    </row>
    <row r="254" ht="15.75" customHeight="1">
      <c r="G254" s="21"/>
      <c r="H254" s="126"/>
    </row>
    <row r="255" ht="15.75" customHeight="1">
      <c r="G255" s="21"/>
      <c r="H255" s="126"/>
    </row>
    <row r="256" ht="15.75" customHeight="1">
      <c r="G256" s="21"/>
      <c r="H256" s="126"/>
    </row>
    <row r="257" ht="15.75" customHeight="1">
      <c r="G257" s="21"/>
      <c r="H257" s="126"/>
    </row>
    <row r="258" ht="15.75" customHeight="1">
      <c r="G258" s="21"/>
      <c r="H258" s="126"/>
    </row>
    <row r="259" ht="15.75" customHeight="1">
      <c r="G259" s="21"/>
      <c r="H259" s="126"/>
    </row>
    <row r="260" ht="15.75" customHeight="1">
      <c r="G260" s="21"/>
      <c r="H260" s="126"/>
    </row>
    <row r="261" ht="15.75" customHeight="1">
      <c r="G261" s="21"/>
      <c r="H261" s="126"/>
    </row>
    <row r="262" ht="15.75" customHeight="1">
      <c r="G262" s="21"/>
      <c r="H262" s="126"/>
    </row>
    <row r="263" ht="15.75" customHeight="1">
      <c r="G263" s="21"/>
      <c r="H263" s="126"/>
    </row>
    <row r="264" ht="15.75" customHeight="1">
      <c r="G264" s="21"/>
      <c r="H264" s="126"/>
    </row>
    <row r="265" ht="15.75" customHeight="1">
      <c r="G265" s="21"/>
      <c r="H265" s="126"/>
    </row>
    <row r="266" ht="15.75" customHeight="1">
      <c r="G266" s="21"/>
      <c r="H266" s="126"/>
    </row>
    <row r="267" ht="15.75" customHeight="1">
      <c r="G267" s="21"/>
      <c r="H267" s="126"/>
    </row>
    <row r="268" ht="15.75" customHeight="1">
      <c r="G268" s="21"/>
      <c r="H268" s="126"/>
    </row>
    <row r="269" ht="15.75" customHeight="1">
      <c r="G269" s="21"/>
      <c r="H269" s="126"/>
    </row>
    <row r="270" ht="15.75" customHeight="1">
      <c r="G270" s="21"/>
      <c r="H270" s="126"/>
    </row>
    <row r="271" ht="15.75" customHeight="1">
      <c r="G271" s="21"/>
      <c r="H271" s="126"/>
    </row>
    <row r="272" ht="15.75" customHeight="1">
      <c r="G272" s="21"/>
      <c r="H272" s="126"/>
    </row>
    <row r="273" ht="15.75" customHeight="1">
      <c r="G273" s="21"/>
      <c r="H273" s="126"/>
    </row>
    <row r="274" ht="15.75" customHeight="1">
      <c r="G274" s="21"/>
      <c r="H274" s="126"/>
    </row>
    <row r="275" ht="15.75" customHeight="1">
      <c r="G275" s="21"/>
      <c r="H275" s="126"/>
    </row>
    <row r="276" ht="15.75" customHeight="1">
      <c r="G276" s="21"/>
      <c r="H276" s="126"/>
    </row>
    <row r="277" ht="15.75" customHeight="1">
      <c r="G277" s="21"/>
      <c r="H277" s="126"/>
    </row>
    <row r="278" ht="15.75" customHeight="1">
      <c r="G278" s="21"/>
      <c r="H278" s="126"/>
    </row>
    <row r="279" ht="15.75" customHeight="1">
      <c r="G279" s="21"/>
      <c r="H279" s="126"/>
    </row>
    <row r="280" ht="15.75" customHeight="1">
      <c r="G280" s="21"/>
      <c r="H280" s="126"/>
    </row>
    <row r="281" ht="15.75" customHeight="1">
      <c r="G281" s="21"/>
      <c r="H281" s="126"/>
    </row>
    <row r="282" ht="15.75" customHeight="1">
      <c r="G282" s="21"/>
      <c r="H282" s="126"/>
    </row>
    <row r="283" ht="15.75" customHeight="1">
      <c r="G283" s="21"/>
      <c r="H283" s="126"/>
    </row>
    <row r="284" ht="15.75" customHeight="1">
      <c r="G284" s="21"/>
      <c r="H284" s="126"/>
    </row>
    <row r="285" ht="15.75" customHeight="1">
      <c r="G285" s="21"/>
      <c r="H285" s="126"/>
    </row>
    <row r="286" ht="15.75" customHeight="1">
      <c r="G286" s="21"/>
      <c r="H286" s="126"/>
    </row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0">
    <mergeCell ref="E22:E23"/>
    <mergeCell ref="F22:F23"/>
    <mergeCell ref="F24:F25"/>
    <mergeCell ref="E25:E29"/>
    <mergeCell ref="H25:H29"/>
    <mergeCell ref="F26:F27"/>
    <mergeCell ref="F28:F29"/>
    <mergeCell ref="A14:A18"/>
    <mergeCell ref="C14:C18"/>
    <mergeCell ref="D14:D18"/>
    <mergeCell ref="E14:E18"/>
    <mergeCell ref="F14:F18"/>
    <mergeCell ref="H14:H18"/>
    <mergeCell ref="A22:A23"/>
    <mergeCell ref="H22:H23"/>
    <mergeCell ref="D32:D33"/>
    <mergeCell ref="E32:E33"/>
    <mergeCell ref="F32:F33"/>
    <mergeCell ref="H32:H33"/>
    <mergeCell ref="C32:C33"/>
    <mergeCell ref="C34:C41"/>
    <mergeCell ref="B74:B75"/>
    <mergeCell ref="D34:D41"/>
    <mergeCell ref="E34:E41"/>
    <mergeCell ref="F34:F41"/>
    <mergeCell ref="H34:H41"/>
    <mergeCell ref="A42:A44"/>
    <mergeCell ref="C42:C44"/>
    <mergeCell ref="D42:D44"/>
    <mergeCell ref="E42:E44"/>
    <mergeCell ref="F42:F44"/>
    <mergeCell ref="H42:H44"/>
    <mergeCell ref="A53:H53"/>
    <mergeCell ref="C22:C23"/>
    <mergeCell ref="D22:D23"/>
    <mergeCell ref="A25:A29"/>
    <mergeCell ref="C25:C29"/>
    <mergeCell ref="D25:D29"/>
    <mergeCell ref="A32:A33"/>
    <mergeCell ref="A34:A41"/>
  </mergeCells>
  <printOptions/>
  <pageMargins bottom="0.75" footer="0.0" header="0.0" left="0.7" right="0.7" top="0.75"/>
  <pageSetup orientation="landscape"/>
  <drawing r:id="rId1"/>
</worksheet>
</file>