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 22 Reconciliation" sheetId="1" r:id="rId4"/>
    <sheet state="visible" name="Tyazo Momo Merchant Revenue Sta" sheetId="2" r:id="rId5"/>
    <sheet state="visible" name="Kayove Momo Merchant Revenue St" sheetId="3" r:id="rId6"/>
    <sheet state="visible" name="Internal Report from Lionel" sheetId="4" r:id="rId7"/>
  </sheets>
  <definedNames/>
  <calcPr/>
</workbook>
</file>

<file path=xl/sharedStrings.xml><?xml version="1.0" encoding="utf-8"?>
<sst xmlns="http://schemas.openxmlformats.org/spreadsheetml/2006/main" count="5127" uniqueCount="589">
  <si>
    <t>Month</t>
  </si>
  <si>
    <t>Tyazo Momo Merchant statement</t>
  </si>
  <si>
    <t>Kayove Momo Merchant statement</t>
  </si>
  <si>
    <t>Revenue Access Bank Depoists</t>
  </si>
  <si>
    <t>Cash Receipts</t>
  </si>
  <si>
    <t>Internal Report from Lionel_ December 2021</t>
  </si>
  <si>
    <t>Difference btn Payments (Momo, cash receipts &amp; Access bank deposits) versus Lionel's internal report-Paid Amounts</t>
  </si>
  <si>
    <t>Difference btn total revenue (contract value) on Lionel's internal report (B2C+ RTC) versus Payments (Momo+Cash receipts+Access bank deposits)</t>
  </si>
  <si>
    <t>What the difference should be (unpaid amounts)</t>
  </si>
  <si>
    <t>Unreconciled differences</t>
  </si>
  <si>
    <t>EBM Back Office</t>
  </si>
  <si>
    <t xml:space="preserve">QB Records </t>
  </si>
  <si>
    <t>Difference btn QB Records and EBM</t>
  </si>
  <si>
    <t>Difference btn Momo Statement and QB Records</t>
  </si>
  <si>
    <t>What the difference should be (Access bank depoists)</t>
  </si>
  <si>
    <t xml:space="preserve">Unreconciled differences </t>
  </si>
  <si>
    <t>Difference btn QB Records &amp; total revenue on Lionel's Summary (B2C+ RTC)</t>
  </si>
  <si>
    <t>Difference btn EBM &amp; total revenue on Lionel's Summary (B2C+ RTC)</t>
  </si>
  <si>
    <t>Total contract amount</t>
  </si>
  <si>
    <t>Paid</t>
  </si>
  <si>
    <t>Unpaid</t>
  </si>
  <si>
    <t xml:space="preserve">March-Week 1 </t>
  </si>
  <si>
    <t>March-Week 2</t>
  </si>
  <si>
    <t>March-Week 3</t>
  </si>
  <si>
    <t>March-Week 4</t>
  </si>
  <si>
    <t>March-Week 5</t>
  </si>
  <si>
    <t>Total</t>
  </si>
  <si>
    <t xml:space="preserve">Week 1 </t>
  </si>
  <si>
    <t>Week 2</t>
  </si>
  <si>
    <t>Week 3</t>
  </si>
  <si>
    <t>Week 4</t>
  </si>
  <si>
    <t>Week 5</t>
  </si>
  <si>
    <t>Total revenue</t>
  </si>
  <si>
    <t>Total payments</t>
  </si>
  <si>
    <t>Difference</t>
  </si>
  <si>
    <t>Unpaid amounts</t>
  </si>
  <si>
    <t>Unreconciled difference</t>
  </si>
  <si>
    <t>Id</t>
  </si>
  <si>
    <t>External Transaction Id</t>
  </si>
  <si>
    <t>Date</t>
  </si>
  <si>
    <t>Status</t>
  </si>
  <si>
    <t>Type</t>
  </si>
  <si>
    <t>Provider Category</t>
  </si>
  <si>
    <t>Information</t>
  </si>
  <si>
    <t>Note/Message</t>
  </si>
  <si>
    <t>From</t>
  </si>
  <si>
    <t>From Name</t>
  </si>
  <si>
    <t>From Handler Name</t>
  </si>
  <si>
    <t>To</t>
  </si>
  <si>
    <t>To Name</t>
  </si>
  <si>
    <t>To Handler Name</t>
  </si>
  <si>
    <t>Initiated By</t>
  </si>
  <si>
    <t>On Behalf Of</t>
  </si>
  <si>
    <t>Amount</t>
  </si>
  <si>
    <t>Currency</t>
  </si>
  <si>
    <t>External Amount</t>
  </si>
  <si>
    <t>External FX Rate</t>
  </si>
  <si>
    <t>External Service Provider</t>
  </si>
  <si>
    <t>Fee</t>
  </si>
  <si>
    <t>Discount</t>
  </si>
  <si>
    <t>Promotion</t>
  </si>
  <si>
    <t>Coupon</t>
  </si>
  <si>
    <t>Balance</t>
  </si>
  <si>
    <t>Comment</t>
  </si>
  <si>
    <t>Successful</t>
  </si>
  <si>
    <t>Payment</t>
  </si>
  <si>
    <t>FRI:250788770084/MSISDN</t>
  </si>
  <si>
    <t>Noel MUTABAZI</t>
  </si>
  <si>
    <t>FRI:22506502/MM</t>
  </si>
  <si>
    <t>OX RWANDA LTD</t>
  </si>
  <si>
    <t>RWF</t>
  </si>
  <si>
    <t>FRI:250788671716/MSISDN</t>
  </si>
  <si>
    <t>Yvonne UWIMANA</t>
  </si>
  <si>
    <t>FRI:250788796987/MSISDN</t>
  </si>
  <si>
    <t>Chadrack Kwizera</t>
  </si>
  <si>
    <t>FRI:250785297830/MSISDN</t>
  </si>
  <si>
    <t>Pascal IRAGUHA</t>
  </si>
  <si>
    <t>Belongs to week 4 Pascal Iraguha</t>
  </si>
  <si>
    <t>Belongs to week 3 Pascal Iraguha</t>
  </si>
  <si>
    <t>FRI:250788277992/MSISDN</t>
  </si>
  <si>
    <t>Pascal Hagenimana</t>
  </si>
  <si>
    <t>Belongs to 23November2021 Hagenimana pascal</t>
  </si>
  <si>
    <t>FRI:250788488037/MSISDN</t>
  </si>
  <si>
    <t>David KUBWIMANA</t>
  </si>
  <si>
    <t>20k belongs to 27thOct2021, 10k belongs to 29thDec2021, 40k belongs to 7thJan, 4k belongs to 13thJan, 12,600 belongs to 3rdFeb, Boniface Giheke</t>
  </si>
  <si>
    <t>100MOMO164845190</t>
  </si>
  <si>
    <t>External payment</t>
  </si>
  <si>
    <t>FRI:250780614512/MSISDN</t>
  </si>
  <si>
    <t>FRI:1002100107183001@accessbank.bank/SP</t>
  </si>
  <si>
    <t>ACCESS BANK</t>
  </si>
  <si>
    <t>ACCESS BANK (RWANDA) PLC</t>
  </si>
  <si>
    <t>ID:250780614512/MSISDN</t>
  </si>
  <si>
    <t>FRI:250788982769/MSISDN</t>
  </si>
  <si>
    <t>Theogene BAVUGAMENSHI</t>
  </si>
  <si>
    <t>Belongs to week 4 UWIRAGIYE Claudine</t>
  </si>
  <si>
    <t>Belongs to week 3 Kasha company</t>
  </si>
  <si>
    <t>FRI:250783833506/MSISDN</t>
  </si>
  <si>
    <t>Claudine UWIRAGIYE</t>
  </si>
  <si>
    <t>FRI:250788996703/MSISDN</t>
  </si>
  <si>
    <t>Emmanuel USENGIMANA</t>
  </si>
  <si>
    <t>10k Belongs to Emmanuel usengimana 21stFeb, 20k belongs to week 2 Emmanuel Usengimana</t>
  </si>
  <si>
    <t>FRI:250783576174/MSISDN</t>
  </si>
  <si>
    <t>Florence Batoni</t>
  </si>
  <si>
    <t>FRI:250786809557/MSISDN</t>
  </si>
  <si>
    <t>Angelique UWIRINGIYIMANA</t>
  </si>
  <si>
    <t>FRI:250788273776/MSISDN</t>
  </si>
  <si>
    <t>Eric NISHIMWE</t>
  </si>
  <si>
    <t>FRI:250781271644/MSISDN</t>
  </si>
  <si>
    <t>Lea MUHORACYEYE</t>
  </si>
  <si>
    <t>FRI:250780624597/MSISDN</t>
  </si>
  <si>
    <t>Josephine AKIMANA</t>
  </si>
  <si>
    <t>FRI:250785653131/MSISDN</t>
  </si>
  <si>
    <t>Chantal NIYONKURU</t>
  </si>
  <si>
    <t>FRI:250789103352/MSISDN</t>
  </si>
  <si>
    <t>Sylvain NSABIMANA</t>
  </si>
  <si>
    <t>FRI:250786933968/MSISDN</t>
  </si>
  <si>
    <t>Juliette NYIRANZACAHWINYERETSE</t>
  </si>
  <si>
    <t>Remainder of payment for Julliette in week 3</t>
  </si>
  <si>
    <t>FRI:250780510807/MSISDN</t>
  </si>
  <si>
    <t>Esperance MUKANTWARI</t>
  </si>
  <si>
    <t>Belongs to week 2 Pascal Shangazi</t>
  </si>
  <si>
    <t>FRI:250783525950/MSISDN</t>
  </si>
  <si>
    <t>Theoneste Turatsinze</t>
  </si>
  <si>
    <t>FRI:250785414231/MSISDN</t>
  </si>
  <si>
    <t>Emmanuel NYIRISHEMA</t>
  </si>
  <si>
    <t>Belongs to January14th Emmanuel NYIRISHEMA</t>
  </si>
  <si>
    <t>FRI:250788472820/MSISDN</t>
  </si>
  <si>
    <t>Emmanuel Simbarikure</t>
  </si>
  <si>
    <t>FRI:250781514008/MSISDN</t>
  </si>
  <si>
    <t>Sawuli Kanagwa</t>
  </si>
  <si>
    <t>FRI:250788691395/MSISDN</t>
  </si>
  <si>
    <t>Joseph Macumu</t>
  </si>
  <si>
    <t>Belongs to week 2 Macumu Joseph</t>
  </si>
  <si>
    <t>100MOMO16478467R</t>
  </si>
  <si>
    <t>FRI:250784244119/MSISDN</t>
  </si>
  <si>
    <t>Jean Alain NKURIKIYUMUKIZA</t>
  </si>
  <si>
    <t>FRI:250782485234/MSISDN</t>
  </si>
  <si>
    <t>Claire UWURUKUNDO</t>
  </si>
  <si>
    <t>FRI:250782721596/MSISDN</t>
  </si>
  <si>
    <t>Gaudence NTAWUYIRUSHINTEGE</t>
  </si>
  <si>
    <t>FRI:250784595402/MSISDN</t>
  </si>
  <si>
    <t>Byusa Christian MUGABONEJO</t>
  </si>
  <si>
    <t>FRI:250788884502/MSISDN</t>
  </si>
  <si>
    <t>Mechake Ndaribumbye</t>
  </si>
  <si>
    <t>FRI:250784611430/MSISDN</t>
  </si>
  <si>
    <t>Pascasie NYIRABAROSHYA</t>
  </si>
  <si>
    <t>FRI:250785048032/MSISDN</t>
  </si>
  <si>
    <t>Donatha MUKAMANA</t>
  </si>
  <si>
    <t>10k belongs to 3rdFeb, 19k belongs to 4thFeb, 20k belongs to 8thMarch and 40k belongs to 15thMarch , all Donatha Mukamana</t>
  </si>
  <si>
    <t>FRI:250784242086/MSISDN</t>
  </si>
  <si>
    <t>Pascal Nzayituriki</t>
  </si>
  <si>
    <t>FRI:250788822082/MSISDN</t>
  </si>
  <si>
    <t>Vedaste HITIMANA</t>
  </si>
  <si>
    <t>Belongs to December 2021, Vedaste Hitimana</t>
  </si>
  <si>
    <t>84k Belongs to week 2 Pascal Iraguha</t>
  </si>
  <si>
    <t>FRI:250783905242/MSISDN</t>
  </si>
  <si>
    <t>Vianney BIMENYIMANA</t>
  </si>
  <si>
    <t>FRI:250788896335/MSISDN</t>
  </si>
  <si>
    <t>Fidele SINDAYIHEBA</t>
  </si>
  <si>
    <t>FRI:250788277631/MSISDN</t>
  </si>
  <si>
    <t>Alphonsine Nyirakurama</t>
  </si>
  <si>
    <t>Belongs to 21st Feb Nyirakurama Alphonsine</t>
  </si>
  <si>
    <t>Belongs to week 1 Pierre Karamage</t>
  </si>
  <si>
    <t>100MOMO164689603</t>
  </si>
  <si>
    <t>Belongs to week 1 kasha company</t>
  </si>
  <si>
    <t>FRI:250785579625/MSISDN</t>
  </si>
  <si>
    <t>Fidele HABIYAREMYE</t>
  </si>
  <si>
    <t>The remainder of Payment of Fidele Habiyaremye from Jan10th, his balance was 2,184</t>
  </si>
  <si>
    <t>FRI:250788931070/MSISDN</t>
  </si>
  <si>
    <t>XXX NZABONIMPA</t>
  </si>
  <si>
    <t>Belongs to week 1, remainder of NZABONIMPA XXX payment</t>
  </si>
  <si>
    <t>Belongs to 21stFeb Nzayituriki Pascal</t>
  </si>
  <si>
    <t>Belongs to 21stFeb Kubwimana David</t>
  </si>
  <si>
    <t>FRI:250783882381/MSISDN</t>
  </si>
  <si>
    <t>Evariste KAREKEZI</t>
  </si>
  <si>
    <t>FRI:250788722800/MSISDN</t>
  </si>
  <si>
    <t>Seleman UWIRINGIYE</t>
  </si>
  <si>
    <t>FRI:250788378072/MSISDN</t>
  </si>
  <si>
    <t>Venant MBONYUMUKIZA</t>
  </si>
  <si>
    <t>Belongs to 21stFeb Rugamba</t>
  </si>
  <si>
    <t>Belongs to 14th and 15th Feb Jean de Dieu Nsamira</t>
  </si>
  <si>
    <t>FRI:250789707546/MSISDN</t>
  </si>
  <si>
    <t>Rachel UWAMAHORO</t>
  </si>
  <si>
    <t>Belongs to February kasha company</t>
  </si>
  <si>
    <t>100MOMO164613420</t>
  </si>
  <si>
    <t>Belongs to 28thFeb, 15k and 10k for Joseph SIBOMANA, and 21k for Jacques UWIMANA</t>
  </si>
  <si>
    <t>FRI:250788705343/MSISDN</t>
  </si>
  <si>
    <t>Patrick Karasira</t>
  </si>
  <si>
    <t>FRI:24967238/MM</t>
  </si>
  <si>
    <t>OX RWANDA LTD OX RWANDA LTD</t>
  </si>
  <si>
    <t>FRI:250782250904/MSISDN</t>
  </si>
  <si>
    <t>Etienne Benimana</t>
  </si>
  <si>
    <t>ox</t>
  </si>
  <si>
    <t>FRI:250780371366/MSISDN</t>
  </si>
  <si>
    <t>Elia MANIRAKIZA</t>
  </si>
  <si>
    <t>FRI:250788653498/MSISDN</t>
  </si>
  <si>
    <t>Marie Chantal DUKUZUMUREMYI</t>
  </si>
  <si>
    <t>100MOMO164850303</t>
  </si>
  <si>
    <t>FRI:250791586262/MSISDN</t>
  </si>
  <si>
    <t>ID:250791586262/MSISDN</t>
  </si>
  <si>
    <t>Belongs to week 4, Mama Shafi with 25k, BIHOYIKI SYLIVIE with  23,500 and Iradukunda Donatien with  5,000</t>
  </si>
  <si>
    <t>FRI:250783865181/MSISDN</t>
  </si>
  <si>
    <t>Paulin BIGIRIMANA</t>
  </si>
  <si>
    <t>x</t>
  </si>
  <si>
    <t>FRI:250788674824/MSISDN</t>
  </si>
  <si>
    <t>Alfred Nshimiyimana</t>
  </si>
  <si>
    <t>ve</t>
  </si>
  <si>
    <t>FRI:250788465822/MSISDN</t>
  </si>
  <si>
    <t>Jean De Dieu NIZEYIMANA</t>
  </si>
  <si>
    <t>FRI:250788806491/MSISDN</t>
  </si>
  <si>
    <t>Delphine TUYIZERE</t>
  </si>
  <si>
    <t>FRI:250788282315/MSISDN</t>
  </si>
  <si>
    <t>Eric NDEREYIMANA</t>
  </si>
  <si>
    <t>FRI:250788612015/MSISDN</t>
  </si>
  <si>
    <t>Ildephonse HITABATUMA</t>
  </si>
  <si>
    <t>FRI:250780551886/MSISDN</t>
  </si>
  <si>
    <t>FranÃ§oise MUJAWAYEZU</t>
  </si>
  <si>
    <t>FRI:250784773099/MSISDN</t>
  </si>
  <si>
    <t>EMAUS NKUNDIMANA</t>
  </si>
  <si>
    <t>FRI:250781146166/MSISDN</t>
  </si>
  <si>
    <t>FRI:250786059893/MSISDN</t>
  </si>
  <si>
    <t>Augustin NGENDO</t>
  </si>
  <si>
    <t>FRI:250786234136/MSISDN</t>
  </si>
  <si>
    <t>Emmerence BAMENYAYABO</t>
  </si>
  <si>
    <t>Belongs to week 3 Iradukunda Donatien</t>
  </si>
  <si>
    <t>FRI:250784219322/MSISDN</t>
  </si>
  <si>
    <t>Fleury NIJIMBERE</t>
  </si>
  <si>
    <t xml:space="preserve">Belongs to week 3 Uwamahoro Clevie </t>
  </si>
  <si>
    <t>100MOMO164784584</t>
  </si>
  <si>
    <t>FRI:250782700005/MSISDN</t>
  </si>
  <si>
    <t>Louise UMUTONI</t>
  </si>
  <si>
    <t>Client fined us 1500 because of damaged goods</t>
  </si>
  <si>
    <t>Over payment by agent</t>
  </si>
  <si>
    <t>Overpaid by 1500</t>
  </si>
  <si>
    <t>verso</t>
  </si>
  <si>
    <t>Belongs to week 2, 32k for Claudine NYIRAMAYIRA and 12k for MUJAWAYEZU</t>
  </si>
  <si>
    <t>Belongs to week 2 Musabyimana Valentine</t>
  </si>
  <si>
    <t>FRI:250785292563/MSISDN</t>
  </si>
  <si>
    <t>Janvier INGABIRE</t>
  </si>
  <si>
    <t>100MOMO164689284</t>
  </si>
  <si>
    <t>FRI:250783139267/MSISDN</t>
  </si>
  <si>
    <t>Aloys HABANABASHAKA</t>
  </si>
  <si>
    <t>22,500 belongs to week 1 Habanabasha Aloys</t>
  </si>
  <si>
    <t>20k for Nikuze chantal, 6k for Nyirandinayo Sabine and 5k for Iradukunda Donatien in week 1</t>
  </si>
  <si>
    <t>belongs to week 1 NYIRAHAGENIMANA BERTILDE</t>
  </si>
  <si>
    <t>FRI:250787526663/MSISDN</t>
  </si>
  <si>
    <t>Felix Singirankabo</t>
  </si>
  <si>
    <t>15k for Nduwayezu Pascal, 12k for Mahoro and 12k for Priscilla in week 1 and 21k for Mahoro in week 2</t>
  </si>
  <si>
    <t>FRI:250781179802/MSISDN</t>
  </si>
  <si>
    <t>DorothÃ©e NYIRANEZA</t>
  </si>
  <si>
    <t>belongs to feb28 Bertilde</t>
  </si>
  <si>
    <t>Belongs to 28thFeb Desange</t>
  </si>
  <si>
    <t>Belongs to 28thFeb Sada and Stanisilas</t>
  </si>
  <si>
    <t>100MOMO16461350J</t>
  </si>
  <si>
    <t>Belongs to 28thFeb Mahoro, Elie, Clotilde, Donatien</t>
  </si>
  <si>
    <t>belongs to feb28 Godiose, Pascal and Mwapiri</t>
  </si>
  <si>
    <t>Belongs to Feb28th Brigite, Vestine, Clemantine, Mama Shafi</t>
  </si>
  <si>
    <t>Order Date</t>
  </si>
  <si>
    <t>Depot</t>
  </si>
  <si>
    <t>Client names</t>
  </si>
  <si>
    <t>Order value</t>
  </si>
  <si>
    <t>Paid Amount</t>
  </si>
  <si>
    <t>Unpaid Amount</t>
  </si>
  <si>
    <t>MoMo Ref</t>
  </si>
  <si>
    <t>Paid date</t>
  </si>
  <si>
    <t>Truck used</t>
  </si>
  <si>
    <t>TIN Number</t>
  </si>
  <si>
    <t>EBM Processed: Yes/No</t>
  </si>
  <si>
    <t>Kayove Depot</t>
  </si>
  <si>
    <t>NZABONIMPA XXX (+250788931070)</t>
  </si>
  <si>
    <t>RAF 516 N-HYUNDAI</t>
  </si>
  <si>
    <t>Yes,processed as one EBM for all non contracted (2,254,300;# 172/172 NS)</t>
  </si>
  <si>
    <t>NYIRAHABIMANA MADELEINE (+250784449382)</t>
  </si>
  <si>
    <t>RAD 643 C-Mahindra (Sebat)</t>
  </si>
  <si>
    <t>Tyazo Depot</t>
  </si>
  <si>
    <t>Juliette Nyiranzacahwinyeretse (+250786933968)</t>
  </si>
  <si>
    <t>5949181496, 5959884503</t>
  </si>
  <si>
    <t>RAD 781 Z-Mahindra (ABG)</t>
  </si>
  <si>
    <t>jurien ntamunoza (+250725091643)</t>
  </si>
  <si>
    <t>RAB 134 W-HILUX</t>
  </si>
  <si>
    <t>Jeanne d'Arc Nyandwi (+250782407215)</t>
  </si>
  <si>
    <t>RAC 126 B-Mahindra (Sebat)</t>
  </si>
  <si>
    <t>rwigema adrie (+250788212401)</t>
  </si>
  <si>
    <t>LHS</t>
  </si>
  <si>
    <t>Pride Farms (+250786675690)</t>
  </si>
  <si>
    <t>-</t>
  </si>
  <si>
    <t>RAD 075 F-HOWO Sinotruck</t>
  </si>
  <si>
    <t>Yes ,EBM processed; #167/167NS)</t>
  </si>
  <si>
    <t>Juvenal HABYARIMANA (+250784090383)</t>
  </si>
  <si>
    <t>Nyiramahirwe claire (+250787417607)</t>
  </si>
  <si>
    <t>RAB 693Z-Mahindra (Sebat)</t>
  </si>
  <si>
    <t>nganzo jean paul (+250788248629)</t>
  </si>
  <si>
    <t>Nyiransabimana clemantine (+250784028593)</t>
  </si>
  <si>
    <t>Nyirabizimana pacifique (+250785734641)</t>
  </si>
  <si>
    <t>Nsabimana johny (+250783572772)</t>
  </si>
  <si>
    <t>MUKAMANA Beathe (+250788202339)</t>
  </si>
  <si>
    <t>RAD 643 H-Mitsubishi</t>
  </si>
  <si>
    <t>HABANABASHAKA Aloys (+250783239267)</t>
  </si>
  <si>
    <t>RAB 985 S-HILUX</t>
  </si>
  <si>
    <t>Musabyimana Valentine (+250783256128)</t>
  </si>
  <si>
    <t>Ahishakiye Patrick (+250783428874)</t>
  </si>
  <si>
    <t>Mama BARAKA (+250786771251)</t>
  </si>
  <si>
    <t>Ngerejaho Laurent (+250786239097)</t>
  </si>
  <si>
    <t>muhayimana eriezel (+250780173457)</t>
  </si>
  <si>
    <t>Jacques UWIMANA (+250785003927)</t>
  </si>
  <si>
    <t>Niyobuhungiro moses (+250788337189)</t>
  </si>
  <si>
    <t>RTC (250733311300)</t>
  </si>
  <si>
    <t>Yes ,EBM processed on 31/03/222 for total of 47,090; #190/190NS)</t>
  </si>
  <si>
    <t>BIHOYIKI SYLIVIE (+250784300502)</t>
  </si>
  <si>
    <t>Zamura Feeds (+250783817751)</t>
  </si>
  <si>
    <t>Yes ,EBM processed; #168/168NS)</t>
  </si>
  <si>
    <t>COOPERATIVE RADICO RUTSIRO (+250783593017)</t>
  </si>
  <si>
    <t>Yes ,EBM processed for total of 60k; #170/170NS)</t>
  </si>
  <si>
    <t>NDUWAYEZU Pascal (+250781522871)</t>
  </si>
  <si>
    <t>Mpabwanimana leonilla (+250788761091)</t>
  </si>
  <si>
    <t>Manirareba xxx (+250780248738)</t>
  </si>
  <si>
    <t>munyaneza pascal (+250787043111)</t>
  </si>
  <si>
    <t>Francois F (+250788698270)</t>
  </si>
  <si>
    <t>muhoza cloudette (+250784954478)</t>
  </si>
  <si>
    <t>Iradukunda Donatien (+250780230699)</t>
  </si>
  <si>
    <t>nyirahagenimana euphrasie (+250789890192)</t>
  </si>
  <si>
    <t>NZEYIMANA SAMUEL (+250788676184)</t>
  </si>
  <si>
    <t>Simeo NZASABIMANA (+250783507270)</t>
  </si>
  <si>
    <t>Sarah with her team (+250787020777)</t>
  </si>
  <si>
    <t>kasha company (+250782158814)</t>
  </si>
  <si>
    <t>Yes ,EBM processed for total of 100k; #171/171NS)</t>
  </si>
  <si>
    <t>Chantal Tuyishimire (+250781392919)</t>
  </si>
  <si>
    <t>Seleman Uwiringiye (+250788722800)</t>
  </si>
  <si>
    <t>5957718069, 5957720165</t>
  </si>
  <si>
    <t>RAF944D-MAHINDRA(Seba)</t>
  </si>
  <si>
    <t>5973324156, 5978316823</t>
  </si>
  <si>
    <t>nsabimana sirive (+250789103352)</t>
  </si>
  <si>
    <t>UWIRAGIYE Claudine (+250783833506)</t>
  </si>
  <si>
    <t>ODETTE Bamporineza (+250780879676)</t>
  </si>
  <si>
    <t>Yes ,EBM processed; #169/169NS)</t>
  </si>
  <si>
    <t>Nzabarinda anstaze (+250783173261)</t>
  </si>
  <si>
    <t>RAC 104 L-NEW Mahindra (Seba)</t>
  </si>
  <si>
    <t>Marie Rose Mukasibomana (+250782966609)</t>
  </si>
  <si>
    <t>Immaculee ingabire (+250783404698)</t>
  </si>
  <si>
    <t>Nyiraneza Dorothee (+250781179802)</t>
  </si>
  <si>
    <t>Muhawenimana Desange (+250786519022)</t>
  </si>
  <si>
    <t>sinaribonye perusi (+250785097702)</t>
  </si>
  <si>
    <t>Niyobugingo Aderit (+250788646613)</t>
  </si>
  <si>
    <t>Habimana Thomas (+250787419333)</t>
  </si>
  <si>
    <t>MAHORO (+250780006043)</t>
  </si>
  <si>
    <t>UMUTESI Zaïnabo (+250781999919)</t>
  </si>
  <si>
    <t>UMUHOZA ELINE (+250786222379)</t>
  </si>
  <si>
    <t>Claudine NYIRAMAYIRA (+250789102610)</t>
  </si>
  <si>
    <t>Ayitesi mediatrice (+250781950055)</t>
  </si>
  <si>
    <t>BANKUNDIYE Marthe (+250786335460)</t>
  </si>
  <si>
    <t>Niyoyita Arians (+250780774398)</t>
  </si>
  <si>
    <t>mutuyimana hosea (+250788515749)</t>
  </si>
  <si>
    <t>NOEL UWIMANA (+250781270216)</t>
  </si>
  <si>
    <t>Emmanuel NYIRISHEMA (+250785414231)</t>
  </si>
  <si>
    <t>ntibankundiye providence (+250784593462)</t>
  </si>
  <si>
    <t>nyirasafari esperance (+250782088414)</t>
  </si>
  <si>
    <t>NYIRAHAGENIMANA BERTILDE (+250787181085)</t>
  </si>
  <si>
    <t>Ayingeneye sada (+250783952985)</t>
  </si>
  <si>
    <t>HARINDINTWARI Stanisalas (+250785007710)</t>
  </si>
  <si>
    <t>SINZABAHEZA Jean Paul (+250788602697)</t>
  </si>
  <si>
    <t>Yes,processed as one EBM for all non contracted (2,254,300,800;# 172/172 NS)</t>
  </si>
  <si>
    <t>5997007391, 5977264288</t>
  </si>
  <si>
    <t>Joseph SIBOMANA (+250783419218)</t>
  </si>
  <si>
    <t>Pierre Karamage (+250788558978)</t>
  </si>
  <si>
    <t>NIKUZE Chantal (+250781702916)</t>
  </si>
  <si>
    <t>Nyirandinayo Sabine (+250784521292)</t>
  </si>
  <si>
    <t>Ndagijimana Juvenal (+250780672929)</t>
  </si>
  <si>
    <t>Nkunzwenabake Samson (+250788871374)</t>
  </si>
  <si>
    <t>Priscilla xxxxx (+250782033407)</t>
  </si>
  <si>
    <t>Totals</t>
  </si>
  <si>
    <t>Week 1 EBM Processing</t>
  </si>
  <si>
    <t>Pride Farms</t>
  </si>
  <si>
    <t>Zamura Feeds</t>
  </si>
  <si>
    <t>COOPERATIVE RADICO RUTSIRO</t>
  </si>
  <si>
    <t>Kasha company</t>
  </si>
  <si>
    <t>Non Contracted</t>
  </si>
  <si>
    <t>RTC</t>
  </si>
  <si>
    <t>Billed on 31/03/22</t>
  </si>
  <si>
    <t>Total Revenue for Week 1</t>
  </si>
  <si>
    <t>Yes,processed as one EBM for all non contracted (2,728,920;# 176/176 NS)</t>
  </si>
  <si>
    <t>ishimwe pacifique (+250787763328)</t>
  </si>
  <si>
    <t>mukamana benitha (+250781479150)</t>
  </si>
  <si>
    <t>JOSEE UWUMUKIZA (+250788280897)</t>
  </si>
  <si>
    <t>Yes ,EBM processed; #173/173NS)</t>
  </si>
  <si>
    <t>nyirabasirimu xxx (+250790673886)</t>
  </si>
  <si>
    <t>Gasaro Sylvie (+250789143909)</t>
  </si>
  <si>
    <t>6003568823, 6003938049</t>
  </si>
  <si>
    <t>Jacques TUYISHIME (+250788769942)</t>
  </si>
  <si>
    <t>MANIRAGUHA Adam (+250784011384)</t>
  </si>
  <si>
    <t>RAF944P-NEW MAHINDRA(Seba)</t>
  </si>
  <si>
    <t>Yes ,EBM processed on 31/03/222 for total of 46,300; #191/191NS)</t>
  </si>
  <si>
    <t>Jonas Banzibake (+250783802183)</t>
  </si>
  <si>
    <t>NYIRARUKUNDO Vestine (+250789498774)</t>
  </si>
  <si>
    <t>Alice MUKASHYAKA (+250789198998)</t>
  </si>
  <si>
    <t>Pascal IRAGUHA (+250785297830)</t>
  </si>
  <si>
    <t>Pricille DUSINGIZIMANA (+250783343745)</t>
  </si>
  <si>
    <t>6004192326, 6004192326</t>
  </si>
  <si>
    <t>Bora Ntendezi (+250782554953)</t>
  </si>
  <si>
    <t>Donatha Mukamana (+250786741403)</t>
  </si>
  <si>
    <t>Emmanuel USENGIMANA (0784826991)</t>
  </si>
  <si>
    <t>Mbonimpa Emmanuel (+250785017734)</t>
  </si>
  <si>
    <t>Macumu joseph (+250788691395)</t>
  </si>
  <si>
    <t>Sindayihemba Fidele (+250788896335)</t>
  </si>
  <si>
    <t>Rukundo Prospel (+250785592681)</t>
  </si>
  <si>
    <t>Nyiramana Esperence (+250788741599)</t>
  </si>
  <si>
    <t>Pascal Shangazi (+250788611168)</t>
  </si>
  <si>
    <t>Simon Irambona (+250789999243)</t>
  </si>
  <si>
    <t>Constasie NYURARENZAHO (+250782437969)</t>
  </si>
  <si>
    <t>Kasha company (+250782158814)</t>
  </si>
  <si>
    <t>Yes ,EBM processed for total of 60k; #175/175NS)</t>
  </si>
  <si>
    <t>Yes ,EBM processed; #174/174NS)</t>
  </si>
  <si>
    <t>Evarste Ahorinyuze (+250784576209)</t>
  </si>
  <si>
    <t>BAYAVUGE Marie Louise (+250787795573)</t>
  </si>
  <si>
    <t>ntawangumukunda Dorcel (+250782432370)</t>
  </si>
  <si>
    <t>Francois UWIZEYIMANA (+250787792021)</t>
  </si>
  <si>
    <t>Musirikare Faustin (+250780405661)</t>
  </si>
  <si>
    <t>Havugimana Emmanuel (+250788301815)</t>
  </si>
  <si>
    <t>umuhoza Mariamu (+250785357864)</t>
  </si>
  <si>
    <t>BIKORIMNA Moise (+250784268681)</t>
  </si>
  <si>
    <t>Turatsinze Theoneste (+250783525950)</t>
  </si>
  <si>
    <t>MUJAWAYEZU (+250786792828)</t>
  </si>
  <si>
    <t>Patrick Hagenimana (+250788551788)</t>
  </si>
  <si>
    <t>ingabire jamvier (+250785292563)</t>
  </si>
  <si>
    <t>6020539839, 6021988061</t>
  </si>
  <si>
    <t>UWAMAHORO Claudine (+250783217887)</t>
  </si>
  <si>
    <t>Mukankusi Agnes (+250783167316)</t>
  </si>
  <si>
    <t>beatrice mukankurunziza (+250788778912)</t>
  </si>
  <si>
    <t>6022171361, 6026384690</t>
  </si>
  <si>
    <t>NSABIMANA Silverni (+25078910352)</t>
  </si>
  <si>
    <t>Jean Damascène Mwitende (+250786667074)</t>
  </si>
  <si>
    <t>Week 2 EBM Processing</t>
  </si>
  <si>
    <t>Total Revenue for Week 2</t>
  </si>
  <si>
    <t>Yes,processed as one EBM for all non contracted (2,904,450;# 179/179 NS)</t>
  </si>
  <si>
    <t>uwamahoro riviera (+250784662415)</t>
  </si>
  <si>
    <t>Uwera Gerardine (+250786092463)</t>
  </si>
  <si>
    <t>Uwiringiyimana Donath (+250784286997)</t>
  </si>
  <si>
    <t>Mama Shafi (+250783469150)</t>
  </si>
  <si>
    <t>Damien MVUYEKURE (+250783116255)</t>
  </si>
  <si>
    <t>Mahwi Grain Millers (+250788300772)</t>
  </si>
  <si>
    <t>Yes ,EBM processed for total of 640k; #177/177NS)</t>
  </si>
  <si>
    <t>Nzayituriki Pascal (+250784242086)</t>
  </si>
  <si>
    <t>Marie Vianney Ndugutse (+250788580222)</t>
  </si>
  <si>
    <t>kabayiza teogene (+250782128985)</t>
  </si>
  <si>
    <t>Augustin Bienvenue (+250788282846)</t>
  </si>
  <si>
    <t>Uwamahoro Clevie (+250780642906)</t>
  </si>
  <si>
    <t>6082115633, 6082121329</t>
  </si>
  <si>
    <t>Aloys Uwihoreye (+250783044844)</t>
  </si>
  <si>
    <t>Sophie Nzaranzabahimana (+250780189225)</t>
  </si>
  <si>
    <t>RAF 876 Q-Dong Feng</t>
  </si>
  <si>
    <t>nkundabakura null (+250788398653)</t>
  </si>
  <si>
    <t>nyirinkindi Andre (+250787369266)</t>
  </si>
  <si>
    <t>Ndorimana Aphrodis (+250789343376)</t>
  </si>
  <si>
    <t>Seraphine NYIRANZABANDORA (+250784615346)</t>
  </si>
  <si>
    <t>Julienne XXXX (+250786349035)</t>
  </si>
  <si>
    <t>Niyonsaba Josepfa (+250782648307)</t>
  </si>
  <si>
    <t>NIYONZIMA Philbert (+250782853224)</t>
  </si>
  <si>
    <t>FRANCOIS (+250788301074)</t>
  </si>
  <si>
    <t>Yes ,EBM processed on 31/03/222 for total of 65,950; #192/192NS)</t>
  </si>
  <si>
    <t>Pierre MUHIRWA (+250780252327)</t>
  </si>
  <si>
    <t>RTC Machinery (+250783538873)</t>
  </si>
  <si>
    <t>rehema.tendo@visionsafrica.com please Bill this to RTC</t>
  </si>
  <si>
    <t>Yes ,EBM processed for total of 130k; #180/180NS)</t>
  </si>
  <si>
    <t>Mechake Ndaribumbye (+250788884502)</t>
  </si>
  <si>
    <t>Claude HAVUGIMANA (+250781590551)</t>
  </si>
  <si>
    <t>RTC - Machinery (+250783538873)</t>
  </si>
  <si>
    <t>Ngiruwonsanga j paul (+250783042203)</t>
  </si>
  <si>
    <t>NYIRAHABIMANA Marie (+250787337987)</t>
  </si>
  <si>
    <t>Ignace BAHATI NKUSI (+250782163782)</t>
  </si>
  <si>
    <t>Anicet (+250784338699)</t>
  </si>
  <si>
    <t>6068450718, 6068988651</t>
  </si>
  <si>
    <t>Telesphore Twagiramungu (+250788864108)</t>
  </si>
  <si>
    <t>basesa gervais (+250783520292)</t>
  </si>
  <si>
    <t>Alfred Mbonyimana (+250788423305)</t>
  </si>
  <si>
    <t>6073166083, 6104356437</t>
  </si>
  <si>
    <t>KARISA Omal (+250788308766)</t>
  </si>
  <si>
    <t>6077522707, 6068467982</t>
  </si>
  <si>
    <t>ananias ananias (+250788793667)</t>
  </si>
  <si>
    <t>uwamariya uwamariya (+250786641151)</t>
  </si>
  <si>
    <t>Yes ,EBM processed for total of 40k; #178/178NS)</t>
  </si>
  <si>
    <t>Week 3 EBM Processing</t>
  </si>
  <si>
    <t>Mahwi Grain Millers</t>
  </si>
  <si>
    <t>RTC Machinery</t>
  </si>
  <si>
    <t>Munyankumburwa Emmanuel (+250725825624)</t>
  </si>
  <si>
    <t>RAB  693Z-Mahindra (Sebat)</t>
  </si>
  <si>
    <t>Yes,processed as one EBM for all non contracted (3,006,200; # 189/189 NS</t>
  </si>
  <si>
    <t>Nyiraneza  Dorothee (+250781179802)</t>
  </si>
  <si>
    <t>Nyiranoheri Vareriya (+250789319347)</t>
  </si>
  <si>
    <t>AHOBANGEZE  Jacqueline (+250780656341)</t>
  </si>
  <si>
    <t>6095513131, 6095768317</t>
  </si>
  <si>
    <t>Mwamini Penina (+250789868792)</t>
  </si>
  <si>
    <t>Mama Shukuru - Uwamahoro  (+250782744860)</t>
  </si>
  <si>
    <t>pratinum agri business pratinum agri business (+250783576174)</t>
  </si>
  <si>
    <t>Yes ,EBM processed for total of 350k; #181/181NS)</t>
  </si>
  <si>
    <t>Marie Vianney  Ndugutse (+250788580222)</t>
  </si>
  <si>
    <t>Yes ,EBM processed for total of 668k; #182/182NS)</t>
  </si>
  <si>
    <t>Nyirahabimana Jean (+250785606303)</t>
  </si>
  <si>
    <t>Simbarikure Emmanuel (+250788472820)</t>
  </si>
  <si>
    <t>Chantal Bushenge  (+250785653131)</t>
  </si>
  <si>
    <t>Sindayihemba  Fidele (+250788896335)</t>
  </si>
  <si>
    <t>Emmanuel Yabaragiye  (+250782220120)</t>
  </si>
  <si>
    <t>Yes ,EBM processed for total of 157,790; #193/193NS)</t>
  </si>
  <si>
    <t>Murorunkwere Chantal (+250782727498)</t>
  </si>
  <si>
    <t>Marie NYIRAHUMURE (+250780582455)</t>
  </si>
  <si>
    <t>Nyirangoboka Vesiyana (+250784543611)</t>
  </si>
  <si>
    <t>Emmanuel  Hanyurwifura (+250788849536)</t>
  </si>
  <si>
    <t>NdikubwimNA Danel (+250787041121)</t>
  </si>
  <si>
    <t>NDAGIJEMARIYA lmmaculée (+250783825249)</t>
  </si>
  <si>
    <t>Yes ,EBM processed for total of 48,750; #183/183NS)</t>
  </si>
  <si>
    <t>INGABIRE (+250789598574)</t>
  </si>
  <si>
    <t>Jean de Dieu Nsamira  (+250788448975)</t>
  </si>
  <si>
    <t>uwayisaba Anne Marie (+250780264755)</t>
  </si>
  <si>
    <t>nyiranzitonda patirisiya (+250781912788)</t>
  </si>
  <si>
    <t>6098857510, 6098903511</t>
  </si>
  <si>
    <t>RWACOF Musasa (+250788689041)</t>
  </si>
  <si>
    <t>Yes ,EBM processed; #184/184NS)</t>
  </si>
  <si>
    <t>Cassie Ntahomvukiye (+250788456703)</t>
  </si>
  <si>
    <t>Habineza  moris (+250785638126)</t>
  </si>
  <si>
    <t>imakire nyandwi (+250785587456)</t>
  </si>
  <si>
    <t>ewujeni niyitegeka (+250788657048)</t>
  </si>
  <si>
    <t>Uwizeyimana (+250789811601)</t>
  </si>
  <si>
    <t>Augustin Ngendo (+250786059893)</t>
  </si>
  <si>
    <t>Seraphine NYIRANZABANDORA  (+250784615346)</t>
  </si>
  <si>
    <t>Yes ,EBM processed; #185/185NS)</t>
  </si>
  <si>
    <t>ngirinshuti karisiti (+250788423278)</t>
  </si>
  <si>
    <t>Damascene Ntirenganya (+250788564914)</t>
  </si>
  <si>
    <t>rivera uwamahoro (+250788466215)</t>
  </si>
  <si>
    <t>Jean Bosco Hakizimana (+250789711791)</t>
  </si>
  <si>
    <t>Uwamahoro  Clevie (+250780642906)</t>
  </si>
  <si>
    <t>G&amp;B HOREB LTD JUSTIN (+250788646628)</t>
  </si>
  <si>
    <t>Yes ,EBM processed; #188/188NS)</t>
  </si>
  <si>
    <t>Asiele  SANZUBUHORO (+250786511348)</t>
  </si>
  <si>
    <t>Jonathan murwanashyaka (+250785775466)</t>
  </si>
  <si>
    <t>Alfred Nshimiyimana (+250788674824)</t>
  </si>
  <si>
    <t>Serugendo samuel (+250788922146)</t>
  </si>
  <si>
    <t>RWACOF  Rwinyoni (+250781510490)</t>
  </si>
  <si>
    <t>Yes ,EBM processed; #186/186NS)</t>
  </si>
  <si>
    <t>UWIMBABAZI Vedaste (+250783202725)</t>
  </si>
  <si>
    <t>Yes ,EBM processed; #187/187NS)</t>
  </si>
  <si>
    <t>NIYONEMERA Antoinette (+250788949334)</t>
  </si>
  <si>
    <t>6128007387, 6128032724, 6129648358, 6129669448</t>
  </si>
  <si>
    <t>Week 4 EBM Processing</t>
  </si>
  <si>
    <t>Pratinum agri business pratinum agri business</t>
  </si>
  <si>
    <t>RWACOF Musasa</t>
  </si>
  <si>
    <t>RWACOF Rwinyoni</t>
  </si>
  <si>
    <t>RTC Billing for March 2022</t>
  </si>
  <si>
    <t>RTC-Week 4</t>
  </si>
  <si>
    <t>RTC Week 1</t>
  </si>
  <si>
    <t>RTC Week 2</t>
  </si>
  <si>
    <t>RTC Week 3</t>
  </si>
  <si>
    <t>Total for week1-3</t>
  </si>
  <si>
    <t>RTC-28th-29th</t>
  </si>
  <si>
    <t>Total for Week 1-29/03/2022</t>
  </si>
  <si>
    <t>Billed for 28/02</t>
  </si>
  <si>
    <t>Total for 28/02-29/03/2022</t>
  </si>
  <si>
    <t>From Yvonne</t>
  </si>
  <si>
    <t>Yes,processed as one EBM for all non contracted (1,651,300; # 200/200 NS</t>
  </si>
  <si>
    <t>Yes ,EBM processed; #195/195NS)</t>
  </si>
  <si>
    <t>TWIZERIMANA Claudine (+250787362295)</t>
  </si>
  <si>
    <t>Yes ,EBM processed; #196/196NS)</t>
  </si>
  <si>
    <t>Yes ,EBM processed on 31/03/222 for total of 106,990; #194/194NS)</t>
  </si>
  <si>
    <t>Ngiruwonsanga  Esechiel (+250788352723)</t>
  </si>
  <si>
    <t>Emmanuel  NSENGIYUMVA (+250788788046)</t>
  </si>
  <si>
    <t>Bazimenya F (+250788866756)</t>
  </si>
  <si>
    <t>Yes ,EBM processed; #197/197NS)</t>
  </si>
  <si>
    <t>Therese Ukwitegetse (+250787899093)</t>
  </si>
  <si>
    <t>6148043159, 6151946981</t>
  </si>
  <si>
    <t>saveri sinunvayabo (+250783246076)</t>
  </si>
  <si>
    <t>Uwamahoro AnnoncÃ©e (+250785959606)</t>
  </si>
  <si>
    <t>NYIRAMAHIRWE Chance (+250788401789)</t>
  </si>
  <si>
    <t>mutabazi fidel (+250785201807)</t>
  </si>
  <si>
    <t>Yes ,EBM processed; #199/199NS)</t>
  </si>
  <si>
    <t>Bizimana xxxx (+250784435313)</t>
  </si>
  <si>
    <t>Ngendahimana james (+250788728155)</t>
  </si>
  <si>
    <t>Pride Farms  (+250786675690)</t>
  </si>
  <si>
    <t>Yes ,EBM processed for total of 313,720; #198/198NS)</t>
  </si>
  <si>
    <t>nyirashongore janviere (+250787907524)</t>
  </si>
  <si>
    <t>Nyirarukundo francaise (+250784880363)</t>
  </si>
  <si>
    <t>RAC269X-Mitsubishi New</t>
  </si>
  <si>
    <t>samwel Rwinyoni (+250783298657)</t>
  </si>
  <si>
    <t>Yes ,EBM processed for total of 49,100; #201/201NS)</t>
  </si>
  <si>
    <t>Week 5 EBM Processing</t>
  </si>
  <si>
    <t>RTC-Billed</t>
  </si>
  <si>
    <t>RTC-Billed today</t>
  </si>
  <si>
    <t>RTC-unbilled</t>
  </si>
  <si>
    <t>Breakdown of March 2022 Revenue</t>
  </si>
  <si>
    <t>Week 1</t>
  </si>
  <si>
    <t>Total revenue for March 2022</t>
  </si>
  <si>
    <t>Total revenue recorded in QB</t>
  </si>
  <si>
    <t>28th Feb revenue billed on 15th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</si>
</sst>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-* #,##0_-;_-* &quot;-&quot;??_-;_-@"/>
    <numFmt numFmtId="165" formatCode="_-* #,##0.00_-;\-* #,##0.00_-;_-* &quot;-&quot;??_-;_-@"/>
    <numFmt numFmtId="166" formatCode="mm/dd/yyyy\ h:mm"/>
    <numFmt numFmtId="167" formatCode="yyyy\-mm\-dd"/>
    <numFmt numFmtId="168" formatCode="yyyy-mm-dd"/>
    <numFmt numFmtId="169" formatCode="m/d/yyyy"/>
  </numFmts>
  <fonts count="46">
    <font>
      <sz val="10.0"/>
      <color rgb="FF000000"/>
      <name val="Arial"/>
      <scheme val="minor"/>
    </font>
    <font>
      <sz val="12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222222"/>
      <name val="Arial"/>
    </font>
    <font/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2.0"/>
      <color rgb="FF000000"/>
      <name val="Arial"/>
    </font>
    <font>
      <sz val="11.0"/>
      <color rgb="FF000000"/>
      <name val="Calibri"/>
    </font>
    <font>
      <sz val="10.0"/>
      <color rgb="FF000000"/>
      <name val="Arial"/>
    </font>
    <font>
      <sz val="12.0"/>
      <color rgb="FFFF0000"/>
      <name val="Arial"/>
    </font>
    <font>
      <sz val="11.0"/>
      <color rgb="FF222222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sz val="10.0"/>
      <color rgb="FFFF0000"/>
      <name val="Arial"/>
    </font>
    <font>
      <b/>
      <i/>
      <sz val="11.0"/>
      <color theme="1"/>
      <name val="Calibri"/>
    </font>
    <font>
      <b/>
      <sz val="12.0"/>
      <color theme="1"/>
      <name val="Arial"/>
    </font>
    <font>
      <color theme="1"/>
      <name val="Arial"/>
    </font>
    <font>
      <sz val="11.0"/>
      <color rgb="FF0000FF"/>
      <name val="Calibri"/>
    </font>
    <font>
      <color rgb="FF0000FF"/>
      <name val="Arial"/>
    </font>
    <font>
      <sz val="11.0"/>
      <color rgb="FF9900FF"/>
      <name val="Calibri"/>
    </font>
    <font>
      <color rgb="FF9900FF"/>
      <name val="Arial"/>
    </font>
    <font>
      <b/>
      <sz val="12.0"/>
      <color theme="1"/>
      <name val="Calibri"/>
    </font>
    <font>
      <b/>
      <sz val="10.0"/>
      <color theme="1"/>
      <name val="Arial"/>
    </font>
    <font>
      <b/>
      <color theme="1"/>
      <name val="Arial"/>
    </font>
    <font>
      <sz val="10.0"/>
      <color rgb="FF222222"/>
      <name val="Arial"/>
    </font>
    <font>
      <color rgb="FF000000"/>
      <name val="Arial"/>
    </font>
    <font>
      <b/>
      <sz val="10.0"/>
      <color rgb="FF222222"/>
      <name val="Arial"/>
    </font>
    <font>
      <b/>
      <sz val="11.0"/>
      <color rgb="FF222222"/>
      <name val="Calibri"/>
    </font>
    <font>
      <b/>
      <sz val="10.0"/>
      <color theme="1"/>
      <name val="Roboto"/>
    </font>
    <font>
      <sz val="11.0"/>
      <color theme="1"/>
      <name val="Inconsolata"/>
    </font>
    <font>
      <sz val="10.0"/>
      <color theme="1"/>
      <name val="Roboto"/>
    </font>
    <font>
      <b/>
      <sz val="10.0"/>
      <color rgb="FF000000"/>
      <name val="Arial"/>
    </font>
    <font>
      <b/>
      <sz val="11.0"/>
      <color theme="1"/>
      <name val="Inconsolata"/>
    </font>
    <font>
      <color rgb="FF000000"/>
      <name val="Roboto"/>
    </font>
    <font>
      <b/>
      <color rgb="FF000000"/>
      <name val="Roboto"/>
    </font>
    <font>
      <b/>
      <i/>
      <sz val="11.0"/>
      <color rgb="FF000000"/>
      <name val="Calibri"/>
    </font>
    <font>
      <color rgb="FFFF0000"/>
      <name val="Arial"/>
    </font>
    <font>
      <sz val="11.0"/>
      <color theme="1"/>
      <name val="Arial"/>
    </font>
    <font>
      <color rgb="FFFF0000"/>
      <name val="Sansserif"/>
    </font>
    <font>
      <i/>
      <sz val="10.0"/>
      <color rgb="FFFF0000"/>
      <name val="Arial"/>
    </font>
    <font>
      <sz val="10.0"/>
      <color rgb="FF0000FF"/>
      <name val="Arial"/>
    </font>
    <font>
      <sz val="11.0"/>
      <color rgb="FF000000"/>
      <name val="Inconsolata"/>
    </font>
    <font>
      <color theme="1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1" fillId="2" fontId="4" numFmtId="0" xfId="0" applyAlignment="1" applyBorder="1" applyFill="1" applyFont="1">
      <alignment shrinkToFit="0" wrapText="1"/>
    </xf>
    <xf borderId="2" fillId="0" fontId="5" numFmtId="0" xfId="0" applyBorder="1" applyFont="1"/>
    <xf borderId="0" fillId="0" fontId="3" numFmtId="0" xfId="0" applyAlignment="1" applyFont="1">
      <alignment shrinkToFit="0" wrapText="1"/>
    </xf>
    <xf borderId="0" fillId="0" fontId="6" numFmtId="3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6" numFmtId="164" xfId="0" applyAlignment="1" applyFont="1" applyNumberFormat="1">
      <alignment shrinkToFit="0" wrapText="1"/>
    </xf>
    <xf borderId="0" fillId="0" fontId="1" numFmtId="3" xfId="0" applyFont="1" applyNumberFormat="1"/>
    <xf borderId="0" fillId="0" fontId="1" numFmtId="164" xfId="0" applyFont="1" applyNumberFormat="1"/>
    <xf borderId="0" fillId="0" fontId="6" numFmtId="0" xfId="0" applyFont="1"/>
    <xf borderId="0" fillId="0" fontId="6" numFmtId="3" xfId="0" applyAlignment="1" applyFont="1" applyNumberFormat="1">
      <alignment horizontal="right"/>
    </xf>
    <xf borderId="0" fillId="0" fontId="6" numFmtId="165" xfId="0" applyAlignment="1" applyFont="1" applyNumberFormat="1">
      <alignment shrinkToFit="0" wrapText="1"/>
    </xf>
    <xf borderId="0" fillId="0" fontId="6" numFmtId="3" xfId="0" applyFont="1" applyNumberFormat="1"/>
    <xf borderId="0" fillId="0" fontId="6" numFmtId="165" xfId="0" applyFont="1" applyNumberFormat="1"/>
    <xf borderId="3" fillId="3" fontId="6" numFmtId="164" xfId="0" applyAlignment="1" applyBorder="1" applyFill="1" applyFont="1" applyNumberFormat="1">
      <alignment shrinkToFit="0" wrapText="1"/>
    </xf>
    <xf borderId="0" fillId="0" fontId="7" numFmtId="0" xfId="0" applyFont="1"/>
    <xf borderId="0" fillId="0" fontId="2" numFmtId="165" xfId="0" applyFont="1" applyNumberFormat="1"/>
    <xf borderId="0" fillId="0" fontId="2" numFmtId="3" xfId="0" applyFont="1" applyNumberForma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0" numFmtId="165" xfId="0" applyFont="1" applyNumberFormat="1"/>
    <xf borderId="0" fillId="0" fontId="10" numFmtId="165" xfId="0" applyAlignment="1" applyFont="1" applyNumberFormat="1">
      <alignment shrinkToFit="0" wrapText="1"/>
    </xf>
    <xf borderId="0" fillId="0" fontId="10" numFmtId="164" xfId="0" applyAlignment="1" applyFont="1" applyNumberFormat="1">
      <alignment shrinkToFit="0" wrapText="1"/>
    </xf>
    <xf borderId="0" fillId="0" fontId="3" numFmtId="165" xfId="0" applyFont="1" applyNumberFormat="1"/>
    <xf borderId="0" fillId="0" fontId="3" numFmtId="3" xfId="0" applyFont="1" applyNumberForma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164" xfId="0" applyFont="1" applyNumberFormat="1"/>
    <xf borderId="0" fillId="0" fontId="14" numFmtId="164" xfId="0" applyAlignment="1" applyFont="1" applyNumberFormat="1">
      <alignment shrinkToFit="0" wrapText="1"/>
    </xf>
    <xf borderId="0" fillId="0" fontId="14" numFmtId="165" xfId="0" applyAlignment="1" applyFont="1" applyNumberFormat="1">
      <alignment shrinkToFit="0" wrapText="1"/>
    </xf>
    <xf borderId="0" fillId="0" fontId="14" numFmtId="165" xfId="0" applyFont="1" applyNumberFormat="1"/>
    <xf borderId="0" fillId="0" fontId="15" numFmtId="165" xfId="0" applyFont="1" applyNumberFormat="1"/>
    <xf borderId="0" fillId="0" fontId="15" numFmtId="3" xfId="0" applyFont="1" applyNumberFormat="1"/>
    <xf borderId="0" fillId="0" fontId="16" numFmtId="0" xfId="0" applyFont="1"/>
    <xf borderId="0" fillId="0" fontId="6" numFmtId="164" xfId="0" applyFont="1" applyNumberFormat="1"/>
    <xf borderId="0" fillId="0" fontId="2" numFmtId="17" xfId="0" applyAlignment="1" applyFont="1" applyNumberFormat="1">
      <alignment horizontal="right"/>
    </xf>
    <xf borderId="0" fillId="0" fontId="2" numFmtId="164" xfId="0" applyFont="1" applyNumberFormat="1"/>
    <xf borderId="0" fillId="0" fontId="6" numFmtId="17" xfId="0" applyFont="1" applyNumberFormat="1"/>
    <xf borderId="0" fillId="0" fontId="17" numFmtId="0" xfId="0" applyFont="1"/>
    <xf borderId="0" fillId="0" fontId="3" numFmtId="164" xfId="0" applyFont="1" applyNumberFormat="1"/>
    <xf borderId="0" fillId="0" fontId="7" numFmtId="164" xfId="0" applyFont="1" applyNumberFormat="1"/>
    <xf borderId="0" fillId="0" fontId="18" numFmtId="3" xfId="0" applyFont="1" applyNumberFormat="1"/>
    <xf borderId="0" fillId="0" fontId="18" numFmtId="0" xfId="0" applyFont="1"/>
    <xf borderId="0" fillId="0" fontId="6" numFmtId="0" xfId="0" applyAlignment="1" applyFont="1">
      <alignment shrinkToFit="0" wrapText="1"/>
    </xf>
    <xf borderId="3" fillId="4" fontId="3" numFmtId="0" xfId="0" applyBorder="1" applyFill="1" applyFont="1"/>
    <xf borderId="3" fillId="4" fontId="2" numFmtId="165" xfId="0" applyAlignment="1" applyBorder="1" applyFont="1" applyNumberFormat="1">
      <alignment shrinkToFit="0" wrapText="1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22" xfId="0" applyAlignment="1" applyFont="1" applyNumberFormat="1">
      <alignment horizontal="right" shrinkToFit="0" vertical="bottom" wrapText="0"/>
    </xf>
    <xf borderId="0" fillId="5" fontId="10" numFmtId="164" xfId="0" applyAlignment="1" applyFill="1" applyFont="1" applyNumberFormat="1">
      <alignment horizontal="right" shrinkToFit="0" vertical="bottom" wrapText="0"/>
    </xf>
    <xf borderId="0" fillId="0" fontId="10" numFmtId="164" xfId="0" applyAlignment="1" applyFont="1" applyNumberFormat="1">
      <alignment shrinkToFit="0" vertical="bottom" wrapText="0"/>
    </xf>
    <xf borderId="0" fillId="0" fontId="10" numFmtId="164" xfId="0" applyAlignment="1" applyFont="1" applyNumberFormat="1">
      <alignment horizontal="right" shrinkToFit="0" vertical="bottom" wrapText="0"/>
    </xf>
    <xf borderId="0" fillId="3" fontId="10" numFmtId="0" xfId="0" applyAlignment="1" applyFont="1">
      <alignment horizontal="right" shrinkToFit="0" vertical="bottom" wrapText="0"/>
    </xf>
    <xf borderId="0" fillId="3" fontId="10" numFmtId="0" xfId="0" applyAlignment="1" applyFont="1">
      <alignment shrinkToFit="0" vertical="bottom" wrapText="0"/>
    </xf>
    <xf borderId="0" fillId="3" fontId="10" numFmtId="22" xfId="0" applyAlignment="1" applyFont="1" applyNumberFormat="1">
      <alignment horizontal="right" shrinkToFit="0" vertical="bottom" wrapText="0"/>
    </xf>
    <xf borderId="0" fillId="3" fontId="10" numFmtId="164" xfId="0" applyAlignment="1" applyFont="1" applyNumberFormat="1">
      <alignment horizontal="right" shrinkToFit="0" vertical="bottom" wrapText="0"/>
    </xf>
    <xf borderId="0" fillId="3" fontId="10" numFmtId="164" xfId="0" applyAlignment="1" applyFont="1" applyNumberFormat="1">
      <alignment shrinkToFit="0" vertical="bottom" wrapText="0"/>
    </xf>
    <xf borderId="0" fillId="3" fontId="19" numFmtId="0" xfId="0" applyFont="1"/>
    <xf borderId="0" fillId="0" fontId="20" numFmtId="0" xfId="0" applyAlignment="1" applyFont="1">
      <alignment horizontal="right" shrinkToFit="0" vertical="bottom" wrapText="0"/>
    </xf>
    <xf borderId="0" fillId="0" fontId="20" numFmtId="0" xfId="0" applyAlignment="1" applyFont="1">
      <alignment shrinkToFit="0" vertical="bottom" wrapText="0"/>
    </xf>
    <xf borderId="0" fillId="0" fontId="20" numFmtId="22" xfId="0" applyAlignment="1" applyFont="1" applyNumberFormat="1">
      <alignment horizontal="right" shrinkToFit="0" vertical="bottom" wrapText="0"/>
    </xf>
    <xf borderId="0" fillId="5" fontId="20" numFmtId="164" xfId="0" applyAlignment="1" applyFont="1" applyNumberFormat="1">
      <alignment horizontal="right" shrinkToFit="0" vertical="bottom" wrapText="0"/>
    </xf>
    <xf borderId="0" fillId="0" fontId="20" numFmtId="164" xfId="0" applyAlignment="1" applyFont="1" applyNumberFormat="1">
      <alignment shrinkToFit="0" vertical="bottom" wrapText="0"/>
    </xf>
    <xf borderId="0" fillId="0" fontId="20" numFmtId="164" xfId="0" applyAlignment="1" applyFont="1" applyNumberFormat="1">
      <alignment horizontal="right" shrinkToFit="0" vertical="bottom" wrapText="0"/>
    </xf>
    <xf borderId="0" fillId="0" fontId="21" numFmtId="0" xfId="0" applyFont="1"/>
    <xf borderId="0" fillId="0" fontId="22" numFmtId="0" xfId="0" applyAlignment="1" applyFont="1">
      <alignment horizontal="right" shrinkToFit="0" vertical="bottom" wrapText="0"/>
    </xf>
    <xf borderId="0" fillId="0" fontId="22" numFmtId="0" xfId="0" applyAlignment="1" applyFont="1">
      <alignment shrinkToFit="0" vertical="bottom" wrapText="0"/>
    </xf>
    <xf borderId="0" fillId="0" fontId="22" numFmtId="22" xfId="0" applyAlignment="1" applyFont="1" applyNumberFormat="1">
      <alignment horizontal="right" shrinkToFit="0" vertical="bottom" wrapText="0"/>
    </xf>
    <xf borderId="0" fillId="5" fontId="22" numFmtId="164" xfId="0" applyAlignment="1" applyFont="1" applyNumberFormat="1">
      <alignment horizontal="right" shrinkToFit="0" vertical="bottom" wrapText="0"/>
    </xf>
    <xf borderId="0" fillId="0" fontId="22" numFmtId="164" xfId="0" applyAlignment="1" applyFont="1" applyNumberFormat="1">
      <alignment shrinkToFit="0" vertical="bottom" wrapText="0"/>
    </xf>
    <xf borderId="0" fillId="0" fontId="22" numFmtId="164" xfId="0" applyAlignment="1" applyFont="1" applyNumberFormat="1">
      <alignment horizontal="right" shrinkToFit="0" vertical="bottom" wrapText="0"/>
    </xf>
    <xf borderId="0" fillId="0" fontId="23" numFmtId="0" xfId="0" applyFont="1"/>
    <xf borderId="0" fillId="6" fontId="10" numFmtId="0" xfId="0" applyAlignment="1" applyFill="1" applyFont="1">
      <alignment horizontal="right" shrinkToFit="0" vertical="bottom" wrapText="0"/>
    </xf>
    <xf borderId="0" fillId="6" fontId="10" numFmtId="0" xfId="0" applyAlignment="1" applyFont="1">
      <alignment shrinkToFit="0" vertical="bottom" wrapText="0"/>
    </xf>
    <xf borderId="0" fillId="6" fontId="10" numFmtId="22" xfId="0" applyAlignment="1" applyFont="1" applyNumberFormat="1">
      <alignment horizontal="right" shrinkToFit="0" vertical="bottom" wrapText="0"/>
    </xf>
    <xf borderId="0" fillId="6" fontId="10" numFmtId="164" xfId="0" applyAlignment="1" applyFont="1" applyNumberFormat="1">
      <alignment horizontal="right" shrinkToFit="0" vertical="bottom" wrapText="0"/>
    </xf>
    <xf borderId="0" fillId="6" fontId="10" numFmtId="164" xfId="0" applyAlignment="1" applyFont="1" applyNumberFormat="1">
      <alignment shrinkToFit="0" vertical="bottom" wrapText="0"/>
    </xf>
    <xf borderId="0" fillId="6" fontId="19" numFmtId="0" xfId="0" applyFont="1"/>
    <xf borderId="0" fillId="0" fontId="19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22" xfId="0" applyAlignment="1" applyFont="1" applyNumberFormat="1">
      <alignment horizontal="right"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0" fillId="0" fontId="6" numFmtId="164" xfId="0" applyAlignment="1" applyFont="1" applyNumberFormat="1">
      <alignment shrinkToFit="0" vertical="bottom" wrapText="0"/>
    </xf>
    <xf borderId="0" fillId="0" fontId="24" numFmtId="0" xfId="0" applyFont="1"/>
    <xf borderId="0" fillId="0" fontId="25" numFmtId="3" xfId="0" applyFont="1" applyNumberFormat="1"/>
    <xf borderId="0" fillId="0" fontId="7" numFmtId="3" xfId="0" applyFont="1" applyNumberFormat="1"/>
    <xf borderId="0" fillId="0" fontId="11" numFmtId="3" xfId="0" applyAlignment="1" applyFont="1" applyNumberFormat="1">
      <alignment horizontal="right"/>
    </xf>
    <xf borderId="0" fillId="0" fontId="11" numFmtId="3" xfId="0" applyFont="1" applyNumberFormat="1"/>
    <xf borderId="0" fillId="7" fontId="6" numFmtId="164" xfId="0" applyAlignment="1" applyFill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22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6" numFmtId="0" xfId="0" applyFont="1"/>
    <xf borderId="0" fillId="0" fontId="27" numFmtId="3" xfId="0" applyAlignment="1" applyFont="1" applyNumberFormat="1">
      <alignment horizontal="right"/>
    </xf>
    <xf borderId="0" fillId="0" fontId="27" numFmtId="3" xfId="0" applyFont="1" applyNumberFormat="1"/>
    <xf borderId="0" fillId="0" fontId="13" numFmtId="164" xfId="0" applyAlignment="1" applyFont="1" applyNumberFormat="1">
      <alignment shrinkToFit="0" vertical="bottom" wrapText="0"/>
    </xf>
    <xf borderId="0" fillId="0" fontId="13" numFmtId="164" xfId="0" applyAlignment="1" applyFont="1" applyNumberFormat="1">
      <alignment horizontal="right" shrinkToFit="0" vertical="bottom" wrapText="0"/>
    </xf>
    <xf borderId="0" fillId="4" fontId="13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7" numFmtId="3" xfId="0" applyAlignment="1" applyFont="1" applyNumberFormat="1">
      <alignment horizontal="right"/>
    </xf>
    <xf borderId="0" fillId="0" fontId="28" numFmtId="0" xfId="0" applyFont="1"/>
    <xf borderId="0" fillId="4" fontId="6" numFmtId="164" xfId="0" applyAlignment="1" applyFont="1" applyNumberFormat="1">
      <alignment shrinkToFit="0" vertical="bottom" wrapText="0"/>
    </xf>
    <xf borderId="0" fillId="0" fontId="6" numFmtId="164" xfId="0" applyAlignment="1" applyFont="1" applyNumberFormat="1">
      <alignment horizontal="left" shrinkToFit="0" vertical="bottom" wrapText="0"/>
    </xf>
    <xf borderId="0" fillId="0" fontId="29" numFmtId="3" xfId="0" applyAlignment="1" applyFont="1" applyNumberFormat="1">
      <alignment horizontal="right"/>
    </xf>
    <xf borderId="0" fillId="0" fontId="30" numFmtId="164" xfId="0" applyAlignment="1" applyFont="1" applyNumberFormat="1">
      <alignment shrinkToFit="0" vertical="bottom" wrapText="0"/>
    </xf>
    <xf borderId="0" fillId="0" fontId="30" numFmtId="164" xfId="0" applyAlignment="1" applyFont="1" applyNumberFormat="1">
      <alignment horizontal="right" shrinkToFit="0" vertical="bottom" wrapText="0"/>
    </xf>
    <xf borderId="0" fillId="0" fontId="7" numFmtId="22" xfId="0" applyFont="1" applyNumberFormat="1"/>
    <xf borderId="0" fillId="0" fontId="25" numFmtId="164" xfId="0" applyFont="1" applyNumberFormat="1"/>
    <xf borderId="0" fillId="0" fontId="6" numFmtId="0" xfId="0" applyAlignment="1" applyFont="1">
      <alignment horizontal="right"/>
    </xf>
    <xf borderId="0" fillId="0" fontId="6" numFmtId="22" xfId="0" applyAlignment="1" applyFont="1" applyNumberFormat="1">
      <alignment horizontal="right"/>
    </xf>
    <xf borderId="0" fillId="0" fontId="10" numFmtId="0" xfId="0" applyAlignment="1" applyFont="1">
      <alignment horizontal="right"/>
    </xf>
    <xf borderId="0" fillId="0" fontId="10" numFmtId="22" xfId="0" applyAlignment="1" applyFont="1" applyNumberFormat="1">
      <alignment horizontal="right"/>
    </xf>
    <xf borderId="0" fillId="0" fontId="13" numFmtId="0" xfId="0" applyAlignment="1" applyFont="1">
      <alignment horizontal="right"/>
    </xf>
    <xf borderId="0" fillId="0" fontId="13" numFmtId="22" xfId="0" applyAlignment="1" applyFont="1" applyNumberFormat="1">
      <alignment horizontal="right"/>
    </xf>
    <xf borderId="0" fillId="0" fontId="13" numFmtId="3" xfId="0" applyFont="1" applyNumberFormat="1"/>
    <xf borderId="0" fillId="0" fontId="13" numFmtId="3" xfId="0" applyAlignment="1" applyFont="1" applyNumberFormat="1">
      <alignment horizontal="right"/>
    </xf>
    <xf borderId="0" fillId="0" fontId="14" numFmtId="3" xfId="0" applyAlignment="1" applyFont="1" applyNumberFormat="1">
      <alignment horizontal="right"/>
    </xf>
    <xf borderId="0" fillId="4" fontId="6" numFmtId="3" xfId="0" applyFont="1" applyNumberFormat="1"/>
    <xf borderId="0" fillId="0" fontId="10" numFmtId="3" xfId="0" applyAlignment="1" applyFont="1" applyNumberFormat="1">
      <alignment horizontal="right"/>
    </xf>
    <xf borderId="0" fillId="0" fontId="10" numFmtId="3" xfId="0" applyFont="1" applyNumberFormat="1"/>
    <xf borderId="0" fillId="0" fontId="2" numFmtId="0" xfId="0" applyAlignment="1" applyFont="1">
      <alignment horizontal="right"/>
    </xf>
    <xf borderId="0" fillId="0" fontId="2" numFmtId="22" xfId="0" applyAlignment="1" applyFont="1" applyNumberFormat="1">
      <alignment horizontal="right"/>
    </xf>
    <xf borderId="0" fillId="0" fontId="2" numFmtId="3" xfId="0" applyAlignment="1" applyFont="1" applyNumberFormat="1">
      <alignment horizontal="right"/>
    </xf>
    <xf borderId="0" fillId="0" fontId="14" numFmtId="0" xfId="0" applyFont="1"/>
    <xf borderId="0" fillId="0" fontId="16" numFmtId="3" xfId="0" applyAlignment="1" applyFont="1" applyNumberFormat="1">
      <alignment horizontal="right"/>
    </xf>
    <xf borderId="0" fillId="0" fontId="14" numFmtId="3" xfId="0" applyFont="1" applyNumberFormat="1"/>
    <xf borderId="0" fillId="0" fontId="31" numFmtId="0" xfId="0" applyFont="1"/>
    <xf borderId="0" fillId="0" fontId="25" numFmtId="0" xfId="0" applyFont="1"/>
    <xf borderId="0" fillId="0" fontId="32" numFmtId="22" xfId="0" applyAlignment="1" applyFont="1" applyNumberFormat="1">
      <alignment horizontal="left"/>
    </xf>
    <xf borderId="0" fillId="3" fontId="7" numFmtId="0" xfId="0" applyFont="1"/>
    <xf borderId="0" fillId="0" fontId="10" numFmtId="4" xfId="0" applyAlignment="1" applyFont="1" applyNumberFormat="1">
      <alignment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22" xfId="0" applyAlignment="1" applyFont="1" applyNumberFormat="1">
      <alignment horizontal="right" shrinkToFit="0" vertical="bottom" wrapText="0"/>
    </xf>
    <xf borderId="0" fillId="5" fontId="14" numFmtId="164" xfId="0" applyAlignment="1" applyFont="1" applyNumberFormat="1">
      <alignment horizontal="right" shrinkToFit="0" vertical="bottom" wrapText="0"/>
    </xf>
    <xf borderId="0" fillId="0" fontId="14" numFmtId="164" xfId="0" applyAlignment="1" applyFont="1" applyNumberFormat="1">
      <alignment shrinkToFit="0" vertical="bottom" wrapText="0"/>
    </xf>
    <xf borderId="0" fillId="0" fontId="14" numFmtId="164" xfId="0" applyAlignment="1" applyFont="1" applyNumberFormat="1">
      <alignment horizontal="right" shrinkToFit="0" vertical="bottom" wrapText="0"/>
    </xf>
    <xf borderId="0" fillId="8" fontId="10" numFmtId="164" xfId="0" applyAlignment="1" applyFill="1" applyFont="1" applyNumberFormat="1">
      <alignment horizontal="right" shrinkToFit="0" vertical="bottom" wrapText="0"/>
    </xf>
    <xf borderId="0" fillId="6" fontId="7" numFmtId="0" xfId="0" applyFont="1"/>
    <xf borderId="0" fillId="0" fontId="33" numFmtId="0" xfId="0" applyFont="1"/>
    <xf borderId="0" fillId="0" fontId="6" numFmtId="166" xfId="0" applyAlignment="1" applyFont="1" applyNumberFormat="1">
      <alignment horizontal="right"/>
    </xf>
    <xf borderId="0" fillId="0" fontId="34" numFmtId="0" xfId="0" applyFont="1"/>
    <xf borderId="0" fillId="2" fontId="16" numFmtId="167" xfId="0" applyAlignment="1" applyFont="1" applyNumberFormat="1">
      <alignment horizontal="left"/>
    </xf>
    <xf borderId="0" fillId="2" fontId="16" numFmtId="0" xfId="0" applyAlignment="1" applyFont="1">
      <alignment horizontal="left"/>
    </xf>
    <xf borderId="0" fillId="2" fontId="16" numFmtId="3" xfId="0" applyAlignment="1" applyFont="1" applyNumberFormat="1">
      <alignment horizontal="left"/>
    </xf>
    <xf borderId="0" fillId="5" fontId="16" numFmtId="3" xfId="0" applyAlignment="1" applyFont="1" applyNumberFormat="1">
      <alignment horizontal="left"/>
    </xf>
    <xf borderId="0" fillId="2" fontId="11" numFmtId="167" xfId="0" applyAlignment="1" applyFont="1" applyNumberFormat="1">
      <alignment horizontal="left"/>
    </xf>
    <xf borderId="0" fillId="2" fontId="11" numFmtId="0" xfId="0" applyAlignment="1" applyFont="1">
      <alignment horizontal="left"/>
    </xf>
    <xf borderId="0" fillId="2" fontId="11" numFmtId="3" xfId="0" applyAlignment="1" applyFont="1" applyNumberFormat="1">
      <alignment horizontal="left"/>
    </xf>
    <xf borderId="0" fillId="5" fontId="11" numFmtId="3" xfId="0" applyAlignment="1" applyFont="1" applyNumberFormat="1">
      <alignment horizontal="left"/>
    </xf>
    <xf borderId="0" fillId="9" fontId="11" numFmtId="167" xfId="0" applyAlignment="1" applyFill="1" applyFont="1" applyNumberFormat="1">
      <alignment horizontal="left"/>
    </xf>
    <xf borderId="0" fillId="9" fontId="11" numFmtId="0" xfId="0" applyAlignment="1" applyFont="1">
      <alignment horizontal="left"/>
    </xf>
    <xf borderId="0" fillId="9" fontId="11" numFmtId="3" xfId="0" applyAlignment="1" applyFont="1" applyNumberFormat="1">
      <alignment horizontal="left"/>
    </xf>
    <xf borderId="0" fillId="9" fontId="7" numFmtId="0" xfId="0" applyFont="1"/>
    <xf borderId="0" fillId="2" fontId="16" numFmtId="168" xfId="0" applyAlignment="1" applyFont="1" applyNumberFormat="1">
      <alignment horizontal="left"/>
    </xf>
    <xf borderId="0" fillId="0" fontId="16" numFmtId="167" xfId="0" applyAlignment="1" applyFont="1" applyNumberFormat="1">
      <alignment horizontal="left"/>
    </xf>
    <xf borderId="0" fillId="0" fontId="16" numFmtId="0" xfId="0" applyAlignment="1" applyFont="1">
      <alignment horizontal="left"/>
    </xf>
    <xf borderId="0" fillId="0" fontId="16" numFmtId="3" xfId="0" applyAlignment="1" applyFont="1" applyNumberFormat="1">
      <alignment horizontal="left"/>
    </xf>
    <xf borderId="0" fillId="10" fontId="11" numFmtId="167" xfId="0" applyAlignment="1" applyFill="1" applyFont="1" applyNumberFormat="1">
      <alignment horizontal="left"/>
    </xf>
    <xf borderId="0" fillId="10" fontId="11" numFmtId="0" xfId="0" applyAlignment="1" applyFont="1">
      <alignment horizontal="left"/>
    </xf>
    <xf borderId="0" fillId="10" fontId="11" numFmtId="3" xfId="0" applyAlignment="1" applyFont="1" applyNumberFormat="1">
      <alignment horizontal="left"/>
    </xf>
    <xf borderId="0" fillId="10" fontId="7" numFmtId="0" xfId="0" applyFont="1"/>
    <xf borderId="0" fillId="10" fontId="7" numFmtId="0" xfId="0" applyAlignment="1" applyFont="1">
      <alignment horizontal="left"/>
    </xf>
    <xf borderId="0" fillId="11" fontId="11" numFmtId="167" xfId="0" applyAlignment="1" applyFill="1" applyFont="1" applyNumberFormat="1">
      <alignment horizontal="left"/>
    </xf>
    <xf borderId="0" fillId="11" fontId="11" numFmtId="0" xfId="0" applyAlignment="1" applyFont="1">
      <alignment horizontal="left"/>
    </xf>
    <xf borderId="0" fillId="11" fontId="11" numFmtId="3" xfId="0" applyAlignment="1" applyFont="1" applyNumberFormat="1">
      <alignment horizontal="left"/>
    </xf>
    <xf borderId="0" fillId="11" fontId="7" numFmtId="0" xfId="0" applyFont="1"/>
    <xf borderId="0" fillId="12" fontId="16" numFmtId="167" xfId="0" applyAlignment="1" applyFill="1" applyFont="1" applyNumberFormat="1">
      <alignment horizontal="left"/>
    </xf>
    <xf borderId="0" fillId="12" fontId="16" numFmtId="0" xfId="0" applyAlignment="1" applyFont="1">
      <alignment horizontal="left"/>
    </xf>
    <xf borderId="0" fillId="12" fontId="16" numFmtId="3" xfId="0" applyAlignment="1" applyFont="1" applyNumberFormat="1">
      <alignment horizontal="left"/>
    </xf>
    <xf borderId="0" fillId="12" fontId="16" numFmtId="0" xfId="0" applyFont="1"/>
    <xf borderId="0" fillId="12" fontId="11" numFmtId="0" xfId="0" applyAlignment="1" applyFont="1">
      <alignment horizontal="left"/>
    </xf>
    <xf borderId="0" fillId="13" fontId="11" numFmtId="167" xfId="0" applyAlignment="1" applyFill="1" applyFont="1" applyNumberFormat="1">
      <alignment horizontal="left"/>
    </xf>
    <xf borderId="0" fillId="13" fontId="11" numFmtId="0" xfId="0" applyAlignment="1" applyFont="1">
      <alignment horizontal="left"/>
    </xf>
    <xf borderId="0" fillId="13" fontId="11" numFmtId="3" xfId="0" applyAlignment="1" applyFont="1" applyNumberFormat="1">
      <alignment horizontal="left"/>
    </xf>
    <xf borderId="0" fillId="13" fontId="7" numFmtId="0" xfId="0" applyFont="1"/>
    <xf borderId="0" fillId="13" fontId="11" numFmtId="14" xfId="0" applyAlignment="1" applyFont="1" applyNumberFormat="1">
      <alignment horizontal="left"/>
    </xf>
    <xf borderId="0" fillId="2" fontId="11" numFmtId="168" xfId="0" applyAlignment="1" applyFont="1" applyNumberFormat="1">
      <alignment horizontal="left"/>
    </xf>
    <xf borderId="0" fillId="14" fontId="11" numFmtId="167" xfId="0" applyAlignment="1" applyFill="1" applyFont="1" applyNumberFormat="1">
      <alignment horizontal="left"/>
    </xf>
    <xf borderId="0" fillId="14" fontId="11" numFmtId="0" xfId="0" applyAlignment="1" applyFont="1">
      <alignment horizontal="left"/>
    </xf>
    <xf borderId="0" fillId="14" fontId="11" numFmtId="3" xfId="0" applyAlignment="1" applyFont="1" applyNumberFormat="1">
      <alignment horizontal="left"/>
    </xf>
    <xf borderId="0" fillId="14" fontId="7" numFmtId="0" xfId="0" applyFont="1"/>
    <xf borderId="0" fillId="2" fontId="16" numFmtId="14" xfId="0" applyAlignment="1" applyFont="1" applyNumberFormat="1">
      <alignment horizontal="left"/>
    </xf>
    <xf borderId="0" fillId="7" fontId="11" numFmtId="168" xfId="0" applyAlignment="1" applyFont="1" applyNumberFormat="1">
      <alignment horizontal="left"/>
    </xf>
    <xf borderId="0" fillId="7" fontId="11" numFmtId="0" xfId="0" applyAlignment="1" applyFont="1">
      <alignment horizontal="left"/>
    </xf>
    <xf borderId="0" fillId="7" fontId="11" numFmtId="3" xfId="0" applyAlignment="1" applyFont="1" applyNumberFormat="1">
      <alignment horizontal="left"/>
    </xf>
    <xf borderId="0" fillId="7" fontId="11" numFmtId="0" xfId="0" applyFont="1"/>
    <xf borderId="0" fillId="7" fontId="16" numFmtId="168" xfId="0" applyAlignment="1" applyFont="1" applyNumberFormat="1">
      <alignment horizontal="left"/>
    </xf>
    <xf borderId="0" fillId="7" fontId="16" numFmtId="0" xfId="0" applyAlignment="1" applyFont="1">
      <alignment horizontal="left"/>
    </xf>
    <xf borderId="0" fillId="7" fontId="16" numFmtId="3" xfId="0" applyAlignment="1" applyFont="1" applyNumberFormat="1">
      <alignment horizontal="left"/>
    </xf>
    <xf borderId="0" fillId="7" fontId="7" numFmtId="0" xfId="0" applyFont="1"/>
    <xf borderId="0" fillId="0" fontId="11" numFmtId="167" xfId="0" applyAlignment="1" applyFont="1" applyNumberFormat="1">
      <alignment horizontal="left"/>
    </xf>
    <xf borderId="0" fillId="0" fontId="11" numFmtId="0" xfId="0" applyAlignment="1" applyFont="1">
      <alignment horizontal="left"/>
    </xf>
    <xf borderId="0" fillId="0" fontId="11" numFmtId="3" xfId="0" applyAlignment="1" applyFont="1" applyNumberFormat="1">
      <alignment horizontal="left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5" numFmtId="0" xfId="0" applyAlignment="1" applyFont="1">
      <alignment horizontal="left"/>
    </xf>
    <xf borderId="0" fillId="0" fontId="25" numFmtId="168" xfId="0" applyAlignment="1" applyFont="1" applyNumberFormat="1">
      <alignment horizontal="left"/>
    </xf>
    <xf borderId="0" fillId="0" fontId="35" numFmtId="0" xfId="0" applyFont="1"/>
    <xf borderId="0" fillId="0" fontId="6" numFmtId="168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6" numFmtId="3" xfId="0" applyAlignment="1" applyFont="1" applyNumberFormat="1">
      <alignment vertical="bottom"/>
    </xf>
    <xf borderId="0" fillId="2" fontId="36" numFmtId="0" xfId="0" applyFont="1"/>
    <xf borderId="0" fillId="10" fontId="3" numFmtId="168" xfId="0" applyAlignment="1" applyFont="1" applyNumberFormat="1">
      <alignment vertical="bottom"/>
    </xf>
    <xf borderId="0" fillId="10" fontId="3" numFmtId="0" xfId="0" applyAlignment="1" applyFont="1">
      <alignment vertical="bottom"/>
    </xf>
    <xf borderId="0" fillId="10" fontId="37" numFmtId="0" xfId="0" applyFont="1"/>
    <xf borderId="0" fillId="10" fontId="3" numFmtId="3" xfId="0" applyAlignment="1" applyFont="1" applyNumberFormat="1">
      <alignment vertical="bottom"/>
    </xf>
    <xf borderId="0" fillId="10" fontId="38" numFmtId="3" xfId="0" applyAlignment="1" applyFont="1" applyNumberFormat="1">
      <alignment vertical="bottom"/>
    </xf>
    <xf borderId="0" fillId="10" fontId="34" numFmtId="0" xfId="0" applyFont="1"/>
    <xf borderId="0" fillId="0" fontId="24" numFmtId="3" xfId="0" applyAlignment="1" applyFont="1" applyNumberFormat="1">
      <alignment vertical="bottom"/>
    </xf>
    <xf borderId="0" fillId="9" fontId="11" numFmtId="168" xfId="0" applyAlignment="1" applyFont="1" applyNumberFormat="1">
      <alignment horizontal="left"/>
    </xf>
    <xf borderId="0" fillId="10" fontId="11" numFmtId="168" xfId="0" applyAlignment="1" applyFont="1" applyNumberFormat="1">
      <alignment horizontal="left"/>
    </xf>
    <xf borderId="0" fillId="0" fontId="11" numFmtId="168" xfId="0" applyAlignment="1" applyFont="1" applyNumberFormat="1">
      <alignment horizontal="left"/>
    </xf>
    <xf borderId="0" fillId="0" fontId="19" numFmtId="3" xfId="0" applyFont="1" applyNumberFormat="1"/>
    <xf borderId="0" fillId="0" fontId="19" numFmtId="168" xfId="0" applyFont="1" applyNumberFormat="1"/>
    <xf borderId="0" fillId="2" fontId="11" numFmtId="0" xfId="0" applyAlignment="1" applyFont="1">
      <alignment horizontal="center"/>
    </xf>
    <xf borderId="0" fillId="2" fontId="11" numFmtId="168" xfId="0" applyAlignment="1" applyFont="1" applyNumberFormat="1">
      <alignment horizontal="center"/>
    </xf>
    <xf borderId="0" fillId="13" fontId="11" numFmtId="168" xfId="0" applyAlignment="1" applyFont="1" applyNumberFormat="1">
      <alignment horizontal="left"/>
    </xf>
    <xf borderId="0" fillId="0" fontId="16" numFmtId="168" xfId="0" applyAlignment="1" applyFont="1" applyNumberFormat="1">
      <alignment horizontal="left"/>
    </xf>
    <xf borderId="0" fillId="0" fontId="2" numFmtId="168" xfId="0" applyAlignment="1" applyFont="1" applyNumberFormat="1">
      <alignment vertical="bottom"/>
    </xf>
    <xf borderId="0" fillId="0" fontId="7" numFmtId="3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168" xfId="0" applyAlignment="1" applyFont="1" applyNumberFormat="1">
      <alignment horizontal="center"/>
    </xf>
    <xf borderId="0" fillId="0" fontId="6" numFmtId="167" xfId="0" applyFont="1" applyNumberFormat="1"/>
    <xf borderId="0" fillId="10" fontId="2" numFmtId="3" xfId="0" applyFont="1" applyNumberFormat="1"/>
    <xf borderId="0" fillId="10" fontId="6" numFmtId="3" xfId="0" applyFont="1" applyNumberFormat="1"/>
    <xf borderId="0" fillId="10" fontId="6" numFmtId="0" xfId="0" applyFont="1"/>
    <xf borderId="0" fillId="6" fontId="11" numFmtId="168" xfId="0" applyAlignment="1" applyFont="1" applyNumberFormat="1">
      <alignment horizontal="left"/>
    </xf>
    <xf borderId="0" fillId="6" fontId="11" numFmtId="0" xfId="0" applyAlignment="1" applyFont="1">
      <alignment horizontal="left"/>
    </xf>
    <xf borderId="0" fillId="6" fontId="11" numFmtId="3" xfId="0" applyAlignment="1" applyFont="1" applyNumberFormat="1">
      <alignment horizontal="left"/>
    </xf>
    <xf borderId="0" fillId="15" fontId="11" numFmtId="168" xfId="0" applyAlignment="1" applyFill="1" applyFont="1" applyNumberFormat="1">
      <alignment horizontal="left"/>
    </xf>
    <xf borderId="0" fillId="15" fontId="11" numFmtId="0" xfId="0" applyAlignment="1" applyFont="1">
      <alignment horizontal="left"/>
    </xf>
    <xf borderId="0" fillId="15" fontId="11" numFmtId="3" xfId="0" applyAlignment="1" applyFont="1" applyNumberFormat="1">
      <alignment horizontal="left"/>
    </xf>
    <xf borderId="0" fillId="15" fontId="7" numFmtId="0" xfId="0" applyFont="1"/>
    <xf borderId="0" fillId="16" fontId="11" numFmtId="0" xfId="0" applyAlignment="1" applyFill="1" applyFont="1">
      <alignment horizontal="left"/>
    </xf>
    <xf borderId="0" fillId="0" fontId="27" numFmtId="168" xfId="0" applyAlignment="1" applyFont="1" applyNumberFormat="1">
      <alignment horizontal="left"/>
    </xf>
    <xf borderId="0" fillId="0" fontId="27" numFmtId="0" xfId="0" applyAlignment="1" applyFont="1">
      <alignment horizontal="left"/>
    </xf>
    <xf borderId="0" fillId="0" fontId="27" numFmtId="3" xfId="0" applyAlignment="1" applyFont="1" applyNumberFormat="1">
      <alignment horizontal="left"/>
    </xf>
    <xf borderId="0" fillId="0" fontId="27" numFmtId="0" xfId="0" applyFont="1"/>
    <xf borderId="0" fillId="16" fontId="11" numFmtId="168" xfId="0" applyAlignment="1" applyFont="1" applyNumberFormat="1">
      <alignment horizontal="left"/>
    </xf>
    <xf borderId="0" fillId="16" fontId="11" numFmtId="3" xfId="0" applyAlignment="1" applyFont="1" applyNumberFormat="1">
      <alignment horizontal="left"/>
    </xf>
    <xf borderId="0" fillId="16" fontId="7" numFmtId="0" xfId="0" applyFont="1"/>
    <xf borderId="0" fillId="5" fontId="11" numFmtId="0" xfId="0" applyAlignment="1" applyFont="1">
      <alignment horizontal="left"/>
    </xf>
    <xf borderId="0" fillId="0" fontId="19" numFmtId="169" xfId="0" applyFont="1" applyNumberFormat="1"/>
    <xf borderId="0" fillId="5" fontId="16" numFmtId="0" xfId="0" applyAlignment="1" applyFont="1">
      <alignment horizontal="left"/>
    </xf>
    <xf borderId="0" fillId="0" fontId="39" numFmtId="3" xfId="0" applyFont="1" applyNumberFormat="1"/>
    <xf borderId="0" fillId="0" fontId="39" numFmtId="0" xfId="0" applyFont="1"/>
    <xf borderId="0" fillId="0" fontId="39" numFmtId="168" xfId="0" applyFont="1" applyNumberFormat="1"/>
    <xf borderId="0" fillId="0" fontId="25" numFmtId="0" xfId="0" applyAlignment="1" applyFont="1">
      <alignment horizontal="center"/>
    </xf>
    <xf borderId="0" fillId="0" fontId="25" numFmtId="3" xfId="0" applyAlignment="1" applyFont="1" applyNumberFormat="1">
      <alignment horizontal="center"/>
    </xf>
    <xf borderId="0" fillId="0" fontId="25" numFmtId="168" xfId="0" applyAlignment="1" applyFont="1" applyNumberFormat="1">
      <alignment horizontal="center"/>
    </xf>
    <xf borderId="0" fillId="0" fontId="7" numFmtId="0" xfId="0" applyAlignment="1" applyFont="1">
      <alignment horizontal="left"/>
    </xf>
    <xf borderId="0" fillId="10" fontId="25" numFmtId="3" xfId="0" applyAlignment="1" applyFont="1" applyNumberFormat="1">
      <alignment horizontal="center"/>
    </xf>
    <xf borderId="0" fillId="10" fontId="25" numFmtId="0" xfId="0" applyAlignment="1" applyFont="1">
      <alignment horizontal="center"/>
    </xf>
    <xf borderId="0" fillId="10" fontId="25" numFmtId="168" xfId="0" applyAlignment="1" applyFont="1" applyNumberFormat="1">
      <alignment horizontal="center"/>
    </xf>
    <xf borderId="0" fillId="0" fontId="40" numFmtId="0" xfId="0" applyFont="1"/>
    <xf borderId="0" fillId="0" fontId="32" numFmtId="0" xfId="0" applyFont="1"/>
    <xf borderId="0" fillId="0" fontId="19" numFmtId="4" xfId="0" applyFont="1" applyNumberFormat="1"/>
    <xf borderId="0" fillId="0" fontId="41" numFmtId="168" xfId="0" applyAlignment="1" applyFont="1" applyNumberFormat="1">
      <alignment horizontal="left"/>
    </xf>
    <xf borderId="0" fillId="0" fontId="41" numFmtId="0" xfId="0" applyAlignment="1" applyFont="1">
      <alignment horizontal="left"/>
    </xf>
    <xf borderId="0" fillId="0" fontId="41" numFmtId="3" xfId="0" applyAlignment="1" applyFont="1" applyNumberFormat="1">
      <alignment horizontal="left"/>
    </xf>
    <xf borderId="0" fillId="5" fontId="41" numFmtId="3" xfId="0" applyAlignment="1" applyFont="1" applyNumberFormat="1">
      <alignment horizontal="left"/>
    </xf>
    <xf borderId="0" fillId="9" fontId="7" numFmtId="168" xfId="0" applyAlignment="1" applyFont="1" applyNumberFormat="1">
      <alignment horizontal="left"/>
    </xf>
    <xf borderId="0" fillId="9" fontId="7" numFmtId="0" xfId="0" applyAlignment="1" applyFont="1">
      <alignment horizontal="left"/>
    </xf>
    <xf borderId="0" fillId="9" fontId="7" numFmtId="3" xfId="0" applyAlignment="1" applyFont="1" applyNumberFormat="1">
      <alignment horizontal="left"/>
    </xf>
    <xf borderId="0" fillId="0" fontId="6" numFmtId="168" xfId="0" applyAlignment="1" applyFont="1" applyNumberFormat="1">
      <alignment horizontal="left" vertical="bottom"/>
    </xf>
    <xf borderId="0" fillId="0" fontId="6" numFmtId="0" xfId="0" applyAlignment="1" applyFont="1">
      <alignment horizontal="left" vertical="bottom"/>
    </xf>
    <xf borderId="0" fillId="0" fontId="6" numFmtId="3" xfId="0" applyAlignment="1" applyFont="1" applyNumberFormat="1">
      <alignment horizontal="left" vertical="bottom"/>
    </xf>
    <xf borderId="0" fillId="5" fontId="6" numFmtId="3" xfId="0" applyAlignment="1" applyFont="1" applyNumberFormat="1">
      <alignment horizontal="left" vertical="bottom"/>
    </xf>
    <xf borderId="0" fillId="0" fontId="7" numFmtId="168" xfId="0" applyAlignment="1" applyFont="1" applyNumberFormat="1">
      <alignment horizontal="left"/>
    </xf>
    <xf borderId="0" fillId="6" fontId="6" numFmtId="168" xfId="0" applyAlignment="1" applyFont="1" applyNumberFormat="1">
      <alignment horizontal="left"/>
    </xf>
    <xf borderId="0" fillId="6" fontId="6" numFmtId="0" xfId="0" applyAlignment="1" applyFont="1">
      <alignment horizontal="left"/>
    </xf>
    <xf borderId="0" fillId="6" fontId="6" numFmtId="3" xfId="0" applyAlignment="1" applyFont="1" applyNumberFormat="1">
      <alignment horizontal="left"/>
    </xf>
    <xf borderId="0" fillId="6" fontId="7" numFmtId="0" xfId="0" applyAlignment="1" applyFont="1">
      <alignment horizontal="left"/>
    </xf>
    <xf borderId="0" fillId="9" fontId="19" numFmtId="3" xfId="0" applyAlignment="1" applyFont="1" applyNumberFormat="1">
      <alignment horizontal="left"/>
    </xf>
    <xf borderId="0" fillId="0" fontId="39" numFmtId="0" xfId="0" applyAlignment="1" applyFont="1">
      <alignment horizontal="left"/>
    </xf>
    <xf borderId="0" fillId="5" fontId="42" numFmtId="3" xfId="0" applyAlignment="1" applyFont="1" applyNumberFormat="1">
      <alignment horizontal="left"/>
    </xf>
    <xf borderId="0" fillId="0" fontId="19" numFmtId="0" xfId="0" applyAlignment="1" applyFont="1">
      <alignment horizontal="left"/>
    </xf>
    <xf borderId="0" fillId="0" fontId="7" numFmtId="3" xfId="0" applyAlignment="1" applyFont="1" applyNumberFormat="1">
      <alignment horizontal="left"/>
    </xf>
    <xf borderId="0" fillId="5" fontId="7" numFmtId="3" xfId="0" applyAlignment="1" applyFont="1" applyNumberFormat="1">
      <alignment horizontal="left"/>
    </xf>
    <xf borderId="0" fillId="0" fontId="19" numFmtId="3" xfId="0" applyAlignment="1" applyFont="1" applyNumberFormat="1">
      <alignment horizontal="left"/>
    </xf>
    <xf borderId="0" fillId="10" fontId="7" numFmtId="168" xfId="0" applyAlignment="1" applyFont="1" applyNumberFormat="1">
      <alignment horizontal="left"/>
    </xf>
    <xf borderId="0" fillId="10" fontId="7" numFmtId="3" xfId="0" applyAlignment="1" applyFont="1" applyNumberFormat="1">
      <alignment horizontal="left"/>
    </xf>
    <xf borderId="0" fillId="7" fontId="16" numFmtId="0" xfId="0" applyFont="1"/>
    <xf borderId="0" fillId="11" fontId="7" numFmtId="168" xfId="0" applyAlignment="1" applyFont="1" applyNumberFormat="1">
      <alignment horizontal="left"/>
    </xf>
    <xf borderId="0" fillId="11" fontId="7" numFmtId="0" xfId="0" applyAlignment="1" applyFont="1">
      <alignment horizontal="left"/>
    </xf>
    <xf borderId="0" fillId="11" fontId="7" numFmtId="3" xfId="0" applyAlignment="1" applyFont="1" applyNumberFormat="1">
      <alignment horizontal="left"/>
    </xf>
    <xf borderId="0" fillId="0" fontId="43" numFmtId="168" xfId="0" applyAlignment="1" applyFont="1" applyNumberFormat="1">
      <alignment horizontal="left"/>
    </xf>
    <xf borderId="0" fillId="0" fontId="43" numFmtId="0" xfId="0" applyAlignment="1" applyFont="1">
      <alignment horizontal="left"/>
    </xf>
    <xf borderId="0" fillId="0" fontId="43" numFmtId="3" xfId="0" applyAlignment="1" applyFont="1" applyNumberFormat="1">
      <alignment horizontal="left"/>
    </xf>
    <xf borderId="0" fillId="5" fontId="43" numFmtId="3" xfId="0" applyAlignment="1" applyFont="1" applyNumberFormat="1">
      <alignment horizontal="left"/>
    </xf>
    <xf borderId="0" fillId="0" fontId="43" numFmtId="0" xfId="0" applyFont="1"/>
    <xf borderId="0" fillId="0" fontId="25" numFmtId="3" xfId="0" applyAlignment="1" applyFont="1" applyNumberFormat="1">
      <alignment horizontal="left"/>
    </xf>
    <xf borderId="0" fillId="2" fontId="44" numFmtId="0" xfId="0" applyFont="1"/>
    <xf borderId="0" fillId="10" fontId="44" numFmtId="0" xfId="0" applyFont="1"/>
    <xf borderId="0" fillId="0" fontId="13" numFmtId="0" xfId="0" applyAlignment="1" applyFont="1">
      <alignment vertical="bottom"/>
    </xf>
    <xf borderId="0" fillId="10" fontId="25" numFmtId="3" xfId="0" applyAlignment="1" applyFont="1" applyNumberFormat="1">
      <alignment horizontal="left"/>
    </xf>
    <xf borderId="0" fillId="10" fontId="19" numFmtId="0" xfId="0" applyFont="1"/>
    <xf borderId="0" fillId="10" fontId="25" numFmtId="0" xfId="0" applyAlignment="1" applyFont="1">
      <alignment horizontal="left"/>
    </xf>
    <xf borderId="0" fillId="4" fontId="25" numFmtId="3" xfId="0" applyAlignment="1" applyFont="1" applyNumberFormat="1">
      <alignment horizontal="left"/>
    </xf>
    <xf borderId="0" fillId="4" fontId="26" numFmtId="3" xfId="0" applyFont="1" applyNumberFormat="1"/>
    <xf borderId="0" fillId="0" fontId="39" numFmtId="169" xfId="0" applyFont="1" applyNumberFormat="1"/>
    <xf borderId="0" fillId="5" fontId="39" numFmtId="3" xfId="0" applyFont="1" applyNumberFormat="1"/>
    <xf borderId="0" fillId="5" fontId="19" numFmtId="3" xfId="0" applyFont="1" applyNumberFormat="1"/>
    <xf borderId="0" fillId="7" fontId="39" numFmtId="169" xfId="0" applyFont="1" applyNumberFormat="1"/>
    <xf borderId="0" fillId="7" fontId="39" numFmtId="0" xfId="0" applyFont="1"/>
    <xf borderId="0" fillId="7" fontId="39" numFmtId="3" xfId="0" applyFont="1" applyNumberFormat="1"/>
    <xf borderId="0" fillId="11" fontId="19" numFmtId="169" xfId="0" applyFont="1" applyNumberFormat="1"/>
    <xf borderId="0" fillId="11" fontId="19" numFmtId="0" xfId="0" applyFont="1"/>
    <xf borderId="0" fillId="11" fontId="19" numFmtId="3" xfId="0" applyFont="1" applyNumberFormat="1"/>
    <xf borderId="0" fillId="10" fontId="19" numFmtId="169" xfId="0" applyFont="1" applyNumberFormat="1"/>
    <xf borderId="0" fillId="10" fontId="19" numFmtId="3" xfId="0" applyFont="1" applyNumberFormat="1"/>
    <xf borderId="0" fillId="5" fontId="39" numFmtId="0" xfId="0" applyFont="1"/>
    <xf borderId="0" fillId="15" fontId="19" numFmtId="169" xfId="0" applyFont="1" applyNumberFormat="1"/>
    <xf borderId="0" fillId="15" fontId="19" numFmtId="0" xfId="0" applyFont="1"/>
    <xf borderId="0" fillId="15" fontId="19" numFmtId="3" xfId="0" applyFont="1" applyNumberFormat="1"/>
    <xf borderId="0" fillId="9" fontId="19" numFmtId="169" xfId="0" applyFont="1" applyNumberFormat="1"/>
    <xf borderId="0" fillId="9" fontId="19" numFmtId="0" xfId="0" applyFont="1"/>
    <xf borderId="0" fillId="9" fontId="19" numFmtId="3" xfId="0" applyFont="1" applyNumberFormat="1"/>
    <xf borderId="0" fillId="17" fontId="10" numFmtId="169" xfId="0" applyAlignment="1" applyFill="1" applyFont="1" applyNumberFormat="1">
      <alignment horizontal="right" shrinkToFit="0" vertical="bottom" wrapText="0"/>
    </xf>
    <xf borderId="0" fillId="17" fontId="10" numFmtId="0" xfId="0" applyAlignment="1" applyFont="1">
      <alignment shrinkToFit="0" vertical="bottom" wrapText="0"/>
    </xf>
    <xf borderId="0" fillId="17" fontId="10" numFmtId="3" xfId="0" applyAlignment="1" applyFont="1" applyNumberFormat="1">
      <alignment shrinkToFit="0" vertical="bottom" wrapText="0"/>
    </xf>
    <xf borderId="0" fillId="17" fontId="10" numFmtId="3" xfId="0" applyAlignment="1" applyFont="1" applyNumberFormat="1">
      <alignment horizontal="right" shrinkToFit="0" vertical="bottom" wrapText="0"/>
    </xf>
    <xf borderId="0" fillId="17" fontId="19" numFmtId="0" xfId="0" applyFont="1"/>
    <xf borderId="0" fillId="0" fontId="26" numFmtId="3" xfId="0" applyFont="1" applyNumberFormat="1"/>
    <xf borderId="0" fillId="2" fontId="32" numFmtId="0" xfId="0" applyFont="1"/>
    <xf borderId="0" fillId="2" fontId="45" numFmtId="0" xfId="0" applyFont="1"/>
    <xf borderId="0" fillId="10" fontId="45" numFmtId="0" xfId="0" applyFont="1"/>
    <xf borderId="0" fillId="7" fontId="26" numFmtId="0" xfId="0" applyFont="1"/>
    <xf borderId="0" fillId="7" fontId="26" numFmtId="3" xfId="0" applyFont="1" applyNumberFormat="1"/>
    <xf borderId="0" fillId="10" fontId="26" numFmtId="0" xfId="0" applyFont="1"/>
    <xf borderId="0" fillId="10" fontId="26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.5"/>
    <col customWidth="1" min="2" max="2" width="18.5"/>
    <col customWidth="1" min="3" max="7" width="15.63"/>
    <col customWidth="1" min="8" max="8" width="12.25"/>
    <col customWidth="1" min="9" max="9" width="10.88"/>
    <col customWidth="1" min="10" max="10" width="23.63"/>
    <col customWidth="1" min="11" max="11" width="25.25"/>
    <col customWidth="1" min="12" max="12" width="13.38"/>
    <col customWidth="1" min="13" max="13" width="13.13"/>
    <col customWidth="1" hidden="1" min="14" max="14" width="14.38"/>
    <col customWidth="1" hidden="1" min="15" max="16" width="14.5"/>
    <col customWidth="1" hidden="1" min="17" max="18" width="14.13"/>
    <col customWidth="1" hidden="1" min="19" max="19" width="16.25"/>
    <col customWidth="1" hidden="1" min="20" max="20" width="14.13"/>
    <col customWidth="1" hidden="1" min="21" max="21" width="14.25"/>
    <col customWidth="1" min="22" max="25" width="9.63"/>
  </cols>
  <sheetData>
    <row r="1" ht="15.75" customHeight="1">
      <c r="D1" s="1"/>
      <c r="E1" s="1"/>
      <c r="F1" s="1"/>
      <c r="G1" s="1"/>
      <c r="H1" s="1"/>
      <c r="I1" s="1"/>
      <c r="J1" s="1"/>
      <c r="K1" s="1"/>
      <c r="L1" s="1"/>
      <c r="M1" s="1"/>
      <c r="P1" s="1"/>
      <c r="S1" s="1"/>
      <c r="T1" s="1"/>
    </row>
    <row r="2" ht="87.0" customHeight="1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5" t="s">
        <v>5</v>
      </c>
      <c r="H2" s="6"/>
      <c r="I2" s="6"/>
      <c r="J2" s="7" t="s">
        <v>6</v>
      </c>
      <c r="K2" s="7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</row>
    <row r="3" ht="28.5" customHeight="1">
      <c r="A3" s="1"/>
      <c r="B3" s="1"/>
      <c r="C3" s="8"/>
      <c r="D3" s="8"/>
      <c r="E3" s="8"/>
      <c r="F3" s="9"/>
      <c r="G3" s="9" t="s">
        <v>18</v>
      </c>
      <c r="H3" s="9" t="s">
        <v>19</v>
      </c>
      <c r="I3" s="9" t="s">
        <v>20</v>
      </c>
      <c r="J3" s="10"/>
      <c r="K3" s="10"/>
      <c r="L3" s="10"/>
      <c r="M3" s="10"/>
      <c r="N3" s="8"/>
      <c r="O3" s="10"/>
      <c r="P3" s="10"/>
      <c r="Q3" s="8"/>
      <c r="R3" s="8"/>
      <c r="S3" s="8"/>
      <c r="T3" s="8"/>
      <c r="U3" s="11"/>
      <c r="V3" s="12"/>
      <c r="W3" s="1"/>
      <c r="X3" s="1"/>
      <c r="Y3" s="1"/>
    </row>
    <row r="4" ht="15.75" customHeight="1">
      <c r="A4" s="1"/>
      <c r="B4" s="13" t="s">
        <v>21</v>
      </c>
      <c r="C4" s="14" t="str">
        <f>'Tyazo Momo Merchant Revenue Sta'!W160</f>
        <v/>
      </c>
      <c r="D4" s="15" t="str">
        <f>'Tyazo Momo Merchant Revenue Sta'!AE160</f>
        <v/>
      </c>
      <c r="E4" s="15">
        <v>0.0</v>
      </c>
      <c r="F4" s="15">
        <v>0.0</v>
      </c>
      <c r="G4" s="16">
        <f>'Internal Report from Lionel'!D107</f>
        <v>3089390</v>
      </c>
      <c r="H4" s="16">
        <f>'Internal Report from Lionel'!E107</f>
        <v>2285300</v>
      </c>
      <c r="I4" s="16">
        <f>'Internal Report from Lionel'!F107</f>
        <v>804090</v>
      </c>
      <c r="J4" s="17">
        <f t="shared" ref="J4:J8" si="1">C4+D4+E4+F4-H4</f>
        <v>-2285300</v>
      </c>
      <c r="K4" s="15">
        <f t="shared" ref="K4:K8" si="2">G4-(C4+D4+E4+F4)</f>
        <v>3089390</v>
      </c>
      <c r="L4" s="15">
        <f t="shared" ref="L4:L8" si="3">I4</f>
        <v>804090</v>
      </c>
      <c r="M4" s="15">
        <f t="shared" ref="M4:M8" si="4">K4-L4</f>
        <v>2285300</v>
      </c>
      <c r="N4" s="15"/>
      <c r="O4" s="15"/>
      <c r="P4" s="18"/>
      <c r="Q4" s="18"/>
      <c r="R4" s="18"/>
      <c r="S4" s="18"/>
      <c r="T4" s="18"/>
      <c r="U4" s="18"/>
      <c r="V4" s="1"/>
      <c r="W4" s="1"/>
      <c r="X4" s="1"/>
      <c r="Y4" s="1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</row>
    <row r="5" ht="15.75" customHeight="1">
      <c r="A5" s="1"/>
      <c r="B5" s="13" t="s">
        <v>22</v>
      </c>
      <c r="C5" s="17" t="str">
        <f>'Tyazo Momo Merchant Revenue Sta'!W173</f>
        <v/>
      </c>
      <c r="D5" s="15" t="str">
        <f>'Tyazo Momo Merchant Revenue Sta'!AE173</f>
        <v/>
      </c>
      <c r="E5" s="15">
        <v>0.0</v>
      </c>
      <c r="F5" s="15">
        <v>0.0</v>
      </c>
      <c r="G5" s="16">
        <f>'Internal Report from Lionel'!D211</f>
        <v>2985220</v>
      </c>
      <c r="H5" s="16">
        <f>'Internal Report from Lionel'!E211</f>
        <v>2587100</v>
      </c>
      <c r="I5" s="16">
        <f>'Internal Report from Lionel'!F211</f>
        <v>398120</v>
      </c>
      <c r="J5" s="17">
        <f t="shared" si="1"/>
        <v>-2587100</v>
      </c>
      <c r="K5" s="15">
        <f t="shared" si="2"/>
        <v>2985220</v>
      </c>
      <c r="L5" s="15">
        <f t="shared" si="3"/>
        <v>398120</v>
      </c>
      <c r="M5" s="15">
        <f t="shared" si="4"/>
        <v>2587100</v>
      </c>
      <c r="N5" s="20"/>
      <c r="O5" s="20"/>
      <c r="P5" s="20"/>
      <c r="Q5" s="21"/>
      <c r="R5" s="21"/>
      <c r="S5" s="21"/>
      <c r="T5" s="21"/>
      <c r="U5" s="21"/>
      <c r="V5" s="1"/>
      <c r="W5" s="1"/>
      <c r="X5" s="1"/>
      <c r="Y5" s="1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 ht="15.75" customHeight="1">
      <c r="A6" s="23"/>
      <c r="B6" s="24" t="s">
        <v>23</v>
      </c>
      <c r="C6" s="25" t="str">
        <f>'Tyazo Momo Merchant Revenue Sta'!W188</f>
        <v/>
      </c>
      <c r="D6" s="26" t="str">
        <f>'Tyazo Momo Merchant Revenue Sta'!AE188</f>
        <v/>
      </c>
      <c r="E6" s="26"/>
      <c r="F6" s="26">
        <v>0.0</v>
      </c>
      <c r="G6" s="27">
        <f>'Internal Report from Lionel'!D316</f>
        <v>3780400</v>
      </c>
      <c r="H6" s="27">
        <f>'Internal Report from Lionel'!E316</f>
        <v>2858200</v>
      </c>
      <c r="I6" s="27">
        <f>'Internal Report from Lionel'!F316</f>
        <v>922200</v>
      </c>
      <c r="J6" s="25">
        <f t="shared" si="1"/>
        <v>-2858200</v>
      </c>
      <c r="K6" s="26">
        <f t="shared" si="2"/>
        <v>3780400</v>
      </c>
      <c r="L6" s="26">
        <f t="shared" si="3"/>
        <v>922200</v>
      </c>
      <c r="M6" s="26">
        <f t="shared" si="4"/>
        <v>2858200</v>
      </c>
      <c r="N6" s="28"/>
      <c r="O6" s="28"/>
      <c r="P6" s="28"/>
      <c r="Q6" s="29"/>
      <c r="R6" s="29"/>
      <c r="S6" s="29"/>
      <c r="T6" s="29"/>
      <c r="U6" s="29"/>
      <c r="V6" s="23"/>
      <c r="W6" s="23"/>
      <c r="X6" s="23"/>
      <c r="Y6" s="23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</row>
    <row r="7" ht="15.75" customHeight="1">
      <c r="A7" s="31"/>
      <c r="B7" s="32" t="s">
        <v>24</v>
      </c>
      <c r="C7" s="33" t="str">
        <f>'Tyazo Momo Merchant Revenue Sta'!W201</f>
        <v/>
      </c>
      <c r="D7" s="34" t="str">
        <f>'Tyazo Momo Merchant Revenue Sta'!AE201</f>
        <v/>
      </c>
      <c r="E7" s="35"/>
      <c r="F7" s="35"/>
      <c r="G7" s="34">
        <f>'Internal Report from Lionel'!D446</f>
        <v>5390740</v>
      </c>
      <c r="H7" s="34">
        <f>'Internal Report from Lionel'!E446</f>
        <v>3311000</v>
      </c>
      <c r="I7" s="35">
        <f>'Internal Report from Lionel'!F446</f>
        <v>2079740</v>
      </c>
      <c r="J7" s="36">
        <f t="shared" si="1"/>
        <v>-3311000</v>
      </c>
      <c r="K7" s="35">
        <f t="shared" si="2"/>
        <v>5390740</v>
      </c>
      <c r="L7" s="35">
        <f t="shared" si="3"/>
        <v>2079740</v>
      </c>
      <c r="M7" s="35">
        <f t="shared" si="4"/>
        <v>3311000</v>
      </c>
      <c r="N7" s="37"/>
      <c r="O7" s="37"/>
      <c r="P7" s="37"/>
      <c r="Q7" s="38"/>
      <c r="R7" s="38"/>
      <c r="S7" s="38"/>
      <c r="T7" s="38"/>
      <c r="U7" s="38"/>
      <c r="V7" s="31"/>
      <c r="W7" s="31"/>
      <c r="X7" s="31"/>
      <c r="Y7" s="31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</row>
    <row r="8" ht="15.75" customHeight="1">
      <c r="A8" s="1"/>
      <c r="B8" s="24" t="s">
        <v>25</v>
      </c>
      <c r="C8" s="40" t="str">
        <f>'Tyazo Momo Merchant Revenue Sta'!W214</f>
        <v/>
      </c>
      <c r="D8" s="40" t="str">
        <f>'Tyazo Momo Merchant Revenue Sta'!AE214</f>
        <v/>
      </c>
      <c r="E8" s="40"/>
      <c r="F8" s="40"/>
      <c r="G8" s="40">
        <f>'Internal Report from Lionel'!D527</f>
        <v>2370140</v>
      </c>
      <c r="H8" s="40">
        <f>'Internal Report from Lionel'!E527</f>
        <v>1093800</v>
      </c>
      <c r="I8" s="40">
        <f>'Internal Report from Lionel'!F527</f>
        <v>1276340</v>
      </c>
      <c r="J8" s="36">
        <f t="shared" si="1"/>
        <v>-1093800</v>
      </c>
      <c r="K8" s="35">
        <f t="shared" si="2"/>
        <v>2370140</v>
      </c>
      <c r="L8" s="35">
        <f t="shared" si="3"/>
        <v>1276340</v>
      </c>
      <c r="M8" s="35">
        <f t="shared" si="4"/>
        <v>1093800</v>
      </c>
      <c r="N8" s="17"/>
      <c r="O8" s="17"/>
      <c r="P8" s="17"/>
      <c r="Q8" s="16"/>
      <c r="R8" s="16"/>
      <c r="S8" s="16"/>
      <c r="T8" s="16"/>
      <c r="U8" s="16"/>
      <c r="V8" s="1"/>
      <c r="W8" s="1"/>
      <c r="X8" s="1"/>
      <c r="Y8" s="1"/>
    </row>
    <row r="9" ht="15.75" customHeight="1">
      <c r="A9" s="1"/>
      <c r="B9" s="41"/>
      <c r="C9" s="42">
        <f t="shared" ref="C9:F9" si="5">SUM(C4:C8)</f>
        <v>0</v>
      </c>
      <c r="D9" s="42">
        <f t="shared" si="5"/>
        <v>0</v>
      </c>
      <c r="E9" s="42">
        <f t="shared" si="5"/>
        <v>0</v>
      </c>
      <c r="F9" s="42">
        <f t="shared" si="5"/>
        <v>0</v>
      </c>
      <c r="G9" s="42"/>
      <c r="H9" s="42"/>
      <c r="I9" s="42"/>
      <c r="J9" s="42"/>
      <c r="K9" s="42"/>
      <c r="L9" s="42"/>
      <c r="M9" s="42"/>
      <c r="N9" s="20"/>
      <c r="O9" s="20"/>
      <c r="P9" s="20"/>
      <c r="Q9" s="21"/>
      <c r="R9" s="21"/>
      <c r="S9" s="21"/>
      <c r="T9" s="21"/>
      <c r="U9" s="21"/>
      <c r="V9" s="1"/>
      <c r="W9" s="1"/>
      <c r="X9" s="1"/>
      <c r="Y9" s="1"/>
    </row>
    <row r="10" ht="15.75" customHeight="1">
      <c r="A10" s="1"/>
      <c r="B10" s="43"/>
      <c r="C10" s="1"/>
      <c r="D10" s="1"/>
      <c r="E10" s="1"/>
      <c r="F10" s="12"/>
      <c r="H10" s="10"/>
      <c r="I10" s="10"/>
      <c r="J10" s="1"/>
      <c r="K10" s="11"/>
      <c r="L10" s="11"/>
      <c r="M10" s="11"/>
      <c r="N10" s="44"/>
      <c r="P10" s="1"/>
      <c r="Q10" s="11"/>
      <c r="R10" s="11"/>
      <c r="S10" s="11"/>
      <c r="T10" s="1"/>
      <c r="U10" s="1"/>
      <c r="V10" s="1"/>
      <c r="W10" s="1"/>
      <c r="X10" s="1"/>
      <c r="Y10" s="1"/>
    </row>
    <row r="11" ht="15.75" customHeight="1">
      <c r="A11" s="1"/>
      <c r="B11" s="43"/>
      <c r="C11" s="1"/>
      <c r="D11" s="1"/>
      <c r="E11" s="1"/>
      <c r="F11" s="40"/>
      <c r="G11" s="12"/>
      <c r="H11" s="10"/>
      <c r="I11" s="10"/>
      <c r="J11" s="1"/>
      <c r="K11" s="11"/>
      <c r="L11" s="11"/>
      <c r="M11" s="11"/>
      <c r="N11" s="44"/>
      <c r="O11" s="10"/>
      <c r="P11" s="10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C12" s="1"/>
      <c r="D12" s="1"/>
      <c r="E12" s="1"/>
      <c r="F12" s="42"/>
      <c r="G12" s="42"/>
      <c r="H12" s="10"/>
      <c r="I12" s="10"/>
      <c r="J12" s="11"/>
      <c r="K12" s="11"/>
      <c r="L12" s="11"/>
      <c r="M12" s="11"/>
      <c r="N12" s="4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C13" s="2"/>
      <c r="D13" s="2"/>
      <c r="E13" s="1"/>
      <c r="F13" s="42"/>
      <c r="G13" s="42"/>
      <c r="H13" s="9"/>
      <c r="I13" s="10"/>
      <c r="J13" s="11"/>
      <c r="K13" s="11"/>
      <c r="L13" s="11"/>
      <c r="M13" s="11"/>
      <c r="N13" s="4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C14" s="28" t="s">
        <v>26</v>
      </c>
      <c r="D14" s="28" t="s">
        <v>27</v>
      </c>
      <c r="E14" s="28" t="s">
        <v>28</v>
      </c>
      <c r="F14" s="28" t="s">
        <v>29</v>
      </c>
      <c r="G14" s="45" t="s">
        <v>30</v>
      </c>
      <c r="H14" s="45" t="s">
        <v>31</v>
      </c>
      <c r="I14" s="10"/>
      <c r="J14" s="11"/>
      <c r="K14" s="11"/>
      <c r="L14" s="11"/>
      <c r="M14" s="11"/>
      <c r="N14" s="4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24" t="s">
        <v>32</v>
      </c>
      <c r="C15" s="46" t="str">
        <f>G9</f>
        <v/>
      </c>
      <c r="D15" s="17">
        <f>G4</f>
        <v>3089390</v>
      </c>
      <c r="E15" s="17">
        <f>G5</f>
        <v>2985220</v>
      </c>
      <c r="F15" s="17">
        <f>G6</f>
        <v>3780400</v>
      </c>
      <c r="G15" s="17">
        <f>G7</f>
        <v>5390740</v>
      </c>
      <c r="H15" s="17">
        <f>G8</f>
        <v>2370140</v>
      </c>
      <c r="I15" s="10"/>
      <c r="J15" s="47"/>
      <c r="K15" s="11"/>
      <c r="L15" s="11"/>
      <c r="M15" s="11"/>
      <c r="N15" s="4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24" t="s">
        <v>33</v>
      </c>
      <c r="C16" s="46">
        <f>C9+D9+E9+F9</f>
        <v>0</v>
      </c>
      <c r="D16" s="17">
        <f>C4+D4+E4+F4</f>
        <v>0</v>
      </c>
      <c r="E16" s="17">
        <f>C5+D5+E5+F5</f>
        <v>0</v>
      </c>
      <c r="F16" s="17">
        <f>C6+D6+E6+F6</f>
        <v>0</v>
      </c>
      <c r="G16" s="17">
        <f>C7+D7+E7+F7</f>
        <v>0</v>
      </c>
      <c r="H16" s="17">
        <f>C8+D8+E8+F8</f>
        <v>0</v>
      </c>
      <c r="I16" s="10"/>
      <c r="J16" s="48"/>
      <c r="K16" s="11"/>
      <c r="L16" s="11"/>
      <c r="M16" s="11"/>
      <c r="N16" s="4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24" t="s">
        <v>34</v>
      </c>
      <c r="C17" s="46">
        <f t="shared" ref="C17:H17" si="6">C15-C16</f>
        <v>0</v>
      </c>
      <c r="D17" s="17">
        <f t="shared" si="6"/>
        <v>3089390</v>
      </c>
      <c r="E17" s="17">
        <f t="shared" si="6"/>
        <v>2985220</v>
      </c>
      <c r="F17" s="17">
        <f t="shared" si="6"/>
        <v>3780400</v>
      </c>
      <c r="G17" s="17">
        <f t="shared" si="6"/>
        <v>5390740</v>
      </c>
      <c r="H17" s="17">
        <f t="shared" si="6"/>
        <v>2370140</v>
      </c>
      <c r="I17" s="10"/>
      <c r="J17" s="1"/>
      <c r="K17" s="11"/>
      <c r="L17" s="11"/>
      <c r="M17" s="11"/>
      <c r="N17" s="4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B18" s="24" t="s">
        <v>35</v>
      </c>
      <c r="C18" s="46" t="str">
        <f>I9</f>
        <v/>
      </c>
      <c r="D18" s="17">
        <f>I4</f>
        <v>804090</v>
      </c>
      <c r="E18" s="17">
        <f>I5</f>
        <v>398120</v>
      </c>
      <c r="F18" s="17">
        <f>I6</f>
        <v>922200</v>
      </c>
      <c r="G18" s="10">
        <f>I7</f>
        <v>2079740</v>
      </c>
      <c r="H18" s="10">
        <f>I8</f>
        <v>1276340</v>
      </c>
      <c r="I18" s="49"/>
      <c r="J18" s="48"/>
      <c r="K18" s="8"/>
      <c r="L18" s="8"/>
      <c r="M18" s="8"/>
      <c r="N18" s="8"/>
      <c r="O18" s="10"/>
      <c r="P18" s="10"/>
      <c r="Q18" s="1"/>
      <c r="R18" s="1"/>
      <c r="S18" s="1"/>
      <c r="T18" s="1"/>
      <c r="U18" s="1"/>
    </row>
    <row r="19" ht="15.75" customHeight="1">
      <c r="A19" s="1"/>
      <c r="B19" s="50" t="s">
        <v>36</v>
      </c>
      <c r="C19" s="51">
        <f t="shared" ref="C19:H19" si="7">C17-C18</f>
        <v>0</v>
      </c>
      <c r="D19" s="51">
        <f t="shared" si="7"/>
        <v>2285300</v>
      </c>
      <c r="E19" s="51">
        <f t="shared" si="7"/>
        <v>2587100</v>
      </c>
      <c r="F19" s="51">
        <f t="shared" si="7"/>
        <v>2858200</v>
      </c>
      <c r="G19" s="51">
        <f t="shared" si="7"/>
        <v>3311000</v>
      </c>
      <c r="H19" s="51">
        <f t="shared" si="7"/>
        <v>1093800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P20" s="1"/>
      <c r="S20" s="1"/>
      <c r="T20" s="1"/>
    </row>
    <row r="21" ht="15.75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P21" s="1"/>
      <c r="S21" s="1"/>
      <c r="T21" s="1"/>
    </row>
    <row r="22" ht="15.75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P22" s="1"/>
      <c r="S22" s="1"/>
      <c r="T22" s="1"/>
    </row>
    <row r="23" ht="15.75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P23" s="1"/>
      <c r="S23" s="1"/>
      <c r="T23" s="1"/>
    </row>
    <row r="24" ht="15.75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S24" s="1"/>
      <c r="T24" s="1"/>
    </row>
    <row r="25" ht="15.75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S25" s="1"/>
      <c r="T25" s="1"/>
    </row>
    <row r="26" ht="15.75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S26" s="1"/>
      <c r="T26" s="1"/>
    </row>
    <row r="27" ht="15.75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S27" s="1"/>
      <c r="T27" s="1"/>
    </row>
    <row r="28" ht="15.7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S28" s="1"/>
      <c r="T28" s="1"/>
    </row>
    <row r="29" ht="15.75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P29" s="1"/>
      <c r="S29" s="1"/>
      <c r="T29" s="1"/>
    </row>
    <row r="30" ht="15.75" customHeight="1">
      <c r="D30" s="1"/>
      <c r="E30" s="1"/>
      <c r="F30" s="1"/>
      <c r="G30" s="1"/>
      <c r="H30" s="1"/>
      <c r="I30" s="1"/>
      <c r="J30" s="1"/>
      <c r="K30" s="1"/>
      <c r="L30" s="1"/>
      <c r="M30" s="1"/>
      <c r="P30" s="1"/>
      <c r="S30" s="1"/>
      <c r="T30" s="1"/>
    </row>
    <row r="31" ht="15.75" customHeight="1">
      <c r="D31" s="1"/>
      <c r="E31" s="1"/>
      <c r="F31" s="1"/>
      <c r="G31" s="1"/>
      <c r="H31" s="1"/>
      <c r="I31" s="1"/>
      <c r="J31" s="1"/>
      <c r="K31" s="1"/>
      <c r="L31" s="1"/>
      <c r="M31" s="1"/>
      <c r="P31" s="1"/>
      <c r="S31" s="1"/>
      <c r="T31" s="1"/>
    </row>
    <row r="32" ht="15.75" customHeight="1">
      <c r="D32" s="1"/>
      <c r="E32" s="1"/>
      <c r="F32" s="1"/>
      <c r="G32" s="1"/>
      <c r="H32" s="1"/>
      <c r="I32" s="1"/>
      <c r="J32" s="1"/>
      <c r="K32" s="1"/>
      <c r="L32" s="1"/>
      <c r="M32" s="1"/>
      <c r="P32" s="1"/>
      <c r="S32" s="1"/>
      <c r="T32" s="1"/>
    </row>
    <row r="33" ht="15.75" customHeight="1">
      <c r="D33" s="1"/>
      <c r="E33" s="1"/>
      <c r="F33" s="1"/>
      <c r="G33" s="1"/>
      <c r="H33" s="1"/>
      <c r="I33" s="1"/>
      <c r="J33" s="1"/>
      <c r="K33" s="1"/>
      <c r="L33" s="1"/>
      <c r="M33" s="1"/>
      <c r="P33" s="1"/>
      <c r="S33" s="1"/>
      <c r="T33" s="1"/>
    </row>
    <row r="34" ht="15.75" customHeight="1">
      <c r="D34" s="1"/>
      <c r="E34" s="1"/>
      <c r="F34" s="1"/>
      <c r="G34" s="1"/>
      <c r="H34" s="1"/>
      <c r="I34" s="1"/>
      <c r="J34" s="1"/>
      <c r="K34" s="1"/>
      <c r="L34" s="1"/>
      <c r="M34" s="1"/>
      <c r="P34" s="1"/>
      <c r="S34" s="1"/>
      <c r="T34" s="1"/>
    </row>
    <row r="35" ht="15.75" customHeight="1">
      <c r="D35" s="1"/>
      <c r="E35" s="1"/>
      <c r="F35" s="1"/>
      <c r="G35" s="1"/>
      <c r="H35" s="1"/>
      <c r="I35" s="1"/>
      <c r="J35" s="1"/>
      <c r="K35" s="1"/>
      <c r="L35" s="1"/>
      <c r="M35" s="1"/>
      <c r="P35" s="1"/>
      <c r="S35" s="1"/>
      <c r="T35" s="1"/>
    </row>
    <row r="36" ht="15.75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P36" s="1"/>
      <c r="S36" s="1"/>
      <c r="T36" s="1"/>
    </row>
    <row r="37" ht="15.7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P37" s="1"/>
      <c r="S37" s="1"/>
      <c r="T37" s="1"/>
    </row>
    <row r="38" ht="15.7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P38" s="1"/>
      <c r="S38" s="1"/>
      <c r="T38" s="1"/>
    </row>
    <row r="39" ht="15.75" customHeight="1">
      <c r="D39" s="1"/>
      <c r="E39" s="1"/>
      <c r="F39" s="1"/>
      <c r="G39" s="1"/>
      <c r="H39" s="1"/>
      <c r="I39" s="1"/>
      <c r="J39" s="1"/>
      <c r="K39" s="1"/>
      <c r="L39" s="1"/>
      <c r="M39" s="1"/>
      <c r="P39" s="1"/>
      <c r="S39" s="1"/>
      <c r="T39" s="1"/>
    </row>
    <row r="40" ht="15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S40" s="1"/>
      <c r="T40" s="1"/>
    </row>
    <row r="41" ht="15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P41" s="1"/>
      <c r="S41" s="1"/>
      <c r="T41" s="1"/>
    </row>
    <row r="42" ht="15.75" customHeight="1">
      <c r="D42" s="1"/>
      <c r="E42" s="1"/>
      <c r="F42" s="1"/>
      <c r="G42" s="1"/>
      <c r="H42" s="1"/>
      <c r="I42" s="1"/>
      <c r="J42" s="1"/>
      <c r="K42" s="1"/>
      <c r="L42" s="1"/>
      <c r="M42" s="1"/>
      <c r="P42" s="1"/>
      <c r="S42" s="1"/>
      <c r="T42" s="1"/>
    </row>
    <row r="43" ht="15.75" customHeight="1">
      <c r="D43" s="1"/>
      <c r="E43" s="1"/>
      <c r="F43" s="1"/>
      <c r="G43" s="1"/>
      <c r="H43" s="1"/>
      <c r="I43" s="1"/>
      <c r="J43" s="1"/>
      <c r="K43" s="10"/>
      <c r="L43" s="10"/>
      <c r="M43" s="10"/>
      <c r="P43" s="1"/>
      <c r="S43" s="1"/>
      <c r="T43" s="1"/>
    </row>
    <row r="44" ht="15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P44" s="1"/>
      <c r="S44" s="1"/>
      <c r="T44" s="1"/>
    </row>
    <row r="45" ht="15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P45" s="1"/>
      <c r="S45" s="1"/>
      <c r="T45" s="1"/>
    </row>
    <row r="46" ht="15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P46" s="1"/>
      <c r="S46" s="1"/>
      <c r="T46" s="1"/>
    </row>
    <row r="47" ht="15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P47" s="1"/>
      <c r="S47" s="1"/>
      <c r="T47" s="1"/>
    </row>
    <row r="48" ht="15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P48" s="1"/>
      <c r="S48" s="1"/>
      <c r="T48" s="1"/>
    </row>
    <row r="49" ht="15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P49" s="1"/>
      <c r="S49" s="1"/>
      <c r="T49" s="1"/>
    </row>
    <row r="50" ht="15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P50" s="1"/>
      <c r="S50" s="1"/>
      <c r="T50" s="1"/>
    </row>
    <row r="51" ht="15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P51" s="1"/>
      <c r="S51" s="1"/>
      <c r="T51" s="1"/>
    </row>
    <row r="52" ht="15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P52" s="1"/>
      <c r="S52" s="1"/>
      <c r="T52" s="1"/>
    </row>
    <row r="53" ht="15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P53" s="1"/>
      <c r="S53" s="1"/>
      <c r="T53" s="1"/>
    </row>
    <row r="54" ht="15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P54" s="1"/>
      <c r="S54" s="1"/>
      <c r="T54" s="1"/>
    </row>
    <row r="55" ht="15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P55" s="1"/>
      <c r="S55" s="1"/>
      <c r="T55" s="1"/>
    </row>
    <row r="56" ht="15.7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P56" s="1"/>
      <c r="S56" s="1"/>
      <c r="T56" s="1"/>
    </row>
    <row r="57" ht="15.7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P57" s="1"/>
      <c r="S57" s="1"/>
      <c r="T57" s="1"/>
    </row>
    <row r="58" ht="15.7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P58" s="1"/>
      <c r="S58" s="1"/>
      <c r="T58" s="1"/>
    </row>
    <row r="59" ht="15.7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P59" s="1"/>
      <c r="S59" s="1"/>
      <c r="T59" s="1"/>
    </row>
    <row r="60" ht="15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P60" s="1"/>
      <c r="S60" s="1"/>
      <c r="T60" s="1"/>
    </row>
    <row r="61" ht="15.7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P61" s="1"/>
      <c r="S61" s="1"/>
      <c r="T61" s="1"/>
    </row>
    <row r="62" ht="15.7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S62" s="1"/>
      <c r="T62" s="1"/>
    </row>
    <row r="63" ht="15.7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P63" s="1"/>
      <c r="S63" s="1"/>
      <c r="T63" s="1"/>
    </row>
    <row r="64" ht="15.7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P64" s="1"/>
      <c r="S64" s="1"/>
      <c r="T64" s="1"/>
    </row>
    <row r="65" ht="15.75" customHeight="1">
      <c r="D65" s="1"/>
      <c r="E65" s="1"/>
      <c r="F65" s="1"/>
      <c r="G65" s="1"/>
      <c r="H65" s="1"/>
      <c r="I65" s="1"/>
      <c r="J65" s="1"/>
      <c r="K65" s="1"/>
      <c r="L65" s="1"/>
      <c r="M65" s="1"/>
      <c r="P65" s="1"/>
      <c r="S65" s="1"/>
      <c r="T65" s="1"/>
    </row>
    <row r="66" ht="15.75" customHeight="1">
      <c r="D66" s="1"/>
      <c r="E66" s="1"/>
      <c r="F66" s="1"/>
      <c r="G66" s="1"/>
      <c r="H66" s="1"/>
      <c r="I66" s="1"/>
      <c r="J66" s="1"/>
      <c r="K66" s="1"/>
      <c r="L66" s="1"/>
      <c r="M66" s="1"/>
      <c r="P66" s="1"/>
      <c r="S66" s="1"/>
      <c r="T66" s="1"/>
    </row>
    <row r="67" ht="15.75" customHeight="1">
      <c r="D67" s="1"/>
      <c r="E67" s="1"/>
      <c r="F67" s="1"/>
      <c r="G67" s="1"/>
      <c r="H67" s="1"/>
      <c r="I67" s="1"/>
      <c r="J67" s="1"/>
      <c r="K67" s="1"/>
      <c r="L67" s="1"/>
      <c r="M67" s="1"/>
      <c r="P67" s="1"/>
      <c r="S67" s="1"/>
      <c r="T67" s="1"/>
    </row>
    <row r="68" ht="15.75" customHeight="1">
      <c r="D68" s="1"/>
      <c r="E68" s="1"/>
      <c r="F68" s="1"/>
      <c r="G68" s="1"/>
      <c r="H68" s="1"/>
      <c r="I68" s="1"/>
      <c r="J68" s="1"/>
      <c r="K68" s="1"/>
      <c r="L68" s="1"/>
      <c r="M68" s="1"/>
      <c r="P68" s="1"/>
      <c r="S68" s="1"/>
      <c r="T68" s="1"/>
    </row>
    <row r="69" ht="15.75" customHeight="1">
      <c r="D69" s="1"/>
      <c r="E69" s="1"/>
      <c r="F69" s="1"/>
      <c r="G69" s="1"/>
      <c r="H69" s="1"/>
      <c r="I69" s="1"/>
      <c r="J69" s="1"/>
      <c r="K69" s="1"/>
      <c r="L69" s="1"/>
      <c r="M69" s="1"/>
      <c r="P69" s="1"/>
      <c r="S69" s="1"/>
      <c r="T69" s="1"/>
    </row>
    <row r="70" ht="15.75" customHeight="1">
      <c r="D70" s="1"/>
      <c r="E70" s="1"/>
      <c r="F70" s="1"/>
      <c r="G70" s="1"/>
      <c r="H70" s="1"/>
      <c r="I70" s="1"/>
      <c r="J70" s="1"/>
      <c r="K70" s="1"/>
      <c r="L70" s="1"/>
      <c r="M70" s="1"/>
      <c r="P70" s="1"/>
      <c r="S70" s="1"/>
      <c r="T70" s="1"/>
    </row>
    <row r="71" ht="15.75" customHeight="1">
      <c r="D71" s="1"/>
      <c r="E71" s="1"/>
      <c r="F71" s="1"/>
      <c r="G71" s="1"/>
      <c r="H71" s="1"/>
      <c r="I71" s="1"/>
      <c r="J71" s="1"/>
      <c r="K71" s="1"/>
      <c r="L71" s="1"/>
      <c r="M71" s="1"/>
      <c r="P71" s="1"/>
      <c r="S71" s="1"/>
      <c r="T71" s="1"/>
    </row>
    <row r="72" ht="15.75" customHeight="1">
      <c r="D72" s="1"/>
      <c r="E72" s="1"/>
      <c r="F72" s="1"/>
      <c r="G72" s="1"/>
      <c r="H72" s="1"/>
      <c r="I72" s="1"/>
      <c r="J72" s="1"/>
      <c r="K72" s="1"/>
      <c r="L72" s="1"/>
      <c r="M72" s="1"/>
      <c r="P72" s="1"/>
      <c r="S72" s="1"/>
      <c r="T72" s="1"/>
    </row>
    <row r="73" ht="15.75" customHeight="1">
      <c r="D73" s="1"/>
      <c r="E73" s="1"/>
      <c r="F73" s="1"/>
      <c r="G73" s="1"/>
      <c r="H73" s="1"/>
      <c r="I73" s="1"/>
      <c r="J73" s="1"/>
      <c r="K73" s="1"/>
      <c r="L73" s="1"/>
      <c r="M73" s="1"/>
      <c r="P73" s="1"/>
      <c r="S73" s="1"/>
      <c r="T73" s="1"/>
    </row>
    <row r="74" ht="15.75" customHeight="1">
      <c r="D74" s="1"/>
      <c r="E74" s="1"/>
      <c r="F74" s="1"/>
      <c r="G74" s="1"/>
      <c r="H74" s="1"/>
      <c r="I74" s="1"/>
      <c r="J74" s="1"/>
      <c r="K74" s="1"/>
      <c r="L74" s="1"/>
      <c r="M74" s="1"/>
      <c r="P74" s="1"/>
      <c r="S74" s="1"/>
      <c r="T74" s="1"/>
    </row>
    <row r="75" ht="15.75" customHeight="1">
      <c r="D75" s="1"/>
      <c r="E75" s="1"/>
      <c r="F75" s="1"/>
      <c r="G75" s="1"/>
      <c r="H75" s="1"/>
      <c r="I75" s="1"/>
      <c r="J75" s="1"/>
      <c r="K75" s="1"/>
      <c r="L75" s="1"/>
      <c r="M75" s="1"/>
      <c r="P75" s="1"/>
      <c r="S75" s="1"/>
      <c r="T75" s="1"/>
    </row>
    <row r="76" ht="15.75" customHeight="1">
      <c r="D76" s="1"/>
      <c r="E76" s="1"/>
      <c r="F76" s="1"/>
      <c r="G76" s="1"/>
      <c r="H76" s="1"/>
      <c r="I76" s="1"/>
      <c r="J76" s="1"/>
      <c r="K76" s="1"/>
      <c r="L76" s="1"/>
      <c r="M76" s="1"/>
      <c r="P76" s="1"/>
      <c r="S76" s="1"/>
      <c r="T76" s="1"/>
    </row>
    <row r="77" ht="15.75" customHeight="1">
      <c r="D77" s="1"/>
      <c r="E77" s="1"/>
      <c r="F77" s="1"/>
      <c r="G77" s="1"/>
      <c r="H77" s="1"/>
      <c r="I77" s="1"/>
      <c r="J77" s="1"/>
      <c r="K77" s="1"/>
      <c r="L77" s="1"/>
      <c r="M77" s="1"/>
      <c r="P77" s="1"/>
      <c r="S77" s="1"/>
      <c r="T77" s="1"/>
    </row>
    <row r="78" ht="15.75" customHeight="1">
      <c r="D78" s="1"/>
      <c r="E78" s="1"/>
      <c r="F78" s="1"/>
      <c r="G78" s="1"/>
      <c r="H78" s="1"/>
      <c r="I78" s="1"/>
      <c r="J78" s="1"/>
      <c r="K78" s="1"/>
      <c r="L78" s="1"/>
      <c r="M78" s="1"/>
      <c r="P78" s="1"/>
      <c r="S78" s="1"/>
      <c r="T78" s="1"/>
    </row>
    <row r="79" ht="15.75" customHeight="1">
      <c r="D79" s="1"/>
      <c r="E79" s="1"/>
      <c r="F79" s="1"/>
      <c r="G79" s="1"/>
      <c r="H79" s="1"/>
      <c r="I79" s="1"/>
      <c r="J79" s="1"/>
      <c r="K79" s="1"/>
      <c r="L79" s="1"/>
      <c r="M79" s="1"/>
      <c r="P79" s="1"/>
      <c r="S79" s="1"/>
      <c r="T79" s="1"/>
    </row>
    <row r="80" ht="15.75" customHeight="1">
      <c r="D80" s="1"/>
      <c r="E80" s="1"/>
      <c r="F80" s="1"/>
      <c r="G80" s="1"/>
      <c r="H80" s="1"/>
      <c r="I80" s="1"/>
      <c r="J80" s="1"/>
      <c r="K80" s="1"/>
      <c r="L80" s="1"/>
      <c r="M80" s="1"/>
      <c r="P80" s="1"/>
      <c r="S80" s="1"/>
      <c r="T80" s="1"/>
    </row>
    <row r="81" ht="15.75" customHeight="1">
      <c r="D81" s="1"/>
      <c r="E81" s="1"/>
      <c r="F81" s="1"/>
      <c r="G81" s="1"/>
      <c r="H81" s="1"/>
      <c r="I81" s="1"/>
      <c r="J81" s="1"/>
      <c r="K81" s="1"/>
      <c r="L81" s="1"/>
      <c r="M81" s="1"/>
      <c r="P81" s="1"/>
      <c r="S81" s="1"/>
      <c r="T81" s="1"/>
    </row>
    <row r="82" ht="15.75" customHeight="1">
      <c r="D82" s="1"/>
      <c r="E82" s="1"/>
      <c r="F82" s="1"/>
      <c r="G82" s="1"/>
      <c r="H82" s="1"/>
      <c r="I82" s="1"/>
      <c r="J82" s="1"/>
      <c r="K82" s="1"/>
      <c r="L82" s="1"/>
      <c r="M82" s="1"/>
      <c r="P82" s="1"/>
      <c r="S82" s="1"/>
      <c r="T82" s="1"/>
    </row>
    <row r="83" ht="15.75" customHeight="1">
      <c r="D83" s="1"/>
      <c r="E83" s="1"/>
      <c r="F83" s="1"/>
      <c r="G83" s="1"/>
      <c r="H83" s="1"/>
      <c r="I83" s="1"/>
      <c r="J83" s="1"/>
      <c r="K83" s="1"/>
      <c r="L83" s="1"/>
      <c r="M83" s="1"/>
      <c r="P83" s="1"/>
      <c r="S83" s="1"/>
      <c r="T83" s="1"/>
    </row>
    <row r="84" ht="15.75" customHeight="1"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S84" s="1"/>
      <c r="T84" s="1"/>
    </row>
    <row r="85" ht="15.75" customHeight="1">
      <c r="D85" s="1"/>
      <c r="E85" s="1"/>
      <c r="F85" s="1"/>
      <c r="G85" s="1"/>
      <c r="H85" s="1"/>
      <c r="I85" s="1"/>
      <c r="J85" s="1"/>
      <c r="K85" s="1"/>
      <c r="L85" s="1"/>
      <c r="M85" s="1"/>
      <c r="P85" s="1"/>
      <c r="S85" s="1"/>
      <c r="T85" s="1"/>
    </row>
    <row r="86" ht="15.75" customHeight="1">
      <c r="D86" s="1"/>
      <c r="E86" s="1"/>
      <c r="F86" s="1"/>
      <c r="G86" s="1"/>
      <c r="H86" s="1"/>
      <c r="I86" s="1"/>
      <c r="J86" s="1"/>
      <c r="K86" s="1"/>
      <c r="L86" s="1"/>
      <c r="M86" s="1"/>
      <c r="P86" s="1"/>
      <c r="S86" s="1"/>
      <c r="T86" s="1"/>
    </row>
    <row r="87" ht="15.75" customHeight="1">
      <c r="D87" s="1"/>
      <c r="E87" s="1"/>
      <c r="F87" s="1"/>
      <c r="G87" s="1"/>
      <c r="H87" s="1"/>
      <c r="I87" s="1"/>
      <c r="J87" s="1"/>
      <c r="K87" s="1"/>
      <c r="L87" s="1"/>
      <c r="M87" s="1"/>
      <c r="P87" s="1"/>
      <c r="S87" s="1"/>
      <c r="T87" s="1"/>
    </row>
    <row r="88" ht="15.75" customHeight="1">
      <c r="D88" s="1"/>
      <c r="E88" s="1"/>
      <c r="F88" s="1"/>
      <c r="G88" s="1"/>
      <c r="H88" s="1"/>
      <c r="I88" s="1"/>
      <c r="J88" s="1"/>
      <c r="K88" s="1"/>
      <c r="L88" s="1"/>
      <c r="M88" s="1"/>
      <c r="P88" s="1"/>
      <c r="S88" s="1"/>
      <c r="T88" s="1"/>
    </row>
    <row r="89" ht="15.75" customHeight="1">
      <c r="D89" s="1"/>
      <c r="E89" s="1"/>
      <c r="F89" s="1"/>
      <c r="G89" s="1"/>
      <c r="H89" s="1"/>
      <c r="I89" s="1"/>
      <c r="J89" s="1"/>
      <c r="K89" s="1"/>
      <c r="L89" s="1"/>
      <c r="M89" s="1"/>
      <c r="P89" s="1"/>
      <c r="S89" s="1"/>
      <c r="T89" s="1"/>
    </row>
    <row r="90" ht="15.75" customHeight="1">
      <c r="D90" s="1"/>
      <c r="E90" s="1"/>
      <c r="F90" s="1"/>
      <c r="G90" s="1"/>
      <c r="H90" s="1"/>
      <c r="I90" s="1"/>
      <c r="J90" s="1"/>
      <c r="K90" s="1"/>
      <c r="L90" s="1"/>
      <c r="M90" s="1"/>
      <c r="P90" s="1"/>
      <c r="S90" s="1"/>
      <c r="T90" s="1"/>
    </row>
    <row r="91" ht="15.75" customHeight="1">
      <c r="D91" s="1"/>
      <c r="E91" s="1"/>
      <c r="F91" s="1"/>
      <c r="G91" s="1"/>
      <c r="H91" s="1"/>
      <c r="I91" s="1"/>
      <c r="J91" s="1"/>
      <c r="K91" s="1"/>
      <c r="L91" s="1"/>
      <c r="M91" s="1"/>
      <c r="P91" s="1"/>
      <c r="S91" s="1"/>
      <c r="T91" s="1"/>
    </row>
    <row r="92" ht="15.75" customHeight="1">
      <c r="D92" s="1"/>
      <c r="E92" s="1"/>
      <c r="F92" s="1"/>
      <c r="G92" s="1"/>
      <c r="H92" s="1"/>
      <c r="I92" s="1"/>
      <c r="J92" s="1"/>
      <c r="K92" s="1"/>
      <c r="L92" s="1"/>
      <c r="M92" s="1"/>
      <c r="P92" s="1"/>
      <c r="S92" s="1"/>
      <c r="T92" s="1"/>
    </row>
    <row r="93" ht="15.75" customHeight="1">
      <c r="D93" s="1"/>
      <c r="E93" s="1"/>
      <c r="F93" s="1"/>
      <c r="G93" s="1"/>
      <c r="H93" s="1"/>
      <c r="I93" s="1"/>
      <c r="J93" s="1"/>
      <c r="K93" s="1"/>
      <c r="L93" s="1"/>
      <c r="M93" s="1"/>
      <c r="P93" s="1"/>
      <c r="S93" s="1"/>
      <c r="T93" s="1"/>
    </row>
    <row r="94" ht="15.75" customHeight="1">
      <c r="D94" s="1"/>
      <c r="E94" s="1"/>
      <c r="F94" s="1"/>
      <c r="G94" s="1"/>
      <c r="H94" s="1"/>
      <c r="I94" s="1"/>
      <c r="J94" s="1"/>
      <c r="K94" s="1"/>
      <c r="L94" s="1"/>
      <c r="M94" s="1"/>
      <c r="P94" s="1"/>
      <c r="S94" s="1"/>
      <c r="T94" s="1"/>
    </row>
    <row r="95" ht="15.75" customHeight="1">
      <c r="D95" s="1"/>
      <c r="E95" s="1"/>
      <c r="F95" s="1"/>
      <c r="G95" s="1"/>
      <c r="H95" s="1"/>
      <c r="I95" s="1"/>
      <c r="J95" s="1"/>
      <c r="K95" s="1"/>
      <c r="L95" s="1"/>
      <c r="M95" s="1"/>
      <c r="P95" s="1"/>
      <c r="S95" s="1"/>
      <c r="T95" s="1"/>
    </row>
    <row r="96" ht="15.75" customHeight="1">
      <c r="D96" s="1"/>
      <c r="E96" s="1"/>
      <c r="F96" s="1"/>
      <c r="G96" s="1"/>
      <c r="H96" s="1"/>
      <c r="I96" s="1"/>
      <c r="J96" s="1"/>
      <c r="K96" s="1"/>
      <c r="L96" s="1"/>
      <c r="M96" s="1"/>
      <c r="P96" s="1"/>
      <c r="S96" s="1"/>
      <c r="T96" s="1"/>
    </row>
    <row r="97" ht="15.75" customHeight="1">
      <c r="D97" s="1"/>
      <c r="E97" s="1"/>
      <c r="F97" s="1"/>
      <c r="G97" s="1"/>
      <c r="H97" s="1"/>
      <c r="I97" s="1"/>
      <c r="J97" s="1"/>
      <c r="K97" s="1"/>
      <c r="L97" s="1"/>
      <c r="M97" s="1"/>
      <c r="P97" s="1"/>
      <c r="S97" s="1"/>
      <c r="T97" s="1"/>
    </row>
    <row r="98" ht="15.75" customHeight="1">
      <c r="D98" s="1"/>
      <c r="E98" s="1"/>
      <c r="F98" s="1"/>
      <c r="G98" s="1"/>
      <c r="H98" s="1"/>
      <c r="I98" s="1"/>
      <c r="J98" s="1"/>
      <c r="K98" s="1"/>
      <c r="L98" s="1"/>
      <c r="M98" s="1"/>
      <c r="P98" s="1"/>
      <c r="S98" s="1"/>
      <c r="T98" s="1"/>
    </row>
    <row r="99" ht="15.75" customHeight="1">
      <c r="D99" s="1"/>
      <c r="E99" s="1"/>
      <c r="F99" s="1"/>
      <c r="G99" s="1"/>
      <c r="H99" s="1"/>
      <c r="I99" s="1"/>
      <c r="J99" s="1"/>
      <c r="K99" s="1"/>
      <c r="L99" s="1"/>
      <c r="M99" s="1"/>
      <c r="P99" s="1"/>
      <c r="S99" s="1"/>
      <c r="T99" s="1"/>
    </row>
    <row r="100" ht="15.75" customHeight="1">
      <c r="D100" s="1"/>
      <c r="E100" s="1"/>
      <c r="F100" s="1"/>
      <c r="G100" s="1"/>
      <c r="H100" s="1"/>
      <c r="I100" s="1"/>
      <c r="J100" s="1"/>
      <c r="K100" s="1"/>
      <c r="L100" s="1"/>
      <c r="M100" s="1"/>
      <c r="P100" s="1"/>
      <c r="S100" s="1"/>
      <c r="T100" s="1"/>
    </row>
    <row r="101" ht="15.75" customHeight="1">
      <c r="D101" s="1"/>
      <c r="E101" s="1"/>
      <c r="F101" s="1"/>
      <c r="G101" s="1"/>
      <c r="H101" s="1"/>
      <c r="I101" s="1"/>
      <c r="J101" s="1"/>
      <c r="K101" s="1"/>
      <c r="L101" s="1"/>
      <c r="M101" s="1"/>
      <c r="P101" s="1"/>
      <c r="S101" s="1"/>
      <c r="T101" s="1"/>
    </row>
    <row r="102" ht="15.75" customHeight="1">
      <c r="D102" s="1"/>
      <c r="E102" s="1"/>
      <c r="F102" s="1"/>
      <c r="G102" s="1"/>
      <c r="H102" s="1"/>
      <c r="I102" s="1"/>
      <c r="J102" s="1"/>
      <c r="K102" s="1"/>
      <c r="L102" s="1"/>
      <c r="M102" s="1"/>
      <c r="P102" s="1"/>
      <c r="S102" s="1"/>
      <c r="T102" s="1"/>
    </row>
    <row r="103" ht="15.75" customHeight="1">
      <c r="D103" s="1"/>
      <c r="E103" s="1"/>
      <c r="F103" s="1"/>
      <c r="G103" s="1"/>
      <c r="H103" s="1"/>
      <c r="I103" s="1"/>
      <c r="J103" s="1"/>
      <c r="K103" s="1"/>
      <c r="L103" s="1"/>
      <c r="M103" s="1"/>
      <c r="P103" s="1"/>
      <c r="S103" s="1"/>
      <c r="T103" s="1"/>
    </row>
    <row r="104" ht="15.75" customHeight="1">
      <c r="D104" s="1"/>
      <c r="E104" s="1"/>
      <c r="F104" s="1"/>
      <c r="G104" s="1"/>
      <c r="H104" s="1"/>
      <c r="I104" s="1"/>
      <c r="J104" s="1"/>
      <c r="K104" s="1"/>
      <c r="L104" s="1"/>
      <c r="M104" s="1"/>
      <c r="P104" s="1"/>
      <c r="S104" s="1"/>
      <c r="T104" s="1"/>
    </row>
    <row r="105" ht="15.75" customHeight="1">
      <c r="D105" s="1"/>
      <c r="E105" s="1"/>
      <c r="F105" s="1"/>
      <c r="G105" s="1"/>
      <c r="H105" s="1"/>
      <c r="I105" s="1"/>
      <c r="J105" s="1"/>
      <c r="K105" s="1"/>
      <c r="L105" s="1"/>
      <c r="M105" s="1"/>
      <c r="P105" s="1"/>
      <c r="S105" s="1"/>
      <c r="T105" s="1"/>
    </row>
    <row r="106" ht="15.75" customHeight="1">
      <c r="D106" s="1"/>
      <c r="E106" s="1"/>
      <c r="F106" s="1"/>
      <c r="G106" s="1"/>
      <c r="H106" s="1"/>
      <c r="I106" s="1"/>
      <c r="J106" s="1"/>
      <c r="K106" s="1"/>
      <c r="L106" s="1"/>
      <c r="M106" s="1"/>
      <c r="P106" s="1"/>
      <c r="S106" s="1"/>
      <c r="T106" s="1"/>
    </row>
    <row r="107" ht="15.75" customHeight="1">
      <c r="D107" s="1"/>
      <c r="E107" s="1"/>
      <c r="F107" s="1"/>
      <c r="G107" s="1"/>
      <c r="H107" s="1"/>
      <c r="I107" s="1"/>
      <c r="J107" s="1"/>
      <c r="K107" s="1"/>
      <c r="L107" s="1"/>
      <c r="M107" s="1"/>
      <c r="P107" s="1"/>
      <c r="S107" s="1"/>
      <c r="T107" s="1"/>
    </row>
    <row r="108" ht="15.75" customHeight="1"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/>
      <c r="S108" s="1"/>
      <c r="T108" s="1"/>
    </row>
    <row r="109" ht="15.75" customHeight="1">
      <c r="D109" s="1"/>
      <c r="E109" s="1"/>
      <c r="F109" s="1"/>
      <c r="G109" s="1"/>
      <c r="H109" s="1"/>
      <c r="I109" s="1"/>
      <c r="J109" s="1"/>
      <c r="K109" s="1"/>
      <c r="L109" s="1"/>
      <c r="M109" s="1"/>
      <c r="P109" s="1"/>
      <c r="S109" s="1"/>
      <c r="T109" s="1"/>
    </row>
    <row r="110" ht="15.75" customHeight="1">
      <c r="D110" s="1"/>
      <c r="E110" s="1"/>
      <c r="F110" s="1"/>
      <c r="G110" s="1"/>
      <c r="H110" s="1"/>
      <c r="I110" s="1"/>
      <c r="J110" s="1"/>
      <c r="K110" s="1"/>
      <c r="L110" s="1"/>
      <c r="M110" s="1"/>
      <c r="P110" s="1"/>
      <c r="S110" s="1"/>
      <c r="T110" s="1"/>
    </row>
    <row r="111" ht="15.75" customHeight="1">
      <c r="D111" s="1"/>
      <c r="E111" s="1"/>
      <c r="F111" s="1"/>
      <c r="G111" s="1"/>
      <c r="H111" s="1"/>
      <c r="I111" s="1"/>
      <c r="J111" s="1"/>
      <c r="K111" s="1"/>
      <c r="L111" s="1"/>
      <c r="M111" s="1"/>
      <c r="P111" s="1"/>
      <c r="S111" s="1"/>
      <c r="T111" s="1"/>
    </row>
    <row r="112" ht="15.75" customHeight="1">
      <c r="D112" s="1"/>
      <c r="E112" s="1"/>
      <c r="F112" s="1"/>
      <c r="G112" s="1"/>
      <c r="H112" s="1"/>
      <c r="I112" s="1"/>
      <c r="J112" s="1"/>
      <c r="K112" s="1"/>
      <c r="L112" s="1"/>
      <c r="M112" s="1"/>
      <c r="P112" s="1"/>
      <c r="S112" s="1"/>
      <c r="T112" s="1"/>
    </row>
    <row r="113" ht="15.75" customHeight="1"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/>
      <c r="S113" s="1"/>
      <c r="T113" s="1"/>
    </row>
    <row r="114" ht="15.75" customHeight="1"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"/>
      <c r="S114" s="1"/>
      <c r="T114" s="1"/>
    </row>
    <row r="115" ht="15.75" customHeight="1"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"/>
      <c r="S115" s="1"/>
      <c r="T115" s="1"/>
    </row>
    <row r="116" ht="15.75" customHeight="1"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"/>
      <c r="S116" s="1"/>
      <c r="T116" s="1"/>
    </row>
    <row r="117" ht="15.75" customHeight="1"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"/>
      <c r="S117" s="1"/>
      <c r="T117" s="1"/>
    </row>
    <row r="118" ht="15.75" customHeight="1"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"/>
      <c r="S118" s="1"/>
      <c r="T118" s="1"/>
    </row>
    <row r="119" ht="15.75" customHeight="1"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"/>
      <c r="S119" s="1"/>
      <c r="T119" s="1"/>
    </row>
    <row r="120" ht="15.75" customHeight="1"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"/>
      <c r="S120" s="1"/>
      <c r="T120" s="1"/>
    </row>
    <row r="121" ht="15.75" customHeight="1">
      <c r="D121" s="1"/>
      <c r="E121" s="1"/>
      <c r="F121" s="1"/>
      <c r="G121" s="1"/>
      <c r="H121" s="1"/>
      <c r="I121" s="1"/>
      <c r="J121" s="1"/>
      <c r="K121" s="1"/>
      <c r="L121" s="1"/>
      <c r="M121" s="1"/>
      <c r="P121" s="1"/>
      <c r="S121" s="1"/>
      <c r="T121" s="1"/>
    </row>
    <row r="122" ht="15.75" customHeight="1">
      <c r="D122" s="1"/>
      <c r="E122" s="1"/>
      <c r="F122" s="1"/>
      <c r="G122" s="1"/>
      <c r="H122" s="1"/>
      <c r="I122" s="1"/>
      <c r="J122" s="1"/>
      <c r="K122" s="1"/>
      <c r="L122" s="1"/>
      <c r="M122" s="1"/>
      <c r="P122" s="1"/>
      <c r="S122" s="1"/>
      <c r="T122" s="1"/>
    </row>
    <row r="123" ht="15.75" customHeight="1">
      <c r="D123" s="1"/>
      <c r="E123" s="1"/>
      <c r="F123" s="1"/>
      <c r="G123" s="1"/>
      <c r="H123" s="1"/>
      <c r="I123" s="1"/>
      <c r="J123" s="1"/>
      <c r="K123" s="1"/>
      <c r="L123" s="1"/>
      <c r="M123" s="1"/>
      <c r="P123" s="1"/>
      <c r="S123" s="1"/>
      <c r="T123" s="1"/>
    </row>
    <row r="124" ht="15.75" customHeight="1">
      <c r="D124" s="1"/>
      <c r="E124" s="1"/>
      <c r="F124" s="1"/>
      <c r="G124" s="1"/>
      <c r="H124" s="1"/>
      <c r="I124" s="1"/>
      <c r="J124" s="1"/>
      <c r="K124" s="1"/>
      <c r="L124" s="1"/>
      <c r="M124" s="1"/>
      <c r="P124" s="1"/>
      <c r="S124" s="1"/>
      <c r="T124" s="1"/>
    </row>
    <row r="125" ht="15.75" customHeight="1">
      <c r="D125" s="1"/>
      <c r="E125" s="1"/>
      <c r="F125" s="1"/>
      <c r="G125" s="1"/>
      <c r="H125" s="1"/>
      <c r="I125" s="1"/>
      <c r="J125" s="1"/>
      <c r="K125" s="1"/>
      <c r="L125" s="1"/>
      <c r="M125" s="1"/>
      <c r="P125" s="1"/>
      <c r="S125" s="1"/>
      <c r="T125" s="1"/>
    </row>
    <row r="126" ht="15.75" customHeight="1">
      <c r="D126" s="1"/>
      <c r="E126" s="1"/>
      <c r="F126" s="1"/>
      <c r="G126" s="1"/>
      <c r="H126" s="1"/>
      <c r="I126" s="1"/>
      <c r="J126" s="1"/>
      <c r="K126" s="1"/>
      <c r="L126" s="1"/>
      <c r="M126" s="1"/>
      <c r="P126" s="1"/>
      <c r="S126" s="1"/>
      <c r="T126" s="1"/>
    </row>
    <row r="127" ht="15.75" customHeight="1">
      <c r="D127" s="1"/>
      <c r="E127" s="1"/>
      <c r="F127" s="1"/>
      <c r="G127" s="1"/>
      <c r="H127" s="1"/>
      <c r="I127" s="1"/>
      <c r="J127" s="1"/>
      <c r="K127" s="1"/>
      <c r="L127" s="1"/>
      <c r="M127" s="1"/>
      <c r="P127" s="1"/>
      <c r="S127" s="1"/>
      <c r="T127" s="1"/>
    </row>
    <row r="128" ht="15.75" customHeight="1">
      <c r="D128" s="1"/>
      <c r="E128" s="1"/>
      <c r="F128" s="1"/>
      <c r="G128" s="1"/>
      <c r="H128" s="1"/>
      <c r="I128" s="1"/>
      <c r="J128" s="1"/>
      <c r="K128" s="1"/>
      <c r="L128" s="1"/>
      <c r="M128" s="1"/>
      <c r="P128" s="1"/>
      <c r="S128" s="1"/>
      <c r="T128" s="1"/>
    </row>
    <row r="129" ht="15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P129" s="1"/>
      <c r="S129" s="1"/>
      <c r="T129" s="1"/>
    </row>
    <row r="130" ht="15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P130" s="1"/>
      <c r="S130" s="1"/>
      <c r="T130" s="1"/>
    </row>
    <row r="131" ht="15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P131" s="1"/>
      <c r="S131" s="1"/>
      <c r="T131" s="1"/>
    </row>
    <row r="132" ht="15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P132" s="1"/>
      <c r="S132" s="1"/>
      <c r="T132" s="1"/>
    </row>
    <row r="133" ht="15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P133" s="1"/>
      <c r="S133" s="1"/>
      <c r="T133" s="1"/>
    </row>
    <row r="134" ht="15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P134" s="1"/>
      <c r="S134" s="1"/>
      <c r="T134" s="1"/>
    </row>
    <row r="135" ht="15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P135" s="1"/>
      <c r="S135" s="1"/>
      <c r="T135" s="1"/>
    </row>
    <row r="136" ht="15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P136" s="1"/>
      <c r="S136" s="1"/>
      <c r="T136" s="1"/>
    </row>
    <row r="137" ht="15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P137" s="1"/>
      <c r="S137" s="1"/>
      <c r="T137" s="1"/>
    </row>
    <row r="138" ht="15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P138" s="1"/>
      <c r="S138" s="1"/>
      <c r="T138" s="1"/>
    </row>
    <row r="139" ht="15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P139" s="1"/>
      <c r="S139" s="1"/>
      <c r="T139" s="1"/>
    </row>
    <row r="140" ht="15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P140" s="1"/>
      <c r="S140" s="1"/>
      <c r="T140" s="1"/>
    </row>
    <row r="141" ht="15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P141" s="1"/>
      <c r="S141" s="1"/>
      <c r="T141" s="1"/>
    </row>
    <row r="142" ht="15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P142" s="1"/>
      <c r="S142" s="1"/>
      <c r="T142" s="1"/>
    </row>
    <row r="143" ht="15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P143" s="1"/>
      <c r="S143" s="1"/>
      <c r="T143" s="1"/>
    </row>
    <row r="144" ht="15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P144" s="1"/>
      <c r="S144" s="1"/>
      <c r="T144" s="1"/>
    </row>
    <row r="145" ht="15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P145" s="1"/>
      <c r="S145" s="1"/>
      <c r="T145" s="1"/>
    </row>
    <row r="146" ht="15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P146" s="1"/>
      <c r="S146" s="1"/>
      <c r="T146" s="1"/>
    </row>
    <row r="147" ht="15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P147" s="1"/>
      <c r="S147" s="1"/>
      <c r="T147" s="1"/>
    </row>
    <row r="148" ht="15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P148" s="1"/>
      <c r="S148" s="1"/>
      <c r="T148" s="1"/>
    </row>
    <row r="149" ht="15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P149" s="1"/>
      <c r="S149" s="1"/>
      <c r="T149" s="1"/>
    </row>
    <row r="150" ht="15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P150" s="1"/>
      <c r="S150" s="1"/>
      <c r="T150" s="1"/>
    </row>
    <row r="151" ht="15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P151" s="1"/>
      <c r="S151" s="1"/>
      <c r="T151" s="1"/>
    </row>
    <row r="152" ht="15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P152" s="1"/>
      <c r="S152" s="1"/>
      <c r="T152" s="1"/>
    </row>
    <row r="153" ht="15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P153" s="1"/>
      <c r="S153" s="1"/>
      <c r="T153" s="1"/>
    </row>
    <row r="154" ht="15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P154" s="1"/>
      <c r="S154" s="1"/>
      <c r="T154" s="1"/>
    </row>
    <row r="155" ht="15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/>
      <c r="S155" s="1"/>
      <c r="T155" s="1"/>
    </row>
    <row r="156" ht="15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/>
      <c r="S156" s="1"/>
      <c r="T156" s="1"/>
    </row>
    <row r="157" ht="15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/>
      <c r="S157" s="1"/>
      <c r="T157" s="1"/>
    </row>
    <row r="158" ht="15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/>
      <c r="S158" s="1"/>
      <c r="T158" s="1"/>
    </row>
    <row r="159" ht="15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/>
      <c r="S159" s="1"/>
      <c r="T159" s="1"/>
    </row>
    <row r="160" ht="15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/>
      <c r="S160" s="1"/>
      <c r="T160" s="1"/>
    </row>
    <row r="161" ht="15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P161" s="1"/>
      <c r="S161" s="1"/>
      <c r="T161" s="1"/>
    </row>
    <row r="162" ht="15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P162" s="1"/>
      <c r="S162" s="1"/>
      <c r="T162" s="1"/>
    </row>
    <row r="163" ht="15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P163" s="1"/>
      <c r="S163" s="1"/>
      <c r="T163" s="1"/>
    </row>
    <row r="164" ht="15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P164" s="1"/>
      <c r="S164" s="1"/>
      <c r="T164" s="1"/>
    </row>
    <row r="165" ht="15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P165" s="1"/>
      <c r="S165" s="1"/>
      <c r="T165" s="1"/>
    </row>
    <row r="166" ht="15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P166" s="1"/>
      <c r="S166" s="1"/>
      <c r="T166" s="1"/>
    </row>
    <row r="167" ht="15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P167" s="1"/>
      <c r="S167" s="1"/>
      <c r="T167" s="1"/>
    </row>
    <row r="168" ht="15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P168" s="1"/>
      <c r="S168" s="1"/>
      <c r="T168" s="1"/>
    </row>
    <row r="169" ht="15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P169" s="1"/>
      <c r="S169" s="1"/>
      <c r="T169" s="1"/>
    </row>
    <row r="170" ht="15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P170" s="1"/>
      <c r="S170" s="1"/>
      <c r="T170" s="1"/>
    </row>
    <row r="171" ht="15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P171" s="1"/>
      <c r="S171" s="1"/>
      <c r="T171" s="1"/>
    </row>
    <row r="172" ht="15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P172" s="1"/>
      <c r="S172" s="1"/>
      <c r="T172" s="1"/>
    </row>
    <row r="173" ht="15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/>
      <c r="S173" s="1"/>
      <c r="T173" s="1"/>
    </row>
    <row r="174" ht="15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/>
      <c r="S174" s="1"/>
      <c r="T174" s="1"/>
    </row>
    <row r="175" ht="15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/>
      <c r="S175" s="1"/>
      <c r="T175" s="1"/>
    </row>
    <row r="176" ht="15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/>
      <c r="S176" s="1"/>
      <c r="T176" s="1"/>
    </row>
    <row r="177" ht="15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/>
      <c r="S177" s="1"/>
      <c r="T177" s="1"/>
    </row>
    <row r="178" ht="15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/>
      <c r="S178" s="1"/>
      <c r="T178" s="1"/>
    </row>
    <row r="179" ht="15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/>
      <c r="S179" s="1"/>
      <c r="T179" s="1"/>
    </row>
    <row r="180" ht="15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/>
      <c r="S180" s="1"/>
      <c r="T180" s="1"/>
    </row>
    <row r="181" ht="15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P181" s="1"/>
      <c r="S181" s="1"/>
      <c r="T181" s="1"/>
    </row>
    <row r="182" ht="15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P182" s="1"/>
      <c r="S182" s="1"/>
      <c r="T182" s="1"/>
    </row>
    <row r="183" ht="15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P183" s="1"/>
      <c r="S183" s="1"/>
      <c r="T183" s="1"/>
    </row>
    <row r="184" ht="15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P184" s="1"/>
      <c r="S184" s="1"/>
      <c r="T184" s="1"/>
    </row>
    <row r="185" ht="15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P185" s="1"/>
      <c r="S185" s="1"/>
      <c r="T185" s="1"/>
    </row>
    <row r="186" ht="15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P186" s="1"/>
      <c r="S186" s="1"/>
      <c r="T186" s="1"/>
    </row>
    <row r="187" ht="15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P187" s="1"/>
      <c r="S187" s="1"/>
      <c r="T187" s="1"/>
    </row>
    <row r="188" ht="15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P188" s="1"/>
      <c r="S188" s="1"/>
      <c r="T188" s="1"/>
    </row>
    <row r="189" ht="15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P189" s="1"/>
      <c r="S189" s="1"/>
      <c r="T189" s="1"/>
    </row>
    <row r="190" ht="15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P190" s="1"/>
      <c r="S190" s="1"/>
      <c r="T190" s="1"/>
    </row>
    <row r="191" ht="15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/>
      <c r="S191" s="1"/>
      <c r="T191" s="1"/>
    </row>
    <row r="192" ht="15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/>
      <c r="S192" s="1"/>
      <c r="T192" s="1"/>
    </row>
    <row r="193" ht="15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/>
      <c r="S193" s="1"/>
      <c r="T193" s="1"/>
    </row>
    <row r="194" ht="15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/>
      <c r="S194" s="1"/>
      <c r="T194" s="1"/>
    </row>
    <row r="195" ht="15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/>
      <c r="S195" s="1"/>
      <c r="T195" s="1"/>
    </row>
    <row r="196" ht="15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/>
      <c r="S196" s="1"/>
      <c r="T196" s="1"/>
    </row>
    <row r="197" ht="15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/>
      <c r="S197" s="1"/>
      <c r="T197" s="1"/>
    </row>
    <row r="198" ht="15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/>
      <c r="S198" s="1"/>
      <c r="T198" s="1"/>
    </row>
    <row r="199" ht="15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/>
      <c r="S199" s="1"/>
      <c r="T199" s="1"/>
    </row>
    <row r="200" ht="15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P200" s="1"/>
      <c r="S200" s="1"/>
      <c r="T200" s="1"/>
    </row>
    <row r="201" ht="15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P201" s="1"/>
      <c r="S201" s="1"/>
      <c r="T201" s="1"/>
    </row>
    <row r="202" ht="15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P202" s="1"/>
      <c r="S202" s="1"/>
      <c r="T202" s="1"/>
    </row>
    <row r="203" ht="15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P203" s="1"/>
      <c r="S203" s="1"/>
      <c r="T203" s="1"/>
    </row>
    <row r="204" ht="15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P204" s="1"/>
      <c r="S204" s="1"/>
      <c r="T204" s="1"/>
    </row>
    <row r="205" ht="15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P205" s="1"/>
      <c r="S205" s="1"/>
      <c r="T205" s="1"/>
    </row>
    <row r="206" ht="15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P206" s="1"/>
      <c r="S206" s="1"/>
      <c r="T206" s="1"/>
    </row>
    <row r="207" ht="15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/>
      <c r="S207" s="1"/>
      <c r="T207" s="1"/>
    </row>
    <row r="208" ht="15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P208" s="1"/>
      <c r="S208" s="1"/>
      <c r="T208" s="1"/>
    </row>
    <row r="209" ht="15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/>
      <c r="S209" s="1"/>
      <c r="T209" s="1"/>
    </row>
    <row r="210" ht="15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/>
      <c r="S210" s="1"/>
      <c r="T210" s="1"/>
    </row>
    <row r="211" ht="15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/>
      <c r="S211" s="1"/>
      <c r="T211" s="1"/>
    </row>
    <row r="212" ht="15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/>
      <c r="S212" s="1"/>
      <c r="T212" s="1"/>
    </row>
    <row r="213" ht="15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/>
      <c r="S213" s="1"/>
      <c r="T213" s="1"/>
    </row>
    <row r="214" ht="15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/>
      <c r="S214" s="1"/>
      <c r="T214" s="1"/>
    </row>
    <row r="215" ht="15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/>
      <c r="S215" s="1"/>
      <c r="T215" s="1"/>
    </row>
    <row r="216" ht="15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/>
      <c r="S216" s="1"/>
      <c r="T216" s="1"/>
    </row>
    <row r="217" ht="15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/>
      <c r="S217" s="1"/>
      <c r="T217" s="1"/>
    </row>
    <row r="218" ht="15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P218" s="1"/>
      <c r="S218" s="1"/>
      <c r="T218" s="1"/>
    </row>
    <row r="219" ht="15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P219" s="1"/>
      <c r="S219" s="1"/>
      <c r="T219" s="1"/>
    </row>
    <row r="220" ht="15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P220" s="1"/>
      <c r="S220" s="1"/>
      <c r="T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2:I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75"/>
    <col customWidth="1" min="4" max="4" width="13.38"/>
    <col customWidth="1" min="5" max="5" width="12.88"/>
    <col customWidth="1" min="6" max="9" width="12.63"/>
    <col customWidth="1" min="11" max="12" width="12.63"/>
    <col customWidth="1" min="14" max="16" width="12.63"/>
    <col customWidth="1" min="18" max="22" width="12.63"/>
    <col customWidth="1" min="24" max="30" width="12.63"/>
    <col customWidth="1" min="33" max="33" width="14.88"/>
    <col customWidth="1" min="34" max="34" width="73.75"/>
  </cols>
  <sheetData>
    <row r="1" ht="15.75" customHeight="1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54</v>
      </c>
      <c r="U1" s="4" t="s">
        <v>56</v>
      </c>
      <c r="V1" s="4" t="s">
        <v>57</v>
      </c>
      <c r="W1" s="4" t="s">
        <v>58</v>
      </c>
      <c r="X1" s="4" t="s">
        <v>54</v>
      </c>
      <c r="Y1" s="4" t="s">
        <v>59</v>
      </c>
      <c r="Z1" s="4" t="s">
        <v>54</v>
      </c>
      <c r="AA1" s="4" t="s">
        <v>60</v>
      </c>
      <c r="AB1" s="4" t="s">
        <v>54</v>
      </c>
      <c r="AC1" s="4" t="s">
        <v>61</v>
      </c>
      <c r="AD1" s="4" t="s">
        <v>54</v>
      </c>
      <c r="AE1" s="4" t="s">
        <v>62</v>
      </c>
      <c r="AF1" s="4" t="s">
        <v>54</v>
      </c>
      <c r="AG1" s="4"/>
      <c r="AH1" s="4" t="s">
        <v>63</v>
      </c>
    </row>
    <row r="2" ht="15.75" customHeight="1">
      <c r="A2" s="52">
        <v>6.153626256E9</v>
      </c>
      <c r="B2" s="53"/>
      <c r="C2" s="54">
        <v>44651.56597222222</v>
      </c>
      <c r="D2" s="53" t="s">
        <v>64</v>
      </c>
      <c r="E2" s="53" t="s">
        <v>65</v>
      </c>
      <c r="F2" s="53"/>
      <c r="G2" s="53"/>
      <c r="H2" s="53"/>
      <c r="I2" s="53" t="s">
        <v>66</v>
      </c>
      <c r="J2" s="53" t="s">
        <v>67</v>
      </c>
      <c r="K2" s="53" t="s">
        <v>67</v>
      </c>
      <c r="L2" s="53" t="s">
        <v>68</v>
      </c>
      <c r="M2" s="53" t="s">
        <v>69</v>
      </c>
      <c r="N2" s="53" t="s">
        <v>69</v>
      </c>
      <c r="P2" s="53"/>
      <c r="Q2" s="55">
        <v>50000.0</v>
      </c>
      <c r="R2" s="56" t="s">
        <v>70</v>
      </c>
      <c r="S2" s="56"/>
      <c r="T2" s="56"/>
      <c r="U2" s="56"/>
      <c r="V2" s="56"/>
      <c r="W2" s="57">
        <v>250.0</v>
      </c>
      <c r="X2" s="56" t="s">
        <v>70</v>
      </c>
      <c r="Y2" s="56"/>
      <c r="Z2" s="56"/>
      <c r="AA2" s="56"/>
      <c r="AB2" s="56"/>
      <c r="AC2" s="56"/>
      <c r="AD2" s="56"/>
      <c r="AE2" s="57">
        <v>638392.0</v>
      </c>
      <c r="AF2" s="53" t="s">
        <v>70</v>
      </c>
    </row>
    <row r="3" ht="15.75" customHeight="1">
      <c r="A3" s="52">
        <v>6.14772898E9</v>
      </c>
      <c r="B3" s="53"/>
      <c r="C3" s="54">
        <v>44650.705555555556</v>
      </c>
      <c r="D3" s="53" t="s">
        <v>64</v>
      </c>
      <c r="E3" s="53" t="s">
        <v>65</v>
      </c>
      <c r="F3" s="53"/>
      <c r="G3" s="53"/>
      <c r="H3" s="53"/>
      <c r="I3" s="53" t="s">
        <v>71</v>
      </c>
      <c r="J3" s="53" t="s">
        <v>72</v>
      </c>
      <c r="K3" s="53" t="s">
        <v>72</v>
      </c>
      <c r="L3" s="53" t="s">
        <v>68</v>
      </c>
      <c r="M3" s="53" t="s">
        <v>69</v>
      </c>
      <c r="N3" s="53" t="s">
        <v>69</v>
      </c>
      <c r="P3" s="53"/>
      <c r="Q3" s="55">
        <v>35000.0</v>
      </c>
      <c r="R3" s="56" t="s">
        <v>70</v>
      </c>
      <c r="S3" s="56"/>
      <c r="T3" s="56"/>
      <c r="U3" s="56"/>
      <c r="V3" s="56"/>
      <c r="W3" s="57">
        <v>175.0</v>
      </c>
      <c r="X3" s="56" t="s">
        <v>70</v>
      </c>
      <c r="Y3" s="56"/>
      <c r="Z3" s="56"/>
      <c r="AA3" s="56"/>
      <c r="AB3" s="56"/>
      <c r="AC3" s="56"/>
      <c r="AD3" s="56"/>
      <c r="AE3" s="57">
        <v>588642.0</v>
      </c>
      <c r="AF3" s="53" t="s">
        <v>70</v>
      </c>
    </row>
    <row r="4" ht="15.75" customHeight="1">
      <c r="A4" s="52">
        <v>6.147075229E9</v>
      </c>
      <c r="B4" s="53"/>
      <c r="C4" s="54">
        <v>44650.64375</v>
      </c>
      <c r="D4" s="53" t="s">
        <v>64</v>
      </c>
      <c r="E4" s="53" t="s">
        <v>65</v>
      </c>
      <c r="F4" s="53"/>
      <c r="G4" s="53"/>
      <c r="H4" s="53"/>
      <c r="I4" s="53" t="s">
        <v>73</v>
      </c>
      <c r="J4" s="53" t="s">
        <v>74</v>
      </c>
      <c r="K4" s="53" t="s">
        <v>74</v>
      </c>
      <c r="L4" s="53" t="s">
        <v>68</v>
      </c>
      <c r="M4" s="53" t="s">
        <v>69</v>
      </c>
      <c r="N4" s="53" t="s">
        <v>69</v>
      </c>
      <c r="P4" s="53"/>
      <c r="Q4" s="55">
        <v>50000.0</v>
      </c>
      <c r="R4" s="56" t="s">
        <v>70</v>
      </c>
      <c r="S4" s="56"/>
      <c r="T4" s="56"/>
      <c r="U4" s="56"/>
      <c r="V4" s="56"/>
      <c r="W4" s="57">
        <v>250.0</v>
      </c>
      <c r="X4" s="56" t="s">
        <v>70</v>
      </c>
      <c r="Y4" s="56"/>
      <c r="Z4" s="56"/>
      <c r="AA4" s="56"/>
      <c r="AB4" s="56"/>
      <c r="AC4" s="56"/>
      <c r="AD4" s="56"/>
      <c r="AE4" s="57">
        <v>553817.0</v>
      </c>
      <c r="AF4" s="53" t="s">
        <v>70</v>
      </c>
    </row>
    <row r="5" ht="15.75" customHeight="1">
      <c r="A5" s="52">
        <v>6.143228077E9</v>
      </c>
      <c r="B5" s="53"/>
      <c r="C5" s="54">
        <v>44649.936111111114</v>
      </c>
      <c r="D5" s="53" t="s">
        <v>64</v>
      </c>
      <c r="E5" s="53" t="s">
        <v>65</v>
      </c>
      <c r="F5" s="53"/>
      <c r="G5" s="53"/>
      <c r="H5" s="53"/>
      <c r="I5" s="53" t="s">
        <v>66</v>
      </c>
      <c r="J5" s="53" t="s">
        <v>67</v>
      </c>
      <c r="K5" s="53" t="s">
        <v>67</v>
      </c>
      <c r="L5" s="53" t="s">
        <v>68</v>
      </c>
      <c r="M5" s="53" t="s">
        <v>69</v>
      </c>
      <c r="N5" s="53" t="s">
        <v>69</v>
      </c>
      <c r="P5" s="53"/>
      <c r="Q5" s="55">
        <v>90000.0</v>
      </c>
      <c r="R5" s="56" t="s">
        <v>70</v>
      </c>
      <c r="S5" s="56"/>
      <c r="T5" s="56"/>
      <c r="U5" s="56"/>
      <c r="V5" s="56"/>
      <c r="W5" s="57">
        <v>450.0</v>
      </c>
      <c r="X5" s="56" t="s">
        <v>70</v>
      </c>
      <c r="Y5" s="56"/>
      <c r="Z5" s="56"/>
      <c r="AA5" s="56"/>
      <c r="AB5" s="56"/>
      <c r="AC5" s="56"/>
      <c r="AD5" s="56"/>
      <c r="AE5" s="57">
        <v>504067.0</v>
      </c>
      <c r="AF5" s="53" t="s">
        <v>70</v>
      </c>
    </row>
    <row r="6" ht="15.75" customHeight="1">
      <c r="A6" s="58">
        <v>6.141783185E9</v>
      </c>
      <c r="B6" s="59"/>
      <c r="C6" s="60">
        <v>44649.78958333333</v>
      </c>
      <c r="D6" s="59" t="s">
        <v>64</v>
      </c>
      <c r="E6" s="59" t="s">
        <v>65</v>
      </c>
      <c r="F6" s="59"/>
      <c r="G6" s="59"/>
      <c r="H6" s="59"/>
      <c r="I6" s="59" t="s">
        <v>75</v>
      </c>
      <c r="J6" s="59" t="s">
        <v>76</v>
      </c>
      <c r="K6" s="59" t="s">
        <v>76</v>
      </c>
      <c r="L6" s="59" t="s">
        <v>68</v>
      </c>
      <c r="M6" s="59" t="s">
        <v>69</v>
      </c>
      <c r="N6" s="59" t="s">
        <v>69</v>
      </c>
      <c r="P6" s="59"/>
      <c r="Q6" s="61">
        <v>110000.0</v>
      </c>
      <c r="R6" s="62" t="s">
        <v>70</v>
      </c>
      <c r="S6" s="62"/>
      <c r="T6" s="62"/>
      <c r="U6" s="62"/>
      <c r="V6" s="62"/>
      <c r="W6" s="61">
        <v>550.0</v>
      </c>
      <c r="X6" s="62" t="s">
        <v>70</v>
      </c>
      <c r="Y6" s="62"/>
      <c r="Z6" s="62"/>
      <c r="AA6" s="62"/>
      <c r="AB6" s="62"/>
      <c r="AC6" s="62"/>
      <c r="AD6" s="62"/>
      <c r="AE6" s="61">
        <v>414517.0</v>
      </c>
      <c r="AF6" s="59" t="s">
        <v>70</v>
      </c>
      <c r="AG6" s="63" t="s">
        <v>77</v>
      </c>
      <c r="AH6" s="63"/>
    </row>
    <row r="7" ht="15.75" customHeight="1">
      <c r="A7" s="58">
        <v>6.141351939E9</v>
      </c>
      <c r="B7" s="59"/>
      <c r="C7" s="60">
        <v>44649.76527777778</v>
      </c>
      <c r="D7" s="59" t="s">
        <v>64</v>
      </c>
      <c r="E7" s="59" t="s">
        <v>65</v>
      </c>
      <c r="F7" s="59"/>
      <c r="G7" s="59"/>
      <c r="H7" s="59"/>
      <c r="I7" s="59" t="s">
        <v>75</v>
      </c>
      <c r="J7" s="59" t="s">
        <v>76</v>
      </c>
      <c r="K7" s="59" t="s">
        <v>76</v>
      </c>
      <c r="L7" s="59" t="s">
        <v>68</v>
      </c>
      <c r="M7" s="59" t="s">
        <v>69</v>
      </c>
      <c r="N7" s="59" t="s">
        <v>69</v>
      </c>
      <c r="P7" s="59"/>
      <c r="Q7" s="61">
        <v>40000.0</v>
      </c>
      <c r="R7" s="62" t="s">
        <v>70</v>
      </c>
      <c r="S7" s="62"/>
      <c r="T7" s="62"/>
      <c r="U7" s="62"/>
      <c r="V7" s="62"/>
      <c r="W7" s="61">
        <v>200.0</v>
      </c>
      <c r="X7" s="62" t="s">
        <v>70</v>
      </c>
      <c r="Y7" s="62"/>
      <c r="Z7" s="62"/>
      <c r="AA7" s="62"/>
      <c r="AB7" s="62"/>
      <c r="AC7" s="62"/>
      <c r="AD7" s="62"/>
      <c r="AE7" s="61">
        <v>305067.0</v>
      </c>
      <c r="AF7" s="59" t="s">
        <v>70</v>
      </c>
      <c r="AG7" s="63" t="s">
        <v>78</v>
      </c>
      <c r="AH7" s="63"/>
    </row>
    <row r="8" ht="15.75" customHeight="1">
      <c r="A8" s="58">
        <v>6.140295165E9</v>
      </c>
      <c r="B8" s="59"/>
      <c r="C8" s="60">
        <v>44649.68958333333</v>
      </c>
      <c r="D8" s="59" t="s">
        <v>64</v>
      </c>
      <c r="E8" s="59" t="s">
        <v>65</v>
      </c>
      <c r="F8" s="59"/>
      <c r="G8" s="59"/>
      <c r="H8" s="59"/>
      <c r="I8" s="59" t="s">
        <v>79</v>
      </c>
      <c r="J8" s="59" t="s">
        <v>80</v>
      </c>
      <c r="K8" s="59" t="s">
        <v>80</v>
      </c>
      <c r="L8" s="59" t="s">
        <v>68</v>
      </c>
      <c r="M8" s="59" t="s">
        <v>69</v>
      </c>
      <c r="N8" s="59" t="s">
        <v>69</v>
      </c>
      <c r="P8" s="59"/>
      <c r="Q8" s="61">
        <v>150000.0</v>
      </c>
      <c r="R8" s="62" t="s">
        <v>70</v>
      </c>
      <c r="S8" s="62"/>
      <c r="T8" s="62"/>
      <c r="U8" s="62"/>
      <c r="V8" s="62"/>
      <c r="W8" s="61">
        <v>750.0</v>
      </c>
      <c r="X8" s="62" t="s">
        <v>70</v>
      </c>
      <c r="Y8" s="62"/>
      <c r="Z8" s="62"/>
      <c r="AA8" s="62"/>
      <c r="AB8" s="62"/>
      <c r="AC8" s="62"/>
      <c r="AD8" s="62"/>
      <c r="AE8" s="61">
        <v>265267.0</v>
      </c>
      <c r="AF8" s="59" t="s">
        <v>70</v>
      </c>
      <c r="AG8" s="63" t="s">
        <v>81</v>
      </c>
      <c r="AH8" s="63"/>
    </row>
    <row r="9" ht="15.75" customHeight="1">
      <c r="A9" s="58">
        <v>6.136295092E9</v>
      </c>
      <c r="B9" s="59"/>
      <c r="C9" s="60">
        <v>44649.27291666667</v>
      </c>
      <c r="D9" s="59" t="s">
        <v>64</v>
      </c>
      <c r="E9" s="59" t="s">
        <v>65</v>
      </c>
      <c r="F9" s="59"/>
      <c r="G9" s="59"/>
      <c r="H9" s="59"/>
      <c r="I9" s="59" t="s">
        <v>82</v>
      </c>
      <c r="J9" s="59" t="s">
        <v>83</v>
      </c>
      <c r="K9" s="59" t="s">
        <v>83</v>
      </c>
      <c r="L9" s="59" t="s">
        <v>68</v>
      </c>
      <c r="M9" s="59" t="s">
        <v>69</v>
      </c>
      <c r="N9" s="59" t="s">
        <v>69</v>
      </c>
      <c r="P9" s="59"/>
      <c r="Q9" s="61">
        <v>86600.0</v>
      </c>
      <c r="R9" s="62" t="s">
        <v>70</v>
      </c>
      <c r="S9" s="62"/>
      <c r="T9" s="62"/>
      <c r="U9" s="62"/>
      <c r="V9" s="62"/>
      <c r="W9" s="61">
        <v>433.0</v>
      </c>
      <c r="X9" s="62" t="s">
        <v>70</v>
      </c>
      <c r="Y9" s="62"/>
      <c r="Z9" s="62"/>
      <c r="AA9" s="62"/>
      <c r="AB9" s="62"/>
      <c r="AC9" s="62"/>
      <c r="AD9" s="62"/>
      <c r="AE9" s="61">
        <v>116017.0</v>
      </c>
      <c r="AF9" s="59" t="s">
        <v>70</v>
      </c>
      <c r="AG9" s="63" t="s">
        <v>84</v>
      </c>
      <c r="AH9" s="63"/>
    </row>
    <row r="10" ht="15.75" customHeight="1">
      <c r="A10" s="52">
        <v>6.135369013E9</v>
      </c>
      <c r="B10" s="53"/>
      <c r="C10" s="54">
        <v>44648.854166666664</v>
      </c>
      <c r="D10" s="53" t="s">
        <v>64</v>
      </c>
      <c r="E10" s="53" t="s">
        <v>65</v>
      </c>
      <c r="F10" s="53"/>
      <c r="G10" s="53"/>
      <c r="H10" s="53"/>
      <c r="I10" s="53" t="s">
        <v>73</v>
      </c>
      <c r="J10" s="53" t="s">
        <v>74</v>
      </c>
      <c r="K10" s="53" t="s">
        <v>74</v>
      </c>
      <c r="L10" s="53" t="s">
        <v>68</v>
      </c>
      <c r="M10" s="53" t="s">
        <v>69</v>
      </c>
      <c r="N10" s="53" t="s">
        <v>69</v>
      </c>
      <c r="P10" s="53"/>
      <c r="Q10" s="55">
        <v>30000.0</v>
      </c>
      <c r="R10" s="56" t="s">
        <v>70</v>
      </c>
      <c r="S10" s="56"/>
      <c r="T10" s="56"/>
      <c r="U10" s="56"/>
      <c r="V10" s="56"/>
      <c r="W10" s="57">
        <v>150.0</v>
      </c>
      <c r="X10" s="56" t="s">
        <v>70</v>
      </c>
      <c r="Y10" s="56"/>
      <c r="Z10" s="56"/>
      <c r="AA10" s="56"/>
      <c r="AB10" s="56"/>
      <c r="AC10" s="56"/>
      <c r="AD10" s="56"/>
      <c r="AE10" s="57">
        <v>29850.0</v>
      </c>
      <c r="AF10" s="53" t="s">
        <v>70</v>
      </c>
    </row>
    <row r="11" ht="15.75" customHeight="1">
      <c r="A11" s="52">
        <v>6.129816423E9</v>
      </c>
      <c r="B11" s="53" t="s">
        <v>85</v>
      </c>
      <c r="C11" s="54">
        <v>44648.3875</v>
      </c>
      <c r="D11" s="53" t="s">
        <v>64</v>
      </c>
      <c r="E11" s="53" t="s">
        <v>86</v>
      </c>
      <c r="G11" s="53"/>
      <c r="H11" s="53"/>
      <c r="I11" s="53" t="s">
        <v>87</v>
      </c>
      <c r="J11" s="53" t="s">
        <v>69</v>
      </c>
      <c r="K11" s="53" t="s">
        <v>69</v>
      </c>
      <c r="L11" s="53" t="s">
        <v>88</v>
      </c>
      <c r="M11" s="53" t="s">
        <v>89</v>
      </c>
      <c r="N11" s="53" t="s">
        <v>90</v>
      </c>
      <c r="O11" s="53" t="s">
        <v>91</v>
      </c>
      <c r="P11" s="53" t="s">
        <v>91</v>
      </c>
      <c r="Q11" s="57">
        <v>-1959084.0</v>
      </c>
      <c r="R11" s="56" t="s">
        <v>70</v>
      </c>
      <c r="S11" s="56"/>
      <c r="T11" s="56"/>
      <c r="U11" s="56"/>
      <c r="V11" s="56"/>
      <c r="W11" s="57">
        <v>0.0</v>
      </c>
      <c r="X11" s="56" t="s">
        <v>70</v>
      </c>
      <c r="Y11" s="56"/>
      <c r="Z11" s="56"/>
      <c r="AA11" s="56"/>
      <c r="AB11" s="56"/>
      <c r="AC11" s="56"/>
      <c r="AD11" s="56"/>
      <c r="AE11" s="57">
        <v>0.0</v>
      </c>
      <c r="AF11" s="53" t="s">
        <v>70</v>
      </c>
    </row>
    <row r="12" ht="15.75" customHeight="1">
      <c r="A12" s="52">
        <v>6.129727343E9</v>
      </c>
      <c r="B12" s="53"/>
      <c r="C12" s="54">
        <v>44648.379166666666</v>
      </c>
      <c r="D12" s="53" t="s">
        <v>64</v>
      </c>
      <c r="E12" s="53" t="s">
        <v>65</v>
      </c>
      <c r="F12" s="53"/>
      <c r="G12" s="53"/>
      <c r="H12" s="53"/>
      <c r="I12" s="53" t="s">
        <v>73</v>
      </c>
      <c r="J12" s="53" t="s">
        <v>74</v>
      </c>
      <c r="K12" s="53" t="s">
        <v>74</v>
      </c>
      <c r="L12" s="53" t="s">
        <v>68</v>
      </c>
      <c r="M12" s="53" t="s">
        <v>69</v>
      </c>
      <c r="N12" s="53" t="s">
        <v>69</v>
      </c>
      <c r="P12" s="53"/>
      <c r="Q12" s="55">
        <v>50000.0</v>
      </c>
      <c r="R12" s="56" t="s">
        <v>70</v>
      </c>
      <c r="S12" s="56"/>
      <c r="T12" s="56"/>
      <c r="U12" s="56"/>
      <c r="V12" s="56"/>
      <c r="W12" s="57">
        <v>250.0</v>
      </c>
      <c r="X12" s="56" t="s">
        <v>70</v>
      </c>
      <c r="Y12" s="56"/>
      <c r="Z12" s="56"/>
      <c r="AA12" s="56"/>
      <c r="AB12" s="56"/>
      <c r="AC12" s="56"/>
      <c r="AD12" s="56"/>
      <c r="AE12" s="57">
        <v>1959084.0</v>
      </c>
      <c r="AF12" s="53" t="s">
        <v>70</v>
      </c>
    </row>
    <row r="13" ht="15.75" customHeight="1">
      <c r="A13" s="58">
        <v>6.129669448E9</v>
      </c>
      <c r="B13" s="59"/>
      <c r="C13" s="60">
        <v>44648.373611111114</v>
      </c>
      <c r="D13" s="59" t="s">
        <v>64</v>
      </c>
      <c r="E13" s="59" t="s">
        <v>65</v>
      </c>
      <c r="F13" s="59"/>
      <c r="G13" s="59"/>
      <c r="H13" s="59"/>
      <c r="I13" s="59" t="s">
        <v>92</v>
      </c>
      <c r="J13" s="59" t="s">
        <v>93</v>
      </c>
      <c r="K13" s="59" t="s">
        <v>93</v>
      </c>
      <c r="L13" s="59" t="s">
        <v>68</v>
      </c>
      <c r="M13" s="59" t="s">
        <v>69</v>
      </c>
      <c r="N13" s="59" t="s">
        <v>69</v>
      </c>
      <c r="P13" s="59"/>
      <c r="Q13" s="61">
        <v>21500.0</v>
      </c>
      <c r="R13" s="62" t="s">
        <v>70</v>
      </c>
      <c r="S13" s="62"/>
      <c r="T13" s="62"/>
      <c r="U13" s="62"/>
      <c r="V13" s="62"/>
      <c r="W13" s="61">
        <v>108.0</v>
      </c>
      <c r="X13" s="62" t="s">
        <v>70</v>
      </c>
      <c r="Y13" s="62"/>
      <c r="Z13" s="62"/>
      <c r="AA13" s="62"/>
      <c r="AB13" s="62"/>
      <c r="AC13" s="62"/>
      <c r="AD13" s="62"/>
      <c r="AE13" s="61">
        <v>1909334.0</v>
      </c>
      <c r="AF13" s="59" t="s">
        <v>70</v>
      </c>
      <c r="AG13" s="63" t="s">
        <v>94</v>
      </c>
      <c r="AH13" s="63"/>
    </row>
    <row r="14" ht="15.75" customHeight="1">
      <c r="A14" s="58">
        <v>6.129656412E9</v>
      </c>
      <c r="B14" s="59"/>
      <c r="C14" s="60">
        <v>44648.37222222222</v>
      </c>
      <c r="D14" s="59" t="s">
        <v>64</v>
      </c>
      <c r="E14" s="59" t="s">
        <v>65</v>
      </c>
      <c r="F14" s="59"/>
      <c r="G14" s="59"/>
      <c r="H14" s="59"/>
      <c r="I14" s="59" t="s">
        <v>73</v>
      </c>
      <c r="J14" s="59" t="s">
        <v>74</v>
      </c>
      <c r="K14" s="59" t="s">
        <v>74</v>
      </c>
      <c r="L14" s="59" t="s">
        <v>68</v>
      </c>
      <c r="M14" s="59" t="s">
        <v>69</v>
      </c>
      <c r="N14" s="59" t="s">
        <v>69</v>
      </c>
      <c r="P14" s="59"/>
      <c r="Q14" s="61">
        <v>40000.0</v>
      </c>
      <c r="R14" s="62" t="s">
        <v>70</v>
      </c>
      <c r="S14" s="62"/>
      <c r="T14" s="62"/>
      <c r="U14" s="62"/>
      <c r="V14" s="62"/>
      <c r="W14" s="61">
        <v>200.0</v>
      </c>
      <c r="X14" s="62" t="s">
        <v>70</v>
      </c>
      <c r="Y14" s="62"/>
      <c r="Z14" s="62"/>
      <c r="AA14" s="62"/>
      <c r="AB14" s="62"/>
      <c r="AC14" s="62"/>
      <c r="AD14" s="62"/>
      <c r="AE14" s="61">
        <v>1887942.0</v>
      </c>
      <c r="AF14" s="59" t="s">
        <v>70</v>
      </c>
      <c r="AG14" s="63" t="s">
        <v>95</v>
      </c>
      <c r="AH14" s="63"/>
    </row>
    <row r="15" ht="15.75" customHeight="1">
      <c r="A15" s="52"/>
      <c r="B15" s="53"/>
      <c r="C15" s="54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7"/>
      <c r="R15" s="56"/>
      <c r="S15" s="56"/>
      <c r="T15" s="56"/>
      <c r="U15" s="56"/>
      <c r="V15" s="56"/>
      <c r="W15" s="57"/>
      <c r="X15" s="56"/>
      <c r="Y15" s="56"/>
      <c r="Z15" s="56"/>
      <c r="AA15" s="56"/>
      <c r="AB15" s="56"/>
      <c r="AC15" s="56"/>
      <c r="AD15" s="56"/>
      <c r="AE15" s="57"/>
      <c r="AF15" s="53"/>
    </row>
    <row r="16" ht="15.75" customHeight="1">
      <c r="A16" s="52"/>
      <c r="B16" s="53"/>
      <c r="C16" s="54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7"/>
      <c r="R16" s="56"/>
      <c r="S16" s="56"/>
      <c r="T16" s="56"/>
      <c r="U16" s="56"/>
      <c r="V16" s="56"/>
      <c r="W16" s="57"/>
      <c r="X16" s="56"/>
      <c r="Y16" s="56"/>
      <c r="Z16" s="56"/>
      <c r="AA16" s="56"/>
      <c r="AB16" s="56"/>
      <c r="AC16" s="56"/>
      <c r="AD16" s="56"/>
      <c r="AE16" s="57"/>
      <c r="AF16" s="53"/>
    </row>
    <row r="17" ht="15.75" customHeight="1">
      <c r="A17" s="64">
        <v>6.129648358E9</v>
      </c>
      <c r="B17" s="65"/>
      <c r="C17" s="66">
        <v>44648.37152777778</v>
      </c>
      <c r="D17" s="65" t="s">
        <v>64</v>
      </c>
      <c r="E17" s="65" t="s">
        <v>65</v>
      </c>
      <c r="F17" s="65"/>
      <c r="G17" s="65"/>
      <c r="H17" s="65"/>
      <c r="I17" s="65" t="s">
        <v>73</v>
      </c>
      <c r="J17" s="65" t="s">
        <v>74</v>
      </c>
      <c r="K17" s="65" t="s">
        <v>74</v>
      </c>
      <c r="L17" s="65" t="s">
        <v>68</v>
      </c>
      <c r="M17" s="65" t="s">
        <v>69</v>
      </c>
      <c r="N17" s="65" t="s">
        <v>69</v>
      </c>
      <c r="P17" s="65"/>
      <c r="Q17" s="67">
        <v>20000.0</v>
      </c>
      <c r="R17" s="68" t="s">
        <v>70</v>
      </c>
      <c r="S17" s="68"/>
      <c r="T17" s="68"/>
      <c r="U17" s="68"/>
      <c r="V17" s="68"/>
      <c r="W17" s="69">
        <v>100.0</v>
      </c>
      <c r="X17" s="68" t="s">
        <v>70</v>
      </c>
      <c r="Y17" s="68"/>
      <c r="Z17" s="68"/>
      <c r="AA17" s="68"/>
      <c r="AB17" s="68"/>
      <c r="AC17" s="68"/>
      <c r="AD17" s="68"/>
      <c r="AE17" s="69">
        <v>1848142.0</v>
      </c>
      <c r="AF17" s="65" t="s">
        <v>70</v>
      </c>
      <c r="AG17" s="70"/>
      <c r="AH17" s="70"/>
    </row>
    <row r="18" ht="15.75" customHeight="1">
      <c r="A18" s="71">
        <v>6.128032724E9</v>
      </c>
      <c r="B18" s="72"/>
      <c r="C18" s="73">
        <v>44647.86666666667</v>
      </c>
      <c r="D18" s="72" t="s">
        <v>64</v>
      </c>
      <c r="E18" s="72" t="s">
        <v>65</v>
      </c>
      <c r="F18" s="72"/>
      <c r="G18" s="72"/>
      <c r="H18" s="72"/>
      <c r="I18" s="72" t="s">
        <v>96</v>
      </c>
      <c r="J18" s="72" t="s">
        <v>97</v>
      </c>
      <c r="K18" s="72" t="s">
        <v>97</v>
      </c>
      <c r="L18" s="72" t="s">
        <v>68</v>
      </c>
      <c r="M18" s="72" t="s">
        <v>69</v>
      </c>
      <c r="N18" s="72" t="s">
        <v>69</v>
      </c>
      <c r="P18" s="72"/>
      <c r="Q18" s="74">
        <v>500.0</v>
      </c>
      <c r="R18" s="75" t="s">
        <v>70</v>
      </c>
      <c r="S18" s="75"/>
      <c r="T18" s="75"/>
      <c r="U18" s="75"/>
      <c r="V18" s="75"/>
      <c r="W18" s="76">
        <v>0.0</v>
      </c>
      <c r="X18" s="75" t="s">
        <v>70</v>
      </c>
      <c r="Y18" s="75"/>
      <c r="Z18" s="75"/>
      <c r="AA18" s="75"/>
      <c r="AB18" s="75"/>
      <c r="AC18" s="75"/>
      <c r="AD18" s="75"/>
      <c r="AE18" s="76">
        <v>1828242.0</v>
      </c>
      <c r="AF18" s="72" t="s">
        <v>70</v>
      </c>
      <c r="AG18" s="77"/>
      <c r="AH18" s="77"/>
    </row>
    <row r="19" ht="15.75" customHeight="1">
      <c r="A19" s="64">
        <v>6.128007387E9</v>
      </c>
      <c r="B19" s="65"/>
      <c r="C19" s="66">
        <v>44647.86388888889</v>
      </c>
      <c r="D19" s="65" t="s">
        <v>64</v>
      </c>
      <c r="E19" s="65" t="s">
        <v>65</v>
      </c>
      <c r="F19" s="65"/>
      <c r="G19" s="65"/>
      <c r="H19" s="65"/>
      <c r="I19" s="65" t="s">
        <v>96</v>
      </c>
      <c r="J19" s="65" t="s">
        <v>97</v>
      </c>
      <c r="K19" s="65" t="s">
        <v>97</v>
      </c>
      <c r="L19" s="65" t="s">
        <v>68</v>
      </c>
      <c r="M19" s="65" t="s">
        <v>69</v>
      </c>
      <c r="N19" s="65" t="s">
        <v>69</v>
      </c>
      <c r="P19" s="65"/>
      <c r="Q19" s="67">
        <v>8000.0</v>
      </c>
      <c r="R19" s="68" t="s">
        <v>70</v>
      </c>
      <c r="S19" s="68"/>
      <c r="T19" s="68"/>
      <c r="U19" s="68"/>
      <c r="V19" s="68"/>
      <c r="W19" s="69">
        <v>40.0</v>
      </c>
      <c r="X19" s="68" t="s">
        <v>70</v>
      </c>
      <c r="Y19" s="68"/>
      <c r="Z19" s="68"/>
      <c r="AA19" s="68"/>
      <c r="AB19" s="68"/>
      <c r="AC19" s="68"/>
      <c r="AD19" s="68"/>
      <c r="AE19" s="69">
        <v>1827742.0</v>
      </c>
      <c r="AF19" s="65" t="s">
        <v>70</v>
      </c>
      <c r="AG19" s="70"/>
      <c r="AH19" s="70"/>
    </row>
    <row r="20" ht="15.75" customHeight="1">
      <c r="A20" s="52">
        <v>6.119969286E9</v>
      </c>
      <c r="B20" s="53"/>
      <c r="C20" s="54">
        <v>44646.77222222222</v>
      </c>
      <c r="D20" s="53" t="s">
        <v>64</v>
      </c>
      <c r="E20" s="53" t="s">
        <v>65</v>
      </c>
      <c r="F20" s="53"/>
      <c r="G20" s="53"/>
      <c r="H20" s="53"/>
      <c r="I20" s="53" t="s">
        <v>92</v>
      </c>
      <c r="J20" s="53" t="s">
        <v>93</v>
      </c>
      <c r="K20" s="53" t="s">
        <v>93</v>
      </c>
      <c r="L20" s="53" t="s">
        <v>68</v>
      </c>
      <c r="M20" s="53" t="s">
        <v>69</v>
      </c>
      <c r="N20" s="53" t="s">
        <v>69</v>
      </c>
      <c r="P20" s="53"/>
      <c r="Q20" s="55">
        <v>19500.0</v>
      </c>
      <c r="R20" s="56" t="s">
        <v>70</v>
      </c>
      <c r="S20" s="56"/>
      <c r="T20" s="56"/>
      <c r="U20" s="56"/>
      <c r="V20" s="56"/>
      <c r="W20" s="57">
        <v>98.0</v>
      </c>
      <c r="X20" s="56" t="s">
        <v>70</v>
      </c>
      <c r="Y20" s="56"/>
      <c r="Z20" s="56"/>
      <c r="AA20" s="56"/>
      <c r="AB20" s="56"/>
      <c r="AC20" s="56"/>
      <c r="AD20" s="56"/>
      <c r="AE20" s="57">
        <v>1819782.0</v>
      </c>
      <c r="AF20" s="53" t="s">
        <v>70</v>
      </c>
    </row>
    <row r="21" ht="15.75" customHeight="1">
      <c r="A21" s="58">
        <v>6.118887272E9</v>
      </c>
      <c r="B21" s="59"/>
      <c r="C21" s="60">
        <v>44646.6875</v>
      </c>
      <c r="D21" s="59" t="s">
        <v>64</v>
      </c>
      <c r="E21" s="59" t="s">
        <v>65</v>
      </c>
      <c r="F21" s="59"/>
      <c r="G21" s="59"/>
      <c r="H21" s="59"/>
      <c r="I21" s="59" t="s">
        <v>98</v>
      </c>
      <c r="J21" s="59" t="s">
        <v>99</v>
      </c>
      <c r="K21" s="59" t="s">
        <v>99</v>
      </c>
      <c r="L21" s="59" t="s">
        <v>68</v>
      </c>
      <c r="M21" s="59" t="s">
        <v>69</v>
      </c>
      <c r="N21" s="59" t="s">
        <v>69</v>
      </c>
      <c r="P21" s="59"/>
      <c r="Q21" s="61">
        <v>30000.0</v>
      </c>
      <c r="R21" s="62" t="s">
        <v>70</v>
      </c>
      <c r="S21" s="62"/>
      <c r="T21" s="62"/>
      <c r="U21" s="62"/>
      <c r="V21" s="62"/>
      <c r="W21" s="61">
        <v>150.0</v>
      </c>
      <c r="X21" s="62" t="s">
        <v>70</v>
      </c>
      <c r="Y21" s="62"/>
      <c r="Z21" s="62"/>
      <c r="AA21" s="62"/>
      <c r="AB21" s="62"/>
      <c r="AC21" s="62"/>
      <c r="AD21" s="62"/>
      <c r="AE21" s="61">
        <v>1800380.0</v>
      </c>
      <c r="AF21" s="59" t="s">
        <v>70</v>
      </c>
      <c r="AG21" s="63" t="s">
        <v>100</v>
      </c>
      <c r="AH21" s="63"/>
    </row>
    <row r="22" ht="15.75" customHeight="1">
      <c r="A22" s="52">
        <v>6.11804067E9</v>
      </c>
      <c r="B22" s="53"/>
      <c r="C22" s="54">
        <v>44646.60555555556</v>
      </c>
      <c r="D22" s="53" t="s">
        <v>64</v>
      </c>
      <c r="E22" s="53" t="s">
        <v>65</v>
      </c>
      <c r="F22" s="53"/>
      <c r="G22" s="53"/>
      <c r="H22" s="53"/>
      <c r="I22" s="53" t="s">
        <v>101</v>
      </c>
      <c r="J22" s="53" t="s">
        <v>102</v>
      </c>
      <c r="K22" s="53" t="s">
        <v>102</v>
      </c>
      <c r="L22" s="53" t="s">
        <v>68</v>
      </c>
      <c r="M22" s="53" t="s">
        <v>69</v>
      </c>
      <c r="N22" s="53" t="s">
        <v>69</v>
      </c>
      <c r="P22" s="53"/>
      <c r="Q22" s="55">
        <v>70000.0</v>
      </c>
      <c r="R22" s="56" t="s">
        <v>70</v>
      </c>
      <c r="S22" s="56"/>
      <c r="T22" s="56"/>
      <c r="U22" s="56"/>
      <c r="V22" s="56"/>
      <c r="W22" s="57">
        <v>350.0</v>
      </c>
      <c r="X22" s="56" t="s">
        <v>70</v>
      </c>
      <c r="Y22" s="56"/>
      <c r="Z22" s="56"/>
      <c r="AA22" s="56"/>
      <c r="AB22" s="56"/>
      <c r="AC22" s="56"/>
      <c r="AD22" s="56"/>
      <c r="AE22" s="57">
        <v>1770530.0</v>
      </c>
      <c r="AF22" s="53" t="s">
        <v>70</v>
      </c>
    </row>
    <row r="23" ht="15.75" customHeight="1">
      <c r="A23" s="52">
        <v>6.117719061E9</v>
      </c>
      <c r="B23" s="53"/>
      <c r="C23" s="54">
        <v>44646.575</v>
      </c>
      <c r="D23" s="53" t="s">
        <v>64</v>
      </c>
      <c r="E23" s="53" t="s">
        <v>65</v>
      </c>
      <c r="F23" s="53"/>
      <c r="G23" s="53"/>
      <c r="H23" s="53"/>
      <c r="I23" s="53" t="s">
        <v>103</v>
      </c>
      <c r="J23" s="53" t="s">
        <v>104</v>
      </c>
      <c r="K23" s="53" t="s">
        <v>104</v>
      </c>
      <c r="L23" s="53" t="s">
        <v>68</v>
      </c>
      <c r="M23" s="53" t="s">
        <v>69</v>
      </c>
      <c r="N23" s="53" t="s">
        <v>69</v>
      </c>
      <c r="P23" s="53"/>
      <c r="Q23" s="55">
        <v>31500.0</v>
      </c>
      <c r="R23" s="56" t="s">
        <v>70</v>
      </c>
      <c r="S23" s="56"/>
      <c r="T23" s="56"/>
      <c r="U23" s="56"/>
      <c r="V23" s="56"/>
      <c r="W23" s="57">
        <v>158.0</v>
      </c>
      <c r="X23" s="56" t="s">
        <v>70</v>
      </c>
      <c r="Y23" s="56"/>
      <c r="Z23" s="56"/>
      <c r="AA23" s="56"/>
      <c r="AB23" s="56"/>
      <c r="AC23" s="56"/>
      <c r="AD23" s="56"/>
      <c r="AE23" s="57">
        <v>1700880.0</v>
      </c>
      <c r="AF23" s="53" t="s">
        <v>70</v>
      </c>
    </row>
    <row r="24" ht="15.75" customHeight="1">
      <c r="A24" s="52">
        <v>6.117652131E9</v>
      </c>
      <c r="B24" s="53"/>
      <c r="C24" s="54">
        <v>44646.56875</v>
      </c>
      <c r="D24" s="53" t="s">
        <v>64</v>
      </c>
      <c r="E24" s="53" t="s">
        <v>65</v>
      </c>
      <c r="F24" s="53"/>
      <c r="G24" s="53"/>
      <c r="H24" s="53"/>
      <c r="I24" s="53" t="s">
        <v>103</v>
      </c>
      <c r="J24" s="53" t="s">
        <v>104</v>
      </c>
      <c r="K24" s="53" t="s">
        <v>104</v>
      </c>
      <c r="L24" s="53" t="s">
        <v>68</v>
      </c>
      <c r="M24" s="53" t="s">
        <v>69</v>
      </c>
      <c r="N24" s="53" t="s">
        <v>69</v>
      </c>
      <c r="P24" s="53"/>
      <c r="Q24" s="55">
        <v>6000.0</v>
      </c>
      <c r="R24" s="56" t="s">
        <v>70</v>
      </c>
      <c r="S24" s="56"/>
      <c r="T24" s="56"/>
      <c r="U24" s="56"/>
      <c r="V24" s="56"/>
      <c r="W24" s="57">
        <v>30.0</v>
      </c>
      <c r="X24" s="56" t="s">
        <v>70</v>
      </c>
      <c r="Y24" s="56"/>
      <c r="Z24" s="56"/>
      <c r="AA24" s="56"/>
      <c r="AB24" s="56"/>
      <c r="AC24" s="56"/>
      <c r="AD24" s="56"/>
      <c r="AE24" s="57">
        <v>1669538.0</v>
      </c>
      <c r="AF24" s="53" t="s">
        <v>70</v>
      </c>
    </row>
    <row r="25" ht="15.75" customHeight="1">
      <c r="A25" s="52">
        <v>6.116518713E9</v>
      </c>
      <c r="B25" s="53"/>
      <c r="C25" s="54">
        <v>44646.43125</v>
      </c>
      <c r="D25" s="53" t="s">
        <v>64</v>
      </c>
      <c r="E25" s="53" t="s">
        <v>65</v>
      </c>
      <c r="F25" s="53"/>
      <c r="G25" s="53"/>
      <c r="H25" s="53"/>
      <c r="I25" s="53" t="s">
        <v>92</v>
      </c>
      <c r="J25" s="53" t="s">
        <v>93</v>
      </c>
      <c r="K25" s="53" t="s">
        <v>93</v>
      </c>
      <c r="L25" s="53" t="s">
        <v>68</v>
      </c>
      <c r="M25" s="53" t="s">
        <v>69</v>
      </c>
      <c r="N25" s="53" t="s">
        <v>69</v>
      </c>
      <c r="P25" s="53"/>
      <c r="Q25" s="55">
        <v>40000.0</v>
      </c>
      <c r="R25" s="56" t="s">
        <v>70</v>
      </c>
      <c r="S25" s="56"/>
      <c r="T25" s="56"/>
      <c r="U25" s="56"/>
      <c r="V25" s="56"/>
      <c r="W25" s="57">
        <v>200.0</v>
      </c>
      <c r="X25" s="56" t="s">
        <v>70</v>
      </c>
      <c r="Y25" s="56"/>
      <c r="Z25" s="56"/>
      <c r="AA25" s="56"/>
      <c r="AB25" s="56"/>
      <c r="AC25" s="56"/>
      <c r="AD25" s="56"/>
      <c r="AE25" s="57">
        <v>1663568.0</v>
      </c>
      <c r="AF25" s="53" t="s">
        <v>70</v>
      </c>
    </row>
    <row r="26" ht="15.75" customHeight="1">
      <c r="A26" s="52">
        <v>6.114835638E9</v>
      </c>
      <c r="B26" s="53"/>
      <c r="C26" s="54">
        <v>44645.902083333334</v>
      </c>
      <c r="D26" s="53" t="s">
        <v>64</v>
      </c>
      <c r="E26" s="53" t="s">
        <v>65</v>
      </c>
      <c r="F26" s="53"/>
      <c r="G26" s="53"/>
      <c r="H26" s="53"/>
      <c r="I26" s="53" t="s">
        <v>101</v>
      </c>
      <c r="J26" s="53" t="s">
        <v>102</v>
      </c>
      <c r="K26" s="53" t="s">
        <v>102</v>
      </c>
      <c r="L26" s="53" t="s">
        <v>68</v>
      </c>
      <c r="M26" s="53" t="s">
        <v>69</v>
      </c>
      <c r="N26" s="53" t="s">
        <v>69</v>
      </c>
      <c r="P26" s="53"/>
      <c r="Q26" s="55">
        <v>70000.0</v>
      </c>
      <c r="R26" s="56" t="s">
        <v>70</v>
      </c>
      <c r="S26" s="56"/>
      <c r="T26" s="56"/>
      <c r="U26" s="56"/>
      <c r="V26" s="56"/>
      <c r="W26" s="57">
        <v>350.0</v>
      </c>
      <c r="X26" s="56" t="s">
        <v>70</v>
      </c>
      <c r="Y26" s="56"/>
      <c r="Z26" s="56"/>
      <c r="AA26" s="56"/>
      <c r="AB26" s="56"/>
      <c r="AC26" s="56"/>
      <c r="AD26" s="56"/>
      <c r="AE26" s="57">
        <v>1623768.0</v>
      </c>
      <c r="AF26" s="53" t="s">
        <v>70</v>
      </c>
    </row>
    <row r="27" ht="15.75" customHeight="1">
      <c r="A27" s="52">
        <v>6.114594004E9</v>
      </c>
      <c r="B27" s="53"/>
      <c r="C27" s="54">
        <v>44645.87569444445</v>
      </c>
      <c r="D27" s="53" t="s">
        <v>64</v>
      </c>
      <c r="E27" s="53" t="s">
        <v>65</v>
      </c>
      <c r="F27" s="53"/>
      <c r="G27" s="53"/>
      <c r="H27" s="53"/>
      <c r="I27" s="53" t="s">
        <v>66</v>
      </c>
      <c r="J27" s="53" t="s">
        <v>67</v>
      </c>
      <c r="K27" s="53" t="s">
        <v>67</v>
      </c>
      <c r="L27" s="53" t="s">
        <v>68</v>
      </c>
      <c r="M27" s="53" t="s">
        <v>69</v>
      </c>
      <c r="N27" s="53" t="s">
        <v>69</v>
      </c>
      <c r="P27" s="53"/>
      <c r="Q27" s="55">
        <v>40000.0</v>
      </c>
      <c r="R27" s="56" t="s">
        <v>70</v>
      </c>
      <c r="S27" s="56"/>
      <c r="T27" s="56"/>
      <c r="U27" s="56"/>
      <c r="V27" s="56"/>
      <c r="W27" s="57">
        <v>200.0</v>
      </c>
      <c r="X27" s="56" t="s">
        <v>70</v>
      </c>
      <c r="Y27" s="56"/>
      <c r="Z27" s="56"/>
      <c r="AA27" s="56"/>
      <c r="AB27" s="56"/>
      <c r="AC27" s="56"/>
      <c r="AD27" s="56"/>
      <c r="AE27" s="57">
        <v>1554118.0</v>
      </c>
      <c r="AF27" s="53" t="s">
        <v>70</v>
      </c>
    </row>
    <row r="28" ht="15.75" customHeight="1">
      <c r="A28" s="52">
        <v>6.110064011E9</v>
      </c>
      <c r="B28" s="53"/>
      <c r="C28" s="54">
        <v>44645.520833333336</v>
      </c>
      <c r="D28" s="53" t="s">
        <v>64</v>
      </c>
      <c r="E28" s="53" t="s">
        <v>65</v>
      </c>
      <c r="F28" s="53"/>
      <c r="G28" s="53"/>
      <c r="H28" s="53"/>
      <c r="I28" s="53" t="s">
        <v>73</v>
      </c>
      <c r="J28" s="53" t="s">
        <v>74</v>
      </c>
      <c r="K28" s="53" t="s">
        <v>74</v>
      </c>
      <c r="L28" s="53" t="s">
        <v>68</v>
      </c>
      <c r="M28" s="53" t="s">
        <v>69</v>
      </c>
      <c r="N28" s="53" t="s">
        <v>69</v>
      </c>
      <c r="P28" s="53"/>
      <c r="Q28" s="55">
        <v>63000.0</v>
      </c>
      <c r="R28" s="56" t="s">
        <v>70</v>
      </c>
      <c r="S28" s="56"/>
      <c r="T28" s="56"/>
      <c r="U28" s="56"/>
      <c r="V28" s="56"/>
      <c r="W28" s="57">
        <v>315.0</v>
      </c>
      <c r="X28" s="56" t="s">
        <v>70</v>
      </c>
      <c r="Y28" s="56"/>
      <c r="Z28" s="56"/>
      <c r="AA28" s="56"/>
      <c r="AB28" s="56"/>
      <c r="AC28" s="56"/>
      <c r="AD28" s="56"/>
      <c r="AE28" s="57">
        <v>1514318.0</v>
      </c>
      <c r="AF28" s="53" t="s">
        <v>70</v>
      </c>
    </row>
    <row r="29" ht="15.75" customHeight="1">
      <c r="A29" s="52">
        <v>6.109830599E9</v>
      </c>
      <c r="B29" s="53"/>
      <c r="C29" s="54">
        <v>44645.498611111114</v>
      </c>
      <c r="D29" s="53" t="s">
        <v>64</v>
      </c>
      <c r="E29" s="53" t="s">
        <v>65</v>
      </c>
      <c r="F29" s="53"/>
      <c r="G29" s="53"/>
      <c r="H29" s="53"/>
      <c r="I29" s="53" t="s">
        <v>105</v>
      </c>
      <c r="J29" s="53" t="s">
        <v>106</v>
      </c>
      <c r="K29" s="53" t="s">
        <v>106</v>
      </c>
      <c r="L29" s="53" t="s">
        <v>68</v>
      </c>
      <c r="M29" s="53" t="s">
        <v>69</v>
      </c>
      <c r="N29" s="53" t="s">
        <v>69</v>
      </c>
      <c r="P29" s="53"/>
      <c r="Q29" s="55">
        <v>100000.0</v>
      </c>
      <c r="R29" s="56" t="s">
        <v>70</v>
      </c>
      <c r="S29" s="56"/>
      <c r="T29" s="56"/>
      <c r="U29" s="56"/>
      <c r="V29" s="56"/>
      <c r="W29" s="57">
        <v>500.0</v>
      </c>
      <c r="X29" s="56" t="s">
        <v>70</v>
      </c>
      <c r="Y29" s="56"/>
      <c r="Z29" s="56"/>
      <c r="AA29" s="56"/>
      <c r="AB29" s="56"/>
      <c r="AC29" s="56"/>
      <c r="AD29" s="56"/>
      <c r="AE29" s="57">
        <v>1451633.0</v>
      </c>
      <c r="AF29" s="53" t="s">
        <v>70</v>
      </c>
    </row>
    <row r="30" ht="15.75" customHeight="1">
      <c r="A30" s="52">
        <v>6.109121094E9</v>
      </c>
      <c r="B30" s="53"/>
      <c r="C30" s="54">
        <v>44645.430555555555</v>
      </c>
      <c r="D30" s="53" t="s">
        <v>64</v>
      </c>
      <c r="E30" s="53" t="s">
        <v>65</v>
      </c>
      <c r="F30" s="53"/>
      <c r="G30" s="53"/>
      <c r="H30" s="53"/>
      <c r="I30" s="53" t="s">
        <v>107</v>
      </c>
      <c r="J30" s="53" t="s">
        <v>108</v>
      </c>
      <c r="K30" s="53" t="s">
        <v>108</v>
      </c>
      <c r="L30" s="53" t="s">
        <v>68</v>
      </c>
      <c r="M30" s="53" t="s">
        <v>69</v>
      </c>
      <c r="N30" s="53" t="s">
        <v>69</v>
      </c>
      <c r="P30" s="53"/>
      <c r="Q30" s="55">
        <v>52000.0</v>
      </c>
      <c r="R30" s="56" t="s">
        <v>70</v>
      </c>
      <c r="S30" s="56"/>
      <c r="T30" s="56"/>
      <c r="U30" s="56"/>
      <c r="V30" s="56"/>
      <c r="W30" s="57">
        <v>260.0</v>
      </c>
      <c r="X30" s="56" t="s">
        <v>70</v>
      </c>
      <c r="Y30" s="56"/>
      <c r="Z30" s="56"/>
      <c r="AA30" s="56"/>
      <c r="AB30" s="56"/>
      <c r="AC30" s="56"/>
      <c r="AD30" s="56"/>
      <c r="AE30" s="57">
        <v>1352133.0</v>
      </c>
      <c r="AF30" s="53" t="s">
        <v>70</v>
      </c>
    </row>
    <row r="31" ht="15.75" customHeight="1">
      <c r="A31" s="52">
        <v>6.109117479E9</v>
      </c>
      <c r="B31" s="53"/>
      <c r="C31" s="54">
        <v>44645.42986111111</v>
      </c>
      <c r="D31" s="53" t="s">
        <v>64</v>
      </c>
      <c r="E31" s="53" t="s">
        <v>65</v>
      </c>
      <c r="F31" s="53"/>
      <c r="G31" s="53"/>
      <c r="H31" s="53"/>
      <c r="I31" s="53" t="s">
        <v>107</v>
      </c>
      <c r="J31" s="53" t="s">
        <v>108</v>
      </c>
      <c r="K31" s="53" t="s">
        <v>108</v>
      </c>
      <c r="L31" s="53" t="s">
        <v>68</v>
      </c>
      <c r="M31" s="53" t="s">
        <v>69</v>
      </c>
      <c r="N31" s="53" t="s">
        <v>69</v>
      </c>
      <c r="P31" s="53"/>
      <c r="Q31" s="55">
        <v>40000.0</v>
      </c>
      <c r="R31" s="56" t="s">
        <v>70</v>
      </c>
      <c r="S31" s="56"/>
      <c r="T31" s="56"/>
      <c r="U31" s="56"/>
      <c r="V31" s="56"/>
      <c r="W31" s="57">
        <v>200.0</v>
      </c>
      <c r="X31" s="56" t="s">
        <v>70</v>
      </c>
      <c r="Y31" s="56"/>
      <c r="Z31" s="56"/>
      <c r="AA31" s="56"/>
      <c r="AB31" s="56"/>
      <c r="AC31" s="56"/>
      <c r="AD31" s="56"/>
      <c r="AE31" s="57">
        <v>1300393.0</v>
      </c>
      <c r="AF31" s="53" t="s">
        <v>70</v>
      </c>
    </row>
    <row r="32" ht="15.75" customHeight="1">
      <c r="A32" s="52">
        <v>6.109031619E9</v>
      </c>
      <c r="B32" s="53"/>
      <c r="C32" s="54">
        <v>44645.42222222222</v>
      </c>
      <c r="D32" s="53" t="s">
        <v>64</v>
      </c>
      <c r="E32" s="53" t="s">
        <v>65</v>
      </c>
      <c r="F32" s="53"/>
      <c r="G32" s="53"/>
      <c r="H32" s="53"/>
      <c r="I32" s="53" t="s">
        <v>109</v>
      </c>
      <c r="J32" s="53" t="s">
        <v>110</v>
      </c>
      <c r="K32" s="53" t="s">
        <v>110</v>
      </c>
      <c r="L32" s="53" t="s">
        <v>68</v>
      </c>
      <c r="M32" s="53" t="s">
        <v>69</v>
      </c>
      <c r="N32" s="53" t="s">
        <v>69</v>
      </c>
      <c r="P32" s="53"/>
      <c r="Q32" s="55">
        <v>180000.0</v>
      </c>
      <c r="R32" s="56" t="s">
        <v>70</v>
      </c>
      <c r="S32" s="56"/>
      <c r="T32" s="56"/>
      <c r="U32" s="56"/>
      <c r="V32" s="56"/>
      <c r="W32" s="57">
        <v>900.0</v>
      </c>
      <c r="X32" s="56" t="s">
        <v>70</v>
      </c>
      <c r="Y32" s="56"/>
      <c r="Z32" s="56"/>
      <c r="AA32" s="56"/>
      <c r="AB32" s="56"/>
      <c r="AC32" s="56"/>
      <c r="AD32" s="56"/>
      <c r="AE32" s="57">
        <v>1260593.0</v>
      </c>
      <c r="AF32" s="53" t="s">
        <v>70</v>
      </c>
    </row>
    <row r="33" ht="15.75" customHeight="1">
      <c r="A33" s="52">
        <v>6.108736146E9</v>
      </c>
      <c r="B33" s="53"/>
      <c r="C33" s="54">
        <v>44645.39375</v>
      </c>
      <c r="D33" s="53" t="s">
        <v>64</v>
      </c>
      <c r="E33" s="53" t="s">
        <v>65</v>
      </c>
      <c r="F33" s="53"/>
      <c r="G33" s="53"/>
      <c r="H33" s="53"/>
      <c r="I33" s="53" t="s">
        <v>111</v>
      </c>
      <c r="J33" s="53" t="s">
        <v>112</v>
      </c>
      <c r="K33" s="53" t="s">
        <v>112</v>
      </c>
      <c r="L33" s="53" t="s">
        <v>68</v>
      </c>
      <c r="M33" s="53" t="s">
        <v>69</v>
      </c>
      <c r="N33" s="53" t="s">
        <v>69</v>
      </c>
      <c r="P33" s="53"/>
      <c r="Q33" s="55">
        <v>12000.0</v>
      </c>
      <c r="R33" s="56" t="s">
        <v>70</v>
      </c>
      <c r="S33" s="56"/>
      <c r="T33" s="56"/>
      <c r="U33" s="56"/>
      <c r="V33" s="56"/>
      <c r="W33" s="57">
        <v>60.0</v>
      </c>
      <c r="X33" s="56" t="s">
        <v>70</v>
      </c>
      <c r="Y33" s="56"/>
      <c r="Z33" s="56"/>
      <c r="AA33" s="56"/>
      <c r="AB33" s="56"/>
      <c r="AC33" s="56"/>
      <c r="AD33" s="56"/>
      <c r="AE33" s="57">
        <v>1081493.0</v>
      </c>
      <c r="AF33" s="53" t="s">
        <v>70</v>
      </c>
    </row>
    <row r="34" ht="15.75" customHeight="1">
      <c r="A34" s="52">
        <v>6.105943767E9</v>
      </c>
      <c r="B34" s="53"/>
      <c r="C34" s="54">
        <v>44644.79583333333</v>
      </c>
      <c r="D34" s="53" t="s">
        <v>64</v>
      </c>
      <c r="E34" s="53" t="s">
        <v>65</v>
      </c>
      <c r="F34" s="53"/>
      <c r="G34" s="53"/>
      <c r="H34" s="53"/>
      <c r="I34" s="53" t="s">
        <v>113</v>
      </c>
      <c r="J34" s="53" t="s">
        <v>114</v>
      </c>
      <c r="K34" s="53" t="s">
        <v>114</v>
      </c>
      <c r="L34" s="53" t="s">
        <v>68</v>
      </c>
      <c r="M34" s="53" t="s">
        <v>69</v>
      </c>
      <c r="N34" s="53" t="s">
        <v>69</v>
      </c>
      <c r="P34" s="53"/>
      <c r="Q34" s="55">
        <v>25000.0</v>
      </c>
      <c r="R34" s="56" t="s">
        <v>70</v>
      </c>
      <c r="S34" s="56"/>
      <c r="T34" s="56"/>
      <c r="U34" s="56"/>
      <c r="V34" s="56"/>
      <c r="W34" s="57">
        <v>125.0</v>
      </c>
      <c r="X34" s="56" t="s">
        <v>70</v>
      </c>
      <c r="Y34" s="56"/>
      <c r="Z34" s="56"/>
      <c r="AA34" s="56"/>
      <c r="AB34" s="56"/>
      <c r="AC34" s="56"/>
      <c r="AD34" s="56"/>
      <c r="AE34" s="57">
        <v>1069553.0</v>
      </c>
      <c r="AF34" s="53" t="s">
        <v>70</v>
      </c>
    </row>
    <row r="35" ht="15.75" customHeight="1">
      <c r="A35" s="58">
        <v>6.104356437E9</v>
      </c>
      <c r="B35" s="59"/>
      <c r="C35" s="60">
        <v>44644.677083333336</v>
      </c>
      <c r="D35" s="59" t="s">
        <v>64</v>
      </c>
      <c r="E35" s="59" t="s">
        <v>65</v>
      </c>
      <c r="F35" s="59"/>
      <c r="G35" s="59"/>
      <c r="H35" s="59"/>
      <c r="I35" s="59" t="s">
        <v>115</v>
      </c>
      <c r="J35" s="59" t="s">
        <v>116</v>
      </c>
      <c r="K35" s="59" t="s">
        <v>116</v>
      </c>
      <c r="L35" s="59" t="s">
        <v>68</v>
      </c>
      <c r="M35" s="59" t="s">
        <v>69</v>
      </c>
      <c r="N35" s="59" t="s">
        <v>69</v>
      </c>
      <c r="P35" s="59"/>
      <c r="Q35" s="55">
        <v>5000.0</v>
      </c>
      <c r="R35" s="62" t="s">
        <v>70</v>
      </c>
      <c r="S35" s="62"/>
      <c r="T35" s="62"/>
      <c r="U35" s="62"/>
      <c r="V35" s="62"/>
      <c r="W35" s="61">
        <v>25.0</v>
      </c>
      <c r="X35" s="62" t="s">
        <v>70</v>
      </c>
      <c r="Y35" s="62"/>
      <c r="Z35" s="62"/>
      <c r="AA35" s="62"/>
      <c r="AB35" s="62"/>
      <c r="AC35" s="62"/>
      <c r="AD35" s="62"/>
      <c r="AE35" s="61">
        <v>1044678.0</v>
      </c>
      <c r="AF35" s="59" t="s">
        <v>70</v>
      </c>
      <c r="AG35" s="63" t="s">
        <v>117</v>
      </c>
      <c r="AH35" s="63"/>
    </row>
    <row r="36" ht="15.75" customHeight="1">
      <c r="A36" s="52">
        <v>6.1023716E9</v>
      </c>
      <c r="B36" s="53"/>
      <c r="C36" s="54">
        <v>44644.46805555555</v>
      </c>
      <c r="D36" s="53" t="s">
        <v>64</v>
      </c>
      <c r="E36" s="53" t="s">
        <v>65</v>
      </c>
      <c r="F36" s="53"/>
      <c r="G36" s="53"/>
      <c r="H36" s="53"/>
      <c r="I36" s="53" t="s">
        <v>73</v>
      </c>
      <c r="J36" s="53" t="s">
        <v>74</v>
      </c>
      <c r="K36" s="53" t="s">
        <v>74</v>
      </c>
      <c r="L36" s="53" t="s">
        <v>68</v>
      </c>
      <c r="M36" s="53" t="s">
        <v>69</v>
      </c>
      <c r="N36" s="53" t="s">
        <v>69</v>
      </c>
      <c r="P36" s="53"/>
      <c r="Q36" s="55">
        <v>55000.0</v>
      </c>
      <c r="R36" s="56" t="s">
        <v>70</v>
      </c>
      <c r="S36" s="56"/>
      <c r="T36" s="56"/>
      <c r="U36" s="56"/>
      <c r="V36" s="56"/>
      <c r="W36" s="57">
        <v>275.0</v>
      </c>
      <c r="X36" s="56" t="s">
        <v>70</v>
      </c>
      <c r="Y36" s="56"/>
      <c r="Z36" s="56"/>
      <c r="AA36" s="56"/>
      <c r="AB36" s="56"/>
      <c r="AC36" s="56"/>
      <c r="AD36" s="56"/>
      <c r="AE36" s="57">
        <v>1039703.0</v>
      </c>
      <c r="AF36" s="53" t="s">
        <v>70</v>
      </c>
    </row>
    <row r="37" ht="15.75" customHeight="1">
      <c r="A37" s="52">
        <v>6.101383548E9</v>
      </c>
      <c r="B37" s="53"/>
      <c r="C37" s="54">
        <v>44644.365277777775</v>
      </c>
      <c r="D37" s="53" t="s">
        <v>64</v>
      </c>
      <c r="E37" s="53" t="s">
        <v>65</v>
      </c>
      <c r="F37" s="53"/>
      <c r="G37" s="53"/>
      <c r="H37" s="53"/>
      <c r="I37" s="53" t="s">
        <v>105</v>
      </c>
      <c r="J37" s="53" t="s">
        <v>106</v>
      </c>
      <c r="K37" s="53" t="s">
        <v>106</v>
      </c>
      <c r="L37" s="53" t="s">
        <v>68</v>
      </c>
      <c r="M37" s="53" t="s">
        <v>69</v>
      </c>
      <c r="N37" s="53" t="s">
        <v>69</v>
      </c>
      <c r="P37" s="53"/>
      <c r="Q37" s="55">
        <v>45000.0</v>
      </c>
      <c r="R37" s="56" t="s">
        <v>70</v>
      </c>
      <c r="S37" s="56"/>
      <c r="T37" s="56"/>
      <c r="U37" s="56"/>
      <c r="V37" s="56"/>
      <c r="W37" s="57">
        <v>225.0</v>
      </c>
      <c r="X37" s="56" t="s">
        <v>70</v>
      </c>
      <c r="Y37" s="56"/>
      <c r="Z37" s="56"/>
      <c r="AA37" s="56"/>
      <c r="AB37" s="56"/>
      <c r="AC37" s="56"/>
      <c r="AD37" s="56"/>
      <c r="AE37" s="57">
        <v>984978.0</v>
      </c>
      <c r="AF37" s="53" t="s">
        <v>70</v>
      </c>
    </row>
    <row r="38" ht="15.75" customHeight="1">
      <c r="A38" s="52">
        <v>6.100190308E9</v>
      </c>
      <c r="B38" s="53"/>
      <c r="C38" s="54">
        <v>44643.89722222222</v>
      </c>
      <c r="D38" s="53" t="s">
        <v>64</v>
      </c>
      <c r="E38" s="53" t="s">
        <v>65</v>
      </c>
      <c r="F38" s="53"/>
      <c r="G38" s="53"/>
      <c r="H38" s="53"/>
      <c r="I38" s="53" t="s">
        <v>107</v>
      </c>
      <c r="J38" s="53" t="s">
        <v>108</v>
      </c>
      <c r="K38" s="53" t="s">
        <v>108</v>
      </c>
      <c r="L38" s="53" t="s">
        <v>68</v>
      </c>
      <c r="M38" s="53" t="s">
        <v>69</v>
      </c>
      <c r="N38" s="53" t="s">
        <v>69</v>
      </c>
      <c r="P38" s="53"/>
      <c r="Q38" s="55">
        <v>35400.0</v>
      </c>
      <c r="R38" s="56" t="s">
        <v>70</v>
      </c>
      <c r="S38" s="56"/>
      <c r="T38" s="56"/>
      <c r="U38" s="56"/>
      <c r="V38" s="56"/>
      <c r="W38" s="57">
        <v>177.0</v>
      </c>
      <c r="X38" s="56" t="s">
        <v>70</v>
      </c>
      <c r="Y38" s="56"/>
      <c r="Z38" s="56"/>
      <c r="AA38" s="56"/>
      <c r="AB38" s="56"/>
      <c r="AC38" s="56"/>
      <c r="AD38" s="56"/>
      <c r="AE38" s="57">
        <v>940203.0</v>
      </c>
      <c r="AF38" s="53" t="s">
        <v>70</v>
      </c>
    </row>
    <row r="39" ht="15.75" customHeight="1">
      <c r="A39" s="52">
        <v>6.100184312E9</v>
      </c>
      <c r="B39" s="53"/>
      <c r="C39" s="54">
        <v>44643.895833333336</v>
      </c>
      <c r="D39" s="53" t="s">
        <v>64</v>
      </c>
      <c r="E39" s="53" t="s">
        <v>65</v>
      </c>
      <c r="F39" s="53"/>
      <c r="G39" s="53"/>
      <c r="H39" s="53"/>
      <c r="I39" s="53" t="s">
        <v>107</v>
      </c>
      <c r="J39" s="53" t="s">
        <v>108</v>
      </c>
      <c r="K39" s="53" t="s">
        <v>108</v>
      </c>
      <c r="L39" s="53" t="s">
        <v>68</v>
      </c>
      <c r="M39" s="53" t="s">
        <v>69</v>
      </c>
      <c r="N39" s="53" t="s">
        <v>69</v>
      </c>
      <c r="P39" s="53"/>
      <c r="Q39" s="55">
        <v>18000.0</v>
      </c>
      <c r="R39" s="56" t="s">
        <v>70</v>
      </c>
      <c r="S39" s="56"/>
      <c r="T39" s="56"/>
      <c r="U39" s="56"/>
      <c r="V39" s="56"/>
      <c r="W39" s="57">
        <v>90.0</v>
      </c>
      <c r="X39" s="56" t="s">
        <v>70</v>
      </c>
      <c r="Y39" s="56"/>
      <c r="Z39" s="56"/>
      <c r="AA39" s="56"/>
      <c r="AB39" s="56"/>
      <c r="AC39" s="56"/>
      <c r="AD39" s="56"/>
      <c r="AE39" s="57">
        <v>904980.0</v>
      </c>
      <c r="AF39" s="53" t="s">
        <v>70</v>
      </c>
    </row>
    <row r="40" ht="15.75" customHeight="1">
      <c r="A40" s="52">
        <v>6.100181753E9</v>
      </c>
      <c r="B40" s="53"/>
      <c r="C40" s="54">
        <v>44643.895833333336</v>
      </c>
      <c r="D40" s="53" t="s">
        <v>64</v>
      </c>
      <c r="E40" s="53" t="s">
        <v>65</v>
      </c>
      <c r="F40" s="53"/>
      <c r="G40" s="53"/>
      <c r="H40" s="53"/>
      <c r="I40" s="53" t="s">
        <v>107</v>
      </c>
      <c r="J40" s="53" t="s">
        <v>108</v>
      </c>
      <c r="K40" s="53" t="s">
        <v>108</v>
      </c>
      <c r="L40" s="53" t="s">
        <v>68</v>
      </c>
      <c r="M40" s="53" t="s">
        <v>69</v>
      </c>
      <c r="N40" s="53" t="s">
        <v>69</v>
      </c>
      <c r="P40" s="53"/>
      <c r="Q40" s="55">
        <v>3500.0</v>
      </c>
      <c r="R40" s="56" t="s">
        <v>70</v>
      </c>
      <c r="S40" s="56"/>
      <c r="T40" s="56"/>
      <c r="U40" s="56"/>
      <c r="V40" s="56"/>
      <c r="W40" s="57">
        <v>0.0</v>
      </c>
      <c r="X40" s="56" t="s">
        <v>70</v>
      </c>
      <c r="Y40" s="56"/>
      <c r="Z40" s="56"/>
      <c r="AA40" s="56"/>
      <c r="AB40" s="56"/>
      <c r="AC40" s="56"/>
      <c r="AD40" s="56"/>
      <c r="AE40" s="57">
        <v>887070.0</v>
      </c>
      <c r="AF40" s="53" t="s">
        <v>70</v>
      </c>
    </row>
    <row r="41" ht="15.75" customHeight="1">
      <c r="A41" s="58">
        <v>6.099433855E9</v>
      </c>
      <c r="B41" s="59"/>
      <c r="C41" s="60">
        <v>44643.82083333333</v>
      </c>
      <c r="D41" s="59" t="s">
        <v>64</v>
      </c>
      <c r="E41" s="59" t="s">
        <v>65</v>
      </c>
      <c r="F41" s="59"/>
      <c r="G41" s="59"/>
      <c r="H41" s="59"/>
      <c r="I41" s="59" t="s">
        <v>118</v>
      </c>
      <c r="J41" s="59" t="s">
        <v>119</v>
      </c>
      <c r="K41" s="59" t="s">
        <v>119</v>
      </c>
      <c r="L41" s="59" t="s">
        <v>68</v>
      </c>
      <c r="M41" s="59" t="s">
        <v>69</v>
      </c>
      <c r="N41" s="59" t="s">
        <v>69</v>
      </c>
      <c r="P41" s="59"/>
      <c r="Q41" s="55">
        <v>20000.0</v>
      </c>
      <c r="R41" s="62" t="s">
        <v>70</v>
      </c>
      <c r="S41" s="62"/>
      <c r="T41" s="62"/>
      <c r="U41" s="62"/>
      <c r="V41" s="62"/>
      <c r="W41" s="61">
        <v>100.0</v>
      </c>
      <c r="X41" s="62" t="s">
        <v>70</v>
      </c>
      <c r="Y41" s="62"/>
      <c r="Z41" s="62"/>
      <c r="AA41" s="62"/>
      <c r="AB41" s="62"/>
      <c r="AC41" s="62"/>
      <c r="AD41" s="62"/>
      <c r="AE41" s="61">
        <v>883570.0</v>
      </c>
      <c r="AF41" s="59" t="s">
        <v>70</v>
      </c>
      <c r="AG41" s="63" t="s">
        <v>120</v>
      </c>
      <c r="AH41" s="63"/>
    </row>
    <row r="42" ht="15.75" customHeight="1">
      <c r="A42" s="52">
        <v>6.098903511E9</v>
      </c>
      <c r="B42" s="53"/>
      <c r="C42" s="54">
        <v>44643.785416666666</v>
      </c>
      <c r="D42" s="53" t="s">
        <v>64</v>
      </c>
      <c r="E42" s="53" t="s">
        <v>65</v>
      </c>
      <c r="F42" s="53"/>
      <c r="G42" s="53"/>
      <c r="H42" s="53"/>
      <c r="I42" s="53" t="s">
        <v>121</v>
      </c>
      <c r="J42" s="53" t="s">
        <v>122</v>
      </c>
      <c r="K42" s="53" t="s">
        <v>122</v>
      </c>
      <c r="L42" s="53" t="s">
        <v>68</v>
      </c>
      <c r="M42" s="53" t="s">
        <v>69</v>
      </c>
      <c r="N42" s="53" t="s">
        <v>69</v>
      </c>
      <c r="P42" s="53"/>
      <c r="Q42" s="55">
        <v>10000.0</v>
      </c>
      <c r="R42" s="56" t="s">
        <v>70</v>
      </c>
      <c r="S42" s="56"/>
      <c r="T42" s="56"/>
      <c r="U42" s="56"/>
      <c r="V42" s="56"/>
      <c r="W42" s="57">
        <v>50.0</v>
      </c>
      <c r="X42" s="56" t="s">
        <v>70</v>
      </c>
      <c r="Y42" s="56"/>
      <c r="Z42" s="56"/>
      <c r="AA42" s="56"/>
      <c r="AB42" s="56"/>
      <c r="AC42" s="56"/>
      <c r="AD42" s="56"/>
      <c r="AE42" s="57">
        <v>863670.0</v>
      </c>
      <c r="AF42" s="53" t="s">
        <v>70</v>
      </c>
    </row>
    <row r="43" ht="15.75" customHeight="1">
      <c r="A43" s="52">
        <v>6.09885751E9</v>
      </c>
      <c r="B43" s="53"/>
      <c r="C43" s="54">
        <v>44643.78333333333</v>
      </c>
      <c r="D43" s="53" t="s">
        <v>64</v>
      </c>
      <c r="E43" s="53" t="s">
        <v>65</v>
      </c>
      <c r="F43" s="53"/>
      <c r="G43" s="53"/>
      <c r="H43" s="53"/>
      <c r="I43" s="53" t="s">
        <v>121</v>
      </c>
      <c r="J43" s="53" t="s">
        <v>122</v>
      </c>
      <c r="K43" s="53" t="s">
        <v>122</v>
      </c>
      <c r="L43" s="53" t="s">
        <v>68</v>
      </c>
      <c r="M43" s="53" t="s">
        <v>69</v>
      </c>
      <c r="N43" s="53" t="s">
        <v>69</v>
      </c>
      <c r="P43" s="53"/>
      <c r="Q43" s="55">
        <v>170000.0</v>
      </c>
      <c r="R43" s="56" t="s">
        <v>70</v>
      </c>
      <c r="S43" s="56"/>
      <c r="T43" s="56"/>
      <c r="U43" s="56"/>
      <c r="V43" s="56"/>
      <c r="W43" s="57">
        <v>850.0</v>
      </c>
      <c r="X43" s="56" t="s">
        <v>70</v>
      </c>
      <c r="Y43" s="56"/>
      <c r="Z43" s="56"/>
      <c r="AA43" s="56"/>
      <c r="AB43" s="56"/>
      <c r="AC43" s="56"/>
      <c r="AD43" s="56"/>
      <c r="AE43" s="57">
        <v>853720.0</v>
      </c>
      <c r="AF43" s="53" t="s">
        <v>70</v>
      </c>
    </row>
    <row r="44" ht="15.75" customHeight="1">
      <c r="A44" s="58">
        <v>6.098251704E9</v>
      </c>
      <c r="B44" s="59"/>
      <c r="C44" s="60">
        <v>44643.74444444444</v>
      </c>
      <c r="D44" s="59" t="s">
        <v>64</v>
      </c>
      <c r="E44" s="59" t="s">
        <v>65</v>
      </c>
      <c r="F44" s="59"/>
      <c r="G44" s="59"/>
      <c r="H44" s="59"/>
      <c r="I44" s="59" t="s">
        <v>123</v>
      </c>
      <c r="J44" s="59" t="s">
        <v>124</v>
      </c>
      <c r="K44" s="59" t="s">
        <v>124</v>
      </c>
      <c r="L44" s="59" t="s">
        <v>68</v>
      </c>
      <c r="M44" s="59" t="s">
        <v>69</v>
      </c>
      <c r="N44" s="59" t="s">
        <v>69</v>
      </c>
      <c r="P44" s="59"/>
      <c r="Q44" s="55">
        <v>6000.0</v>
      </c>
      <c r="R44" s="62" t="s">
        <v>70</v>
      </c>
      <c r="S44" s="62"/>
      <c r="T44" s="62"/>
      <c r="U44" s="62"/>
      <c r="V44" s="62"/>
      <c r="W44" s="61">
        <v>30.0</v>
      </c>
      <c r="X44" s="62" t="s">
        <v>70</v>
      </c>
      <c r="Y44" s="62"/>
      <c r="Z44" s="62"/>
      <c r="AA44" s="62"/>
      <c r="AB44" s="62"/>
      <c r="AC44" s="62"/>
      <c r="AD44" s="62"/>
      <c r="AE44" s="61">
        <v>684570.0</v>
      </c>
      <c r="AF44" s="59" t="s">
        <v>70</v>
      </c>
      <c r="AG44" s="63" t="s">
        <v>125</v>
      </c>
      <c r="AH44" s="63"/>
    </row>
    <row r="45" ht="15.75" customHeight="1">
      <c r="A45" s="52">
        <v>6.097674238E9</v>
      </c>
      <c r="B45" s="53"/>
      <c r="C45" s="54">
        <v>44643.69513888889</v>
      </c>
      <c r="D45" s="53" t="s">
        <v>64</v>
      </c>
      <c r="E45" s="53" t="s">
        <v>65</v>
      </c>
      <c r="F45" s="53"/>
      <c r="G45" s="53"/>
      <c r="H45" s="53"/>
      <c r="I45" s="53" t="s">
        <v>92</v>
      </c>
      <c r="J45" s="53" t="s">
        <v>93</v>
      </c>
      <c r="K45" s="53" t="s">
        <v>93</v>
      </c>
      <c r="L45" s="53" t="s">
        <v>68</v>
      </c>
      <c r="M45" s="53" t="s">
        <v>69</v>
      </c>
      <c r="N45" s="53" t="s">
        <v>69</v>
      </c>
      <c r="P45" s="53"/>
      <c r="Q45" s="55">
        <v>96000.0</v>
      </c>
      <c r="R45" s="56" t="s">
        <v>70</v>
      </c>
      <c r="S45" s="56"/>
      <c r="T45" s="56"/>
      <c r="U45" s="56"/>
      <c r="V45" s="56"/>
      <c r="W45" s="57">
        <v>480.0</v>
      </c>
      <c r="X45" s="56" t="s">
        <v>70</v>
      </c>
      <c r="Y45" s="56"/>
      <c r="Z45" s="56"/>
      <c r="AA45" s="56"/>
      <c r="AB45" s="56"/>
      <c r="AC45" s="56"/>
      <c r="AD45" s="56"/>
      <c r="AE45" s="57">
        <v>678600.0</v>
      </c>
      <c r="AF45" s="53" t="s">
        <v>70</v>
      </c>
    </row>
    <row r="46" ht="15.75" customHeight="1">
      <c r="A46" s="52">
        <v>6.095987193E9</v>
      </c>
      <c r="B46" s="53"/>
      <c r="C46" s="54">
        <v>44643.52013888889</v>
      </c>
      <c r="D46" s="53" t="s">
        <v>64</v>
      </c>
      <c r="E46" s="53" t="s">
        <v>65</v>
      </c>
      <c r="F46" s="53"/>
      <c r="G46" s="53"/>
      <c r="H46" s="53"/>
      <c r="I46" s="53" t="s">
        <v>92</v>
      </c>
      <c r="J46" s="53" t="s">
        <v>93</v>
      </c>
      <c r="K46" s="53" t="s">
        <v>93</v>
      </c>
      <c r="L46" s="53" t="s">
        <v>68</v>
      </c>
      <c r="M46" s="53" t="s">
        <v>69</v>
      </c>
      <c r="N46" s="53" t="s">
        <v>69</v>
      </c>
      <c r="P46" s="53"/>
      <c r="Q46" s="55">
        <v>20000.0</v>
      </c>
      <c r="R46" s="56" t="s">
        <v>70</v>
      </c>
      <c r="S46" s="56"/>
      <c r="T46" s="56"/>
      <c r="U46" s="56"/>
      <c r="V46" s="56"/>
      <c r="W46" s="57">
        <v>100.0</v>
      </c>
      <c r="X46" s="56" t="s">
        <v>70</v>
      </c>
      <c r="Y46" s="56"/>
      <c r="Z46" s="56"/>
      <c r="AA46" s="56"/>
      <c r="AB46" s="56"/>
      <c r="AC46" s="56"/>
      <c r="AD46" s="56"/>
      <c r="AE46" s="57">
        <v>583080.0</v>
      </c>
      <c r="AF46" s="53" t="s">
        <v>70</v>
      </c>
    </row>
    <row r="47" ht="15.75" customHeight="1">
      <c r="A47" s="52">
        <v>6.094821034E9</v>
      </c>
      <c r="B47" s="53"/>
      <c r="C47" s="54">
        <v>44643.399305555555</v>
      </c>
      <c r="D47" s="53" t="s">
        <v>64</v>
      </c>
      <c r="E47" s="53" t="s">
        <v>65</v>
      </c>
      <c r="F47" s="53"/>
      <c r="G47" s="53"/>
      <c r="H47" s="53"/>
      <c r="I47" s="53" t="s">
        <v>73</v>
      </c>
      <c r="J47" s="53" t="s">
        <v>74</v>
      </c>
      <c r="K47" s="53" t="s">
        <v>74</v>
      </c>
      <c r="L47" s="53" t="s">
        <v>68</v>
      </c>
      <c r="M47" s="53" t="s">
        <v>69</v>
      </c>
      <c r="N47" s="53" t="s">
        <v>69</v>
      </c>
      <c r="P47" s="53"/>
      <c r="Q47" s="55">
        <v>80000.0</v>
      </c>
      <c r="R47" s="56" t="s">
        <v>70</v>
      </c>
      <c r="S47" s="56"/>
      <c r="T47" s="56"/>
      <c r="U47" s="56"/>
      <c r="V47" s="56"/>
      <c r="W47" s="57">
        <v>400.0</v>
      </c>
      <c r="X47" s="56" t="s">
        <v>70</v>
      </c>
      <c r="Y47" s="56"/>
      <c r="Z47" s="56"/>
      <c r="AA47" s="56"/>
      <c r="AB47" s="56"/>
      <c r="AC47" s="56"/>
      <c r="AD47" s="56"/>
      <c r="AE47" s="57">
        <v>563180.0</v>
      </c>
      <c r="AF47" s="53" t="s">
        <v>70</v>
      </c>
    </row>
    <row r="48" ht="15.75" customHeight="1">
      <c r="A48" s="52">
        <v>6.094359572E9</v>
      </c>
      <c r="B48" s="53"/>
      <c r="C48" s="54">
        <v>44643.34861111111</v>
      </c>
      <c r="D48" s="53" t="s">
        <v>64</v>
      </c>
      <c r="E48" s="53" t="s">
        <v>65</v>
      </c>
      <c r="F48" s="53"/>
      <c r="G48" s="53"/>
      <c r="H48" s="53"/>
      <c r="I48" s="53" t="s">
        <v>126</v>
      </c>
      <c r="J48" s="53" t="s">
        <v>127</v>
      </c>
      <c r="K48" s="53" t="s">
        <v>127</v>
      </c>
      <c r="L48" s="53" t="s">
        <v>68</v>
      </c>
      <c r="M48" s="53" t="s">
        <v>69</v>
      </c>
      <c r="N48" s="53" t="s">
        <v>69</v>
      </c>
      <c r="P48" s="53"/>
      <c r="Q48" s="55">
        <v>10000.0</v>
      </c>
      <c r="R48" s="56" t="s">
        <v>70</v>
      </c>
      <c r="S48" s="56"/>
      <c r="T48" s="56"/>
      <c r="U48" s="56"/>
      <c r="V48" s="56"/>
      <c r="W48" s="57">
        <v>50.0</v>
      </c>
      <c r="X48" s="56" t="s">
        <v>70</v>
      </c>
      <c r="Y48" s="56"/>
      <c r="Z48" s="56"/>
      <c r="AA48" s="56"/>
      <c r="AB48" s="56"/>
      <c r="AC48" s="56"/>
      <c r="AD48" s="56"/>
      <c r="AE48" s="57">
        <v>483580.0</v>
      </c>
      <c r="AF48" s="53" t="s">
        <v>70</v>
      </c>
    </row>
    <row r="49" ht="15.75" customHeight="1">
      <c r="A49" s="52">
        <v>6.091319033E9</v>
      </c>
      <c r="B49" s="53"/>
      <c r="C49" s="54">
        <v>44642.71805555555</v>
      </c>
      <c r="D49" s="53" t="s">
        <v>64</v>
      </c>
      <c r="E49" s="53" t="s">
        <v>65</v>
      </c>
      <c r="F49" s="53"/>
      <c r="G49" s="53"/>
      <c r="H49" s="53"/>
      <c r="I49" s="53" t="s">
        <v>128</v>
      </c>
      <c r="J49" s="53" t="s">
        <v>129</v>
      </c>
      <c r="K49" s="53" t="s">
        <v>129</v>
      </c>
      <c r="L49" s="53" t="s">
        <v>68</v>
      </c>
      <c r="M49" s="53" t="s">
        <v>69</v>
      </c>
      <c r="N49" s="53" t="s">
        <v>69</v>
      </c>
      <c r="P49" s="53"/>
      <c r="Q49" s="55">
        <v>2000.0</v>
      </c>
      <c r="R49" s="56" t="s">
        <v>70</v>
      </c>
      <c r="S49" s="56"/>
      <c r="T49" s="56"/>
      <c r="U49" s="56"/>
      <c r="V49" s="56"/>
      <c r="W49" s="57">
        <v>0.0</v>
      </c>
      <c r="X49" s="56" t="s">
        <v>70</v>
      </c>
      <c r="Y49" s="56"/>
      <c r="Z49" s="56"/>
      <c r="AA49" s="56"/>
      <c r="AB49" s="56"/>
      <c r="AC49" s="56"/>
      <c r="AD49" s="56"/>
      <c r="AE49" s="57">
        <v>473630.0</v>
      </c>
      <c r="AF49" s="53" t="s">
        <v>70</v>
      </c>
    </row>
    <row r="50" ht="15.75" customHeight="1">
      <c r="A50" s="58">
        <v>6.090806363E9</v>
      </c>
      <c r="B50" s="59"/>
      <c r="C50" s="60">
        <v>44642.66805555556</v>
      </c>
      <c r="D50" s="59" t="s">
        <v>64</v>
      </c>
      <c r="E50" s="59" t="s">
        <v>65</v>
      </c>
      <c r="F50" s="59"/>
      <c r="G50" s="59"/>
      <c r="H50" s="59"/>
      <c r="I50" s="59" t="s">
        <v>130</v>
      </c>
      <c r="J50" s="59" t="s">
        <v>131</v>
      </c>
      <c r="K50" s="59" t="s">
        <v>131</v>
      </c>
      <c r="L50" s="59" t="s">
        <v>68</v>
      </c>
      <c r="M50" s="59" t="s">
        <v>69</v>
      </c>
      <c r="N50" s="59" t="s">
        <v>69</v>
      </c>
      <c r="P50" s="59"/>
      <c r="Q50" s="55">
        <v>15000.0</v>
      </c>
      <c r="R50" s="62" t="s">
        <v>70</v>
      </c>
      <c r="S50" s="62"/>
      <c r="T50" s="62"/>
      <c r="U50" s="62"/>
      <c r="V50" s="62"/>
      <c r="W50" s="61">
        <v>75.0</v>
      </c>
      <c r="X50" s="62" t="s">
        <v>70</v>
      </c>
      <c r="Y50" s="62"/>
      <c r="Z50" s="62"/>
      <c r="AA50" s="62"/>
      <c r="AB50" s="62"/>
      <c r="AC50" s="62"/>
      <c r="AD50" s="62"/>
      <c r="AE50" s="61">
        <v>471630.0</v>
      </c>
      <c r="AF50" s="59" t="s">
        <v>70</v>
      </c>
      <c r="AG50" s="63" t="s">
        <v>132</v>
      </c>
      <c r="AH50" s="63"/>
    </row>
    <row r="51" ht="15.75" customHeight="1">
      <c r="A51" s="52">
        <v>6.090544982E9</v>
      </c>
      <c r="B51" s="53"/>
      <c r="C51" s="54">
        <v>44642.63680555556</v>
      </c>
      <c r="D51" s="53" t="s">
        <v>64</v>
      </c>
      <c r="E51" s="53" t="s">
        <v>65</v>
      </c>
      <c r="F51" s="53"/>
      <c r="G51" s="53"/>
      <c r="H51" s="53"/>
      <c r="I51" s="53" t="s">
        <v>130</v>
      </c>
      <c r="J51" s="53" t="s">
        <v>131</v>
      </c>
      <c r="K51" s="53" t="s">
        <v>131</v>
      </c>
      <c r="L51" s="53" t="s">
        <v>68</v>
      </c>
      <c r="M51" s="53" t="s">
        <v>69</v>
      </c>
      <c r="N51" s="53" t="s">
        <v>69</v>
      </c>
      <c r="P51" s="53"/>
      <c r="Q51" s="55">
        <v>10000.0</v>
      </c>
      <c r="R51" s="56" t="s">
        <v>70</v>
      </c>
      <c r="S51" s="56"/>
      <c r="T51" s="56"/>
      <c r="U51" s="56"/>
      <c r="V51" s="56"/>
      <c r="W51" s="57">
        <v>50.0</v>
      </c>
      <c r="X51" s="56" t="s">
        <v>70</v>
      </c>
      <c r="Y51" s="56"/>
      <c r="Z51" s="56"/>
      <c r="AA51" s="56"/>
      <c r="AB51" s="56"/>
      <c r="AC51" s="56"/>
      <c r="AD51" s="56"/>
      <c r="AE51" s="57">
        <v>456705.0</v>
      </c>
      <c r="AF51" s="53" t="s">
        <v>70</v>
      </c>
    </row>
    <row r="52" ht="15.75" customHeight="1">
      <c r="A52" s="52">
        <v>6.089073874E9</v>
      </c>
      <c r="B52" s="53"/>
      <c r="C52" s="54">
        <v>44642.458333333336</v>
      </c>
      <c r="D52" s="53" t="s">
        <v>64</v>
      </c>
      <c r="E52" s="53" t="s">
        <v>65</v>
      </c>
      <c r="F52" s="53"/>
      <c r="G52" s="53"/>
      <c r="H52" s="53"/>
      <c r="I52" s="53" t="s">
        <v>92</v>
      </c>
      <c r="J52" s="53" t="s">
        <v>93</v>
      </c>
      <c r="K52" s="53" t="s">
        <v>93</v>
      </c>
      <c r="L52" s="53" t="s">
        <v>68</v>
      </c>
      <c r="M52" s="53" t="s">
        <v>69</v>
      </c>
      <c r="N52" s="53" t="s">
        <v>69</v>
      </c>
      <c r="P52" s="53"/>
      <c r="Q52" s="55">
        <v>25000.0</v>
      </c>
      <c r="R52" s="56" t="s">
        <v>70</v>
      </c>
      <c r="S52" s="56"/>
      <c r="T52" s="56"/>
      <c r="U52" s="56"/>
      <c r="V52" s="56"/>
      <c r="W52" s="57">
        <v>125.0</v>
      </c>
      <c r="X52" s="56" t="s">
        <v>70</v>
      </c>
      <c r="Y52" s="56"/>
      <c r="Z52" s="56"/>
      <c r="AA52" s="56"/>
      <c r="AB52" s="56"/>
      <c r="AC52" s="56"/>
      <c r="AD52" s="56"/>
      <c r="AE52" s="57">
        <v>446755.0</v>
      </c>
      <c r="AF52" s="53" t="s">
        <v>70</v>
      </c>
    </row>
    <row r="53" ht="15.75" customHeight="1">
      <c r="A53" s="52">
        <v>6.088914348E9</v>
      </c>
      <c r="B53" s="53"/>
      <c r="C53" s="54">
        <v>44642.44027777778</v>
      </c>
      <c r="D53" s="53" t="s">
        <v>64</v>
      </c>
      <c r="E53" s="53" t="s">
        <v>65</v>
      </c>
      <c r="F53" s="53"/>
      <c r="G53" s="53"/>
      <c r="H53" s="53"/>
      <c r="I53" s="53" t="s">
        <v>66</v>
      </c>
      <c r="J53" s="53" t="s">
        <v>67</v>
      </c>
      <c r="K53" s="53" t="s">
        <v>67</v>
      </c>
      <c r="L53" s="53" t="s">
        <v>68</v>
      </c>
      <c r="M53" s="53" t="s">
        <v>69</v>
      </c>
      <c r="N53" s="53" t="s">
        <v>69</v>
      </c>
      <c r="P53" s="53"/>
      <c r="Q53" s="55">
        <v>40000.0</v>
      </c>
      <c r="R53" s="56" t="s">
        <v>70</v>
      </c>
      <c r="S53" s="56"/>
      <c r="T53" s="56"/>
      <c r="U53" s="56"/>
      <c r="V53" s="56"/>
      <c r="W53" s="57">
        <v>200.0</v>
      </c>
      <c r="X53" s="56" t="s">
        <v>70</v>
      </c>
      <c r="Y53" s="56"/>
      <c r="Z53" s="56"/>
      <c r="AA53" s="56"/>
      <c r="AB53" s="56"/>
      <c r="AC53" s="56"/>
      <c r="AD53" s="56"/>
      <c r="AE53" s="57">
        <v>421880.0</v>
      </c>
      <c r="AF53" s="53" t="s">
        <v>70</v>
      </c>
    </row>
    <row r="54" ht="15.75" customHeight="1">
      <c r="A54" s="52">
        <v>6.088273474E9</v>
      </c>
      <c r="B54" s="53"/>
      <c r="C54" s="54">
        <v>44642.36875</v>
      </c>
      <c r="D54" s="53" t="s">
        <v>64</v>
      </c>
      <c r="E54" s="53" t="s">
        <v>65</v>
      </c>
      <c r="F54" s="53"/>
      <c r="G54" s="53"/>
      <c r="H54" s="53"/>
      <c r="I54" s="53" t="s">
        <v>92</v>
      </c>
      <c r="J54" s="53" t="s">
        <v>93</v>
      </c>
      <c r="K54" s="53" t="s">
        <v>93</v>
      </c>
      <c r="L54" s="53" t="s">
        <v>68</v>
      </c>
      <c r="M54" s="53" t="s">
        <v>69</v>
      </c>
      <c r="N54" s="53" t="s">
        <v>69</v>
      </c>
      <c r="P54" s="53"/>
      <c r="Q54" s="55">
        <v>50000.0</v>
      </c>
      <c r="R54" s="56" t="s">
        <v>70</v>
      </c>
      <c r="S54" s="56"/>
      <c r="T54" s="56"/>
      <c r="U54" s="56"/>
      <c r="V54" s="56"/>
      <c r="W54" s="57">
        <v>250.0</v>
      </c>
      <c r="X54" s="56" t="s">
        <v>70</v>
      </c>
      <c r="Y54" s="56"/>
      <c r="Z54" s="56"/>
      <c r="AA54" s="56"/>
      <c r="AB54" s="56"/>
      <c r="AC54" s="56"/>
      <c r="AD54" s="56"/>
      <c r="AE54" s="57">
        <v>382080.0</v>
      </c>
      <c r="AF54" s="53" t="s">
        <v>70</v>
      </c>
    </row>
    <row r="55" ht="15.75" customHeight="1">
      <c r="A55" s="52">
        <v>6.084766617E9</v>
      </c>
      <c r="B55" s="53"/>
      <c r="C55" s="54">
        <v>44641.708333333336</v>
      </c>
      <c r="D55" s="53" t="s">
        <v>64</v>
      </c>
      <c r="E55" s="53" t="s">
        <v>65</v>
      </c>
      <c r="F55" s="53"/>
      <c r="G55" s="53"/>
      <c r="H55" s="53"/>
      <c r="I55" s="53" t="s">
        <v>101</v>
      </c>
      <c r="J55" s="53" t="s">
        <v>102</v>
      </c>
      <c r="K55" s="53" t="s">
        <v>102</v>
      </c>
      <c r="L55" s="53" t="s">
        <v>68</v>
      </c>
      <c r="M55" s="53" t="s">
        <v>69</v>
      </c>
      <c r="N55" s="53" t="s">
        <v>69</v>
      </c>
      <c r="P55" s="53"/>
      <c r="Q55" s="55">
        <v>210000.0</v>
      </c>
      <c r="R55" s="56" t="s">
        <v>70</v>
      </c>
      <c r="S55" s="56"/>
      <c r="T55" s="56"/>
      <c r="U55" s="56"/>
      <c r="V55" s="56"/>
      <c r="W55" s="57">
        <v>1050.0</v>
      </c>
      <c r="X55" s="56" t="s">
        <v>70</v>
      </c>
      <c r="Y55" s="56"/>
      <c r="Z55" s="56"/>
      <c r="AA55" s="56"/>
      <c r="AB55" s="56"/>
      <c r="AC55" s="56"/>
      <c r="AD55" s="56"/>
      <c r="AE55" s="57">
        <v>332330.0</v>
      </c>
      <c r="AF55" s="53" t="s">
        <v>70</v>
      </c>
    </row>
    <row r="56" ht="15.75" customHeight="1">
      <c r="A56" s="58">
        <v>6.082121329E9</v>
      </c>
      <c r="B56" s="59"/>
      <c r="C56" s="60">
        <v>44641.43541666667</v>
      </c>
      <c r="D56" s="59" t="s">
        <v>64</v>
      </c>
      <c r="E56" s="59" t="s">
        <v>65</v>
      </c>
      <c r="F56" s="59"/>
      <c r="G56" s="59"/>
      <c r="H56" s="59"/>
      <c r="I56" s="59" t="s">
        <v>75</v>
      </c>
      <c r="J56" s="59" t="s">
        <v>76</v>
      </c>
      <c r="K56" s="59" t="s">
        <v>76</v>
      </c>
      <c r="L56" s="59" t="s">
        <v>68</v>
      </c>
      <c r="M56" s="59" t="s">
        <v>69</v>
      </c>
      <c r="N56" s="59" t="s">
        <v>69</v>
      </c>
      <c r="P56" s="59"/>
      <c r="Q56" s="55">
        <v>40000.0</v>
      </c>
      <c r="R56" s="62" t="s">
        <v>70</v>
      </c>
      <c r="S56" s="62"/>
      <c r="T56" s="62"/>
      <c r="U56" s="62"/>
      <c r="V56" s="62"/>
      <c r="W56" s="61">
        <v>200.0</v>
      </c>
      <c r="X56" s="62" t="s">
        <v>70</v>
      </c>
      <c r="Y56" s="62"/>
      <c r="Z56" s="62"/>
      <c r="AA56" s="62"/>
      <c r="AB56" s="62"/>
      <c r="AC56" s="62"/>
      <c r="AD56" s="62"/>
      <c r="AE56" s="61">
        <v>123380.0</v>
      </c>
      <c r="AF56" s="59" t="s">
        <v>70</v>
      </c>
      <c r="AG56" s="63" t="s">
        <v>78</v>
      </c>
      <c r="AH56" s="63"/>
    </row>
    <row r="57" ht="15.75" customHeight="1">
      <c r="A57" s="58">
        <v>6.082115633E9</v>
      </c>
      <c r="B57" s="59"/>
      <c r="C57" s="60">
        <v>44641.43541666667</v>
      </c>
      <c r="D57" s="59" t="s">
        <v>64</v>
      </c>
      <c r="E57" s="59" t="s">
        <v>65</v>
      </c>
      <c r="F57" s="59"/>
      <c r="G57" s="59"/>
      <c r="H57" s="59"/>
      <c r="I57" s="59" t="s">
        <v>75</v>
      </c>
      <c r="J57" s="59" t="s">
        <v>76</v>
      </c>
      <c r="K57" s="59" t="s">
        <v>76</v>
      </c>
      <c r="L57" s="59" t="s">
        <v>68</v>
      </c>
      <c r="M57" s="59" t="s">
        <v>69</v>
      </c>
      <c r="N57" s="59" t="s">
        <v>69</v>
      </c>
      <c r="P57" s="59"/>
      <c r="Q57" s="55">
        <v>84000.0</v>
      </c>
      <c r="R57" s="62" t="s">
        <v>70</v>
      </c>
      <c r="S57" s="62"/>
      <c r="T57" s="62"/>
      <c r="U57" s="62"/>
      <c r="V57" s="62"/>
      <c r="W57" s="61">
        <v>420.0</v>
      </c>
      <c r="X57" s="62" t="s">
        <v>70</v>
      </c>
      <c r="Y57" s="62"/>
      <c r="Z57" s="62"/>
      <c r="AA57" s="62"/>
      <c r="AB57" s="62"/>
      <c r="AC57" s="62"/>
      <c r="AD57" s="62"/>
      <c r="AE57" s="61">
        <v>83580.0</v>
      </c>
      <c r="AF57" s="59" t="s">
        <v>70</v>
      </c>
      <c r="AG57" s="63" t="s">
        <v>78</v>
      </c>
      <c r="AH57" s="63"/>
    </row>
    <row r="58" ht="15.75" customHeight="1">
      <c r="A58" s="52">
        <v>6.081606014E9</v>
      </c>
      <c r="B58" s="53" t="s">
        <v>133</v>
      </c>
      <c r="C58" s="54">
        <v>44641.38263888889</v>
      </c>
      <c r="D58" s="53" t="s">
        <v>64</v>
      </c>
      <c r="E58" s="53" t="s">
        <v>86</v>
      </c>
      <c r="G58" s="53"/>
      <c r="H58" s="53"/>
      <c r="I58" s="53" t="s">
        <v>87</v>
      </c>
      <c r="J58" s="53" t="s">
        <v>69</v>
      </c>
      <c r="K58" s="53" t="s">
        <v>69</v>
      </c>
      <c r="L58" s="53" t="s">
        <v>88</v>
      </c>
      <c r="M58" s="53" t="s">
        <v>89</v>
      </c>
      <c r="N58" s="53" t="s">
        <v>90</v>
      </c>
      <c r="O58" s="53" t="s">
        <v>91</v>
      </c>
      <c r="P58" s="53" t="s">
        <v>91</v>
      </c>
      <c r="Q58" s="57">
        <v>-2656361.0</v>
      </c>
      <c r="R58" s="56" t="s">
        <v>70</v>
      </c>
      <c r="S58" s="56"/>
      <c r="T58" s="56"/>
      <c r="U58" s="56"/>
      <c r="V58" s="56"/>
      <c r="W58" s="57">
        <v>0.0</v>
      </c>
      <c r="X58" s="56" t="s">
        <v>70</v>
      </c>
      <c r="Y58" s="56"/>
      <c r="Z58" s="56"/>
      <c r="AA58" s="56"/>
      <c r="AB58" s="56"/>
      <c r="AC58" s="56"/>
      <c r="AD58" s="56"/>
      <c r="AE58" s="57">
        <v>0.0</v>
      </c>
      <c r="AF58" s="53" t="s">
        <v>70</v>
      </c>
    </row>
    <row r="59" ht="15.75" customHeight="1">
      <c r="A59" s="52"/>
      <c r="B59" s="53"/>
      <c r="C59" s="54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7"/>
      <c r="R59" s="56"/>
      <c r="S59" s="56"/>
      <c r="T59" s="56"/>
      <c r="U59" s="56"/>
      <c r="V59" s="56"/>
      <c r="W59" s="57"/>
      <c r="X59" s="56"/>
      <c r="Y59" s="56"/>
      <c r="Z59" s="56"/>
      <c r="AA59" s="56"/>
      <c r="AB59" s="56"/>
      <c r="AC59" s="56"/>
      <c r="AD59" s="56"/>
      <c r="AE59" s="57"/>
      <c r="AF59" s="53"/>
    </row>
    <row r="60" ht="15.75" customHeight="1">
      <c r="A60" s="52"/>
      <c r="B60" s="53"/>
      <c r="C60" s="54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7"/>
      <c r="R60" s="56"/>
      <c r="S60" s="56"/>
      <c r="T60" s="56"/>
      <c r="U60" s="56"/>
      <c r="V60" s="56"/>
      <c r="W60" s="57"/>
      <c r="X60" s="56"/>
      <c r="Y60" s="56"/>
      <c r="Z60" s="56"/>
      <c r="AA60" s="56"/>
      <c r="AB60" s="56"/>
      <c r="AC60" s="56"/>
      <c r="AD60" s="56"/>
      <c r="AE60" s="57"/>
      <c r="AF60" s="53"/>
    </row>
    <row r="61" ht="15.75" customHeight="1">
      <c r="A61" s="52">
        <v>6.073166083E9</v>
      </c>
      <c r="B61" s="53"/>
      <c r="C61" s="54">
        <v>44639.82083333333</v>
      </c>
      <c r="D61" s="53" t="s">
        <v>64</v>
      </c>
      <c r="E61" s="53" t="s">
        <v>65</v>
      </c>
      <c r="F61" s="53"/>
      <c r="G61" s="53"/>
      <c r="H61" s="53"/>
      <c r="I61" s="53" t="s">
        <v>115</v>
      </c>
      <c r="J61" s="53" t="s">
        <v>116</v>
      </c>
      <c r="K61" s="53" t="s">
        <v>116</v>
      </c>
      <c r="L61" s="53" t="s">
        <v>68</v>
      </c>
      <c r="M61" s="53" t="s">
        <v>69</v>
      </c>
      <c r="N61" s="53" t="s">
        <v>69</v>
      </c>
      <c r="P61" s="53"/>
      <c r="Q61" s="55">
        <v>40000.0</v>
      </c>
      <c r="R61" s="56" t="s">
        <v>70</v>
      </c>
      <c r="S61" s="56"/>
      <c r="T61" s="56"/>
      <c r="U61" s="56"/>
      <c r="V61" s="56"/>
      <c r="W61" s="57">
        <v>200.0</v>
      </c>
      <c r="X61" s="56" t="s">
        <v>70</v>
      </c>
      <c r="Y61" s="56"/>
      <c r="Z61" s="56"/>
      <c r="AA61" s="56"/>
      <c r="AB61" s="56"/>
      <c r="AC61" s="56"/>
      <c r="AD61" s="56"/>
      <c r="AE61" s="57">
        <v>2656361.0</v>
      </c>
      <c r="AF61" s="53" t="s">
        <v>70</v>
      </c>
    </row>
    <row r="62" ht="15.75" customHeight="1">
      <c r="A62" s="52">
        <v>6.069507513E9</v>
      </c>
      <c r="B62" s="53"/>
      <c r="C62" s="54">
        <v>44639.49236111111</v>
      </c>
      <c r="D62" s="53" t="s">
        <v>64</v>
      </c>
      <c r="E62" s="53" t="s">
        <v>65</v>
      </c>
      <c r="F62" s="53"/>
      <c r="G62" s="53"/>
      <c r="H62" s="53"/>
      <c r="I62" s="53" t="s">
        <v>134</v>
      </c>
      <c r="J62" s="53" t="s">
        <v>135</v>
      </c>
      <c r="K62" s="53" t="s">
        <v>135</v>
      </c>
      <c r="L62" s="53" t="s">
        <v>68</v>
      </c>
      <c r="M62" s="53" t="s">
        <v>69</v>
      </c>
      <c r="N62" s="53" t="s">
        <v>69</v>
      </c>
      <c r="P62" s="53"/>
      <c r="Q62" s="55">
        <v>165000.0</v>
      </c>
      <c r="R62" s="56" t="s">
        <v>70</v>
      </c>
      <c r="S62" s="56"/>
      <c r="T62" s="56"/>
      <c r="U62" s="56"/>
      <c r="V62" s="56"/>
      <c r="W62" s="57">
        <v>825.0</v>
      </c>
      <c r="X62" s="56" t="s">
        <v>70</v>
      </c>
      <c r="Y62" s="56"/>
      <c r="Z62" s="56"/>
      <c r="AA62" s="56"/>
      <c r="AB62" s="56"/>
      <c r="AC62" s="56"/>
      <c r="AD62" s="56"/>
      <c r="AE62" s="57">
        <v>2616561.0</v>
      </c>
      <c r="AF62" s="53" t="s">
        <v>70</v>
      </c>
    </row>
    <row r="63" ht="15.75" customHeight="1">
      <c r="A63" s="52">
        <v>6.068988651E9</v>
      </c>
      <c r="B63" s="53"/>
      <c r="C63" s="54">
        <v>44639.438888888886</v>
      </c>
      <c r="D63" s="53" t="s">
        <v>64</v>
      </c>
      <c r="E63" s="53" t="s">
        <v>65</v>
      </c>
      <c r="F63" s="53"/>
      <c r="G63" s="53"/>
      <c r="H63" s="53"/>
      <c r="I63" s="53" t="s">
        <v>136</v>
      </c>
      <c r="J63" s="53" t="s">
        <v>137</v>
      </c>
      <c r="K63" s="53" t="s">
        <v>137</v>
      </c>
      <c r="L63" s="53" t="s">
        <v>68</v>
      </c>
      <c r="M63" s="53" t="s">
        <v>69</v>
      </c>
      <c r="N63" s="53" t="s">
        <v>69</v>
      </c>
      <c r="P63" s="53"/>
      <c r="Q63" s="55">
        <v>12400.0</v>
      </c>
      <c r="R63" s="56" t="s">
        <v>70</v>
      </c>
      <c r="S63" s="56"/>
      <c r="T63" s="56"/>
      <c r="U63" s="56"/>
      <c r="V63" s="56"/>
      <c r="W63" s="57">
        <v>62.0</v>
      </c>
      <c r="X63" s="56" t="s">
        <v>70</v>
      </c>
      <c r="Y63" s="56"/>
      <c r="Z63" s="56"/>
      <c r="AA63" s="56"/>
      <c r="AB63" s="56"/>
      <c r="AC63" s="56"/>
      <c r="AD63" s="56"/>
      <c r="AE63" s="57">
        <v>2452386.0</v>
      </c>
      <c r="AF63" s="53" t="s">
        <v>70</v>
      </c>
    </row>
    <row r="64" ht="15.75" customHeight="1">
      <c r="A64" s="52">
        <v>6.068450718E9</v>
      </c>
      <c r="B64" s="53"/>
      <c r="C64" s="54">
        <v>44639.38125</v>
      </c>
      <c r="D64" s="53" t="s">
        <v>64</v>
      </c>
      <c r="E64" s="53" t="s">
        <v>65</v>
      </c>
      <c r="F64" s="53"/>
      <c r="G64" s="53"/>
      <c r="H64" s="53"/>
      <c r="I64" s="53" t="s">
        <v>103</v>
      </c>
      <c r="J64" s="53" t="s">
        <v>104</v>
      </c>
      <c r="K64" s="53" t="s">
        <v>104</v>
      </c>
      <c r="L64" s="53" t="s">
        <v>68</v>
      </c>
      <c r="M64" s="53" t="s">
        <v>69</v>
      </c>
      <c r="N64" s="53" t="s">
        <v>69</v>
      </c>
      <c r="P64" s="53"/>
      <c r="Q64" s="55">
        <v>103500.0</v>
      </c>
      <c r="R64" s="56" t="s">
        <v>70</v>
      </c>
      <c r="S64" s="56"/>
      <c r="T64" s="56"/>
      <c r="U64" s="56"/>
      <c r="V64" s="56"/>
      <c r="W64" s="57">
        <v>518.0</v>
      </c>
      <c r="X64" s="56" t="s">
        <v>70</v>
      </c>
      <c r="Y64" s="56"/>
      <c r="Z64" s="56"/>
      <c r="AA64" s="56"/>
      <c r="AB64" s="56"/>
      <c r="AC64" s="56"/>
      <c r="AD64" s="56"/>
      <c r="AE64" s="57">
        <v>2440048.0</v>
      </c>
      <c r="AF64" s="53" t="s">
        <v>70</v>
      </c>
    </row>
    <row r="65" ht="15.75" customHeight="1">
      <c r="A65" s="52">
        <v>6.068408187E9</v>
      </c>
      <c r="B65" s="53"/>
      <c r="C65" s="54">
        <v>44639.376388888886</v>
      </c>
      <c r="D65" s="53" t="s">
        <v>64</v>
      </c>
      <c r="E65" s="53" t="s">
        <v>65</v>
      </c>
      <c r="F65" s="53"/>
      <c r="G65" s="53"/>
      <c r="H65" s="53"/>
      <c r="I65" s="53" t="s">
        <v>138</v>
      </c>
      <c r="J65" s="53" t="s">
        <v>139</v>
      </c>
      <c r="K65" s="53" t="s">
        <v>139</v>
      </c>
      <c r="L65" s="53" t="s">
        <v>68</v>
      </c>
      <c r="M65" s="53" t="s">
        <v>69</v>
      </c>
      <c r="N65" s="53" t="s">
        <v>69</v>
      </c>
      <c r="P65" s="53"/>
      <c r="Q65" s="55">
        <v>240000.0</v>
      </c>
      <c r="R65" s="56" t="s">
        <v>70</v>
      </c>
      <c r="S65" s="56"/>
      <c r="T65" s="56"/>
      <c r="U65" s="56"/>
      <c r="V65" s="56"/>
      <c r="W65" s="57">
        <v>1200.0</v>
      </c>
      <c r="X65" s="56" t="s">
        <v>70</v>
      </c>
      <c r="Y65" s="56"/>
      <c r="Z65" s="56"/>
      <c r="AA65" s="56"/>
      <c r="AB65" s="56"/>
      <c r="AC65" s="56"/>
      <c r="AD65" s="56"/>
      <c r="AE65" s="57">
        <v>2337066.0</v>
      </c>
      <c r="AF65" s="53" t="s">
        <v>70</v>
      </c>
    </row>
    <row r="66" ht="15.75" customHeight="1">
      <c r="A66" s="52">
        <v>6.068368262E9</v>
      </c>
      <c r="B66" s="53"/>
      <c r="C66" s="54">
        <v>44639.37222222222</v>
      </c>
      <c r="D66" s="53" t="s">
        <v>64</v>
      </c>
      <c r="E66" s="53" t="s">
        <v>65</v>
      </c>
      <c r="F66" s="53"/>
      <c r="G66" s="53"/>
      <c r="H66" s="53"/>
      <c r="I66" s="53" t="s">
        <v>138</v>
      </c>
      <c r="J66" s="53" t="s">
        <v>139</v>
      </c>
      <c r="K66" s="53" t="s">
        <v>139</v>
      </c>
      <c r="L66" s="53" t="s">
        <v>68</v>
      </c>
      <c r="M66" s="53" t="s">
        <v>69</v>
      </c>
      <c r="N66" s="53" t="s">
        <v>69</v>
      </c>
      <c r="P66" s="53"/>
      <c r="Q66" s="55">
        <v>140000.0</v>
      </c>
      <c r="R66" s="56" t="s">
        <v>70</v>
      </c>
      <c r="S66" s="56"/>
      <c r="T66" s="56"/>
      <c r="U66" s="56"/>
      <c r="V66" s="56"/>
      <c r="W66" s="57">
        <v>700.0</v>
      </c>
      <c r="X66" s="56" t="s">
        <v>70</v>
      </c>
      <c r="Y66" s="56"/>
      <c r="Z66" s="56"/>
      <c r="AA66" s="56"/>
      <c r="AB66" s="56"/>
      <c r="AC66" s="56"/>
      <c r="AD66" s="56"/>
      <c r="AE66" s="57">
        <v>2098266.0</v>
      </c>
      <c r="AF66" s="53" t="s">
        <v>70</v>
      </c>
    </row>
    <row r="67" ht="15.75" customHeight="1">
      <c r="A67" s="52">
        <v>6.065681702E9</v>
      </c>
      <c r="B67" s="53"/>
      <c r="C67" s="54">
        <v>44638.779861111114</v>
      </c>
      <c r="D67" s="53" t="s">
        <v>64</v>
      </c>
      <c r="E67" s="53" t="s">
        <v>65</v>
      </c>
      <c r="F67" s="53"/>
      <c r="G67" s="53"/>
      <c r="H67" s="53"/>
      <c r="I67" s="53" t="s">
        <v>121</v>
      </c>
      <c r="J67" s="53" t="s">
        <v>122</v>
      </c>
      <c r="K67" s="53" t="s">
        <v>122</v>
      </c>
      <c r="L67" s="53" t="s">
        <v>68</v>
      </c>
      <c r="M67" s="53" t="s">
        <v>69</v>
      </c>
      <c r="N67" s="53" t="s">
        <v>69</v>
      </c>
      <c r="P67" s="53"/>
      <c r="Q67" s="55">
        <v>13000.0</v>
      </c>
      <c r="R67" s="56" t="s">
        <v>70</v>
      </c>
      <c r="S67" s="56"/>
      <c r="T67" s="56"/>
      <c r="U67" s="56"/>
      <c r="V67" s="56"/>
      <c r="W67" s="57">
        <v>65.0</v>
      </c>
      <c r="X67" s="56" t="s">
        <v>70</v>
      </c>
      <c r="Y67" s="56"/>
      <c r="Z67" s="56"/>
      <c r="AA67" s="56"/>
      <c r="AB67" s="56"/>
      <c r="AC67" s="56"/>
      <c r="AD67" s="56"/>
      <c r="AE67" s="57">
        <v>1958966.0</v>
      </c>
      <c r="AF67" s="53" t="s">
        <v>70</v>
      </c>
    </row>
    <row r="68" ht="15.75" customHeight="1">
      <c r="A68" s="52">
        <v>6.064558225E9</v>
      </c>
      <c r="B68" s="53"/>
      <c r="C68" s="54">
        <v>44638.700694444444</v>
      </c>
      <c r="D68" s="53" t="s">
        <v>64</v>
      </c>
      <c r="E68" s="53" t="s">
        <v>65</v>
      </c>
      <c r="F68" s="53"/>
      <c r="G68" s="53"/>
      <c r="H68" s="53"/>
      <c r="I68" s="53" t="s">
        <v>140</v>
      </c>
      <c r="J68" s="53" t="s">
        <v>141</v>
      </c>
      <c r="K68" s="53" t="s">
        <v>141</v>
      </c>
      <c r="L68" s="53" t="s">
        <v>68</v>
      </c>
      <c r="M68" s="53" t="s">
        <v>69</v>
      </c>
      <c r="N68" s="53" t="s">
        <v>69</v>
      </c>
      <c r="P68" s="53"/>
      <c r="Q68" s="55">
        <v>20000.0</v>
      </c>
      <c r="R68" s="56" t="s">
        <v>70</v>
      </c>
      <c r="S68" s="56"/>
      <c r="T68" s="56"/>
      <c r="U68" s="56"/>
      <c r="V68" s="56"/>
      <c r="W68" s="57">
        <v>100.0</v>
      </c>
      <c r="X68" s="56" t="s">
        <v>70</v>
      </c>
      <c r="Y68" s="56"/>
      <c r="Z68" s="56"/>
      <c r="AA68" s="56"/>
      <c r="AB68" s="56"/>
      <c r="AC68" s="56"/>
      <c r="AD68" s="56"/>
      <c r="AE68" s="57">
        <v>1946031.0</v>
      </c>
      <c r="AF68" s="53" t="s">
        <v>70</v>
      </c>
    </row>
    <row r="69" ht="15.75" customHeight="1">
      <c r="A69" s="52">
        <v>6.062695228E9</v>
      </c>
      <c r="B69" s="53"/>
      <c r="C69" s="54">
        <v>44638.51875</v>
      </c>
      <c r="D69" s="53" t="s">
        <v>64</v>
      </c>
      <c r="E69" s="53" t="s">
        <v>65</v>
      </c>
      <c r="F69" s="53"/>
      <c r="G69" s="53"/>
      <c r="H69" s="53"/>
      <c r="I69" s="53" t="s">
        <v>115</v>
      </c>
      <c r="J69" s="53" t="s">
        <v>116</v>
      </c>
      <c r="K69" s="53" t="s">
        <v>116</v>
      </c>
      <c r="L69" s="53" t="s">
        <v>68</v>
      </c>
      <c r="M69" s="53" t="s">
        <v>69</v>
      </c>
      <c r="N69" s="53" t="s">
        <v>69</v>
      </c>
      <c r="P69" s="53"/>
      <c r="Q69" s="55">
        <v>40000.0</v>
      </c>
      <c r="R69" s="56" t="s">
        <v>70</v>
      </c>
      <c r="S69" s="56"/>
      <c r="T69" s="56"/>
      <c r="U69" s="56"/>
      <c r="V69" s="56"/>
      <c r="W69" s="57">
        <v>200.0</v>
      </c>
      <c r="X69" s="56" t="s">
        <v>70</v>
      </c>
      <c r="Y69" s="56"/>
      <c r="Z69" s="56"/>
      <c r="AA69" s="56"/>
      <c r="AB69" s="56"/>
      <c r="AC69" s="56"/>
      <c r="AD69" s="56"/>
      <c r="AE69" s="57">
        <v>1926131.0</v>
      </c>
      <c r="AF69" s="53" t="s">
        <v>70</v>
      </c>
    </row>
    <row r="70" ht="15.75" customHeight="1">
      <c r="A70" s="52">
        <v>6.06087316E9</v>
      </c>
      <c r="B70" s="53"/>
      <c r="C70" s="54">
        <v>44638.32430555556</v>
      </c>
      <c r="D70" s="53" t="s">
        <v>64</v>
      </c>
      <c r="E70" s="53" t="s">
        <v>65</v>
      </c>
      <c r="F70" s="53"/>
      <c r="G70" s="53"/>
      <c r="H70" s="53"/>
      <c r="I70" s="53" t="s">
        <v>134</v>
      </c>
      <c r="J70" s="53" t="s">
        <v>135</v>
      </c>
      <c r="K70" s="53" t="s">
        <v>135</v>
      </c>
      <c r="L70" s="53" t="s">
        <v>68</v>
      </c>
      <c r="M70" s="53" t="s">
        <v>69</v>
      </c>
      <c r="N70" s="53" t="s">
        <v>69</v>
      </c>
      <c r="P70" s="53"/>
      <c r="Q70" s="55">
        <v>130000.0</v>
      </c>
      <c r="R70" s="56" t="s">
        <v>70</v>
      </c>
      <c r="S70" s="56"/>
      <c r="T70" s="56"/>
      <c r="U70" s="56"/>
      <c r="V70" s="56"/>
      <c r="W70" s="57">
        <v>650.0</v>
      </c>
      <c r="X70" s="56" t="s">
        <v>70</v>
      </c>
      <c r="Y70" s="56"/>
      <c r="Z70" s="56"/>
      <c r="AA70" s="56"/>
      <c r="AB70" s="56"/>
      <c r="AC70" s="56"/>
      <c r="AD70" s="56"/>
      <c r="AE70" s="57">
        <v>1886331.0</v>
      </c>
      <c r="AF70" s="53" t="s">
        <v>70</v>
      </c>
    </row>
    <row r="71" ht="15.75" customHeight="1">
      <c r="A71" s="52">
        <v>6.059081302E9</v>
      </c>
      <c r="B71" s="53"/>
      <c r="C71" s="54">
        <v>44637.79652777778</v>
      </c>
      <c r="D71" s="53" t="s">
        <v>64</v>
      </c>
      <c r="E71" s="53" t="s">
        <v>65</v>
      </c>
      <c r="F71" s="53"/>
      <c r="G71" s="53"/>
      <c r="H71" s="53"/>
      <c r="I71" s="53" t="s">
        <v>142</v>
      </c>
      <c r="J71" s="53" t="s">
        <v>143</v>
      </c>
      <c r="K71" s="53" t="s">
        <v>143</v>
      </c>
      <c r="L71" s="53" t="s">
        <v>68</v>
      </c>
      <c r="M71" s="53" t="s">
        <v>69</v>
      </c>
      <c r="N71" s="53" t="s">
        <v>69</v>
      </c>
      <c r="P71" s="53"/>
      <c r="Q71" s="55">
        <v>80000.0</v>
      </c>
      <c r="R71" s="56" t="s">
        <v>70</v>
      </c>
      <c r="S71" s="56"/>
      <c r="T71" s="56"/>
      <c r="U71" s="56"/>
      <c r="V71" s="56"/>
      <c r="W71" s="57">
        <v>400.0</v>
      </c>
      <c r="X71" s="56" t="s">
        <v>70</v>
      </c>
      <c r="Y71" s="56"/>
      <c r="Z71" s="56"/>
      <c r="AA71" s="56"/>
      <c r="AB71" s="56"/>
      <c r="AC71" s="56"/>
      <c r="AD71" s="56"/>
      <c r="AE71" s="57">
        <v>1756981.0</v>
      </c>
      <c r="AF71" s="53" t="s">
        <v>70</v>
      </c>
    </row>
    <row r="72" ht="15.75" customHeight="1">
      <c r="A72" s="52">
        <v>6.05731998E9</v>
      </c>
      <c r="B72" s="53"/>
      <c r="C72" s="54">
        <v>44637.65069444444</v>
      </c>
      <c r="D72" s="53" t="s">
        <v>64</v>
      </c>
      <c r="E72" s="53" t="s">
        <v>65</v>
      </c>
      <c r="F72" s="53"/>
      <c r="G72" s="53"/>
      <c r="H72" s="53"/>
      <c r="I72" s="53" t="s">
        <v>107</v>
      </c>
      <c r="J72" s="53" t="s">
        <v>108</v>
      </c>
      <c r="K72" s="53" t="s">
        <v>108</v>
      </c>
      <c r="L72" s="53" t="s">
        <v>68</v>
      </c>
      <c r="M72" s="53" t="s">
        <v>69</v>
      </c>
      <c r="N72" s="53" t="s">
        <v>69</v>
      </c>
      <c r="P72" s="53"/>
      <c r="Q72" s="55">
        <v>100000.0</v>
      </c>
      <c r="R72" s="56" t="s">
        <v>70</v>
      </c>
      <c r="S72" s="56"/>
      <c r="T72" s="56"/>
      <c r="U72" s="56"/>
      <c r="V72" s="56"/>
      <c r="W72" s="57">
        <v>500.0</v>
      </c>
      <c r="X72" s="56" t="s">
        <v>70</v>
      </c>
      <c r="Y72" s="56"/>
      <c r="Z72" s="56"/>
      <c r="AA72" s="56"/>
      <c r="AB72" s="56"/>
      <c r="AC72" s="56"/>
      <c r="AD72" s="56"/>
      <c r="AE72" s="57">
        <v>1677381.0</v>
      </c>
      <c r="AF72" s="53" t="s">
        <v>70</v>
      </c>
    </row>
    <row r="73" ht="15.75" customHeight="1">
      <c r="A73" s="52">
        <v>6.056785704E9</v>
      </c>
      <c r="B73" s="53"/>
      <c r="C73" s="54">
        <v>44637.57847222222</v>
      </c>
      <c r="D73" s="53" t="s">
        <v>64</v>
      </c>
      <c r="E73" s="53" t="s">
        <v>65</v>
      </c>
      <c r="F73" s="53"/>
      <c r="G73" s="53"/>
      <c r="H73" s="53"/>
      <c r="I73" s="53" t="s">
        <v>144</v>
      </c>
      <c r="J73" s="53" t="s">
        <v>145</v>
      </c>
      <c r="K73" s="53" t="s">
        <v>145</v>
      </c>
      <c r="L73" s="53" t="s">
        <v>68</v>
      </c>
      <c r="M73" s="53" t="s">
        <v>69</v>
      </c>
      <c r="N73" s="53" t="s">
        <v>69</v>
      </c>
      <c r="P73" s="53"/>
      <c r="Q73" s="55">
        <v>55000.0</v>
      </c>
      <c r="R73" s="56" t="s">
        <v>70</v>
      </c>
      <c r="S73" s="56"/>
      <c r="T73" s="56"/>
      <c r="U73" s="56"/>
      <c r="V73" s="56"/>
      <c r="W73" s="57">
        <v>275.0</v>
      </c>
      <c r="X73" s="56" t="s">
        <v>70</v>
      </c>
      <c r="Y73" s="56"/>
      <c r="Z73" s="56"/>
      <c r="AA73" s="56"/>
      <c r="AB73" s="56"/>
      <c r="AC73" s="56"/>
      <c r="AD73" s="56"/>
      <c r="AE73" s="57">
        <v>1577881.0</v>
      </c>
      <c r="AF73" s="53" t="s">
        <v>70</v>
      </c>
    </row>
    <row r="74" ht="15.75" customHeight="1">
      <c r="A74" s="52">
        <v>6.05633405E9</v>
      </c>
      <c r="B74" s="53"/>
      <c r="C74" s="54">
        <v>44637.53125</v>
      </c>
      <c r="D74" s="53" t="s">
        <v>64</v>
      </c>
      <c r="E74" s="53" t="s">
        <v>65</v>
      </c>
      <c r="F74" s="53"/>
      <c r="G74" s="53"/>
      <c r="H74" s="53"/>
      <c r="I74" s="53" t="s">
        <v>136</v>
      </c>
      <c r="J74" s="53" t="s">
        <v>137</v>
      </c>
      <c r="K74" s="53" t="s">
        <v>137</v>
      </c>
      <c r="L74" s="53" t="s">
        <v>68</v>
      </c>
      <c r="M74" s="53" t="s">
        <v>69</v>
      </c>
      <c r="N74" s="53" t="s">
        <v>69</v>
      </c>
      <c r="P74" s="53"/>
      <c r="Q74" s="55">
        <v>45000.0</v>
      </c>
      <c r="R74" s="56" t="s">
        <v>70</v>
      </c>
      <c r="S74" s="56"/>
      <c r="T74" s="56"/>
      <c r="U74" s="56"/>
      <c r="V74" s="56"/>
      <c r="W74" s="57">
        <v>225.0</v>
      </c>
      <c r="X74" s="56" t="s">
        <v>70</v>
      </c>
      <c r="Y74" s="56"/>
      <c r="Z74" s="56"/>
      <c r="AA74" s="56"/>
      <c r="AB74" s="56"/>
      <c r="AC74" s="56"/>
      <c r="AD74" s="56"/>
      <c r="AE74" s="57">
        <v>1523156.0</v>
      </c>
      <c r="AF74" s="53" t="s">
        <v>70</v>
      </c>
    </row>
    <row r="75" ht="15.75" customHeight="1">
      <c r="A75" s="52">
        <v>6.055731122E9</v>
      </c>
      <c r="B75" s="53"/>
      <c r="C75" s="54">
        <v>44637.467361111114</v>
      </c>
      <c r="D75" s="53" t="s">
        <v>64</v>
      </c>
      <c r="E75" s="53" t="s">
        <v>65</v>
      </c>
      <c r="F75" s="53"/>
      <c r="G75" s="53"/>
      <c r="H75" s="53"/>
      <c r="I75" s="53" t="s">
        <v>136</v>
      </c>
      <c r="J75" s="53" t="s">
        <v>137</v>
      </c>
      <c r="K75" s="53" t="s">
        <v>137</v>
      </c>
      <c r="L75" s="53" t="s">
        <v>68</v>
      </c>
      <c r="M75" s="53" t="s">
        <v>69</v>
      </c>
      <c r="N75" s="53" t="s">
        <v>69</v>
      </c>
      <c r="P75" s="53"/>
      <c r="Q75" s="55">
        <v>15000.0</v>
      </c>
      <c r="R75" s="56" t="s">
        <v>70</v>
      </c>
      <c r="S75" s="56"/>
      <c r="T75" s="56"/>
      <c r="U75" s="56"/>
      <c r="V75" s="56"/>
      <c r="W75" s="57">
        <v>75.0</v>
      </c>
      <c r="X75" s="56" t="s">
        <v>70</v>
      </c>
      <c r="Y75" s="56"/>
      <c r="Z75" s="56"/>
      <c r="AA75" s="56"/>
      <c r="AB75" s="56"/>
      <c r="AC75" s="56"/>
      <c r="AD75" s="56"/>
      <c r="AE75" s="57">
        <v>1478381.0</v>
      </c>
      <c r="AF75" s="53" t="s">
        <v>70</v>
      </c>
    </row>
    <row r="76" ht="15.75" customHeight="1">
      <c r="A76" s="58">
        <v>6.055357327E9</v>
      </c>
      <c r="B76" s="59"/>
      <c r="C76" s="60">
        <v>44637.42847222222</v>
      </c>
      <c r="D76" s="59" t="s">
        <v>64</v>
      </c>
      <c r="E76" s="59" t="s">
        <v>65</v>
      </c>
      <c r="F76" s="59"/>
      <c r="G76" s="59"/>
      <c r="H76" s="59"/>
      <c r="I76" s="59" t="s">
        <v>146</v>
      </c>
      <c r="J76" s="59" t="s">
        <v>147</v>
      </c>
      <c r="K76" s="59" t="s">
        <v>147</v>
      </c>
      <c r="L76" s="59" t="s">
        <v>68</v>
      </c>
      <c r="M76" s="59" t="s">
        <v>69</v>
      </c>
      <c r="N76" s="59" t="s">
        <v>69</v>
      </c>
      <c r="P76" s="59"/>
      <c r="Q76" s="61">
        <v>89000.0</v>
      </c>
      <c r="R76" s="62" t="s">
        <v>70</v>
      </c>
      <c r="S76" s="62"/>
      <c r="T76" s="62"/>
      <c r="U76" s="62"/>
      <c r="V76" s="62"/>
      <c r="W76" s="61">
        <v>445.0</v>
      </c>
      <c r="X76" s="62" t="s">
        <v>70</v>
      </c>
      <c r="Y76" s="62"/>
      <c r="Z76" s="62"/>
      <c r="AA76" s="62"/>
      <c r="AB76" s="62"/>
      <c r="AC76" s="62"/>
      <c r="AD76" s="62"/>
      <c r="AE76" s="61">
        <v>1463456.0</v>
      </c>
      <c r="AF76" s="59" t="s">
        <v>70</v>
      </c>
      <c r="AG76" s="63" t="s">
        <v>148</v>
      </c>
      <c r="AH76" s="63"/>
    </row>
    <row r="77" ht="15.75" customHeight="1">
      <c r="A77" s="52">
        <v>6.053045655E9</v>
      </c>
      <c r="B77" s="53"/>
      <c r="C77" s="54">
        <v>44636.834027777775</v>
      </c>
      <c r="D77" s="53" t="s">
        <v>64</v>
      </c>
      <c r="E77" s="53" t="s">
        <v>65</v>
      </c>
      <c r="F77" s="53"/>
      <c r="G77" s="53"/>
      <c r="H77" s="53"/>
      <c r="I77" s="53" t="s">
        <v>136</v>
      </c>
      <c r="J77" s="53" t="s">
        <v>137</v>
      </c>
      <c r="K77" s="53" t="s">
        <v>137</v>
      </c>
      <c r="L77" s="53" t="s">
        <v>68</v>
      </c>
      <c r="M77" s="53" t="s">
        <v>69</v>
      </c>
      <c r="N77" s="53" t="s">
        <v>69</v>
      </c>
      <c r="P77" s="53"/>
      <c r="Q77" s="55">
        <v>40000.0</v>
      </c>
      <c r="R77" s="56" t="s">
        <v>70</v>
      </c>
      <c r="S77" s="56"/>
      <c r="T77" s="56"/>
      <c r="U77" s="56"/>
      <c r="V77" s="56"/>
      <c r="W77" s="57">
        <v>200.0</v>
      </c>
      <c r="X77" s="56" t="s">
        <v>70</v>
      </c>
      <c r="Y77" s="56"/>
      <c r="Z77" s="56"/>
      <c r="AA77" s="56"/>
      <c r="AB77" s="56"/>
      <c r="AC77" s="56"/>
      <c r="AD77" s="56"/>
      <c r="AE77" s="57">
        <v>1374901.0</v>
      </c>
      <c r="AF77" s="53" t="s">
        <v>70</v>
      </c>
    </row>
    <row r="78" ht="15.75" customHeight="1">
      <c r="A78" s="52">
        <v>6.050672764E9</v>
      </c>
      <c r="B78" s="53"/>
      <c r="C78" s="54">
        <v>44636.65069444444</v>
      </c>
      <c r="D78" s="53" t="s">
        <v>64</v>
      </c>
      <c r="E78" s="53" t="s">
        <v>65</v>
      </c>
      <c r="F78" s="53"/>
      <c r="G78" s="53"/>
      <c r="H78" s="53"/>
      <c r="I78" s="53" t="s">
        <v>107</v>
      </c>
      <c r="J78" s="53" t="s">
        <v>108</v>
      </c>
      <c r="K78" s="53" t="s">
        <v>108</v>
      </c>
      <c r="L78" s="53" t="s">
        <v>68</v>
      </c>
      <c r="M78" s="53" t="s">
        <v>69</v>
      </c>
      <c r="N78" s="53" t="s">
        <v>69</v>
      </c>
      <c r="P78" s="53"/>
      <c r="Q78" s="55">
        <v>60000.0</v>
      </c>
      <c r="R78" s="56" t="s">
        <v>70</v>
      </c>
      <c r="S78" s="56"/>
      <c r="T78" s="56"/>
      <c r="U78" s="56"/>
      <c r="V78" s="56"/>
      <c r="W78" s="57">
        <v>300.0</v>
      </c>
      <c r="X78" s="56" t="s">
        <v>70</v>
      </c>
      <c r="Y78" s="56"/>
      <c r="Z78" s="56"/>
      <c r="AA78" s="56"/>
      <c r="AB78" s="56"/>
      <c r="AC78" s="56"/>
      <c r="AD78" s="56"/>
      <c r="AE78" s="57">
        <v>1335101.0</v>
      </c>
      <c r="AF78" s="53" t="s">
        <v>70</v>
      </c>
    </row>
    <row r="79" ht="15.75" customHeight="1">
      <c r="A79" s="52">
        <v>6.050495749E9</v>
      </c>
      <c r="B79" s="53"/>
      <c r="C79" s="54">
        <v>44636.63125</v>
      </c>
      <c r="D79" s="53" t="s">
        <v>64</v>
      </c>
      <c r="E79" s="53" t="s">
        <v>65</v>
      </c>
      <c r="F79" s="53"/>
      <c r="G79" s="53"/>
      <c r="H79" s="53"/>
      <c r="I79" s="53" t="s">
        <v>149</v>
      </c>
      <c r="J79" s="53" t="s">
        <v>150</v>
      </c>
      <c r="K79" s="53" t="s">
        <v>150</v>
      </c>
      <c r="L79" s="53" t="s">
        <v>68</v>
      </c>
      <c r="M79" s="53" t="s">
        <v>69</v>
      </c>
      <c r="N79" s="53" t="s">
        <v>69</v>
      </c>
      <c r="P79" s="53"/>
      <c r="Q79" s="55">
        <v>20000.0</v>
      </c>
      <c r="R79" s="56" t="s">
        <v>70</v>
      </c>
      <c r="S79" s="56"/>
      <c r="T79" s="56"/>
      <c r="U79" s="56"/>
      <c r="V79" s="56"/>
      <c r="W79" s="57">
        <v>100.0</v>
      </c>
      <c r="X79" s="56" t="s">
        <v>70</v>
      </c>
      <c r="Y79" s="56"/>
      <c r="Z79" s="56"/>
      <c r="AA79" s="56"/>
      <c r="AB79" s="56"/>
      <c r="AC79" s="56"/>
      <c r="AD79" s="56"/>
      <c r="AE79" s="57">
        <v>1275401.0</v>
      </c>
      <c r="AF79" s="53" t="s">
        <v>70</v>
      </c>
    </row>
    <row r="80" ht="15.75" customHeight="1">
      <c r="A80" s="52">
        <v>6.049973397E9</v>
      </c>
      <c r="B80" s="53"/>
      <c r="C80" s="54">
        <v>44636.56736111111</v>
      </c>
      <c r="D80" s="53" t="s">
        <v>64</v>
      </c>
      <c r="E80" s="53" t="s">
        <v>65</v>
      </c>
      <c r="F80" s="53"/>
      <c r="G80" s="53"/>
      <c r="H80" s="53"/>
      <c r="I80" s="53" t="s">
        <v>134</v>
      </c>
      <c r="J80" s="53" t="s">
        <v>135</v>
      </c>
      <c r="K80" s="53" t="s">
        <v>135</v>
      </c>
      <c r="L80" s="53" t="s">
        <v>68</v>
      </c>
      <c r="M80" s="53" t="s">
        <v>69</v>
      </c>
      <c r="N80" s="53" t="s">
        <v>69</v>
      </c>
      <c r="P80" s="53"/>
      <c r="Q80" s="55">
        <v>10000.0</v>
      </c>
      <c r="R80" s="56" t="s">
        <v>70</v>
      </c>
      <c r="S80" s="56"/>
      <c r="T80" s="56"/>
      <c r="U80" s="56"/>
      <c r="V80" s="56"/>
      <c r="W80" s="57">
        <v>50.0</v>
      </c>
      <c r="X80" s="56" t="s">
        <v>70</v>
      </c>
      <c r="Y80" s="56"/>
      <c r="Z80" s="56"/>
      <c r="AA80" s="56"/>
      <c r="AB80" s="56"/>
      <c r="AC80" s="56"/>
      <c r="AD80" s="56"/>
      <c r="AE80" s="57">
        <v>1255501.0</v>
      </c>
      <c r="AF80" s="53" t="s">
        <v>70</v>
      </c>
    </row>
    <row r="81" ht="15.75" customHeight="1">
      <c r="A81" s="52">
        <v>6.04942433E9</v>
      </c>
      <c r="B81" s="53"/>
      <c r="C81" s="54">
        <v>44636.510416666664</v>
      </c>
      <c r="D81" s="53" t="s">
        <v>64</v>
      </c>
      <c r="E81" s="53" t="s">
        <v>65</v>
      </c>
      <c r="F81" s="53"/>
      <c r="G81" s="53"/>
      <c r="H81" s="53"/>
      <c r="I81" s="53" t="s">
        <v>134</v>
      </c>
      <c r="J81" s="53" t="s">
        <v>135</v>
      </c>
      <c r="K81" s="53" t="s">
        <v>135</v>
      </c>
      <c r="L81" s="53" t="s">
        <v>68</v>
      </c>
      <c r="M81" s="53" t="s">
        <v>69</v>
      </c>
      <c r="N81" s="53" t="s">
        <v>69</v>
      </c>
      <c r="P81" s="53"/>
      <c r="Q81" s="55">
        <v>20000.0</v>
      </c>
      <c r="R81" s="56" t="s">
        <v>70</v>
      </c>
      <c r="S81" s="56"/>
      <c r="T81" s="56"/>
      <c r="U81" s="56"/>
      <c r="V81" s="56"/>
      <c r="W81" s="57">
        <v>100.0</v>
      </c>
      <c r="X81" s="56" t="s">
        <v>70</v>
      </c>
      <c r="Y81" s="56"/>
      <c r="Z81" s="56"/>
      <c r="AA81" s="56"/>
      <c r="AB81" s="56"/>
      <c r="AC81" s="56"/>
      <c r="AD81" s="56"/>
      <c r="AE81" s="57">
        <v>1245551.0</v>
      </c>
      <c r="AF81" s="53" t="s">
        <v>70</v>
      </c>
    </row>
    <row r="82" ht="15.75" customHeight="1">
      <c r="A82" s="58">
        <v>6.04486171E9</v>
      </c>
      <c r="B82" s="59"/>
      <c r="C82" s="60">
        <v>44635.74375</v>
      </c>
      <c r="D82" s="59" t="s">
        <v>64</v>
      </c>
      <c r="E82" s="59" t="s">
        <v>65</v>
      </c>
      <c r="F82" s="59"/>
      <c r="G82" s="59"/>
      <c r="H82" s="59"/>
      <c r="I82" s="59" t="s">
        <v>151</v>
      </c>
      <c r="J82" s="59" t="s">
        <v>152</v>
      </c>
      <c r="K82" s="59" t="s">
        <v>152</v>
      </c>
      <c r="L82" s="59" t="s">
        <v>68</v>
      </c>
      <c r="M82" s="59" t="s">
        <v>69</v>
      </c>
      <c r="N82" s="59" t="s">
        <v>69</v>
      </c>
      <c r="P82" s="59"/>
      <c r="Q82" s="61">
        <v>9000.0</v>
      </c>
      <c r="R82" s="62" t="s">
        <v>70</v>
      </c>
      <c r="S82" s="62"/>
      <c r="T82" s="62"/>
      <c r="U82" s="62"/>
      <c r="V82" s="62"/>
      <c r="W82" s="61">
        <v>45.0</v>
      </c>
      <c r="X82" s="62" t="s">
        <v>70</v>
      </c>
      <c r="Y82" s="62"/>
      <c r="Z82" s="62"/>
      <c r="AA82" s="62"/>
      <c r="AB82" s="62"/>
      <c r="AC82" s="62"/>
      <c r="AD82" s="62"/>
      <c r="AE82" s="61">
        <v>1225651.0</v>
      </c>
      <c r="AF82" s="59" t="s">
        <v>70</v>
      </c>
      <c r="AG82" s="63" t="s">
        <v>153</v>
      </c>
      <c r="AH82" s="63"/>
    </row>
    <row r="83" ht="15.75" customHeight="1">
      <c r="A83" s="58">
        <v>6.044702594E9</v>
      </c>
      <c r="B83" s="59"/>
      <c r="C83" s="60">
        <v>44635.731944444444</v>
      </c>
      <c r="D83" s="59" t="s">
        <v>64</v>
      </c>
      <c r="E83" s="59" t="s">
        <v>65</v>
      </c>
      <c r="F83" s="59"/>
      <c r="G83" s="59"/>
      <c r="H83" s="59"/>
      <c r="I83" s="59" t="s">
        <v>75</v>
      </c>
      <c r="J83" s="59" t="s">
        <v>76</v>
      </c>
      <c r="K83" s="59" t="s">
        <v>76</v>
      </c>
      <c r="L83" s="59" t="s">
        <v>68</v>
      </c>
      <c r="M83" s="59" t="s">
        <v>69</v>
      </c>
      <c r="N83" s="59" t="s">
        <v>69</v>
      </c>
      <c r="P83" s="59"/>
      <c r="Q83" s="61">
        <v>85000.0</v>
      </c>
      <c r="R83" s="62" t="s">
        <v>70</v>
      </c>
      <c r="S83" s="62"/>
      <c r="T83" s="62"/>
      <c r="U83" s="62"/>
      <c r="V83" s="62"/>
      <c r="W83" s="61">
        <v>425.0</v>
      </c>
      <c r="X83" s="62" t="s">
        <v>70</v>
      </c>
      <c r="Y83" s="62"/>
      <c r="Z83" s="62"/>
      <c r="AA83" s="62"/>
      <c r="AB83" s="62"/>
      <c r="AC83" s="62"/>
      <c r="AD83" s="62"/>
      <c r="AE83" s="61">
        <v>1216696.0</v>
      </c>
      <c r="AF83" s="59" t="s">
        <v>70</v>
      </c>
      <c r="AG83" s="63" t="s">
        <v>154</v>
      </c>
      <c r="AH83" s="63"/>
    </row>
    <row r="84" ht="15.75" customHeight="1">
      <c r="A84" s="52">
        <v>6.04310438E9</v>
      </c>
      <c r="B84" s="53"/>
      <c r="C84" s="54">
        <v>44635.566666666666</v>
      </c>
      <c r="D84" s="53" t="s">
        <v>64</v>
      </c>
      <c r="E84" s="53" t="s">
        <v>65</v>
      </c>
      <c r="F84" s="53"/>
      <c r="G84" s="53"/>
      <c r="H84" s="53"/>
      <c r="I84" s="53" t="s">
        <v>105</v>
      </c>
      <c r="J84" s="53" t="s">
        <v>106</v>
      </c>
      <c r="K84" s="53" t="s">
        <v>106</v>
      </c>
      <c r="L84" s="53" t="s">
        <v>68</v>
      </c>
      <c r="M84" s="53" t="s">
        <v>69</v>
      </c>
      <c r="N84" s="53" t="s">
        <v>69</v>
      </c>
      <c r="P84" s="53"/>
      <c r="Q84" s="55">
        <v>122000.0</v>
      </c>
      <c r="R84" s="56" t="s">
        <v>70</v>
      </c>
      <c r="S84" s="56"/>
      <c r="T84" s="56"/>
      <c r="U84" s="56"/>
      <c r="V84" s="56"/>
      <c r="W84" s="57">
        <v>610.0</v>
      </c>
      <c r="X84" s="56" t="s">
        <v>70</v>
      </c>
      <c r="Y84" s="56"/>
      <c r="Z84" s="56"/>
      <c r="AA84" s="56"/>
      <c r="AB84" s="56"/>
      <c r="AC84" s="56"/>
      <c r="AD84" s="56"/>
      <c r="AE84" s="57">
        <v>1132121.0</v>
      </c>
      <c r="AF84" s="53" t="s">
        <v>70</v>
      </c>
    </row>
    <row r="85" ht="15.75" customHeight="1">
      <c r="A85" s="52">
        <v>6.037752688E9</v>
      </c>
      <c r="B85" s="53"/>
      <c r="C85" s="54">
        <v>44634.72986111111</v>
      </c>
      <c r="D85" s="53" t="s">
        <v>64</v>
      </c>
      <c r="E85" s="53" t="s">
        <v>65</v>
      </c>
      <c r="F85" s="53"/>
      <c r="G85" s="53"/>
      <c r="H85" s="53"/>
      <c r="I85" s="53" t="s">
        <v>144</v>
      </c>
      <c r="J85" s="53" t="s">
        <v>145</v>
      </c>
      <c r="K85" s="53" t="s">
        <v>145</v>
      </c>
      <c r="L85" s="53" t="s">
        <v>68</v>
      </c>
      <c r="M85" s="53" t="s">
        <v>69</v>
      </c>
      <c r="N85" s="53" t="s">
        <v>69</v>
      </c>
      <c r="P85" s="53"/>
      <c r="Q85" s="55">
        <v>12500.0</v>
      </c>
      <c r="R85" s="56" t="s">
        <v>70</v>
      </c>
      <c r="S85" s="56"/>
      <c r="T85" s="56"/>
      <c r="U85" s="56"/>
      <c r="V85" s="56"/>
      <c r="W85" s="57">
        <v>62.0</v>
      </c>
      <c r="X85" s="56" t="s">
        <v>70</v>
      </c>
      <c r="Y85" s="56"/>
      <c r="Z85" s="56"/>
      <c r="AA85" s="56"/>
      <c r="AB85" s="56"/>
      <c r="AC85" s="56"/>
      <c r="AD85" s="56"/>
      <c r="AE85" s="57">
        <v>1010731.0</v>
      </c>
      <c r="AF85" s="53" t="s">
        <v>70</v>
      </c>
    </row>
    <row r="86" ht="15.75" customHeight="1">
      <c r="A86" s="52"/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7"/>
      <c r="R86" s="56"/>
      <c r="S86" s="56"/>
      <c r="T86" s="56"/>
      <c r="U86" s="56"/>
      <c r="V86" s="56"/>
      <c r="W86" s="57"/>
      <c r="X86" s="56"/>
      <c r="Y86" s="56"/>
      <c r="Z86" s="56"/>
      <c r="AA86" s="56"/>
      <c r="AB86" s="56"/>
      <c r="AC86" s="56"/>
      <c r="AD86" s="56"/>
      <c r="AE86" s="57"/>
      <c r="AF86" s="53"/>
    </row>
    <row r="87" ht="15.75" customHeight="1">
      <c r="A87" s="52"/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7"/>
      <c r="R87" s="56"/>
      <c r="S87" s="56"/>
      <c r="T87" s="56"/>
      <c r="U87" s="56"/>
      <c r="V87" s="56"/>
      <c r="W87" s="57"/>
      <c r="X87" s="56"/>
      <c r="Y87" s="56"/>
      <c r="Z87" s="56"/>
      <c r="AA87" s="56"/>
      <c r="AB87" s="56"/>
      <c r="AC87" s="56"/>
      <c r="AD87" s="56"/>
      <c r="AE87" s="57"/>
      <c r="AF87" s="53"/>
    </row>
    <row r="88" ht="15.75" customHeight="1">
      <c r="A88" s="52">
        <v>6.031533472E9</v>
      </c>
      <c r="B88" s="53"/>
      <c r="C88" s="54">
        <v>44633.759722222225</v>
      </c>
      <c r="D88" s="53" t="s">
        <v>64</v>
      </c>
      <c r="E88" s="53" t="s">
        <v>65</v>
      </c>
      <c r="F88" s="53"/>
      <c r="G88" s="53"/>
      <c r="H88" s="53"/>
      <c r="I88" s="53" t="s">
        <v>155</v>
      </c>
      <c r="J88" s="53" t="s">
        <v>156</v>
      </c>
      <c r="K88" s="53" t="s">
        <v>156</v>
      </c>
      <c r="L88" s="53" t="s">
        <v>68</v>
      </c>
      <c r="M88" s="53" t="s">
        <v>69</v>
      </c>
      <c r="N88" s="53" t="s">
        <v>69</v>
      </c>
      <c r="P88" s="53"/>
      <c r="Q88" s="55">
        <v>26300.0</v>
      </c>
      <c r="R88" s="56" t="s">
        <v>70</v>
      </c>
      <c r="S88" s="56"/>
      <c r="T88" s="56"/>
      <c r="U88" s="56"/>
      <c r="V88" s="56"/>
      <c r="W88" s="57">
        <v>132.0</v>
      </c>
      <c r="X88" s="56" t="s">
        <v>70</v>
      </c>
      <c r="Y88" s="56"/>
      <c r="Z88" s="56"/>
      <c r="AA88" s="56"/>
      <c r="AB88" s="56"/>
      <c r="AC88" s="56"/>
      <c r="AD88" s="56"/>
      <c r="AE88" s="57">
        <v>998293.0</v>
      </c>
      <c r="AF88" s="53" t="s">
        <v>70</v>
      </c>
    </row>
    <row r="89" ht="15.75" customHeight="1">
      <c r="A89" s="52">
        <v>6.030888469E9</v>
      </c>
      <c r="B89" s="53"/>
      <c r="C89" s="54">
        <v>44633.69652777778</v>
      </c>
      <c r="D89" s="53" t="s">
        <v>64</v>
      </c>
      <c r="E89" s="53" t="s">
        <v>65</v>
      </c>
      <c r="F89" s="53"/>
      <c r="G89" s="53"/>
      <c r="H89" s="53"/>
      <c r="I89" s="53" t="s">
        <v>107</v>
      </c>
      <c r="J89" s="53" t="s">
        <v>108</v>
      </c>
      <c r="K89" s="53" t="s">
        <v>108</v>
      </c>
      <c r="L89" s="53" t="s">
        <v>68</v>
      </c>
      <c r="M89" s="53" t="s">
        <v>69</v>
      </c>
      <c r="N89" s="53" t="s">
        <v>69</v>
      </c>
      <c r="P89" s="53"/>
      <c r="Q89" s="55">
        <v>100000.0</v>
      </c>
      <c r="R89" s="56" t="s">
        <v>70</v>
      </c>
      <c r="S89" s="56"/>
      <c r="T89" s="56"/>
      <c r="U89" s="56"/>
      <c r="V89" s="56"/>
      <c r="W89" s="57">
        <v>500.0</v>
      </c>
      <c r="X89" s="56" t="s">
        <v>70</v>
      </c>
      <c r="Y89" s="56"/>
      <c r="Z89" s="56"/>
      <c r="AA89" s="56"/>
      <c r="AB89" s="56"/>
      <c r="AC89" s="56"/>
      <c r="AD89" s="56"/>
      <c r="AE89" s="57">
        <v>972125.0</v>
      </c>
      <c r="AF89" s="53" t="s">
        <v>70</v>
      </c>
    </row>
    <row r="90" ht="15.75" customHeight="1">
      <c r="A90" s="52">
        <v>6.02638469E9</v>
      </c>
      <c r="B90" s="53"/>
      <c r="C90" s="54">
        <v>44632.85625</v>
      </c>
      <c r="D90" s="53" t="s">
        <v>64</v>
      </c>
      <c r="E90" s="53" t="s">
        <v>65</v>
      </c>
      <c r="F90" s="53"/>
      <c r="G90" s="53"/>
      <c r="H90" s="53"/>
      <c r="I90" s="53" t="s">
        <v>115</v>
      </c>
      <c r="J90" s="53" t="s">
        <v>116</v>
      </c>
      <c r="K90" s="53" t="s">
        <v>116</v>
      </c>
      <c r="L90" s="53" t="s">
        <v>68</v>
      </c>
      <c r="M90" s="53" t="s">
        <v>69</v>
      </c>
      <c r="N90" s="53" t="s">
        <v>69</v>
      </c>
      <c r="P90" s="53"/>
      <c r="Q90" s="55">
        <v>10000.0</v>
      </c>
      <c r="R90" s="56" t="s">
        <v>70</v>
      </c>
      <c r="S90" s="56"/>
      <c r="T90" s="56"/>
      <c r="U90" s="56"/>
      <c r="V90" s="56"/>
      <c r="W90" s="57">
        <v>50.0</v>
      </c>
      <c r="X90" s="56" t="s">
        <v>70</v>
      </c>
      <c r="Y90" s="56"/>
      <c r="Z90" s="56"/>
      <c r="AA90" s="56"/>
      <c r="AB90" s="56"/>
      <c r="AC90" s="56"/>
      <c r="AD90" s="56"/>
      <c r="AE90" s="57">
        <v>872625.0</v>
      </c>
      <c r="AF90" s="53" t="s">
        <v>70</v>
      </c>
    </row>
    <row r="91" ht="15.75" customHeight="1">
      <c r="A91" s="52">
        <v>6.026173092E9</v>
      </c>
      <c r="B91" s="53"/>
      <c r="C91" s="54">
        <v>44632.83611111111</v>
      </c>
      <c r="D91" s="53" t="s">
        <v>64</v>
      </c>
      <c r="E91" s="53" t="s">
        <v>65</v>
      </c>
      <c r="F91" s="53"/>
      <c r="G91" s="53"/>
      <c r="H91" s="53"/>
      <c r="I91" s="53" t="s">
        <v>157</v>
      </c>
      <c r="J91" s="53" t="s">
        <v>158</v>
      </c>
      <c r="K91" s="53" t="s">
        <v>158</v>
      </c>
      <c r="L91" s="53" t="s">
        <v>68</v>
      </c>
      <c r="M91" s="53" t="s">
        <v>69</v>
      </c>
      <c r="N91" s="53" t="s">
        <v>69</v>
      </c>
      <c r="P91" s="53"/>
      <c r="Q91" s="55">
        <v>10000.0</v>
      </c>
      <c r="R91" s="56" t="s">
        <v>70</v>
      </c>
      <c r="S91" s="56"/>
      <c r="T91" s="56"/>
      <c r="U91" s="56"/>
      <c r="V91" s="56"/>
      <c r="W91" s="57">
        <v>50.0</v>
      </c>
      <c r="X91" s="56" t="s">
        <v>70</v>
      </c>
      <c r="Y91" s="56"/>
      <c r="Z91" s="56"/>
      <c r="AA91" s="56"/>
      <c r="AB91" s="56"/>
      <c r="AC91" s="56"/>
      <c r="AD91" s="56"/>
      <c r="AE91" s="57">
        <v>862675.0</v>
      </c>
      <c r="AF91" s="53" t="s">
        <v>70</v>
      </c>
    </row>
    <row r="92" ht="15.75" customHeight="1">
      <c r="A92" s="58">
        <v>6.023065891E9</v>
      </c>
      <c r="B92" s="59"/>
      <c r="C92" s="60">
        <v>44632.555555555555</v>
      </c>
      <c r="D92" s="59" t="s">
        <v>64</v>
      </c>
      <c r="E92" s="59" t="s">
        <v>65</v>
      </c>
      <c r="F92" s="59"/>
      <c r="G92" s="59"/>
      <c r="H92" s="59"/>
      <c r="I92" s="59" t="s">
        <v>159</v>
      </c>
      <c r="J92" s="59" t="s">
        <v>160</v>
      </c>
      <c r="K92" s="59" t="s">
        <v>160</v>
      </c>
      <c r="L92" s="59" t="s">
        <v>68</v>
      </c>
      <c r="M92" s="59" t="s">
        <v>69</v>
      </c>
      <c r="N92" s="59" t="s">
        <v>69</v>
      </c>
      <c r="P92" s="59"/>
      <c r="Q92" s="61">
        <v>10000.0</v>
      </c>
      <c r="R92" s="62" t="s">
        <v>70</v>
      </c>
      <c r="S92" s="62"/>
      <c r="T92" s="62"/>
      <c r="U92" s="62"/>
      <c r="V92" s="62"/>
      <c r="W92" s="61">
        <v>50.0</v>
      </c>
      <c r="X92" s="62" t="s">
        <v>70</v>
      </c>
      <c r="Y92" s="62"/>
      <c r="Z92" s="62"/>
      <c r="AA92" s="62"/>
      <c r="AB92" s="62"/>
      <c r="AC92" s="62"/>
      <c r="AD92" s="62"/>
      <c r="AE92" s="61">
        <v>852725.0</v>
      </c>
      <c r="AF92" s="59" t="s">
        <v>70</v>
      </c>
      <c r="AG92" s="63" t="s">
        <v>161</v>
      </c>
      <c r="AH92" s="63"/>
    </row>
    <row r="93" ht="15.75" customHeight="1">
      <c r="A93" s="52">
        <v>6.022171361E9</v>
      </c>
      <c r="B93" s="53"/>
      <c r="C93" s="54">
        <v>44632.459027777775</v>
      </c>
      <c r="D93" s="53" t="s">
        <v>64</v>
      </c>
      <c r="E93" s="53" t="s">
        <v>65</v>
      </c>
      <c r="F93" s="53"/>
      <c r="G93" s="53"/>
      <c r="H93" s="53"/>
      <c r="I93" s="53" t="s">
        <v>107</v>
      </c>
      <c r="J93" s="53" t="s">
        <v>108</v>
      </c>
      <c r="K93" s="53" t="s">
        <v>108</v>
      </c>
      <c r="L93" s="53" t="s">
        <v>68</v>
      </c>
      <c r="M93" s="53" t="s">
        <v>69</v>
      </c>
      <c r="N93" s="53" t="s">
        <v>69</v>
      </c>
      <c r="P93" s="53"/>
      <c r="Q93" s="55">
        <v>56000.0</v>
      </c>
      <c r="R93" s="56" t="s">
        <v>70</v>
      </c>
      <c r="S93" s="56"/>
      <c r="T93" s="56"/>
      <c r="U93" s="56"/>
      <c r="V93" s="56"/>
      <c r="W93" s="57">
        <v>280.0</v>
      </c>
      <c r="X93" s="56" t="s">
        <v>70</v>
      </c>
      <c r="Y93" s="56"/>
      <c r="Z93" s="56"/>
      <c r="AA93" s="56"/>
      <c r="AB93" s="56"/>
      <c r="AC93" s="56"/>
      <c r="AD93" s="56"/>
      <c r="AE93" s="57">
        <v>842775.0</v>
      </c>
      <c r="AF93" s="53" t="s">
        <v>70</v>
      </c>
    </row>
    <row r="94" ht="15.75" customHeight="1">
      <c r="A94" s="52">
        <v>6.020243182E9</v>
      </c>
      <c r="B94" s="53"/>
      <c r="C94" s="54">
        <v>44631.92916666667</v>
      </c>
      <c r="D94" s="53" t="s">
        <v>64</v>
      </c>
      <c r="E94" s="53" t="s">
        <v>65</v>
      </c>
      <c r="F94" s="53"/>
      <c r="G94" s="53"/>
      <c r="H94" s="53"/>
      <c r="I94" s="53" t="s">
        <v>144</v>
      </c>
      <c r="J94" s="53" t="s">
        <v>145</v>
      </c>
      <c r="K94" s="53" t="s">
        <v>145</v>
      </c>
      <c r="L94" s="53" t="s">
        <v>68</v>
      </c>
      <c r="M94" s="53" t="s">
        <v>69</v>
      </c>
      <c r="N94" s="53" t="s">
        <v>69</v>
      </c>
      <c r="P94" s="53"/>
      <c r="Q94" s="55">
        <v>70000.0</v>
      </c>
      <c r="R94" s="56" t="s">
        <v>70</v>
      </c>
      <c r="S94" s="56"/>
      <c r="T94" s="56"/>
      <c r="U94" s="56"/>
      <c r="V94" s="56"/>
      <c r="W94" s="57">
        <v>350.0</v>
      </c>
      <c r="X94" s="56" t="s">
        <v>70</v>
      </c>
      <c r="Y94" s="56"/>
      <c r="Z94" s="56"/>
      <c r="AA94" s="56"/>
      <c r="AB94" s="56"/>
      <c r="AC94" s="56"/>
      <c r="AD94" s="56"/>
      <c r="AE94" s="57">
        <v>787055.0</v>
      </c>
      <c r="AF94" s="53" t="s">
        <v>70</v>
      </c>
    </row>
    <row r="95" ht="15.75" customHeight="1">
      <c r="A95" s="52">
        <v>6.017042969E9</v>
      </c>
      <c r="B95" s="53"/>
      <c r="C95" s="54">
        <v>44631.66527777778</v>
      </c>
      <c r="D95" s="53" t="s">
        <v>64</v>
      </c>
      <c r="E95" s="53" t="s">
        <v>65</v>
      </c>
      <c r="F95" s="53"/>
      <c r="G95" s="53"/>
      <c r="H95" s="53"/>
      <c r="I95" s="53" t="s">
        <v>73</v>
      </c>
      <c r="J95" s="53" t="s">
        <v>74</v>
      </c>
      <c r="K95" s="53" t="s">
        <v>74</v>
      </c>
      <c r="L95" s="53" t="s">
        <v>68</v>
      </c>
      <c r="M95" s="53" t="s">
        <v>69</v>
      </c>
      <c r="N95" s="53" t="s">
        <v>69</v>
      </c>
      <c r="P95" s="53"/>
      <c r="Q95" s="55">
        <v>30000.0</v>
      </c>
      <c r="R95" s="56" t="s">
        <v>70</v>
      </c>
      <c r="S95" s="56"/>
      <c r="T95" s="56"/>
      <c r="U95" s="56"/>
      <c r="V95" s="56"/>
      <c r="W95" s="57">
        <v>150.0</v>
      </c>
      <c r="X95" s="56" t="s">
        <v>70</v>
      </c>
      <c r="Y95" s="56"/>
      <c r="Z95" s="56"/>
      <c r="AA95" s="56"/>
      <c r="AB95" s="56"/>
      <c r="AC95" s="56"/>
      <c r="AD95" s="56"/>
      <c r="AE95" s="57">
        <v>717405.0</v>
      </c>
      <c r="AF95" s="53" t="s">
        <v>70</v>
      </c>
    </row>
    <row r="96" ht="15.75" customHeight="1">
      <c r="A96" s="52">
        <v>6.017038689E9</v>
      </c>
      <c r="B96" s="53"/>
      <c r="C96" s="54">
        <v>44631.66527777778</v>
      </c>
      <c r="D96" s="53" t="s">
        <v>64</v>
      </c>
      <c r="E96" s="53" t="s">
        <v>65</v>
      </c>
      <c r="F96" s="53"/>
      <c r="G96" s="53"/>
      <c r="H96" s="53"/>
      <c r="I96" s="53" t="s">
        <v>73</v>
      </c>
      <c r="J96" s="53" t="s">
        <v>74</v>
      </c>
      <c r="K96" s="53" t="s">
        <v>74</v>
      </c>
      <c r="L96" s="53" t="s">
        <v>68</v>
      </c>
      <c r="M96" s="53" t="s">
        <v>69</v>
      </c>
      <c r="N96" s="53" t="s">
        <v>69</v>
      </c>
      <c r="P96" s="53"/>
      <c r="Q96" s="55">
        <v>30000.0</v>
      </c>
      <c r="R96" s="56" t="s">
        <v>70</v>
      </c>
      <c r="S96" s="56"/>
      <c r="T96" s="56"/>
      <c r="U96" s="56"/>
      <c r="V96" s="56"/>
      <c r="W96" s="57">
        <v>150.0</v>
      </c>
      <c r="X96" s="56" t="s">
        <v>70</v>
      </c>
      <c r="Y96" s="56"/>
      <c r="Z96" s="56"/>
      <c r="AA96" s="56"/>
      <c r="AB96" s="56"/>
      <c r="AC96" s="56"/>
      <c r="AD96" s="56"/>
      <c r="AE96" s="57">
        <v>687555.0</v>
      </c>
      <c r="AF96" s="53" t="s">
        <v>70</v>
      </c>
    </row>
    <row r="97" ht="15.75" customHeight="1">
      <c r="A97" s="78">
        <v>6.016210024E9</v>
      </c>
      <c r="B97" s="79"/>
      <c r="C97" s="80">
        <v>44631.57847222222</v>
      </c>
      <c r="D97" s="79" t="s">
        <v>64</v>
      </c>
      <c r="E97" s="79" t="s">
        <v>65</v>
      </c>
      <c r="F97" s="79"/>
      <c r="G97" s="79"/>
      <c r="H97" s="79"/>
      <c r="I97" s="79" t="s">
        <v>134</v>
      </c>
      <c r="J97" s="79" t="s">
        <v>135</v>
      </c>
      <c r="K97" s="79" t="s">
        <v>135</v>
      </c>
      <c r="L97" s="79" t="s">
        <v>68</v>
      </c>
      <c r="M97" s="79" t="s">
        <v>69</v>
      </c>
      <c r="N97" s="79" t="s">
        <v>69</v>
      </c>
      <c r="P97" s="79"/>
      <c r="Q97" s="81">
        <v>168000.0</v>
      </c>
      <c r="R97" s="82" t="s">
        <v>70</v>
      </c>
      <c r="S97" s="82"/>
      <c r="T97" s="82"/>
      <c r="U97" s="82"/>
      <c r="V97" s="82"/>
      <c r="W97" s="81">
        <v>840.0</v>
      </c>
      <c r="X97" s="82" t="s">
        <v>70</v>
      </c>
      <c r="Y97" s="82"/>
      <c r="Z97" s="82"/>
      <c r="AA97" s="82"/>
      <c r="AB97" s="82"/>
      <c r="AC97" s="82"/>
      <c r="AD97" s="82"/>
      <c r="AE97" s="81">
        <v>657705.0</v>
      </c>
      <c r="AF97" s="79" t="s">
        <v>70</v>
      </c>
      <c r="AG97" s="83" t="s">
        <v>162</v>
      </c>
      <c r="AH97" s="83"/>
    </row>
    <row r="98" ht="15.75" customHeight="1">
      <c r="A98" s="52">
        <v>6.016139195E9</v>
      </c>
      <c r="B98" s="53"/>
      <c r="C98" s="54">
        <v>44631.57152777778</v>
      </c>
      <c r="D98" s="53" t="s">
        <v>64</v>
      </c>
      <c r="E98" s="53" t="s">
        <v>65</v>
      </c>
      <c r="F98" s="53"/>
      <c r="G98" s="53"/>
      <c r="H98" s="53"/>
      <c r="I98" s="53" t="s">
        <v>123</v>
      </c>
      <c r="J98" s="53" t="s">
        <v>124</v>
      </c>
      <c r="K98" s="53" t="s">
        <v>124</v>
      </c>
      <c r="L98" s="53" t="s">
        <v>68</v>
      </c>
      <c r="M98" s="53" t="s">
        <v>69</v>
      </c>
      <c r="N98" s="53" t="s">
        <v>69</v>
      </c>
      <c r="P98" s="53"/>
      <c r="Q98" s="55">
        <v>25000.0</v>
      </c>
      <c r="R98" s="56" t="s">
        <v>70</v>
      </c>
      <c r="S98" s="56"/>
      <c r="T98" s="56"/>
      <c r="U98" s="56"/>
      <c r="V98" s="56"/>
      <c r="W98" s="57">
        <v>125.0</v>
      </c>
      <c r="X98" s="56" t="s">
        <v>70</v>
      </c>
      <c r="Y98" s="56"/>
      <c r="Z98" s="56"/>
      <c r="AA98" s="56"/>
      <c r="AB98" s="56"/>
      <c r="AC98" s="56"/>
      <c r="AD98" s="56"/>
      <c r="AE98" s="57">
        <v>490545.0</v>
      </c>
      <c r="AF98" s="53" t="s">
        <v>70</v>
      </c>
    </row>
    <row r="99" ht="15.75" customHeight="1">
      <c r="A99" s="52">
        <v>6.012096482E9</v>
      </c>
      <c r="B99" s="53"/>
      <c r="C99" s="54">
        <v>44630.82847222222</v>
      </c>
      <c r="D99" s="53" t="s">
        <v>64</v>
      </c>
      <c r="E99" s="53" t="s">
        <v>65</v>
      </c>
      <c r="F99" s="53"/>
      <c r="G99" s="53"/>
      <c r="H99" s="53"/>
      <c r="I99" s="53" t="s">
        <v>121</v>
      </c>
      <c r="J99" s="53" t="s">
        <v>122</v>
      </c>
      <c r="K99" s="53" t="s">
        <v>122</v>
      </c>
      <c r="L99" s="53" t="s">
        <v>68</v>
      </c>
      <c r="M99" s="53" t="s">
        <v>69</v>
      </c>
      <c r="N99" s="53" t="s">
        <v>69</v>
      </c>
      <c r="P99" s="53"/>
      <c r="Q99" s="55">
        <v>170000.0</v>
      </c>
      <c r="R99" s="56" t="s">
        <v>70</v>
      </c>
      <c r="S99" s="56"/>
      <c r="T99" s="56"/>
      <c r="U99" s="56"/>
      <c r="V99" s="56"/>
      <c r="W99" s="57">
        <v>850.0</v>
      </c>
      <c r="X99" s="56" t="s">
        <v>70</v>
      </c>
      <c r="Y99" s="56"/>
      <c r="Z99" s="56"/>
      <c r="AA99" s="56"/>
      <c r="AB99" s="56"/>
      <c r="AC99" s="56"/>
      <c r="AD99" s="56"/>
      <c r="AE99" s="57">
        <v>465670.0</v>
      </c>
      <c r="AF99" s="53" t="s">
        <v>70</v>
      </c>
    </row>
    <row r="100" ht="15.75" customHeight="1">
      <c r="A100" s="52">
        <v>6.011988003E9</v>
      </c>
      <c r="B100" s="53"/>
      <c r="C100" s="54">
        <v>44630.82013888889</v>
      </c>
      <c r="D100" s="53" t="s">
        <v>64</v>
      </c>
      <c r="E100" s="53" t="s">
        <v>65</v>
      </c>
      <c r="F100" s="53"/>
      <c r="G100" s="53"/>
      <c r="H100" s="53"/>
      <c r="I100" s="53" t="s">
        <v>138</v>
      </c>
      <c r="J100" s="53" t="s">
        <v>139</v>
      </c>
      <c r="K100" s="53" t="s">
        <v>139</v>
      </c>
      <c r="L100" s="53" t="s">
        <v>68</v>
      </c>
      <c r="M100" s="53" t="s">
        <v>69</v>
      </c>
      <c r="N100" s="53" t="s">
        <v>69</v>
      </c>
      <c r="P100" s="53"/>
      <c r="Q100" s="55">
        <v>150000.0</v>
      </c>
      <c r="R100" s="56" t="s">
        <v>70</v>
      </c>
      <c r="S100" s="56"/>
      <c r="T100" s="56"/>
      <c r="U100" s="56"/>
      <c r="V100" s="56"/>
      <c r="W100" s="57">
        <v>750.0</v>
      </c>
      <c r="X100" s="56" t="s">
        <v>70</v>
      </c>
      <c r="Y100" s="56"/>
      <c r="Z100" s="56"/>
      <c r="AA100" s="56"/>
      <c r="AB100" s="56"/>
      <c r="AC100" s="56"/>
      <c r="AD100" s="56"/>
      <c r="AE100" s="57">
        <v>296520.0</v>
      </c>
      <c r="AF100" s="53" t="s">
        <v>70</v>
      </c>
    </row>
    <row r="101" ht="15.75" customHeight="1">
      <c r="A101" s="52">
        <v>6.011791178E9</v>
      </c>
      <c r="B101" s="53"/>
      <c r="C101" s="54">
        <v>44630.80763888889</v>
      </c>
      <c r="D101" s="53" t="s">
        <v>64</v>
      </c>
      <c r="E101" s="53" t="s">
        <v>65</v>
      </c>
      <c r="F101" s="53"/>
      <c r="G101" s="53"/>
      <c r="H101" s="53"/>
      <c r="I101" s="53" t="s">
        <v>121</v>
      </c>
      <c r="J101" s="53" t="s">
        <v>122</v>
      </c>
      <c r="K101" s="53" t="s">
        <v>122</v>
      </c>
      <c r="L101" s="53" t="s">
        <v>68</v>
      </c>
      <c r="M101" s="53" t="s">
        <v>69</v>
      </c>
      <c r="N101" s="53" t="s">
        <v>69</v>
      </c>
      <c r="P101" s="53"/>
      <c r="Q101" s="55">
        <v>15000.0</v>
      </c>
      <c r="R101" s="56" t="s">
        <v>70</v>
      </c>
      <c r="S101" s="56"/>
      <c r="T101" s="56"/>
      <c r="U101" s="56"/>
      <c r="V101" s="56"/>
      <c r="W101" s="57">
        <v>75.0</v>
      </c>
      <c r="X101" s="56" t="s">
        <v>70</v>
      </c>
      <c r="Y101" s="56"/>
      <c r="Z101" s="56"/>
      <c r="AA101" s="56"/>
      <c r="AB101" s="56"/>
      <c r="AC101" s="56"/>
      <c r="AD101" s="56"/>
      <c r="AE101" s="57">
        <v>147270.0</v>
      </c>
      <c r="AF101" s="53" t="s">
        <v>70</v>
      </c>
    </row>
    <row r="102" ht="15.75" customHeight="1">
      <c r="A102" s="52">
        <v>6.010721868E9</v>
      </c>
      <c r="B102" s="53"/>
      <c r="C102" s="54">
        <v>44630.74166666667</v>
      </c>
      <c r="D102" s="53" t="s">
        <v>64</v>
      </c>
      <c r="E102" s="53" t="s">
        <v>65</v>
      </c>
      <c r="F102" s="53"/>
      <c r="G102" s="53"/>
      <c r="H102" s="53"/>
      <c r="I102" s="53" t="s">
        <v>73</v>
      </c>
      <c r="J102" s="53" t="s">
        <v>74</v>
      </c>
      <c r="K102" s="53" t="s">
        <v>74</v>
      </c>
      <c r="L102" s="53" t="s">
        <v>68</v>
      </c>
      <c r="M102" s="53" t="s">
        <v>69</v>
      </c>
      <c r="N102" s="53" t="s">
        <v>69</v>
      </c>
      <c r="P102" s="53"/>
      <c r="Q102" s="55">
        <v>50000.0</v>
      </c>
      <c r="R102" s="56" t="s">
        <v>70</v>
      </c>
      <c r="S102" s="56"/>
      <c r="T102" s="56"/>
      <c r="U102" s="56"/>
      <c r="V102" s="56"/>
      <c r="W102" s="57">
        <v>250.0</v>
      </c>
      <c r="X102" s="56" t="s">
        <v>70</v>
      </c>
      <c r="Y102" s="56"/>
      <c r="Z102" s="56"/>
      <c r="AA102" s="56"/>
      <c r="AB102" s="56"/>
      <c r="AC102" s="56"/>
      <c r="AD102" s="56"/>
      <c r="AE102" s="57">
        <v>132345.0</v>
      </c>
      <c r="AF102" s="53" t="s">
        <v>70</v>
      </c>
    </row>
    <row r="103" ht="15.75" customHeight="1">
      <c r="A103" s="52">
        <v>6.010716654E9</v>
      </c>
      <c r="B103" s="53"/>
      <c r="C103" s="54">
        <v>44630.74097222222</v>
      </c>
      <c r="D103" s="53" t="s">
        <v>64</v>
      </c>
      <c r="E103" s="53" t="s">
        <v>65</v>
      </c>
      <c r="F103" s="53"/>
      <c r="G103" s="53"/>
      <c r="H103" s="53"/>
      <c r="I103" s="53" t="s">
        <v>73</v>
      </c>
      <c r="J103" s="53" t="s">
        <v>74</v>
      </c>
      <c r="K103" s="53" t="s">
        <v>74</v>
      </c>
      <c r="L103" s="53" t="s">
        <v>68</v>
      </c>
      <c r="M103" s="53" t="s">
        <v>69</v>
      </c>
      <c r="N103" s="53" t="s">
        <v>69</v>
      </c>
      <c r="P103" s="53"/>
      <c r="Q103" s="55">
        <v>50000.0</v>
      </c>
      <c r="R103" s="56" t="s">
        <v>70</v>
      </c>
      <c r="S103" s="56"/>
      <c r="T103" s="56"/>
      <c r="U103" s="56"/>
      <c r="V103" s="56"/>
      <c r="W103" s="57">
        <v>250.0</v>
      </c>
      <c r="X103" s="56" t="s">
        <v>70</v>
      </c>
      <c r="Y103" s="56"/>
      <c r="Z103" s="56"/>
      <c r="AA103" s="56"/>
      <c r="AB103" s="56"/>
      <c r="AC103" s="56"/>
      <c r="AD103" s="56"/>
      <c r="AE103" s="57">
        <v>82595.0</v>
      </c>
      <c r="AF103" s="53" t="s">
        <v>70</v>
      </c>
    </row>
    <row r="104" ht="15.75" customHeight="1">
      <c r="A104" s="52">
        <v>6.010307694E9</v>
      </c>
      <c r="B104" s="53"/>
      <c r="C104" s="54">
        <v>44630.70763888889</v>
      </c>
      <c r="D104" s="53" t="s">
        <v>64</v>
      </c>
      <c r="E104" s="53" t="s">
        <v>65</v>
      </c>
      <c r="F104" s="53"/>
      <c r="G104" s="53"/>
      <c r="H104" s="53"/>
      <c r="I104" s="53" t="s">
        <v>103</v>
      </c>
      <c r="J104" s="53" t="s">
        <v>104</v>
      </c>
      <c r="K104" s="53" t="s">
        <v>104</v>
      </c>
      <c r="L104" s="53" t="s">
        <v>68</v>
      </c>
      <c r="M104" s="53" t="s">
        <v>69</v>
      </c>
      <c r="N104" s="53" t="s">
        <v>69</v>
      </c>
      <c r="P104" s="53"/>
      <c r="Q104" s="55">
        <v>10000.0</v>
      </c>
      <c r="R104" s="56" t="s">
        <v>70</v>
      </c>
      <c r="S104" s="56"/>
      <c r="T104" s="56"/>
      <c r="U104" s="56"/>
      <c r="V104" s="56"/>
      <c r="W104" s="57">
        <v>50.0</v>
      </c>
      <c r="X104" s="56" t="s">
        <v>70</v>
      </c>
      <c r="Y104" s="56"/>
      <c r="Z104" s="56"/>
      <c r="AA104" s="56"/>
      <c r="AB104" s="56"/>
      <c r="AC104" s="56"/>
      <c r="AD104" s="56"/>
      <c r="AE104" s="57">
        <v>32845.0</v>
      </c>
      <c r="AF104" s="53" t="s">
        <v>70</v>
      </c>
    </row>
    <row r="105" ht="15.75" customHeight="1">
      <c r="A105" s="52">
        <v>6.010286104E9</v>
      </c>
      <c r="B105" s="53"/>
      <c r="C105" s="54">
        <v>44630.705555555556</v>
      </c>
      <c r="D105" s="53" t="s">
        <v>64</v>
      </c>
      <c r="E105" s="53" t="s">
        <v>65</v>
      </c>
      <c r="F105" s="53"/>
      <c r="G105" s="53"/>
      <c r="H105" s="53"/>
      <c r="I105" s="53" t="s">
        <v>103</v>
      </c>
      <c r="J105" s="53" t="s">
        <v>104</v>
      </c>
      <c r="K105" s="53" t="s">
        <v>104</v>
      </c>
      <c r="L105" s="53" t="s">
        <v>68</v>
      </c>
      <c r="M105" s="53" t="s">
        <v>69</v>
      </c>
      <c r="N105" s="53" t="s">
        <v>69</v>
      </c>
      <c r="P105" s="53"/>
      <c r="Q105" s="55">
        <v>8000.0</v>
      </c>
      <c r="R105" s="56" t="s">
        <v>70</v>
      </c>
      <c r="S105" s="56"/>
      <c r="T105" s="56"/>
      <c r="U105" s="56"/>
      <c r="V105" s="56"/>
      <c r="W105" s="57">
        <v>40.0</v>
      </c>
      <c r="X105" s="56" t="s">
        <v>70</v>
      </c>
      <c r="Y105" s="56"/>
      <c r="Z105" s="56"/>
      <c r="AA105" s="56"/>
      <c r="AB105" s="56"/>
      <c r="AC105" s="56"/>
      <c r="AD105" s="56"/>
      <c r="AE105" s="57">
        <v>22895.0</v>
      </c>
      <c r="AF105" s="53" t="s">
        <v>70</v>
      </c>
    </row>
    <row r="106" ht="15.75" customHeight="1">
      <c r="A106" s="52">
        <v>6.010282453E9</v>
      </c>
      <c r="B106" s="53"/>
      <c r="C106" s="54">
        <v>44630.705555555556</v>
      </c>
      <c r="D106" s="53" t="s">
        <v>64</v>
      </c>
      <c r="E106" s="53" t="s">
        <v>65</v>
      </c>
      <c r="F106" s="53"/>
      <c r="G106" s="53"/>
      <c r="H106" s="53"/>
      <c r="I106" s="53" t="s">
        <v>103</v>
      </c>
      <c r="J106" s="53" t="s">
        <v>104</v>
      </c>
      <c r="K106" s="53" t="s">
        <v>104</v>
      </c>
      <c r="L106" s="53" t="s">
        <v>68</v>
      </c>
      <c r="M106" s="53" t="s">
        <v>69</v>
      </c>
      <c r="N106" s="53" t="s">
        <v>69</v>
      </c>
      <c r="P106" s="53"/>
      <c r="Q106" s="55">
        <v>2000.0</v>
      </c>
      <c r="R106" s="56" t="s">
        <v>70</v>
      </c>
      <c r="S106" s="56"/>
      <c r="T106" s="56"/>
      <c r="U106" s="56"/>
      <c r="V106" s="56"/>
      <c r="W106" s="57">
        <v>0.0</v>
      </c>
      <c r="X106" s="56" t="s">
        <v>70</v>
      </c>
      <c r="Y106" s="56"/>
      <c r="Z106" s="56"/>
      <c r="AA106" s="56"/>
      <c r="AB106" s="56"/>
      <c r="AC106" s="56"/>
      <c r="AD106" s="56"/>
      <c r="AE106" s="57">
        <v>14935.0</v>
      </c>
      <c r="AF106" s="53" t="s">
        <v>70</v>
      </c>
    </row>
    <row r="107" ht="15.75" customHeight="1">
      <c r="A107" s="52">
        <v>6.009529934E9</v>
      </c>
      <c r="B107" s="53"/>
      <c r="C107" s="54">
        <v>44630.63125</v>
      </c>
      <c r="D107" s="53" t="s">
        <v>64</v>
      </c>
      <c r="E107" s="53" t="s">
        <v>65</v>
      </c>
      <c r="F107" s="53"/>
      <c r="G107" s="53"/>
      <c r="H107" s="53"/>
      <c r="I107" s="53" t="s">
        <v>75</v>
      </c>
      <c r="J107" s="53" t="s">
        <v>76</v>
      </c>
      <c r="K107" s="53" t="s">
        <v>76</v>
      </c>
      <c r="L107" s="53" t="s">
        <v>68</v>
      </c>
      <c r="M107" s="53" t="s">
        <v>69</v>
      </c>
      <c r="N107" s="53" t="s">
        <v>69</v>
      </c>
      <c r="P107" s="53"/>
      <c r="Q107" s="55">
        <v>6000.0</v>
      </c>
      <c r="R107" s="56" t="s">
        <v>70</v>
      </c>
      <c r="S107" s="56"/>
      <c r="T107" s="56"/>
      <c r="U107" s="56"/>
      <c r="V107" s="56"/>
      <c r="W107" s="57">
        <v>30.0</v>
      </c>
      <c r="X107" s="56" t="s">
        <v>70</v>
      </c>
      <c r="Y107" s="56"/>
      <c r="Z107" s="56"/>
      <c r="AA107" s="56"/>
      <c r="AB107" s="56"/>
      <c r="AC107" s="56"/>
      <c r="AD107" s="56"/>
      <c r="AE107" s="57">
        <v>12935.0</v>
      </c>
      <c r="AF107" s="53" t="s">
        <v>70</v>
      </c>
    </row>
    <row r="108" ht="15.75" customHeight="1">
      <c r="A108" s="52">
        <v>6.008811757E9</v>
      </c>
      <c r="B108" s="53"/>
      <c r="C108" s="54">
        <v>44630.55763888889</v>
      </c>
      <c r="D108" s="53" t="s">
        <v>64</v>
      </c>
      <c r="E108" s="53" t="s">
        <v>65</v>
      </c>
      <c r="F108" s="53"/>
      <c r="G108" s="53"/>
      <c r="H108" s="53"/>
      <c r="I108" s="53" t="s">
        <v>134</v>
      </c>
      <c r="J108" s="53" t="s">
        <v>135</v>
      </c>
      <c r="K108" s="53" t="s">
        <v>135</v>
      </c>
      <c r="L108" s="53" t="s">
        <v>68</v>
      </c>
      <c r="M108" s="53" t="s">
        <v>69</v>
      </c>
      <c r="N108" s="53" t="s">
        <v>69</v>
      </c>
      <c r="P108" s="53"/>
      <c r="Q108" s="55">
        <v>7000.0</v>
      </c>
      <c r="R108" s="56" t="s">
        <v>70</v>
      </c>
      <c r="S108" s="56"/>
      <c r="T108" s="56"/>
      <c r="U108" s="56"/>
      <c r="V108" s="56"/>
      <c r="W108" s="57">
        <v>35.0</v>
      </c>
      <c r="X108" s="56" t="s">
        <v>70</v>
      </c>
      <c r="Y108" s="56"/>
      <c r="Z108" s="56"/>
      <c r="AA108" s="56"/>
      <c r="AB108" s="56"/>
      <c r="AC108" s="56"/>
      <c r="AD108" s="56"/>
      <c r="AE108" s="57">
        <v>6965.0</v>
      </c>
      <c r="AF108" s="53" t="s">
        <v>70</v>
      </c>
    </row>
    <row r="109" ht="15.75" customHeight="1">
      <c r="A109" s="52">
        <v>6.007127743E9</v>
      </c>
      <c r="B109" s="53" t="s">
        <v>163</v>
      </c>
      <c r="C109" s="54">
        <v>44630.379166666666</v>
      </c>
      <c r="D109" s="53" t="s">
        <v>64</v>
      </c>
      <c r="E109" s="53" t="s">
        <v>86</v>
      </c>
      <c r="G109" s="53"/>
      <c r="H109" s="53"/>
      <c r="I109" s="53" t="s">
        <v>87</v>
      </c>
      <c r="J109" s="53" t="s">
        <v>69</v>
      </c>
      <c r="K109" s="53" t="s">
        <v>69</v>
      </c>
      <c r="L109" s="53" t="s">
        <v>88</v>
      </c>
      <c r="M109" s="53" t="s">
        <v>89</v>
      </c>
      <c r="N109" s="53" t="s">
        <v>90</v>
      </c>
      <c r="O109" s="53" t="s">
        <v>91</v>
      </c>
      <c r="P109" s="53" t="s">
        <v>91</v>
      </c>
      <c r="Q109" s="57">
        <v>-1327838.0</v>
      </c>
      <c r="R109" s="56" t="s">
        <v>70</v>
      </c>
      <c r="S109" s="56"/>
      <c r="T109" s="56"/>
      <c r="U109" s="56"/>
      <c r="V109" s="56"/>
      <c r="W109" s="57">
        <v>0.0</v>
      </c>
      <c r="X109" s="56" t="s">
        <v>70</v>
      </c>
      <c r="Y109" s="56"/>
      <c r="Z109" s="56"/>
      <c r="AA109" s="56"/>
      <c r="AB109" s="56"/>
      <c r="AC109" s="56"/>
      <c r="AD109" s="56"/>
      <c r="AE109" s="57">
        <v>0.0</v>
      </c>
      <c r="AF109" s="53" t="s">
        <v>70</v>
      </c>
    </row>
    <row r="110" ht="15.75" customHeight="1">
      <c r="A110" s="52">
        <v>6.004192326E9</v>
      </c>
      <c r="B110" s="53"/>
      <c r="C110" s="54">
        <v>44629.76458333333</v>
      </c>
      <c r="D110" s="53" t="s">
        <v>64</v>
      </c>
      <c r="E110" s="53" t="s">
        <v>65</v>
      </c>
      <c r="F110" s="53"/>
      <c r="G110" s="53"/>
      <c r="H110" s="53"/>
      <c r="I110" s="53" t="s">
        <v>144</v>
      </c>
      <c r="J110" s="53" t="s">
        <v>145</v>
      </c>
      <c r="K110" s="53" t="s">
        <v>145</v>
      </c>
      <c r="L110" s="53" t="s">
        <v>68</v>
      </c>
      <c r="M110" s="53" t="s">
        <v>69</v>
      </c>
      <c r="N110" s="53" t="s">
        <v>69</v>
      </c>
      <c r="P110" s="53"/>
      <c r="Q110" s="55">
        <v>66500.0</v>
      </c>
      <c r="R110" s="56" t="s">
        <v>70</v>
      </c>
      <c r="S110" s="56"/>
      <c r="T110" s="56"/>
      <c r="U110" s="56"/>
      <c r="V110" s="56"/>
      <c r="W110" s="57">
        <v>332.0</v>
      </c>
      <c r="X110" s="56" t="s">
        <v>70</v>
      </c>
      <c r="Y110" s="56"/>
      <c r="Z110" s="56"/>
      <c r="AA110" s="56"/>
      <c r="AB110" s="56"/>
      <c r="AC110" s="56"/>
      <c r="AD110" s="56"/>
      <c r="AE110" s="57">
        <v>1327838.0</v>
      </c>
      <c r="AF110" s="53" t="s">
        <v>70</v>
      </c>
    </row>
    <row r="111" ht="15.75" customHeight="1">
      <c r="A111" s="78">
        <v>5.998846389E9</v>
      </c>
      <c r="B111" s="79"/>
      <c r="C111" s="80">
        <v>44628.85555555556</v>
      </c>
      <c r="D111" s="79" t="s">
        <v>64</v>
      </c>
      <c r="E111" s="79" t="s">
        <v>65</v>
      </c>
      <c r="F111" s="79"/>
      <c r="G111" s="79"/>
      <c r="H111" s="79"/>
      <c r="I111" s="79" t="s">
        <v>73</v>
      </c>
      <c r="J111" s="79" t="s">
        <v>74</v>
      </c>
      <c r="K111" s="79" t="s">
        <v>74</v>
      </c>
      <c r="L111" s="79" t="s">
        <v>68</v>
      </c>
      <c r="M111" s="79" t="s">
        <v>69</v>
      </c>
      <c r="N111" s="79" t="s">
        <v>69</v>
      </c>
      <c r="P111" s="79"/>
      <c r="Q111" s="81">
        <v>30000.0</v>
      </c>
      <c r="R111" s="82" t="s">
        <v>70</v>
      </c>
      <c r="S111" s="82"/>
      <c r="T111" s="82"/>
      <c r="U111" s="82"/>
      <c r="V111" s="82"/>
      <c r="W111" s="81">
        <v>150.0</v>
      </c>
      <c r="X111" s="82" t="s">
        <v>70</v>
      </c>
      <c r="Y111" s="82"/>
      <c r="Z111" s="82"/>
      <c r="AA111" s="82"/>
      <c r="AB111" s="82"/>
      <c r="AC111" s="82"/>
      <c r="AD111" s="82"/>
      <c r="AE111" s="81">
        <v>1261670.0</v>
      </c>
      <c r="AF111" s="79" t="s">
        <v>70</v>
      </c>
      <c r="AG111" s="83" t="s">
        <v>164</v>
      </c>
      <c r="AH111" s="83"/>
    </row>
    <row r="112" ht="15.75" customHeight="1">
      <c r="A112" s="58">
        <v>5.998211356E9</v>
      </c>
      <c r="B112" s="59"/>
      <c r="C112" s="60">
        <v>44628.805555555555</v>
      </c>
      <c r="D112" s="59" t="s">
        <v>64</v>
      </c>
      <c r="E112" s="59" t="s">
        <v>65</v>
      </c>
      <c r="F112" s="59"/>
      <c r="G112" s="59"/>
      <c r="H112" s="59"/>
      <c r="I112" s="59" t="s">
        <v>165</v>
      </c>
      <c r="J112" s="59" t="s">
        <v>166</v>
      </c>
      <c r="K112" s="59" t="s">
        <v>166</v>
      </c>
      <c r="L112" s="59" t="s">
        <v>68</v>
      </c>
      <c r="M112" s="59" t="s">
        <v>69</v>
      </c>
      <c r="N112" s="59" t="s">
        <v>69</v>
      </c>
      <c r="P112" s="59"/>
      <c r="Q112" s="61">
        <v>2200.0</v>
      </c>
      <c r="R112" s="62" t="s">
        <v>70</v>
      </c>
      <c r="S112" s="62"/>
      <c r="T112" s="62"/>
      <c r="U112" s="62"/>
      <c r="V112" s="62"/>
      <c r="W112" s="61">
        <v>0.0</v>
      </c>
      <c r="X112" s="62" t="s">
        <v>70</v>
      </c>
      <c r="Y112" s="62"/>
      <c r="Z112" s="62"/>
      <c r="AA112" s="62"/>
      <c r="AB112" s="62"/>
      <c r="AC112" s="62"/>
      <c r="AD112" s="62"/>
      <c r="AE112" s="61">
        <v>1231820.0</v>
      </c>
      <c r="AF112" s="59" t="s">
        <v>70</v>
      </c>
      <c r="AG112" s="63" t="s">
        <v>167</v>
      </c>
      <c r="AH112" s="63"/>
    </row>
    <row r="113" ht="15.75" customHeight="1">
      <c r="A113" s="78">
        <v>5.997007391E9</v>
      </c>
      <c r="B113" s="79"/>
      <c r="C113" s="80">
        <v>44628.725</v>
      </c>
      <c r="D113" s="79" t="s">
        <v>64</v>
      </c>
      <c r="E113" s="79" t="s">
        <v>65</v>
      </c>
      <c r="F113" s="79"/>
      <c r="G113" s="79"/>
      <c r="H113" s="79"/>
      <c r="I113" s="79" t="s">
        <v>168</v>
      </c>
      <c r="J113" s="79" t="s">
        <v>169</v>
      </c>
      <c r="K113" s="79" t="s">
        <v>169</v>
      </c>
      <c r="L113" s="79" t="s">
        <v>68</v>
      </c>
      <c r="M113" s="79" t="s">
        <v>69</v>
      </c>
      <c r="N113" s="79" t="s">
        <v>69</v>
      </c>
      <c r="P113" s="79"/>
      <c r="Q113" s="81">
        <v>20000.0</v>
      </c>
      <c r="R113" s="82" t="s">
        <v>70</v>
      </c>
      <c r="S113" s="82"/>
      <c r="T113" s="82"/>
      <c r="U113" s="82"/>
      <c r="V113" s="82"/>
      <c r="W113" s="81">
        <v>100.0</v>
      </c>
      <c r="X113" s="82" t="s">
        <v>70</v>
      </c>
      <c r="Y113" s="82"/>
      <c r="Z113" s="82"/>
      <c r="AA113" s="82"/>
      <c r="AB113" s="82"/>
      <c r="AC113" s="82"/>
      <c r="AD113" s="82"/>
      <c r="AE113" s="81">
        <v>1229620.0</v>
      </c>
      <c r="AF113" s="79" t="s">
        <v>70</v>
      </c>
      <c r="AG113" s="83" t="s">
        <v>170</v>
      </c>
      <c r="AH113" s="83"/>
    </row>
    <row r="114" ht="15.75" customHeight="1">
      <c r="A114" s="58">
        <v>5.996725087E9</v>
      </c>
      <c r="B114" s="59"/>
      <c r="C114" s="60">
        <v>44628.7</v>
      </c>
      <c r="D114" s="59" t="s">
        <v>64</v>
      </c>
      <c r="E114" s="59" t="s">
        <v>65</v>
      </c>
      <c r="F114" s="59"/>
      <c r="G114" s="59"/>
      <c r="H114" s="59"/>
      <c r="I114" s="59" t="s">
        <v>149</v>
      </c>
      <c r="J114" s="59" t="s">
        <v>150</v>
      </c>
      <c r="K114" s="59" t="s">
        <v>150</v>
      </c>
      <c r="L114" s="59" t="s">
        <v>68</v>
      </c>
      <c r="M114" s="59" t="s">
        <v>69</v>
      </c>
      <c r="N114" s="59" t="s">
        <v>69</v>
      </c>
      <c r="P114" s="59"/>
      <c r="Q114" s="61">
        <v>10000.0</v>
      </c>
      <c r="R114" s="62" t="s">
        <v>70</v>
      </c>
      <c r="S114" s="62"/>
      <c r="T114" s="62"/>
      <c r="U114" s="62"/>
      <c r="V114" s="62"/>
      <c r="W114" s="61">
        <v>50.0</v>
      </c>
      <c r="X114" s="62" t="s">
        <v>70</v>
      </c>
      <c r="Y114" s="62"/>
      <c r="Z114" s="62"/>
      <c r="AA114" s="62"/>
      <c r="AB114" s="62"/>
      <c r="AC114" s="62"/>
      <c r="AD114" s="62"/>
      <c r="AE114" s="61">
        <v>1209720.0</v>
      </c>
      <c r="AF114" s="59" t="s">
        <v>70</v>
      </c>
      <c r="AG114" s="63" t="s">
        <v>171</v>
      </c>
      <c r="AH114" s="63"/>
    </row>
    <row r="115" ht="15.75" customHeight="1">
      <c r="A115" s="52">
        <v>5.996355015E9</v>
      </c>
      <c r="B115" s="53"/>
      <c r="C115" s="54">
        <v>44628.6625</v>
      </c>
      <c r="D115" s="53" t="s">
        <v>64</v>
      </c>
      <c r="E115" s="53" t="s">
        <v>65</v>
      </c>
      <c r="F115" s="53"/>
      <c r="G115" s="53"/>
      <c r="H115" s="53"/>
      <c r="I115" s="53" t="s">
        <v>121</v>
      </c>
      <c r="J115" s="53" t="s">
        <v>122</v>
      </c>
      <c r="K115" s="53" t="s">
        <v>122</v>
      </c>
      <c r="L115" s="53" t="s">
        <v>68</v>
      </c>
      <c r="M115" s="53" t="s">
        <v>69</v>
      </c>
      <c r="N115" s="53" t="s">
        <v>69</v>
      </c>
      <c r="P115" s="53"/>
      <c r="Q115" s="55">
        <v>40000.0</v>
      </c>
      <c r="R115" s="56" t="s">
        <v>70</v>
      </c>
      <c r="S115" s="56"/>
      <c r="T115" s="56"/>
      <c r="U115" s="56"/>
      <c r="V115" s="56"/>
      <c r="W115" s="57">
        <v>200.0</v>
      </c>
      <c r="X115" s="56" t="s">
        <v>70</v>
      </c>
      <c r="Y115" s="56"/>
      <c r="Z115" s="56"/>
      <c r="AA115" s="56"/>
      <c r="AB115" s="56"/>
      <c r="AC115" s="56"/>
      <c r="AD115" s="56"/>
      <c r="AE115" s="57">
        <v>1199770.0</v>
      </c>
      <c r="AF115" s="53" t="s">
        <v>70</v>
      </c>
    </row>
    <row r="116" ht="15.75" customHeight="1">
      <c r="A116" s="58">
        <v>5.995521291E9</v>
      </c>
      <c r="B116" s="59"/>
      <c r="C116" s="60">
        <v>44628.56805555556</v>
      </c>
      <c r="D116" s="59" t="s">
        <v>64</v>
      </c>
      <c r="E116" s="59" t="s">
        <v>65</v>
      </c>
      <c r="F116" s="59"/>
      <c r="G116" s="59"/>
      <c r="H116" s="59"/>
      <c r="I116" s="59" t="s">
        <v>82</v>
      </c>
      <c r="J116" s="59" t="s">
        <v>83</v>
      </c>
      <c r="K116" s="59" t="s">
        <v>83</v>
      </c>
      <c r="L116" s="59" t="s">
        <v>68</v>
      </c>
      <c r="M116" s="59" t="s">
        <v>69</v>
      </c>
      <c r="N116" s="59" t="s">
        <v>69</v>
      </c>
      <c r="P116" s="59"/>
      <c r="Q116" s="61">
        <v>26000.0</v>
      </c>
      <c r="R116" s="62" t="s">
        <v>70</v>
      </c>
      <c r="S116" s="62"/>
      <c r="T116" s="62"/>
      <c r="U116" s="62"/>
      <c r="V116" s="62"/>
      <c r="W116" s="61">
        <v>130.0</v>
      </c>
      <c r="X116" s="62" t="s">
        <v>70</v>
      </c>
      <c r="Y116" s="62"/>
      <c r="Z116" s="62"/>
      <c r="AA116" s="62"/>
      <c r="AB116" s="62"/>
      <c r="AC116" s="62"/>
      <c r="AD116" s="62"/>
      <c r="AE116" s="61">
        <v>1159970.0</v>
      </c>
      <c r="AF116" s="59" t="s">
        <v>70</v>
      </c>
      <c r="AG116" s="63" t="s">
        <v>172</v>
      </c>
      <c r="AH116" s="63"/>
    </row>
    <row r="117" ht="15.75" customHeight="1">
      <c r="A117" s="52">
        <v>5.994898529E9</v>
      </c>
      <c r="B117" s="53"/>
      <c r="C117" s="54">
        <v>44628.501388888886</v>
      </c>
      <c r="D117" s="53" t="s">
        <v>64</v>
      </c>
      <c r="E117" s="53" t="s">
        <v>65</v>
      </c>
      <c r="F117" s="53"/>
      <c r="G117" s="53"/>
      <c r="H117" s="53"/>
      <c r="I117" s="53" t="s">
        <v>73</v>
      </c>
      <c r="J117" s="53" t="s">
        <v>74</v>
      </c>
      <c r="K117" s="53" t="s">
        <v>74</v>
      </c>
      <c r="L117" s="53" t="s">
        <v>68</v>
      </c>
      <c r="M117" s="53" t="s">
        <v>69</v>
      </c>
      <c r="N117" s="53" t="s">
        <v>69</v>
      </c>
      <c r="P117" s="53"/>
      <c r="Q117" s="55">
        <v>60000.0</v>
      </c>
      <c r="R117" s="56" t="s">
        <v>70</v>
      </c>
      <c r="S117" s="56"/>
      <c r="T117" s="56"/>
      <c r="U117" s="56"/>
      <c r="V117" s="56"/>
      <c r="W117" s="57">
        <v>300.0</v>
      </c>
      <c r="X117" s="56" t="s">
        <v>70</v>
      </c>
      <c r="Y117" s="56"/>
      <c r="Z117" s="56"/>
      <c r="AA117" s="56"/>
      <c r="AB117" s="56"/>
      <c r="AC117" s="56"/>
      <c r="AD117" s="56"/>
      <c r="AE117" s="57">
        <v>1134100.0</v>
      </c>
      <c r="AF117" s="53" t="s">
        <v>70</v>
      </c>
    </row>
    <row r="118" ht="15.75" customHeight="1">
      <c r="A118" s="52">
        <v>5.994565386E9</v>
      </c>
      <c r="B118" s="53"/>
      <c r="C118" s="54">
        <v>44628.46527777778</v>
      </c>
      <c r="D118" s="53" t="s">
        <v>64</v>
      </c>
      <c r="E118" s="53" t="s">
        <v>65</v>
      </c>
      <c r="F118" s="53"/>
      <c r="G118" s="53"/>
      <c r="H118" s="53"/>
      <c r="I118" s="53" t="s">
        <v>103</v>
      </c>
      <c r="J118" s="53" t="s">
        <v>104</v>
      </c>
      <c r="K118" s="53" t="s">
        <v>104</v>
      </c>
      <c r="L118" s="53" t="s">
        <v>68</v>
      </c>
      <c r="M118" s="53" t="s">
        <v>69</v>
      </c>
      <c r="N118" s="53" t="s">
        <v>69</v>
      </c>
      <c r="P118" s="53"/>
      <c r="Q118" s="55">
        <v>127000.0</v>
      </c>
      <c r="R118" s="56" t="s">
        <v>70</v>
      </c>
      <c r="S118" s="56"/>
      <c r="T118" s="56"/>
      <c r="U118" s="56"/>
      <c r="V118" s="56"/>
      <c r="W118" s="57">
        <v>635.0</v>
      </c>
      <c r="X118" s="56" t="s">
        <v>70</v>
      </c>
      <c r="Y118" s="56"/>
      <c r="Z118" s="56"/>
      <c r="AA118" s="56"/>
      <c r="AB118" s="56"/>
      <c r="AC118" s="56"/>
      <c r="AD118" s="56"/>
      <c r="AE118" s="57">
        <v>1074400.0</v>
      </c>
      <c r="AF118" s="53" t="s">
        <v>70</v>
      </c>
    </row>
    <row r="119" ht="15.75" customHeight="1">
      <c r="A119" s="52"/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7"/>
      <c r="R119" s="56"/>
      <c r="S119" s="56"/>
      <c r="T119" s="56"/>
      <c r="U119" s="56"/>
      <c r="V119" s="56"/>
      <c r="W119" s="57"/>
      <c r="X119" s="56"/>
      <c r="Y119" s="56"/>
      <c r="Z119" s="56"/>
      <c r="AA119" s="56"/>
      <c r="AB119" s="56"/>
      <c r="AC119" s="56"/>
      <c r="AD119" s="56"/>
      <c r="AE119" s="57"/>
      <c r="AF119" s="53"/>
    </row>
    <row r="120" ht="15.75" customHeight="1">
      <c r="A120" s="52"/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7"/>
      <c r="R120" s="56"/>
      <c r="S120" s="56"/>
      <c r="T120" s="56"/>
      <c r="U120" s="56"/>
      <c r="V120" s="56"/>
      <c r="W120" s="57"/>
      <c r="X120" s="56"/>
      <c r="Y120" s="56"/>
      <c r="Z120" s="56"/>
      <c r="AA120" s="56"/>
      <c r="AB120" s="56"/>
      <c r="AC120" s="56"/>
      <c r="AD120" s="56"/>
      <c r="AE120" s="57"/>
      <c r="AF120" s="53"/>
    </row>
    <row r="121" ht="15.75" customHeight="1">
      <c r="A121" s="52">
        <v>5.983817462E9</v>
      </c>
      <c r="B121" s="53"/>
      <c r="C121" s="54">
        <v>44626.756944444445</v>
      </c>
      <c r="D121" s="53" t="s">
        <v>64</v>
      </c>
      <c r="E121" s="53" t="s">
        <v>65</v>
      </c>
      <c r="F121" s="53"/>
      <c r="G121" s="53"/>
      <c r="H121" s="53"/>
      <c r="I121" s="53" t="s">
        <v>103</v>
      </c>
      <c r="J121" s="53" t="s">
        <v>104</v>
      </c>
      <c r="K121" s="53" t="s">
        <v>104</v>
      </c>
      <c r="L121" s="53" t="s">
        <v>68</v>
      </c>
      <c r="M121" s="53" t="s">
        <v>69</v>
      </c>
      <c r="N121" s="53" t="s">
        <v>69</v>
      </c>
      <c r="P121" s="53"/>
      <c r="Q121" s="55">
        <v>110300.0</v>
      </c>
      <c r="R121" s="56" t="s">
        <v>70</v>
      </c>
      <c r="S121" s="56"/>
      <c r="T121" s="56"/>
      <c r="U121" s="56"/>
      <c r="V121" s="56"/>
      <c r="W121" s="57">
        <v>552.0</v>
      </c>
      <c r="X121" s="56" t="s">
        <v>70</v>
      </c>
      <c r="Y121" s="56"/>
      <c r="Z121" s="56"/>
      <c r="AA121" s="56"/>
      <c r="AB121" s="56"/>
      <c r="AC121" s="56"/>
      <c r="AD121" s="56"/>
      <c r="AE121" s="57">
        <v>948035.0</v>
      </c>
      <c r="AF121" s="53" t="s">
        <v>70</v>
      </c>
    </row>
    <row r="122" ht="15.75" customHeight="1">
      <c r="A122" s="52">
        <v>5.978316823E9</v>
      </c>
      <c r="B122" s="53"/>
      <c r="C122" s="54">
        <v>44625.8375</v>
      </c>
      <c r="D122" s="53" t="s">
        <v>64</v>
      </c>
      <c r="E122" s="53" t="s">
        <v>65</v>
      </c>
      <c r="F122" s="53"/>
      <c r="G122" s="53"/>
      <c r="H122" s="53"/>
      <c r="I122" s="53" t="s">
        <v>115</v>
      </c>
      <c r="J122" s="53" t="s">
        <v>116</v>
      </c>
      <c r="K122" s="53" t="s">
        <v>116</v>
      </c>
      <c r="L122" s="53" t="s">
        <v>68</v>
      </c>
      <c r="M122" s="53" t="s">
        <v>69</v>
      </c>
      <c r="N122" s="53" t="s">
        <v>69</v>
      </c>
      <c r="P122" s="53"/>
      <c r="Q122" s="55">
        <v>10000.0</v>
      </c>
      <c r="R122" s="56" t="s">
        <v>70</v>
      </c>
      <c r="S122" s="56"/>
      <c r="T122" s="56"/>
      <c r="U122" s="56"/>
      <c r="V122" s="56"/>
      <c r="W122" s="57">
        <v>50.0</v>
      </c>
      <c r="X122" s="56" t="s">
        <v>70</v>
      </c>
      <c r="Y122" s="56"/>
      <c r="Z122" s="56"/>
      <c r="AA122" s="56"/>
      <c r="AB122" s="56"/>
      <c r="AC122" s="56"/>
      <c r="AD122" s="56"/>
      <c r="AE122" s="57">
        <v>838287.0</v>
      </c>
      <c r="AF122" s="53" t="s">
        <v>70</v>
      </c>
    </row>
    <row r="123" ht="15.75" customHeight="1">
      <c r="A123" s="52">
        <v>5.977264288E9</v>
      </c>
      <c r="B123" s="53"/>
      <c r="C123" s="54">
        <v>44625.76875</v>
      </c>
      <c r="D123" s="53" t="s">
        <v>64</v>
      </c>
      <c r="E123" s="53" t="s">
        <v>65</v>
      </c>
      <c r="F123" s="53"/>
      <c r="G123" s="53"/>
      <c r="H123" s="53"/>
      <c r="I123" s="53" t="s">
        <v>173</v>
      </c>
      <c r="J123" s="53" t="s">
        <v>174</v>
      </c>
      <c r="K123" s="53" t="s">
        <v>174</v>
      </c>
      <c r="L123" s="53" t="s">
        <v>68</v>
      </c>
      <c r="M123" s="53" t="s">
        <v>69</v>
      </c>
      <c r="N123" s="53" t="s">
        <v>69</v>
      </c>
      <c r="P123" s="53"/>
      <c r="Q123" s="55">
        <v>15000.0</v>
      </c>
      <c r="R123" s="56" t="s">
        <v>70</v>
      </c>
      <c r="S123" s="56"/>
      <c r="T123" s="56"/>
      <c r="U123" s="56"/>
      <c r="V123" s="56"/>
      <c r="W123" s="57">
        <v>75.0</v>
      </c>
      <c r="X123" s="56" t="s">
        <v>70</v>
      </c>
      <c r="Y123" s="56"/>
      <c r="Z123" s="56"/>
      <c r="AA123" s="56"/>
      <c r="AB123" s="56"/>
      <c r="AC123" s="56"/>
      <c r="AD123" s="56"/>
      <c r="AE123" s="57">
        <v>828337.0</v>
      </c>
      <c r="AF123" s="53" t="s">
        <v>70</v>
      </c>
    </row>
    <row r="124" ht="15.75" customHeight="1">
      <c r="A124" s="52">
        <v>5.974201433E9</v>
      </c>
      <c r="B124" s="53"/>
      <c r="C124" s="54">
        <v>44625.47430555556</v>
      </c>
      <c r="D124" s="53" t="s">
        <v>64</v>
      </c>
      <c r="E124" s="53" t="s">
        <v>65</v>
      </c>
      <c r="F124" s="53"/>
      <c r="G124" s="53"/>
      <c r="H124" s="53"/>
      <c r="I124" s="53" t="s">
        <v>138</v>
      </c>
      <c r="J124" s="53" t="s">
        <v>139</v>
      </c>
      <c r="K124" s="53" t="s">
        <v>139</v>
      </c>
      <c r="L124" s="53" t="s">
        <v>68</v>
      </c>
      <c r="M124" s="53" t="s">
        <v>69</v>
      </c>
      <c r="N124" s="53" t="s">
        <v>69</v>
      </c>
      <c r="P124" s="53"/>
      <c r="Q124" s="55">
        <v>100000.0</v>
      </c>
      <c r="R124" s="56" t="s">
        <v>70</v>
      </c>
      <c r="S124" s="56"/>
      <c r="T124" s="56"/>
      <c r="U124" s="56"/>
      <c r="V124" s="56"/>
      <c r="W124" s="57">
        <v>500.0</v>
      </c>
      <c r="X124" s="56" t="s">
        <v>70</v>
      </c>
      <c r="Y124" s="56"/>
      <c r="Z124" s="56"/>
      <c r="AA124" s="56"/>
      <c r="AB124" s="56"/>
      <c r="AC124" s="56"/>
      <c r="AD124" s="56"/>
      <c r="AE124" s="57">
        <v>813412.0</v>
      </c>
      <c r="AF124" s="53" t="s">
        <v>70</v>
      </c>
    </row>
    <row r="125" ht="15.75" customHeight="1">
      <c r="A125" s="52">
        <v>5.973324156E9</v>
      </c>
      <c r="B125" s="53"/>
      <c r="C125" s="54">
        <v>44625.38263888889</v>
      </c>
      <c r="D125" s="53" t="s">
        <v>64</v>
      </c>
      <c r="E125" s="53" t="s">
        <v>65</v>
      </c>
      <c r="F125" s="53"/>
      <c r="G125" s="53"/>
      <c r="H125" s="53"/>
      <c r="I125" s="53" t="s">
        <v>71</v>
      </c>
      <c r="J125" s="53" t="s">
        <v>72</v>
      </c>
      <c r="K125" s="53" t="s">
        <v>72</v>
      </c>
      <c r="L125" s="53" t="s">
        <v>68</v>
      </c>
      <c r="M125" s="53" t="s">
        <v>69</v>
      </c>
      <c r="N125" s="53" t="s">
        <v>69</v>
      </c>
      <c r="P125" s="53"/>
      <c r="Q125" s="55">
        <v>30000.0</v>
      </c>
      <c r="R125" s="56" t="s">
        <v>70</v>
      </c>
      <c r="S125" s="56"/>
      <c r="T125" s="56"/>
      <c r="U125" s="56"/>
      <c r="V125" s="56"/>
      <c r="W125" s="57">
        <v>150.0</v>
      </c>
      <c r="X125" s="56" t="s">
        <v>70</v>
      </c>
      <c r="Y125" s="56"/>
      <c r="Z125" s="56"/>
      <c r="AA125" s="56"/>
      <c r="AB125" s="56"/>
      <c r="AC125" s="56"/>
      <c r="AD125" s="56"/>
      <c r="AE125" s="57">
        <v>713912.0</v>
      </c>
      <c r="AF125" s="53" t="s">
        <v>70</v>
      </c>
    </row>
    <row r="126" ht="15.75" customHeight="1">
      <c r="A126" s="52">
        <v>5.971732311E9</v>
      </c>
      <c r="B126" s="53"/>
      <c r="C126" s="54">
        <v>44624.87222222222</v>
      </c>
      <c r="D126" s="53" t="s">
        <v>64</v>
      </c>
      <c r="E126" s="53" t="s">
        <v>65</v>
      </c>
      <c r="F126" s="53"/>
      <c r="G126" s="53"/>
      <c r="H126" s="53"/>
      <c r="I126" s="53" t="s">
        <v>73</v>
      </c>
      <c r="J126" s="53" t="s">
        <v>74</v>
      </c>
      <c r="K126" s="53" t="s">
        <v>74</v>
      </c>
      <c r="L126" s="53" t="s">
        <v>68</v>
      </c>
      <c r="M126" s="53" t="s">
        <v>69</v>
      </c>
      <c r="N126" s="53" t="s">
        <v>69</v>
      </c>
      <c r="P126" s="53"/>
      <c r="Q126" s="55">
        <v>21500.0</v>
      </c>
      <c r="R126" s="56" t="s">
        <v>70</v>
      </c>
      <c r="S126" s="56"/>
      <c r="T126" s="56"/>
      <c r="U126" s="56"/>
      <c r="V126" s="56"/>
      <c r="W126" s="57">
        <v>108.0</v>
      </c>
      <c r="X126" s="56" t="s">
        <v>70</v>
      </c>
      <c r="Y126" s="56"/>
      <c r="Z126" s="56"/>
      <c r="AA126" s="56"/>
      <c r="AB126" s="56"/>
      <c r="AC126" s="56"/>
      <c r="AD126" s="56"/>
      <c r="AE126" s="57">
        <v>684062.0</v>
      </c>
      <c r="AF126" s="53" t="s">
        <v>70</v>
      </c>
    </row>
    <row r="127" ht="15.75" customHeight="1">
      <c r="A127" s="52">
        <v>5.971728099E9</v>
      </c>
      <c r="B127" s="53"/>
      <c r="C127" s="54">
        <v>44624.87222222222</v>
      </c>
      <c r="D127" s="53" t="s">
        <v>64</v>
      </c>
      <c r="E127" s="53" t="s">
        <v>65</v>
      </c>
      <c r="F127" s="53"/>
      <c r="G127" s="53"/>
      <c r="H127" s="53"/>
      <c r="I127" s="53" t="s">
        <v>73</v>
      </c>
      <c r="J127" s="53" t="s">
        <v>74</v>
      </c>
      <c r="K127" s="53" t="s">
        <v>74</v>
      </c>
      <c r="L127" s="53" t="s">
        <v>68</v>
      </c>
      <c r="M127" s="53" t="s">
        <v>69</v>
      </c>
      <c r="N127" s="53" t="s">
        <v>69</v>
      </c>
      <c r="P127" s="53"/>
      <c r="Q127" s="55">
        <v>55000.0</v>
      </c>
      <c r="R127" s="56" t="s">
        <v>70</v>
      </c>
      <c r="S127" s="56"/>
      <c r="T127" s="56"/>
      <c r="U127" s="56"/>
      <c r="V127" s="56"/>
      <c r="W127" s="57">
        <v>275.0</v>
      </c>
      <c r="X127" s="56" t="s">
        <v>70</v>
      </c>
      <c r="Y127" s="56"/>
      <c r="Z127" s="56"/>
      <c r="AA127" s="56"/>
      <c r="AB127" s="56"/>
      <c r="AC127" s="56"/>
      <c r="AD127" s="56"/>
      <c r="AE127" s="57">
        <v>662670.0</v>
      </c>
      <c r="AF127" s="53" t="s">
        <v>70</v>
      </c>
      <c r="AG127" s="84"/>
      <c r="AH127" s="84"/>
    </row>
    <row r="128" ht="15.75" customHeight="1">
      <c r="A128" s="52">
        <v>5.968642116E9</v>
      </c>
      <c r="B128" s="53"/>
      <c r="C128" s="54">
        <v>44624.63333333333</v>
      </c>
      <c r="D128" s="53" t="s">
        <v>64</v>
      </c>
      <c r="E128" s="53" t="s">
        <v>65</v>
      </c>
      <c r="F128" s="53"/>
      <c r="G128" s="53"/>
      <c r="H128" s="53"/>
      <c r="I128" s="53" t="s">
        <v>175</v>
      </c>
      <c r="J128" s="53" t="s">
        <v>176</v>
      </c>
      <c r="K128" s="53" t="s">
        <v>176</v>
      </c>
      <c r="L128" s="53" t="s">
        <v>68</v>
      </c>
      <c r="M128" s="53" t="s">
        <v>69</v>
      </c>
      <c r="N128" s="53" t="s">
        <v>69</v>
      </c>
      <c r="P128" s="53"/>
      <c r="Q128" s="55">
        <v>105000.0</v>
      </c>
      <c r="R128" s="56" t="s">
        <v>70</v>
      </c>
      <c r="S128" s="56"/>
      <c r="T128" s="56"/>
      <c r="U128" s="56"/>
      <c r="V128" s="56"/>
      <c r="W128" s="57">
        <v>525.0</v>
      </c>
      <c r="X128" s="56" t="s">
        <v>70</v>
      </c>
      <c r="Y128" s="56"/>
      <c r="Z128" s="56"/>
      <c r="AA128" s="56"/>
      <c r="AB128" s="56"/>
      <c r="AC128" s="56"/>
      <c r="AD128" s="56"/>
      <c r="AE128" s="57">
        <v>607945.0</v>
      </c>
      <c r="AF128" s="53" t="s">
        <v>70</v>
      </c>
      <c r="AG128" s="84"/>
      <c r="AH128" s="84"/>
    </row>
    <row r="129" ht="15.75" customHeight="1">
      <c r="A129" s="52">
        <v>5.968110106E9</v>
      </c>
      <c r="B129" s="53"/>
      <c r="C129" s="54">
        <v>44624.57986111111</v>
      </c>
      <c r="D129" s="53" t="s">
        <v>64</v>
      </c>
      <c r="E129" s="53" t="s">
        <v>65</v>
      </c>
      <c r="F129" s="53"/>
      <c r="G129" s="53"/>
      <c r="H129" s="53"/>
      <c r="I129" s="53" t="s">
        <v>123</v>
      </c>
      <c r="J129" s="53" t="s">
        <v>124</v>
      </c>
      <c r="K129" s="53" t="s">
        <v>124</v>
      </c>
      <c r="L129" s="53" t="s">
        <v>68</v>
      </c>
      <c r="M129" s="53" t="s">
        <v>69</v>
      </c>
      <c r="N129" s="53" t="s">
        <v>69</v>
      </c>
      <c r="P129" s="53"/>
      <c r="Q129" s="55">
        <v>6000.0</v>
      </c>
      <c r="R129" s="56" t="s">
        <v>70</v>
      </c>
      <c r="S129" s="56"/>
      <c r="T129" s="56"/>
      <c r="U129" s="56"/>
      <c r="V129" s="56"/>
      <c r="W129" s="57">
        <v>30.0</v>
      </c>
      <c r="X129" s="56" t="s">
        <v>70</v>
      </c>
      <c r="Y129" s="56"/>
      <c r="Z129" s="56"/>
      <c r="AA129" s="56"/>
      <c r="AB129" s="56"/>
      <c r="AC129" s="56"/>
      <c r="AD129" s="56"/>
      <c r="AE129" s="57">
        <v>503470.0</v>
      </c>
      <c r="AF129" s="53" t="s">
        <v>70</v>
      </c>
      <c r="AG129" s="84"/>
      <c r="AH129" s="84"/>
    </row>
    <row r="130" ht="15.75" customHeight="1">
      <c r="A130" s="58">
        <v>5.968049224E9</v>
      </c>
      <c r="B130" s="59"/>
      <c r="C130" s="60">
        <v>44624.57430555556</v>
      </c>
      <c r="D130" s="59" t="s">
        <v>64</v>
      </c>
      <c r="E130" s="59" t="s">
        <v>65</v>
      </c>
      <c r="F130" s="59"/>
      <c r="G130" s="59"/>
      <c r="H130" s="59"/>
      <c r="I130" s="59" t="s">
        <v>177</v>
      </c>
      <c r="J130" s="59" t="s">
        <v>178</v>
      </c>
      <c r="K130" s="59" t="s">
        <v>178</v>
      </c>
      <c r="L130" s="59" t="s">
        <v>68</v>
      </c>
      <c r="M130" s="59" t="s">
        <v>69</v>
      </c>
      <c r="N130" s="59" t="s">
        <v>69</v>
      </c>
      <c r="P130" s="59"/>
      <c r="Q130" s="61">
        <v>11000.0</v>
      </c>
      <c r="R130" s="62" t="s">
        <v>70</v>
      </c>
      <c r="S130" s="62"/>
      <c r="T130" s="62"/>
      <c r="U130" s="62"/>
      <c r="V130" s="62"/>
      <c r="W130" s="61">
        <v>55.0</v>
      </c>
      <c r="X130" s="62" t="s">
        <v>70</v>
      </c>
      <c r="Y130" s="62"/>
      <c r="Z130" s="62"/>
      <c r="AA130" s="62"/>
      <c r="AB130" s="62"/>
      <c r="AC130" s="62"/>
      <c r="AD130" s="62"/>
      <c r="AE130" s="61">
        <v>497500.0</v>
      </c>
      <c r="AF130" s="59" t="s">
        <v>70</v>
      </c>
      <c r="AG130" s="63" t="s">
        <v>179</v>
      </c>
      <c r="AH130" s="63"/>
    </row>
    <row r="131" ht="15.75" customHeight="1">
      <c r="A131" s="52">
        <v>5.959884503E9</v>
      </c>
      <c r="B131" s="53"/>
      <c r="C131" s="54">
        <v>44623.47638888889</v>
      </c>
      <c r="D131" s="53" t="s">
        <v>64</v>
      </c>
      <c r="E131" s="53" t="s">
        <v>65</v>
      </c>
      <c r="F131" s="53"/>
      <c r="G131" s="53"/>
      <c r="H131" s="53"/>
      <c r="I131" s="53" t="s">
        <v>115</v>
      </c>
      <c r="J131" s="53" t="s">
        <v>116</v>
      </c>
      <c r="K131" s="53" t="s">
        <v>116</v>
      </c>
      <c r="L131" s="53" t="s">
        <v>68</v>
      </c>
      <c r="M131" s="53" t="s">
        <v>69</v>
      </c>
      <c r="N131" s="53" t="s">
        <v>69</v>
      </c>
      <c r="P131" s="53"/>
      <c r="Q131" s="55">
        <v>10000.0</v>
      </c>
      <c r="R131" s="56" t="s">
        <v>70</v>
      </c>
      <c r="S131" s="56"/>
      <c r="T131" s="56"/>
      <c r="U131" s="56"/>
      <c r="V131" s="56"/>
      <c r="W131" s="57">
        <v>50.0</v>
      </c>
      <c r="X131" s="56" t="s">
        <v>70</v>
      </c>
      <c r="Y131" s="56"/>
      <c r="Z131" s="56"/>
      <c r="AA131" s="56"/>
      <c r="AB131" s="56"/>
      <c r="AC131" s="56"/>
      <c r="AD131" s="56"/>
      <c r="AE131" s="57">
        <v>486555.0</v>
      </c>
      <c r="AF131" s="53" t="s">
        <v>70</v>
      </c>
      <c r="AG131" s="84"/>
      <c r="AH131" s="84"/>
    </row>
    <row r="132" ht="15.75" customHeight="1">
      <c r="A132" s="52">
        <v>5.957720165E9</v>
      </c>
      <c r="B132" s="53"/>
      <c r="C132" s="54">
        <v>44622.90833333333</v>
      </c>
      <c r="D132" s="53" t="s">
        <v>64</v>
      </c>
      <c r="E132" s="53" t="s">
        <v>65</v>
      </c>
      <c r="F132" s="53"/>
      <c r="G132" s="53"/>
      <c r="H132" s="53"/>
      <c r="I132" s="53" t="s">
        <v>73</v>
      </c>
      <c r="J132" s="53" t="s">
        <v>74</v>
      </c>
      <c r="K132" s="53" t="s">
        <v>74</v>
      </c>
      <c r="L132" s="53" t="s">
        <v>68</v>
      </c>
      <c r="M132" s="53" t="s">
        <v>69</v>
      </c>
      <c r="N132" s="53" t="s">
        <v>69</v>
      </c>
      <c r="P132" s="53"/>
      <c r="Q132" s="55">
        <v>10000.0</v>
      </c>
      <c r="R132" s="56" t="s">
        <v>70</v>
      </c>
      <c r="S132" s="56"/>
      <c r="T132" s="56"/>
      <c r="U132" s="56"/>
      <c r="V132" s="56"/>
      <c r="W132" s="57">
        <v>50.0</v>
      </c>
      <c r="X132" s="56" t="s">
        <v>70</v>
      </c>
      <c r="Y132" s="56"/>
      <c r="Z132" s="56"/>
      <c r="AA132" s="56"/>
      <c r="AB132" s="56"/>
      <c r="AC132" s="56"/>
      <c r="AD132" s="56"/>
      <c r="AE132" s="57">
        <v>476605.0</v>
      </c>
      <c r="AF132" s="53" t="s">
        <v>70</v>
      </c>
      <c r="AG132" s="84"/>
      <c r="AH132" s="84"/>
    </row>
    <row r="133" ht="15.75" customHeight="1">
      <c r="A133" s="52">
        <v>5.957718069E9</v>
      </c>
      <c r="B133" s="53"/>
      <c r="C133" s="54">
        <v>44622.90833333333</v>
      </c>
      <c r="D133" s="53" t="s">
        <v>64</v>
      </c>
      <c r="E133" s="53" t="s">
        <v>65</v>
      </c>
      <c r="F133" s="53"/>
      <c r="G133" s="53"/>
      <c r="H133" s="53"/>
      <c r="I133" s="53" t="s">
        <v>73</v>
      </c>
      <c r="J133" s="53" t="s">
        <v>74</v>
      </c>
      <c r="K133" s="53" t="s">
        <v>74</v>
      </c>
      <c r="L133" s="53" t="s">
        <v>68</v>
      </c>
      <c r="M133" s="53" t="s">
        <v>69</v>
      </c>
      <c r="N133" s="53" t="s">
        <v>69</v>
      </c>
      <c r="P133" s="53"/>
      <c r="Q133" s="55">
        <v>10000.0</v>
      </c>
      <c r="R133" s="56" t="s">
        <v>70</v>
      </c>
      <c r="S133" s="56"/>
      <c r="T133" s="56"/>
      <c r="U133" s="56"/>
      <c r="V133" s="56"/>
      <c r="W133" s="57">
        <v>50.0</v>
      </c>
      <c r="X133" s="56" t="s">
        <v>70</v>
      </c>
      <c r="Y133" s="56"/>
      <c r="Z133" s="56"/>
      <c r="AA133" s="56"/>
      <c r="AB133" s="56"/>
      <c r="AC133" s="56"/>
      <c r="AD133" s="56"/>
      <c r="AE133" s="57">
        <v>466655.0</v>
      </c>
      <c r="AF133" s="53" t="s">
        <v>70</v>
      </c>
      <c r="AG133" s="84"/>
      <c r="AH133" s="84"/>
    </row>
    <row r="134" ht="15.75" customHeight="1">
      <c r="A134" s="52">
        <v>5.957715918E9</v>
      </c>
      <c r="B134" s="53"/>
      <c r="C134" s="54">
        <v>44622.907638888886</v>
      </c>
      <c r="D134" s="53" t="s">
        <v>64</v>
      </c>
      <c r="E134" s="53" t="s">
        <v>65</v>
      </c>
      <c r="F134" s="53"/>
      <c r="G134" s="53"/>
      <c r="H134" s="53"/>
      <c r="I134" s="53" t="s">
        <v>73</v>
      </c>
      <c r="J134" s="53" t="s">
        <v>74</v>
      </c>
      <c r="K134" s="53" t="s">
        <v>74</v>
      </c>
      <c r="L134" s="53" t="s">
        <v>68</v>
      </c>
      <c r="M134" s="53" t="s">
        <v>69</v>
      </c>
      <c r="N134" s="53" t="s">
        <v>69</v>
      </c>
      <c r="P134" s="53"/>
      <c r="Q134" s="55">
        <v>25000.0</v>
      </c>
      <c r="R134" s="56" t="s">
        <v>70</v>
      </c>
      <c r="S134" s="56"/>
      <c r="T134" s="56"/>
      <c r="U134" s="56"/>
      <c r="V134" s="56"/>
      <c r="W134" s="57">
        <v>125.0</v>
      </c>
      <c r="X134" s="56" t="s">
        <v>70</v>
      </c>
      <c r="Y134" s="56"/>
      <c r="Z134" s="56"/>
      <c r="AA134" s="56"/>
      <c r="AB134" s="56"/>
      <c r="AC134" s="56"/>
      <c r="AD134" s="56"/>
      <c r="AE134" s="57">
        <v>456705.0</v>
      </c>
      <c r="AF134" s="53" t="s">
        <v>70</v>
      </c>
      <c r="AG134" s="84"/>
      <c r="AH134" s="84"/>
    </row>
    <row r="135" ht="15.75" customHeight="1">
      <c r="A135" s="52">
        <v>5.957713261E9</v>
      </c>
      <c r="B135" s="53"/>
      <c r="C135" s="54">
        <v>44622.907638888886</v>
      </c>
      <c r="D135" s="53" t="s">
        <v>64</v>
      </c>
      <c r="E135" s="53" t="s">
        <v>65</v>
      </c>
      <c r="F135" s="53"/>
      <c r="G135" s="53"/>
      <c r="H135" s="53"/>
      <c r="I135" s="53" t="s">
        <v>73</v>
      </c>
      <c r="J135" s="53" t="s">
        <v>74</v>
      </c>
      <c r="K135" s="53" t="s">
        <v>74</v>
      </c>
      <c r="L135" s="53" t="s">
        <v>68</v>
      </c>
      <c r="M135" s="53" t="s">
        <v>69</v>
      </c>
      <c r="N135" s="53" t="s">
        <v>69</v>
      </c>
      <c r="P135" s="53"/>
      <c r="Q135" s="55">
        <v>25000.0</v>
      </c>
      <c r="R135" s="56" t="s">
        <v>70</v>
      </c>
      <c r="S135" s="56"/>
      <c r="T135" s="56"/>
      <c r="U135" s="56"/>
      <c r="V135" s="56"/>
      <c r="W135" s="57">
        <v>125.0</v>
      </c>
      <c r="X135" s="56" t="s">
        <v>70</v>
      </c>
      <c r="Y135" s="56"/>
      <c r="Z135" s="56"/>
      <c r="AA135" s="56"/>
      <c r="AB135" s="56"/>
      <c r="AC135" s="56"/>
      <c r="AD135" s="56"/>
      <c r="AE135" s="57">
        <v>431830.0</v>
      </c>
      <c r="AF135" s="53" t="s">
        <v>70</v>
      </c>
      <c r="AG135" s="84"/>
      <c r="AH135" s="84"/>
    </row>
    <row r="136" ht="15.75" customHeight="1">
      <c r="A136" s="52">
        <v>5.957078521E9</v>
      </c>
      <c r="B136" s="53"/>
      <c r="C136" s="54">
        <v>44622.834027777775</v>
      </c>
      <c r="D136" s="53" t="s">
        <v>64</v>
      </c>
      <c r="E136" s="53" t="s">
        <v>65</v>
      </c>
      <c r="F136" s="53"/>
      <c r="G136" s="53"/>
      <c r="H136" s="53"/>
      <c r="I136" s="53" t="s">
        <v>103</v>
      </c>
      <c r="J136" s="53" t="s">
        <v>104</v>
      </c>
      <c r="K136" s="53" t="s">
        <v>104</v>
      </c>
      <c r="L136" s="53" t="s">
        <v>68</v>
      </c>
      <c r="M136" s="53" t="s">
        <v>69</v>
      </c>
      <c r="N136" s="53" t="s">
        <v>69</v>
      </c>
      <c r="P136" s="53"/>
      <c r="Q136" s="55">
        <v>44000.0</v>
      </c>
      <c r="R136" s="56" t="s">
        <v>70</v>
      </c>
      <c r="S136" s="56"/>
      <c r="T136" s="56"/>
      <c r="U136" s="56"/>
      <c r="V136" s="56"/>
      <c r="W136" s="57">
        <v>220.0</v>
      </c>
      <c r="X136" s="56" t="s">
        <v>70</v>
      </c>
      <c r="Y136" s="56"/>
      <c r="Z136" s="56"/>
      <c r="AA136" s="56"/>
      <c r="AB136" s="56"/>
      <c r="AC136" s="56"/>
      <c r="AD136" s="56"/>
      <c r="AE136" s="57">
        <v>406955.0</v>
      </c>
      <c r="AF136" s="53" t="s">
        <v>70</v>
      </c>
    </row>
    <row r="137" ht="15.75" customHeight="1">
      <c r="A137" s="58">
        <v>5.955011807E9</v>
      </c>
      <c r="B137" s="59"/>
      <c r="C137" s="60">
        <v>44622.69027777778</v>
      </c>
      <c r="D137" s="59" t="s">
        <v>64</v>
      </c>
      <c r="E137" s="59" t="s">
        <v>65</v>
      </c>
      <c r="F137" s="59"/>
      <c r="G137" s="59"/>
      <c r="H137" s="59"/>
      <c r="I137" s="59" t="s">
        <v>144</v>
      </c>
      <c r="J137" s="59" t="s">
        <v>145</v>
      </c>
      <c r="K137" s="59" t="s">
        <v>145</v>
      </c>
      <c r="L137" s="59" t="s">
        <v>68</v>
      </c>
      <c r="M137" s="59" t="s">
        <v>69</v>
      </c>
      <c r="N137" s="59" t="s">
        <v>69</v>
      </c>
      <c r="P137" s="59"/>
      <c r="Q137" s="61">
        <v>50000.0</v>
      </c>
      <c r="R137" s="62" t="s">
        <v>70</v>
      </c>
      <c r="S137" s="62"/>
      <c r="T137" s="62"/>
      <c r="U137" s="62"/>
      <c r="V137" s="62"/>
      <c r="W137" s="61">
        <v>250.0</v>
      </c>
      <c r="X137" s="62" t="s">
        <v>70</v>
      </c>
      <c r="Y137" s="62"/>
      <c r="Z137" s="62"/>
      <c r="AA137" s="62"/>
      <c r="AB137" s="62"/>
      <c r="AC137" s="62"/>
      <c r="AD137" s="62"/>
      <c r="AE137" s="61">
        <v>363175.0</v>
      </c>
      <c r="AF137" s="59" t="s">
        <v>70</v>
      </c>
      <c r="AG137" s="63" t="s">
        <v>180</v>
      </c>
      <c r="AH137" s="63"/>
    </row>
    <row r="138" ht="15.75" customHeight="1">
      <c r="A138" s="52">
        <v>5.95257245E9</v>
      </c>
      <c r="B138" s="53"/>
      <c r="C138" s="54">
        <v>44622.42569444444</v>
      </c>
      <c r="D138" s="53" t="s">
        <v>64</v>
      </c>
      <c r="E138" s="53" t="s">
        <v>65</v>
      </c>
      <c r="F138" s="53"/>
      <c r="G138" s="53"/>
      <c r="H138" s="53"/>
      <c r="I138" s="53" t="s">
        <v>181</v>
      </c>
      <c r="J138" s="53" t="s">
        <v>182</v>
      </c>
      <c r="K138" s="53" t="s">
        <v>182</v>
      </c>
      <c r="L138" s="53" t="s">
        <v>68</v>
      </c>
      <c r="M138" s="53" t="s">
        <v>69</v>
      </c>
      <c r="N138" s="53" t="s">
        <v>69</v>
      </c>
      <c r="P138" s="53"/>
      <c r="Q138" s="55">
        <v>23000.0</v>
      </c>
      <c r="R138" s="56" t="s">
        <v>70</v>
      </c>
      <c r="S138" s="56"/>
      <c r="T138" s="56"/>
      <c r="U138" s="56"/>
      <c r="V138" s="56"/>
      <c r="W138" s="57">
        <v>115.0</v>
      </c>
      <c r="X138" s="56" t="s">
        <v>70</v>
      </c>
      <c r="Y138" s="56"/>
      <c r="Z138" s="56"/>
      <c r="AA138" s="56"/>
      <c r="AB138" s="56"/>
      <c r="AC138" s="56"/>
      <c r="AD138" s="56"/>
      <c r="AE138" s="57">
        <v>313425.0</v>
      </c>
      <c r="AF138" s="53" t="s">
        <v>70</v>
      </c>
    </row>
    <row r="139" ht="15.75" customHeight="1">
      <c r="A139" s="52">
        <v>5.952567357E9</v>
      </c>
      <c r="B139" s="53"/>
      <c r="C139" s="54">
        <v>44622.425</v>
      </c>
      <c r="D139" s="53" t="s">
        <v>64</v>
      </c>
      <c r="E139" s="53" t="s">
        <v>65</v>
      </c>
      <c r="F139" s="53"/>
      <c r="G139" s="53"/>
      <c r="H139" s="53"/>
      <c r="I139" s="53" t="s">
        <v>181</v>
      </c>
      <c r="J139" s="53" t="s">
        <v>182</v>
      </c>
      <c r="K139" s="53" t="s">
        <v>182</v>
      </c>
      <c r="L139" s="53" t="s">
        <v>68</v>
      </c>
      <c r="M139" s="53" t="s">
        <v>69</v>
      </c>
      <c r="N139" s="53" t="s">
        <v>69</v>
      </c>
      <c r="P139" s="53"/>
      <c r="Q139" s="55">
        <v>26000.0</v>
      </c>
      <c r="R139" s="56" t="s">
        <v>70</v>
      </c>
      <c r="S139" s="56"/>
      <c r="T139" s="56"/>
      <c r="U139" s="56"/>
      <c r="V139" s="56"/>
      <c r="W139" s="57">
        <v>130.0</v>
      </c>
      <c r="X139" s="56" t="s">
        <v>70</v>
      </c>
      <c r="Y139" s="56"/>
      <c r="Z139" s="56"/>
      <c r="AA139" s="56"/>
      <c r="AB139" s="56"/>
      <c r="AC139" s="56"/>
      <c r="AD139" s="56"/>
      <c r="AE139" s="57">
        <v>290540.0</v>
      </c>
      <c r="AF139" s="53" t="s">
        <v>70</v>
      </c>
    </row>
    <row r="140" ht="15.75" customHeight="1">
      <c r="A140" s="52">
        <v>5.952367588E9</v>
      </c>
      <c r="B140" s="53"/>
      <c r="C140" s="54">
        <v>44622.4</v>
      </c>
      <c r="D140" s="53" t="s">
        <v>64</v>
      </c>
      <c r="E140" s="53" t="s">
        <v>65</v>
      </c>
      <c r="F140" s="53"/>
      <c r="G140" s="53"/>
      <c r="H140" s="53"/>
      <c r="I140" s="53" t="s">
        <v>71</v>
      </c>
      <c r="J140" s="53" t="s">
        <v>72</v>
      </c>
      <c r="K140" s="53" t="s">
        <v>72</v>
      </c>
      <c r="L140" s="53" t="s">
        <v>68</v>
      </c>
      <c r="M140" s="53" t="s">
        <v>69</v>
      </c>
      <c r="N140" s="53" t="s">
        <v>69</v>
      </c>
      <c r="P140" s="53"/>
      <c r="Q140" s="55">
        <v>86000.0</v>
      </c>
      <c r="R140" s="56" t="s">
        <v>70</v>
      </c>
      <c r="S140" s="56"/>
      <c r="T140" s="56"/>
      <c r="U140" s="56"/>
      <c r="V140" s="56"/>
      <c r="W140" s="57">
        <v>430.0</v>
      </c>
      <c r="X140" s="56" t="s">
        <v>70</v>
      </c>
      <c r="Y140" s="56"/>
      <c r="Z140" s="56"/>
      <c r="AA140" s="56"/>
      <c r="AB140" s="56"/>
      <c r="AC140" s="56"/>
      <c r="AD140" s="56"/>
      <c r="AE140" s="57">
        <v>264670.0</v>
      </c>
      <c r="AF140" s="53" t="s">
        <v>70</v>
      </c>
    </row>
    <row r="141" ht="15.75" customHeight="1">
      <c r="A141" s="52">
        <v>5.950234215E9</v>
      </c>
      <c r="B141" s="53"/>
      <c r="C141" s="54">
        <v>44621.84722222222</v>
      </c>
      <c r="D141" s="53" t="s">
        <v>64</v>
      </c>
      <c r="E141" s="53" t="s">
        <v>65</v>
      </c>
      <c r="F141" s="53"/>
      <c r="G141" s="53"/>
      <c r="H141" s="53"/>
      <c r="I141" s="53" t="s">
        <v>73</v>
      </c>
      <c r="J141" s="53" t="s">
        <v>74</v>
      </c>
      <c r="K141" s="53" t="s">
        <v>74</v>
      </c>
      <c r="L141" s="53" t="s">
        <v>68</v>
      </c>
      <c r="M141" s="53" t="s">
        <v>69</v>
      </c>
      <c r="N141" s="53" t="s">
        <v>69</v>
      </c>
      <c r="P141" s="53"/>
      <c r="Q141" s="55">
        <v>20000.0</v>
      </c>
      <c r="R141" s="56" t="s">
        <v>70</v>
      </c>
      <c r="S141" s="56"/>
      <c r="T141" s="56"/>
      <c r="U141" s="56"/>
      <c r="V141" s="56"/>
      <c r="W141" s="57">
        <v>100.0</v>
      </c>
      <c r="X141" s="56" t="s">
        <v>70</v>
      </c>
      <c r="Y141" s="56"/>
      <c r="Z141" s="56"/>
      <c r="AA141" s="56"/>
      <c r="AB141" s="56"/>
      <c r="AC141" s="56"/>
      <c r="AD141" s="56"/>
      <c r="AE141" s="57">
        <v>179100.0</v>
      </c>
      <c r="AF141" s="53" t="s">
        <v>70</v>
      </c>
    </row>
    <row r="142" ht="15.75" customHeight="1">
      <c r="A142" s="52">
        <v>5.950226485E9</v>
      </c>
      <c r="B142" s="53"/>
      <c r="C142" s="54">
        <v>44621.84652777778</v>
      </c>
      <c r="D142" s="53" t="s">
        <v>64</v>
      </c>
      <c r="E142" s="53" t="s">
        <v>65</v>
      </c>
      <c r="F142" s="53"/>
      <c r="G142" s="53"/>
      <c r="H142" s="53"/>
      <c r="I142" s="53" t="s">
        <v>73</v>
      </c>
      <c r="J142" s="53" t="s">
        <v>74</v>
      </c>
      <c r="K142" s="53" t="s">
        <v>74</v>
      </c>
      <c r="L142" s="53" t="s">
        <v>68</v>
      </c>
      <c r="M142" s="53" t="s">
        <v>69</v>
      </c>
      <c r="N142" s="53" t="s">
        <v>69</v>
      </c>
      <c r="P142" s="53"/>
      <c r="Q142" s="55">
        <v>15000.0</v>
      </c>
      <c r="R142" s="56" t="s">
        <v>70</v>
      </c>
      <c r="S142" s="56"/>
      <c r="T142" s="56"/>
      <c r="U142" s="56"/>
      <c r="V142" s="56"/>
      <c r="W142" s="57">
        <v>75.0</v>
      </c>
      <c r="X142" s="56" t="s">
        <v>70</v>
      </c>
      <c r="Y142" s="56"/>
      <c r="Z142" s="56"/>
      <c r="AA142" s="56"/>
      <c r="AB142" s="56"/>
      <c r="AC142" s="56"/>
      <c r="AD142" s="56"/>
      <c r="AE142" s="57">
        <v>159200.0</v>
      </c>
      <c r="AF142" s="53" t="s">
        <v>70</v>
      </c>
    </row>
    <row r="143" ht="15.75" customHeight="1">
      <c r="A143" s="52">
        <v>5.950217772E9</v>
      </c>
      <c r="B143" s="53"/>
      <c r="C143" s="54">
        <v>44621.84583333333</v>
      </c>
      <c r="D143" s="53" t="s">
        <v>64</v>
      </c>
      <c r="E143" s="53" t="s">
        <v>65</v>
      </c>
      <c r="F143" s="53"/>
      <c r="G143" s="53"/>
      <c r="H143" s="53"/>
      <c r="I143" s="53" t="s">
        <v>73</v>
      </c>
      <c r="J143" s="53" t="s">
        <v>74</v>
      </c>
      <c r="K143" s="53" t="s">
        <v>74</v>
      </c>
      <c r="L143" s="53" t="s">
        <v>68</v>
      </c>
      <c r="M143" s="53" t="s">
        <v>69</v>
      </c>
      <c r="N143" s="53" t="s">
        <v>69</v>
      </c>
      <c r="P143" s="53"/>
      <c r="Q143" s="55">
        <v>30000.0</v>
      </c>
      <c r="R143" s="56" t="s">
        <v>70</v>
      </c>
      <c r="S143" s="56"/>
      <c r="T143" s="56"/>
      <c r="U143" s="56"/>
      <c r="V143" s="56"/>
      <c r="W143" s="57">
        <v>150.0</v>
      </c>
      <c r="X143" s="56" t="s">
        <v>70</v>
      </c>
      <c r="Y143" s="56"/>
      <c r="Z143" s="56"/>
      <c r="AA143" s="56"/>
      <c r="AB143" s="56"/>
      <c r="AC143" s="56"/>
      <c r="AD143" s="56"/>
      <c r="AE143" s="57">
        <v>144275.0</v>
      </c>
      <c r="AF143" s="53" t="s">
        <v>70</v>
      </c>
    </row>
    <row r="144" ht="15.75" customHeight="1">
      <c r="A144" s="52">
        <v>5.949181496E9</v>
      </c>
      <c r="B144" s="53"/>
      <c r="C144" s="54">
        <v>44621.785416666666</v>
      </c>
      <c r="D144" s="53" t="s">
        <v>64</v>
      </c>
      <c r="E144" s="53" t="s">
        <v>65</v>
      </c>
      <c r="F144" s="53"/>
      <c r="G144" s="53"/>
      <c r="H144" s="53"/>
      <c r="I144" s="53" t="s">
        <v>115</v>
      </c>
      <c r="J144" s="53" t="s">
        <v>116</v>
      </c>
      <c r="K144" s="53" t="s">
        <v>116</v>
      </c>
      <c r="L144" s="53" t="s">
        <v>68</v>
      </c>
      <c r="M144" s="53" t="s">
        <v>69</v>
      </c>
      <c r="N144" s="53" t="s">
        <v>69</v>
      </c>
      <c r="P144" s="53"/>
      <c r="Q144" s="55">
        <v>30000.0</v>
      </c>
      <c r="R144" s="56" t="s">
        <v>70</v>
      </c>
      <c r="S144" s="56"/>
      <c r="T144" s="56"/>
      <c r="U144" s="56"/>
      <c r="V144" s="56"/>
      <c r="W144" s="57">
        <v>150.0</v>
      </c>
      <c r="X144" s="56" t="s">
        <v>70</v>
      </c>
      <c r="Y144" s="56"/>
      <c r="Z144" s="56"/>
      <c r="AA144" s="56"/>
      <c r="AB144" s="56"/>
      <c r="AC144" s="56"/>
      <c r="AD144" s="56"/>
      <c r="AE144" s="57">
        <v>114425.0</v>
      </c>
      <c r="AF144" s="53" t="s">
        <v>70</v>
      </c>
    </row>
    <row r="145" ht="15.75" customHeight="1">
      <c r="A145" s="58">
        <v>5.9473105E9</v>
      </c>
      <c r="B145" s="59"/>
      <c r="C145" s="60">
        <v>44621.63680555556</v>
      </c>
      <c r="D145" s="59" t="s">
        <v>64</v>
      </c>
      <c r="E145" s="59" t="s">
        <v>65</v>
      </c>
      <c r="F145" s="59"/>
      <c r="G145" s="59"/>
      <c r="H145" s="59"/>
      <c r="I145" s="59" t="s">
        <v>107</v>
      </c>
      <c r="J145" s="59" t="s">
        <v>108</v>
      </c>
      <c r="K145" s="59" t="s">
        <v>108</v>
      </c>
      <c r="L145" s="59" t="s">
        <v>68</v>
      </c>
      <c r="M145" s="59" t="s">
        <v>69</v>
      </c>
      <c r="N145" s="59" t="s">
        <v>69</v>
      </c>
      <c r="P145" s="59"/>
      <c r="Q145" s="61">
        <v>85000.0</v>
      </c>
      <c r="R145" s="62" t="s">
        <v>70</v>
      </c>
      <c r="S145" s="62"/>
      <c r="T145" s="62"/>
      <c r="U145" s="62"/>
      <c r="V145" s="62"/>
      <c r="W145" s="61">
        <v>425.0</v>
      </c>
      <c r="X145" s="62" t="s">
        <v>70</v>
      </c>
      <c r="Y145" s="62"/>
      <c r="Z145" s="62"/>
      <c r="AA145" s="62"/>
      <c r="AB145" s="62"/>
      <c r="AC145" s="62"/>
      <c r="AD145" s="62"/>
      <c r="AE145" s="61">
        <v>84575.0</v>
      </c>
      <c r="AF145" s="59" t="s">
        <v>70</v>
      </c>
      <c r="AG145" s="63" t="s">
        <v>183</v>
      </c>
      <c r="AH145" s="63"/>
    </row>
    <row r="146" ht="15.75" customHeight="1">
      <c r="A146" s="52">
        <v>5.94660223E9</v>
      </c>
      <c r="B146" s="53" t="s">
        <v>184</v>
      </c>
      <c r="C146" s="54">
        <v>44621.56319444445</v>
      </c>
      <c r="D146" s="53" t="s">
        <v>64</v>
      </c>
      <c r="E146" s="53" t="s">
        <v>86</v>
      </c>
      <c r="G146" s="53"/>
      <c r="H146" s="53"/>
      <c r="I146" s="53" t="s">
        <v>87</v>
      </c>
      <c r="J146" s="53" t="s">
        <v>69</v>
      </c>
      <c r="K146" s="53" t="s">
        <v>69</v>
      </c>
      <c r="L146" s="53" t="s">
        <v>88</v>
      </c>
      <c r="M146" s="53" t="s">
        <v>89</v>
      </c>
      <c r="N146" s="53" t="s">
        <v>90</v>
      </c>
      <c r="O146" s="53" t="s">
        <v>91</v>
      </c>
      <c r="P146" s="53" t="s">
        <v>91</v>
      </c>
      <c r="Q146" s="57">
        <v>-1631968.0</v>
      </c>
      <c r="R146" s="56" t="s">
        <v>70</v>
      </c>
      <c r="S146" s="56"/>
      <c r="T146" s="56"/>
      <c r="U146" s="56"/>
      <c r="V146" s="56"/>
      <c r="W146" s="57">
        <v>0.0</v>
      </c>
      <c r="X146" s="56" t="s">
        <v>70</v>
      </c>
      <c r="Y146" s="56"/>
      <c r="Z146" s="56"/>
      <c r="AA146" s="56"/>
      <c r="AB146" s="56"/>
      <c r="AC146" s="56"/>
      <c r="AD146" s="56"/>
      <c r="AE146" s="57">
        <v>0.0</v>
      </c>
      <c r="AF146" s="53" t="s">
        <v>70</v>
      </c>
    </row>
    <row r="147" ht="15.75" customHeight="1">
      <c r="A147" s="58">
        <v>5.945006121E9</v>
      </c>
      <c r="B147" s="59"/>
      <c r="C147" s="60">
        <v>44621.402083333334</v>
      </c>
      <c r="D147" s="59" t="s">
        <v>64</v>
      </c>
      <c r="E147" s="59" t="s">
        <v>65</v>
      </c>
      <c r="F147" s="59"/>
      <c r="G147" s="59"/>
      <c r="H147" s="59"/>
      <c r="I147" s="59" t="s">
        <v>71</v>
      </c>
      <c r="J147" s="59" t="s">
        <v>72</v>
      </c>
      <c r="K147" s="59" t="s">
        <v>72</v>
      </c>
      <c r="L147" s="59" t="s">
        <v>68</v>
      </c>
      <c r="M147" s="59" t="s">
        <v>69</v>
      </c>
      <c r="N147" s="59" t="s">
        <v>69</v>
      </c>
      <c r="P147" s="59"/>
      <c r="Q147" s="61">
        <v>46000.0</v>
      </c>
      <c r="R147" s="62" t="s">
        <v>70</v>
      </c>
      <c r="S147" s="62"/>
      <c r="T147" s="62"/>
      <c r="U147" s="62"/>
      <c r="V147" s="62"/>
      <c r="W147" s="61">
        <v>230.0</v>
      </c>
      <c r="X147" s="62" t="s">
        <v>70</v>
      </c>
      <c r="Y147" s="62"/>
      <c r="Z147" s="62"/>
      <c r="AA147" s="62"/>
      <c r="AB147" s="62"/>
      <c r="AC147" s="62"/>
      <c r="AD147" s="62"/>
      <c r="AE147" s="61">
        <v>1631968.0</v>
      </c>
      <c r="AF147" s="59" t="s">
        <v>70</v>
      </c>
      <c r="AG147" s="63" t="s">
        <v>185</v>
      </c>
      <c r="AH147" s="63"/>
    </row>
    <row r="148" ht="15.75" customHeight="1">
      <c r="A148" s="85"/>
      <c r="B148" s="86"/>
      <c r="C148" s="87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P148" s="86"/>
      <c r="Q148" s="88"/>
      <c r="R148" s="89"/>
      <c r="S148" s="89"/>
      <c r="T148" s="89"/>
      <c r="U148" s="89"/>
      <c r="V148" s="89"/>
      <c r="W148" s="88"/>
      <c r="X148" s="89"/>
      <c r="Y148" s="89"/>
      <c r="Z148" s="89"/>
      <c r="AA148" s="89"/>
      <c r="AB148" s="89"/>
      <c r="AC148" s="89"/>
      <c r="AD148" s="89"/>
      <c r="AE148" s="88"/>
      <c r="AF148" s="86"/>
    </row>
    <row r="149" ht="15.75" customHeight="1">
      <c r="A149" s="85"/>
      <c r="B149" s="86"/>
      <c r="C149" s="87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P149" s="86"/>
      <c r="Q149" s="88"/>
      <c r="R149" s="89"/>
      <c r="S149" s="89"/>
      <c r="T149" s="89"/>
      <c r="U149" s="89"/>
      <c r="V149" s="89"/>
      <c r="W149" s="88"/>
      <c r="X149" s="89"/>
      <c r="Y149" s="89"/>
      <c r="Z149" s="89"/>
      <c r="AA149" s="89"/>
      <c r="AB149" s="89"/>
      <c r="AC149" s="89"/>
      <c r="AD149" s="89"/>
      <c r="AE149" s="88"/>
      <c r="AF149" s="86"/>
      <c r="AG149" s="84"/>
    </row>
    <row r="150" ht="15.75" customHeight="1">
      <c r="A150" s="85"/>
      <c r="B150" s="86"/>
      <c r="C150" s="87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P150" s="86"/>
      <c r="Q150" s="88"/>
      <c r="R150" s="89"/>
      <c r="S150" s="89"/>
      <c r="T150" s="89"/>
      <c r="U150" s="89"/>
      <c r="V150" s="89"/>
      <c r="W150" s="88"/>
      <c r="X150" s="89"/>
      <c r="Y150" s="89"/>
      <c r="Z150" s="89"/>
      <c r="AA150" s="89"/>
      <c r="AB150" s="89"/>
      <c r="AC150" s="89"/>
      <c r="AD150" s="89"/>
      <c r="AE150" s="88"/>
      <c r="AF150" s="86"/>
    </row>
    <row r="151" ht="15.75" customHeight="1">
      <c r="A151" s="85"/>
      <c r="B151" s="86"/>
      <c r="C151" s="87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P151" s="86"/>
      <c r="Q151" s="88"/>
      <c r="R151" s="89"/>
      <c r="S151" s="89"/>
      <c r="T151" s="89"/>
      <c r="U151" s="89"/>
      <c r="V151" s="89"/>
      <c r="W151" s="88"/>
      <c r="X151" s="89"/>
      <c r="Y151" s="89"/>
      <c r="Z151" s="89"/>
      <c r="AA151" s="89"/>
      <c r="AB151" s="89"/>
      <c r="AC151" s="89"/>
      <c r="AD151" s="89"/>
      <c r="AE151" s="88"/>
      <c r="AF151" s="86"/>
      <c r="AG151" s="84"/>
    </row>
    <row r="152" ht="15.75" customHeight="1">
      <c r="A152" s="85"/>
      <c r="B152" s="86"/>
      <c r="C152" s="87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P152" s="86"/>
      <c r="Q152" s="88"/>
      <c r="R152" s="89"/>
      <c r="S152" s="89"/>
      <c r="T152" s="89"/>
      <c r="U152" s="89"/>
      <c r="V152" s="89"/>
      <c r="W152" s="88"/>
      <c r="X152" s="89"/>
      <c r="Y152" s="89"/>
      <c r="Z152" s="89"/>
      <c r="AA152" s="89"/>
      <c r="AB152" s="89"/>
      <c r="AC152" s="89"/>
      <c r="AD152" s="89"/>
      <c r="AE152" s="88"/>
      <c r="AF152" s="86"/>
    </row>
    <row r="153" ht="15.75" customHeight="1">
      <c r="A153" s="85"/>
      <c r="B153" s="86"/>
      <c r="C153" s="87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P153" s="86"/>
      <c r="Q153" s="88"/>
      <c r="R153" s="89"/>
      <c r="S153" s="89"/>
      <c r="T153" s="89"/>
      <c r="U153" s="89"/>
      <c r="V153" s="89"/>
      <c r="W153" s="88"/>
      <c r="X153" s="89"/>
      <c r="Y153" s="89"/>
      <c r="Z153" s="89"/>
      <c r="AA153" s="89"/>
      <c r="AB153" s="89"/>
      <c r="AC153" s="89"/>
      <c r="AD153" s="89"/>
      <c r="AE153" s="88"/>
      <c r="AF153" s="86"/>
    </row>
    <row r="154" ht="15.75" customHeight="1">
      <c r="A154" s="85"/>
      <c r="B154" s="86"/>
      <c r="C154" s="87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P154" s="86"/>
      <c r="Q154" s="90"/>
    </row>
    <row r="155" ht="15.75" customHeight="1">
      <c r="A155" s="85"/>
      <c r="B155" s="86"/>
      <c r="C155" s="87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P155" s="86"/>
      <c r="Q155" s="91"/>
      <c r="R155" s="91"/>
      <c r="S155" s="91"/>
      <c r="T155" s="92"/>
      <c r="U155" s="92"/>
      <c r="V155" s="92"/>
      <c r="W155" s="91"/>
      <c r="X155" s="92"/>
      <c r="Y155" s="92"/>
      <c r="Z155" s="92"/>
      <c r="AA155" s="92"/>
      <c r="AB155" s="92"/>
      <c r="AC155" s="92"/>
      <c r="AD155" s="92"/>
      <c r="AE155" s="91"/>
      <c r="AF155" s="19"/>
      <c r="AG155" s="84"/>
    </row>
    <row r="156" ht="15.75" customHeight="1">
      <c r="A156" s="85"/>
      <c r="B156" s="86"/>
      <c r="C156" s="87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P156" s="86"/>
      <c r="Q156" s="93"/>
      <c r="R156" s="94"/>
      <c r="S156" s="94"/>
      <c r="T156" s="94"/>
      <c r="U156" s="94"/>
      <c r="V156" s="94"/>
      <c r="W156" s="93"/>
      <c r="X156" s="94"/>
      <c r="Y156" s="94"/>
      <c r="Z156" s="94"/>
      <c r="AA156" s="94"/>
      <c r="AB156" s="94"/>
      <c r="AC156" s="94"/>
      <c r="AD156" s="94"/>
      <c r="AE156" s="93"/>
      <c r="AF156" s="24"/>
      <c r="AG156" s="84"/>
    </row>
    <row r="157" ht="15.75" customHeight="1">
      <c r="A157" s="85"/>
      <c r="B157" s="86"/>
      <c r="C157" s="87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P157" s="86"/>
      <c r="Q157" s="93"/>
      <c r="R157" s="56"/>
      <c r="S157" s="56"/>
      <c r="T157" s="56"/>
      <c r="U157" s="56"/>
      <c r="V157" s="56"/>
      <c r="W157" s="57"/>
      <c r="X157" s="56"/>
      <c r="Y157" s="56"/>
      <c r="Z157" s="56"/>
      <c r="AA157" s="56"/>
      <c r="AB157" s="56"/>
      <c r="AC157" s="56"/>
      <c r="AD157" s="56"/>
      <c r="AE157" s="57"/>
      <c r="AF157" s="86"/>
      <c r="AG157" s="84"/>
    </row>
    <row r="158" ht="15.75" customHeight="1">
      <c r="A158" s="85"/>
      <c r="B158" s="86"/>
      <c r="C158" s="87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P158" s="86"/>
      <c r="Q158" s="88"/>
      <c r="R158" s="95"/>
      <c r="S158" s="95"/>
      <c r="T158" s="95"/>
      <c r="U158" s="95"/>
      <c r="V158" s="95"/>
      <c r="W158" s="88"/>
      <c r="X158" s="95"/>
      <c r="Y158" s="95"/>
      <c r="Z158" s="95"/>
      <c r="AA158" s="95"/>
      <c r="AB158" s="95"/>
      <c r="AC158" s="95"/>
      <c r="AD158" s="95"/>
      <c r="AE158" s="88"/>
      <c r="AF158" s="86"/>
      <c r="AG158" s="84"/>
      <c r="AH158" s="84"/>
    </row>
    <row r="159" ht="15.75" customHeight="1">
      <c r="A159" s="85"/>
      <c r="B159" s="86"/>
      <c r="C159" s="87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P159" s="86"/>
      <c r="Q159" s="57"/>
      <c r="R159" s="56"/>
      <c r="S159" s="56"/>
      <c r="T159" s="56"/>
      <c r="U159" s="56"/>
      <c r="V159" s="56"/>
      <c r="W159" s="57"/>
      <c r="X159" s="56"/>
      <c r="Y159" s="56"/>
      <c r="Z159" s="56"/>
      <c r="AA159" s="56"/>
      <c r="AB159" s="56"/>
      <c r="AC159" s="56"/>
      <c r="AD159" s="56"/>
      <c r="AE159" s="57"/>
      <c r="AF159" s="86"/>
      <c r="AG159" s="84"/>
      <c r="AH159" s="84"/>
    </row>
    <row r="160" ht="15.75" customHeight="1">
      <c r="A160" s="96"/>
      <c r="B160" s="97"/>
      <c r="C160" s="98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P160" s="97"/>
      <c r="Q160" s="99"/>
      <c r="R160" s="100"/>
      <c r="S160" s="100"/>
      <c r="T160" s="100"/>
      <c r="U160" s="100"/>
      <c r="V160" s="100"/>
      <c r="W160" s="99"/>
      <c r="X160" s="100"/>
      <c r="Y160" s="100"/>
      <c r="Z160" s="100"/>
      <c r="AA160" s="100"/>
      <c r="AB160" s="100"/>
      <c r="AC160" s="100"/>
      <c r="AD160" s="100"/>
      <c r="AE160" s="99"/>
      <c r="AF160" s="97"/>
      <c r="AG160" s="101"/>
      <c r="AH160" s="101"/>
    </row>
    <row r="161" ht="15.75" customHeight="1">
      <c r="A161" s="85"/>
      <c r="B161" s="86"/>
      <c r="C161" s="87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8"/>
      <c r="R161" s="89"/>
      <c r="S161" s="89"/>
      <c r="T161" s="89"/>
      <c r="U161" s="89"/>
      <c r="V161" s="89"/>
      <c r="W161" s="88"/>
      <c r="X161" s="89"/>
      <c r="Y161" s="89"/>
      <c r="Z161" s="89"/>
      <c r="AA161" s="89"/>
      <c r="AB161" s="89"/>
      <c r="AC161" s="89"/>
      <c r="AD161" s="89"/>
      <c r="AE161" s="88"/>
      <c r="AF161" s="86"/>
    </row>
    <row r="162" ht="15.75" customHeight="1">
      <c r="A162" s="85"/>
      <c r="B162" s="86"/>
      <c r="C162" s="87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8"/>
      <c r="R162" s="89"/>
      <c r="S162" s="89"/>
      <c r="T162" s="89"/>
      <c r="U162" s="89"/>
      <c r="V162" s="89"/>
      <c r="W162" s="88"/>
      <c r="X162" s="89"/>
      <c r="Y162" s="89"/>
      <c r="Z162" s="89"/>
      <c r="AA162" s="89"/>
      <c r="AB162" s="89"/>
      <c r="AC162" s="89"/>
      <c r="AD162" s="89"/>
      <c r="AE162" s="88"/>
      <c r="AF162" s="86"/>
    </row>
    <row r="163" ht="15.75" customHeight="1">
      <c r="A163" s="85"/>
      <c r="B163" s="86"/>
      <c r="C163" s="87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P163" s="86"/>
      <c r="Q163" s="88"/>
      <c r="R163" s="89"/>
      <c r="S163" s="89"/>
      <c r="T163" s="89"/>
      <c r="U163" s="89"/>
      <c r="V163" s="89"/>
      <c r="W163" s="88"/>
      <c r="X163" s="89"/>
      <c r="Y163" s="89"/>
      <c r="Z163" s="89"/>
      <c r="AA163" s="89"/>
      <c r="AB163" s="89"/>
      <c r="AC163" s="89"/>
      <c r="AD163" s="89"/>
      <c r="AE163" s="88"/>
      <c r="AF163" s="86"/>
      <c r="AG163" s="88"/>
    </row>
    <row r="164" ht="15.75" customHeight="1">
      <c r="A164" s="85"/>
      <c r="B164" s="86"/>
      <c r="C164" s="87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P164" s="86"/>
      <c r="Q164" s="90"/>
      <c r="AG164" s="88"/>
    </row>
    <row r="165" ht="15.75" customHeight="1">
      <c r="A165" s="85"/>
      <c r="B165" s="86"/>
      <c r="C165" s="87"/>
      <c r="D165" s="86"/>
      <c r="E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91"/>
      <c r="R165" s="91"/>
      <c r="S165" s="91"/>
      <c r="T165" s="92"/>
      <c r="U165" s="92"/>
      <c r="V165" s="92"/>
      <c r="W165" s="91"/>
      <c r="X165" s="92"/>
      <c r="Y165" s="92"/>
      <c r="Z165" s="92"/>
      <c r="AA165" s="92"/>
      <c r="AB165" s="92"/>
      <c r="AC165" s="92"/>
      <c r="AD165" s="92"/>
      <c r="AE165" s="91"/>
      <c r="AF165" s="19"/>
    </row>
    <row r="166" ht="15.75" customHeight="1">
      <c r="A166" s="85"/>
      <c r="B166" s="86"/>
      <c r="C166" s="87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P166" s="86"/>
      <c r="Q166" s="102"/>
      <c r="R166" s="103"/>
      <c r="S166" s="103"/>
      <c r="T166" s="103"/>
      <c r="U166" s="103"/>
      <c r="V166" s="103"/>
      <c r="W166" s="102"/>
      <c r="X166" s="103"/>
      <c r="Y166" s="103"/>
      <c r="Z166" s="103"/>
      <c r="AA166" s="103"/>
      <c r="AB166" s="103"/>
      <c r="AC166" s="103"/>
      <c r="AD166" s="103"/>
      <c r="AE166" s="102"/>
      <c r="AF166" s="24"/>
    </row>
    <row r="167" ht="15.75" customHeight="1">
      <c r="A167" s="85"/>
      <c r="B167" s="86"/>
      <c r="C167" s="87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P167" s="86"/>
      <c r="Q167" s="102"/>
      <c r="R167" s="104"/>
      <c r="S167" s="104"/>
      <c r="T167" s="104"/>
      <c r="U167" s="104"/>
      <c r="V167" s="104"/>
      <c r="W167" s="105"/>
      <c r="X167" s="104"/>
      <c r="Y167" s="104"/>
      <c r="Z167" s="104"/>
      <c r="AA167" s="104"/>
      <c r="AB167" s="104"/>
      <c r="AC167" s="104"/>
      <c r="AD167" s="104"/>
      <c r="AE167" s="105"/>
      <c r="AF167" s="86"/>
    </row>
    <row r="168" ht="15.75" customHeight="1">
      <c r="A168" s="85"/>
      <c r="B168" s="86"/>
      <c r="C168" s="87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P168" s="86"/>
      <c r="Q168" s="102"/>
      <c r="R168" s="104"/>
      <c r="S168" s="104"/>
      <c r="T168" s="104"/>
      <c r="U168" s="104"/>
      <c r="V168" s="104"/>
      <c r="W168" s="105"/>
      <c r="X168" s="104"/>
      <c r="Y168" s="104"/>
      <c r="Z168" s="104"/>
      <c r="AA168" s="104"/>
      <c r="AB168" s="104"/>
      <c r="AC168" s="104"/>
      <c r="AD168" s="104"/>
      <c r="AE168" s="105"/>
      <c r="AF168" s="86"/>
    </row>
    <row r="169" ht="15.75" customHeight="1">
      <c r="A169" s="85"/>
      <c r="B169" s="86"/>
      <c r="C169" s="87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P169" s="86"/>
      <c r="Q169" s="102"/>
      <c r="R169" s="104"/>
      <c r="S169" s="104"/>
      <c r="T169" s="104"/>
      <c r="U169" s="104"/>
      <c r="V169" s="104"/>
      <c r="W169" s="105"/>
      <c r="X169" s="104"/>
      <c r="Y169" s="104"/>
      <c r="Z169" s="104"/>
      <c r="AA169" s="104"/>
      <c r="AB169" s="104"/>
      <c r="AC169" s="104"/>
      <c r="AD169" s="104"/>
      <c r="AE169" s="105"/>
      <c r="AF169" s="86"/>
      <c r="AG169" s="84"/>
      <c r="AH169" s="84"/>
    </row>
    <row r="170" ht="15.75" customHeight="1">
      <c r="A170" s="85"/>
      <c r="B170" s="86"/>
      <c r="C170" s="87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105"/>
      <c r="R170" s="106"/>
      <c r="S170" s="106"/>
      <c r="T170" s="106"/>
      <c r="U170" s="106"/>
      <c r="V170" s="106"/>
      <c r="W170" s="105"/>
      <c r="X170" s="106"/>
      <c r="Y170" s="106"/>
      <c r="Z170" s="106"/>
      <c r="AA170" s="106"/>
      <c r="AB170" s="106"/>
      <c r="AC170" s="106"/>
      <c r="AD170" s="106"/>
      <c r="AE170" s="105"/>
      <c r="AF170" s="86"/>
      <c r="AG170" s="84"/>
      <c r="AH170" s="84"/>
    </row>
    <row r="171" ht="15.75" customHeight="1">
      <c r="A171" s="85"/>
      <c r="B171" s="86"/>
      <c r="C171" s="87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8"/>
      <c r="R171" s="89"/>
      <c r="S171" s="89"/>
      <c r="T171" s="89"/>
      <c r="U171" s="89"/>
      <c r="V171" s="89"/>
      <c r="W171" s="88"/>
      <c r="X171" s="89"/>
      <c r="Y171" s="89"/>
      <c r="Z171" s="89"/>
      <c r="AA171" s="89"/>
      <c r="AB171" s="89"/>
      <c r="AC171" s="89"/>
      <c r="AD171" s="89"/>
      <c r="AE171" s="88"/>
      <c r="AF171" s="86"/>
      <c r="AG171" s="84"/>
      <c r="AH171" s="84"/>
    </row>
    <row r="172" ht="15.75" customHeight="1">
      <c r="A172" s="85"/>
      <c r="B172" s="86"/>
      <c r="C172" s="87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8"/>
      <c r="R172" s="89"/>
      <c r="S172" s="89"/>
      <c r="T172" s="89"/>
      <c r="U172" s="89"/>
      <c r="V172" s="89"/>
      <c r="W172" s="88"/>
      <c r="X172" s="89"/>
      <c r="Y172" s="89"/>
      <c r="Z172" s="89"/>
      <c r="AA172" s="89"/>
      <c r="AB172" s="89"/>
      <c r="AC172" s="89"/>
      <c r="AD172" s="89"/>
      <c r="AE172" s="88"/>
      <c r="AF172" s="86"/>
      <c r="AG172" s="84"/>
      <c r="AH172" s="84"/>
    </row>
    <row r="173" ht="15.75" customHeight="1">
      <c r="A173" s="85"/>
      <c r="B173" s="86"/>
      <c r="C173" s="87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P173" s="86"/>
      <c r="Q173" s="107"/>
      <c r="R173" s="108"/>
      <c r="S173" s="108"/>
      <c r="T173" s="108"/>
      <c r="U173" s="108"/>
      <c r="V173" s="108"/>
      <c r="W173" s="107"/>
      <c r="X173" s="108"/>
      <c r="Y173" s="108"/>
      <c r="Z173" s="108"/>
      <c r="AA173" s="108"/>
      <c r="AB173" s="108"/>
      <c r="AC173" s="108"/>
      <c r="AD173" s="108"/>
      <c r="AE173" s="107"/>
      <c r="AF173" s="97"/>
    </row>
    <row r="174" ht="15.75" customHeight="1">
      <c r="A174" s="85"/>
      <c r="B174" s="86"/>
      <c r="C174" s="87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P174" s="86"/>
      <c r="Q174" s="88"/>
      <c r="R174" s="89"/>
      <c r="S174" s="89"/>
      <c r="T174" s="89"/>
      <c r="U174" s="89"/>
      <c r="V174" s="89"/>
      <c r="W174" s="88"/>
      <c r="X174" s="89"/>
      <c r="Y174" s="89"/>
      <c r="Z174" s="89"/>
      <c r="AA174" s="89"/>
      <c r="AB174" s="89"/>
      <c r="AC174" s="89"/>
      <c r="AD174" s="89"/>
      <c r="AE174" s="88"/>
      <c r="AF174" s="86"/>
      <c r="AG174" s="84"/>
      <c r="AH174" s="84"/>
    </row>
    <row r="175" ht="15.75" customHeight="1">
      <c r="A175" s="85"/>
      <c r="B175" s="86"/>
      <c r="C175" s="87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P175" s="86"/>
      <c r="Q175" s="88"/>
      <c r="R175" s="89"/>
      <c r="S175" s="89"/>
      <c r="T175" s="89"/>
      <c r="U175" s="89"/>
      <c r="V175" s="89"/>
      <c r="W175" s="88"/>
      <c r="X175" s="89"/>
      <c r="Y175" s="89"/>
      <c r="Z175" s="89"/>
      <c r="AA175" s="89"/>
      <c r="AB175" s="89"/>
      <c r="AC175" s="89"/>
      <c r="AD175" s="89"/>
      <c r="AE175" s="88"/>
      <c r="AF175" s="86"/>
    </row>
    <row r="176" ht="15.75" customHeight="1">
      <c r="A176" s="85"/>
      <c r="B176" s="86"/>
      <c r="C176" s="87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P176" s="86"/>
      <c r="Q176" s="88"/>
      <c r="R176" s="89"/>
      <c r="S176" s="89"/>
      <c r="T176" s="89"/>
      <c r="U176" s="89"/>
      <c r="V176" s="89"/>
      <c r="W176" s="88"/>
      <c r="X176" s="89"/>
      <c r="Y176" s="89"/>
      <c r="Z176" s="89"/>
      <c r="AA176" s="89"/>
      <c r="AB176" s="89"/>
      <c r="AC176" s="89"/>
      <c r="AD176" s="89"/>
      <c r="AE176" s="88"/>
      <c r="AF176" s="86"/>
    </row>
    <row r="177" ht="15.75" customHeight="1">
      <c r="A177" s="85"/>
      <c r="B177" s="86"/>
      <c r="C177" s="87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P177" s="86"/>
      <c r="Q177" s="90"/>
    </row>
    <row r="178" ht="15.75" customHeight="1">
      <c r="A178" s="85"/>
      <c r="B178" s="86"/>
      <c r="C178" s="87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P178" s="86"/>
      <c r="Q178" s="91"/>
      <c r="R178" s="91"/>
      <c r="S178" s="91"/>
      <c r="T178" s="92"/>
      <c r="U178" s="92"/>
      <c r="V178" s="92"/>
      <c r="W178" s="91"/>
      <c r="X178" s="92"/>
      <c r="Y178" s="92"/>
      <c r="Z178" s="92"/>
      <c r="AA178" s="92"/>
      <c r="AB178" s="92"/>
      <c r="AC178" s="92"/>
      <c r="AD178" s="92"/>
      <c r="AE178" s="91"/>
      <c r="AF178" s="19"/>
    </row>
    <row r="179" ht="15.75" customHeight="1">
      <c r="A179" s="52"/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P179" s="53"/>
      <c r="Q179" s="109"/>
      <c r="R179" s="92"/>
      <c r="S179" s="92"/>
      <c r="T179" s="92"/>
      <c r="U179" s="92"/>
      <c r="V179" s="92"/>
      <c r="W179" s="109"/>
      <c r="X179" s="92"/>
      <c r="Y179" s="92"/>
      <c r="Z179" s="92"/>
      <c r="AA179" s="92"/>
      <c r="AB179" s="92"/>
      <c r="AC179" s="92"/>
      <c r="AD179" s="92"/>
      <c r="AE179" s="109"/>
      <c r="AF179" s="24"/>
      <c r="AG179" s="110"/>
      <c r="AH179" s="110"/>
    </row>
    <row r="180" ht="15.75" customHeight="1">
      <c r="A180" s="85"/>
      <c r="B180" s="86"/>
      <c r="C180" s="87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P180" s="86"/>
      <c r="Q180" s="109"/>
      <c r="R180" s="89"/>
      <c r="S180" s="89"/>
      <c r="T180" s="89"/>
      <c r="U180" s="89"/>
      <c r="V180" s="89"/>
      <c r="W180" s="88"/>
      <c r="X180" s="89"/>
      <c r="Y180" s="89"/>
      <c r="Z180" s="89"/>
      <c r="AA180" s="89"/>
      <c r="AB180" s="89"/>
      <c r="AC180" s="89"/>
      <c r="AD180" s="89"/>
      <c r="AE180" s="88"/>
      <c r="AF180" s="86"/>
    </row>
    <row r="181" ht="15.75" customHeight="1">
      <c r="A181" s="85"/>
      <c r="B181" s="86"/>
      <c r="C181" s="87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P181" s="86"/>
      <c r="Q181" s="109"/>
      <c r="R181" s="89"/>
      <c r="S181" s="89"/>
      <c r="T181" s="89"/>
      <c r="U181" s="89"/>
      <c r="V181" s="89"/>
      <c r="W181" s="88"/>
      <c r="X181" s="89"/>
      <c r="Y181" s="89"/>
      <c r="Z181" s="89"/>
      <c r="AA181" s="89"/>
      <c r="AB181" s="89"/>
      <c r="AC181" s="89"/>
      <c r="AD181" s="89"/>
      <c r="AE181" s="88"/>
      <c r="AF181" s="86"/>
    </row>
    <row r="182" ht="15.75" customHeight="1">
      <c r="A182" s="85"/>
      <c r="B182" s="86"/>
      <c r="C182" s="87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P182" s="86"/>
      <c r="Q182" s="109"/>
      <c r="R182" s="89"/>
      <c r="S182" s="89"/>
      <c r="T182" s="89"/>
      <c r="U182" s="89"/>
      <c r="V182" s="89"/>
      <c r="W182" s="88"/>
      <c r="X182" s="89"/>
      <c r="Y182" s="89"/>
      <c r="Z182" s="89"/>
      <c r="AA182" s="89"/>
      <c r="AB182" s="89"/>
      <c r="AC182" s="89"/>
      <c r="AD182" s="89"/>
      <c r="AE182" s="88"/>
      <c r="AF182" s="86"/>
    </row>
    <row r="183" ht="15.75" customHeight="1">
      <c r="A183" s="85"/>
      <c r="B183" s="86"/>
      <c r="C183" s="87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109"/>
      <c r="R183" s="89"/>
      <c r="S183" s="89"/>
      <c r="T183" s="89"/>
      <c r="U183" s="89"/>
      <c r="V183" s="89"/>
      <c r="W183" s="88"/>
      <c r="X183" s="89"/>
      <c r="Y183" s="89"/>
      <c r="Z183" s="89"/>
      <c r="AA183" s="89"/>
      <c r="AB183" s="89"/>
      <c r="AC183" s="89"/>
      <c r="AD183" s="89"/>
      <c r="AE183" s="88"/>
      <c r="AF183" s="86"/>
    </row>
    <row r="184" ht="15.75" customHeight="1">
      <c r="A184" s="85"/>
      <c r="B184" s="86"/>
      <c r="C184" s="87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109"/>
      <c r="R184" s="89"/>
      <c r="S184" s="89"/>
      <c r="T184" s="89"/>
      <c r="U184" s="89"/>
      <c r="V184" s="89"/>
      <c r="W184" s="88"/>
      <c r="X184" s="89"/>
      <c r="Y184" s="89"/>
      <c r="Z184" s="89"/>
      <c r="AA184" s="89"/>
      <c r="AB184" s="89"/>
      <c r="AC184" s="89"/>
      <c r="AD184" s="89"/>
      <c r="AE184" s="88"/>
      <c r="AF184" s="86"/>
    </row>
    <row r="185" ht="15.75" customHeight="1">
      <c r="A185" s="85"/>
      <c r="B185" s="86"/>
      <c r="C185" s="87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109"/>
      <c r="R185" s="89"/>
      <c r="S185" s="89"/>
      <c r="T185" s="89"/>
      <c r="U185" s="89"/>
      <c r="V185" s="89"/>
      <c r="W185" s="88"/>
      <c r="X185" s="89"/>
      <c r="Y185" s="89"/>
      <c r="Z185" s="89"/>
      <c r="AA185" s="89"/>
      <c r="AB185" s="89"/>
      <c r="AC185" s="89"/>
      <c r="AD185" s="89"/>
      <c r="AE185" s="88"/>
      <c r="AF185" s="86"/>
    </row>
    <row r="186" ht="15.75" customHeight="1">
      <c r="A186" s="85"/>
      <c r="B186" s="86"/>
      <c r="C186" s="87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P186" s="86"/>
      <c r="Q186" s="88"/>
      <c r="R186" s="89"/>
      <c r="S186" s="89"/>
      <c r="T186" s="89"/>
      <c r="U186" s="89"/>
      <c r="V186" s="89"/>
      <c r="W186" s="88"/>
      <c r="X186" s="89"/>
      <c r="Y186" s="89"/>
      <c r="Z186" s="89"/>
      <c r="AA186" s="89"/>
      <c r="AB186" s="89"/>
      <c r="AC186" s="89"/>
      <c r="AD186" s="89"/>
      <c r="AE186" s="88"/>
      <c r="AF186" s="86"/>
    </row>
    <row r="187" ht="15.75" customHeight="1">
      <c r="A187" s="85"/>
      <c r="B187" s="86"/>
      <c r="C187" s="87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8"/>
      <c r="R187" s="89"/>
      <c r="S187" s="89"/>
      <c r="T187" s="89"/>
      <c r="U187" s="89"/>
      <c r="V187" s="89"/>
      <c r="W187" s="88"/>
      <c r="X187" s="89"/>
      <c r="Y187" s="89"/>
      <c r="Z187" s="89"/>
      <c r="AA187" s="89"/>
      <c r="AB187" s="89"/>
      <c r="AC187" s="89"/>
      <c r="AD187" s="89"/>
      <c r="AE187" s="88"/>
      <c r="AF187" s="86"/>
    </row>
    <row r="188" ht="15.75" customHeight="1">
      <c r="A188" s="96"/>
      <c r="B188" s="97"/>
      <c r="C188" s="98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P188" s="97"/>
      <c r="Q188" s="107"/>
      <c r="R188" s="108"/>
      <c r="S188" s="108"/>
      <c r="T188" s="108"/>
      <c r="U188" s="108"/>
      <c r="V188" s="108"/>
      <c r="W188" s="107"/>
      <c r="X188" s="108"/>
      <c r="Y188" s="108"/>
      <c r="Z188" s="108"/>
      <c r="AA188" s="108"/>
      <c r="AB188" s="108"/>
      <c r="AC188" s="108"/>
      <c r="AD188" s="108"/>
      <c r="AE188" s="107"/>
      <c r="AF188" s="97"/>
      <c r="AG188" s="101"/>
      <c r="AH188" s="101"/>
    </row>
    <row r="189" ht="15.75" customHeight="1">
      <c r="A189" s="85"/>
      <c r="B189" s="86"/>
      <c r="C189" s="87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P189" s="86"/>
      <c r="Q189" s="88"/>
      <c r="R189" s="89"/>
      <c r="S189" s="89"/>
      <c r="T189" s="89"/>
      <c r="U189" s="89"/>
      <c r="V189" s="89"/>
      <c r="W189" s="88"/>
      <c r="X189" s="89"/>
      <c r="Y189" s="89"/>
      <c r="Z189" s="89"/>
      <c r="AA189" s="89"/>
      <c r="AB189" s="89"/>
      <c r="AC189" s="89"/>
      <c r="AD189" s="89"/>
      <c r="AE189" s="88"/>
      <c r="AF189" s="86"/>
    </row>
    <row r="190" ht="15.75" customHeight="1">
      <c r="A190" s="85"/>
      <c r="B190" s="86"/>
      <c r="C190" s="87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P190" s="86"/>
      <c r="Q190" s="88"/>
      <c r="R190" s="89"/>
      <c r="S190" s="89"/>
      <c r="T190" s="89"/>
      <c r="U190" s="89"/>
      <c r="V190" s="89"/>
      <c r="W190" s="88"/>
      <c r="X190" s="89"/>
      <c r="Y190" s="89"/>
      <c r="Z190" s="89"/>
      <c r="AA190" s="89"/>
      <c r="AB190" s="89"/>
      <c r="AC190" s="89"/>
      <c r="AD190" s="89"/>
      <c r="AE190" s="88"/>
      <c r="AF190" s="86"/>
    </row>
    <row r="191" ht="15.75" customHeight="1">
      <c r="A191" s="85"/>
      <c r="B191" s="86"/>
      <c r="C191" s="87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P191" s="86"/>
      <c r="Q191" s="88"/>
      <c r="R191" s="89"/>
      <c r="S191" s="89"/>
      <c r="T191" s="89"/>
      <c r="U191" s="89"/>
      <c r="V191" s="89"/>
      <c r="W191" s="88"/>
      <c r="X191" s="89"/>
      <c r="Y191" s="89"/>
      <c r="Z191" s="89"/>
      <c r="AA191" s="89"/>
      <c r="AB191" s="89"/>
      <c r="AC191" s="89"/>
      <c r="AD191" s="89"/>
      <c r="AE191" s="88"/>
      <c r="AF191" s="86"/>
    </row>
    <row r="192" ht="15.75" customHeight="1">
      <c r="A192" s="85"/>
      <c r="B192" s="86"/>
      <c r="C192" s="87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P192" s="86"/>
      <c r="Q192" s="90"/>
    </row>
    <row r="193" ht="15.75" customHeight="1">
      <c r="A193" s="85"/>
      <c r="B193" s="86"/>
      <c r="C193" s="87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P193" s="86"/>
      <c r="Q193" s="91"/>
      <c r="R193" s="91"/>
      <c r="S193" s="91"/>
      <c r="T193" s="92"/>
      <c r="U193" s="92"/>
      <c r="V193" s="92"/>
      <c r="W193" s="91"/>
      <c r="X193" s="92"/>
      <c r="Y193" s="92"/>
      <c r="Z193" s="92"/>
      <c r="AA193" s="92"/>
      <c r="AB193" s="92"/>
      <c r="AC193" s="92"/>
      <c r="AD193" s="92"/>
      <c r="AE193" s="91"/>
      <c r="AF193" s="19"/>
      <c r="AG193" s="84"/>
      <c r="AH193" s="84"/>
    </row>
    <row r="194" ht="15.75" customHeight="1">
      <c r="A194" s="85"/>
      <c r="B194" s="86"/>
      <c r="C194" s="87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P194" s="86"/>
      <c r="Q194" s="109"/>
      <c r="R194" s="92"/>
      <c r="S194" s="92"/>
      <c r="T194" s="92"/>
      <c r="U194" s="92"/>
      <c r="V194" s="92"/>
      <c r="W194" s="109"/>
      <c r="X194" s="92"/>
      <c r="Y194" s="92"/>
      <c r="Z194" s="92"/>
      <c r="AA194" s="92"/>
      <c r="AB194" s="92"/>
      <c r="AC194" s="92"/>
      <c r="AD194" s="92"/>
      <c r="AE194" s="109"/>
      <c r="AF194" s="24"/>
      <c r="AG194" s="84"/>
      <c r="AH194" s="84"/>
    </row>
    <row r="195" ht="15.75" customHeight="1">
      <c r="A195" s="85"/>
      <c r="B195" s="86"/>
      <c r="C195" s="87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109"/>
      <c r="R195" s="111"/>
      <c r="S195" s="111"/>
      <c r="T195" s="111"/>
      <c r="U195" s="111"/>
      <c r="V195" s="111"/>
      <c r="W195" s="46"/>
      <c r="X195" s="111"/>
      <c r="Y195" s="111"/>
      <c r="Z195" s="111"/>
      <c r="AA195" s="111"/>
      <c r="AB195" s="111"/>
      <c r="AC195" s="111"/>
      <c r="AD195" s="111"/>
      <c r="AE195" s="88"/>
      <c r="AF195" s="86"/>
    </row>
    <row r="196" ht="15.75" customHeight="1">
      <c r="A196" s="85"/>
      <c r="B196" s="86"/>
      <c r="C196" s="87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109"/>
      <c r="R196" s="89"/>
      <c r="S196" s="89"/>
      <c r="T196" s="89"/>
      <c r="U196" s="89"/>
      <c r="V196" s="89"/>
      <c r="W196" s="88"/>
      <c r="X196" s="89"/>
      <c r="Y196" s="89"/>
      <c r="Z196" s="89"/>
      <c r="AA196" s="89"/>
      <c r="AB196" s="89"/>
      <c r="AC196" s="89"/>
      <c r="AD196" s="89"/>
      <c r="AE196" s="112"/>
      <c r="AF196" s="112"/>
    </row>
    <row r="197" ht="15.75" customHeight="1">
      <c r="A197" s="85"/>
      <c r="B197" s="86"/>
      <c r="C197" s="87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P197" s="86"/>
      <c r="Q197" s="109"/>
      <c r="R197" s="89"/>
      <c r="S197" s="89"/>
      <c r="T197" s="89"/>
      <c r="U197" s="89"/>
      <c r="V197" s="89"/>
      <c r="W197" s="88"/>
      <c r="X197" s="89"/>
      <c r="Y197" s="89"/>
      <c r="Z197" s="89"/>
      <c r="AA197" s="89"/>
      <c r="AB197" s="89"/>
      <c r="AC197" s="89"/>
      <c r="AD197" s="89"/>
      <c r="AE197" s="88"/>
      <c r="AF197" s="86"/>
    </row>
    <row r="198" ht="15.75" customHeight="1">
      <c r="A198" s="85"/>
      <c r="B198" s="86"/>
      <c r="C198" s="87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P198" s="86"/>
      <c r="Q198" s="109"/>
      <c r="R198" s="89"/>
      <c r="S198" s="89"/>
      <c r="T198" s="89"/>
      <c r="U198" s="89"/>
      <c r="V198" s="89"/>
      <c r="W198" s="88"/>
      <c r="X198" s="89"/>
      <c r="Y198" s="89"/>
      <c r="Z198" s="89"/>
      <c r="AA198" s="89"/>
      <c r="AB198" s="89"/>
      <c r="AC198" s="89"/>
      <c r="AD198" s="89"/>
      <c r="AE198" s="88"/>
      <c r="AF198" s="86"/>
    </row>
    <row r="199" ht="15.75" customHeight="1">
      <c r="A199" s="85"/>
      <c r="B199" s="86"/>
      <c r="C199" s="87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109"/>
      <c r="R199" s="89"/>
      <c r="S199" s="89"/>
      <c r="T199" s="89"/>
      <c r="U199" s="89"/>
      <c r="V199" s="89"/>
      <c r="W199" s="88"/>
      <c r="X199" s="89"/>
      <c r="Y199" s="89"/>
      <c r="Z199" s="89"/>
      <c r="AA199" s="89"/>
      <c r="AB199" s="89"/>
      <c r="AC199" s="89"/>
      <c r="AD199" s="89"/>
      <c r="AE199" s="88"/>
      <c r="AF199" s="86"/>
    </row>
    <row r="200" ht="15.75" customHeight="1">
      <c r="A200" s="85"/>
      <c r="B200" s="86"/>
      <c r="C200" s="87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P200" s="86"/>
      <c r="Q200" s="88"/>
      <c r="R200" s="89"/>
      <c r="S200" s="89"/>
      <c r="T200" s="89"/>
      <c r="U200" s="89"/>
      <c r="V200" s="89"/>
      <c r="W200" s="88"/>
      <c r="X200" s="89"/>
      <c r="Y200" s="89"/>
      <c r="Z200" s="89"/>
      <c r="AA200" s="89"/>
      <c r="AB200" s="89"/>
      <c r="AC200" s="89"/>
      <c r="AD200" s="89"/>
      <c r="AE200" s="88"/>
      <c r="AF200" s="86"/>
    </row>
    <row r="201" ht="15.75" customHeight="1">
      <c r="A201" s="96"/>
      <c r="B201" s="97"/>
      <c r="C201" s="98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P201" s="97"/>
      <c r="Q201" s="107"/>
      <c r="R201" s="108"/>
      <c r="S201" s="108"/>
      <c r="T201" s="108"/>
      <c r="U201" s="108"/>
      <c r="V201" s="108"/>
      <c r="W201" s="107"/>
      <c r="X201" s="108"/>
      <c r="Y201" s="108"/>
      <c r="Z201" s="108"/>
      <c r="AA201" s="108"/>
      <c r="AB201" s="108"/>
      <c r="AC201" s="108"/>
      <c r="AD201" s="108"/>
      <c r="AE201" s="107"/>
      <c r="AF201" s="97"/>
      <c r="AG201" s="101"/>
      <c r="AH201" s="101"/>
    </row>
    <row r="202" ht="15.75" customHeight="1">
      <c r="A202" s="85"/>
      <c r="B202" s="86"/>
      <c r="C202" s="87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P202" s="86"/>
      <c r="Q202" s="88"/>
      <c r="R202" s="89"/>
      <c r="S202" s="89"/>
      <c r="T202" s="89"/>
      <c r="U202" s="89"/>
      <c r="V202" s="89"/>
      <c r="W202" s="88"/>
      <c r="X202" s="89"/>
      <c r="Y202" s="89"/>
      <c r="Z202" s="89"/>
      <c r="AA202" s="89"/>
      <c r="AB202" s="89"/>
      <c r="AC202" s="89"/>
      <c r="AD202" s="89"/>
      <c r="AE202" s="88"/>
      <c r="AF202" s="86"/>
    </row>
    <row r="203" ht="15.75" customHeight="1">
      <c r="A203" s="85"/>
      <c r="B203" s="86"/>
      <c r="C203" s="87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P203" s="86"/>
      <c r="Q203" s="88"/>
      <c r="R203" s="89"/>
      <c r="S203" s="89"/>
      <c r="T203" s="89"/>
      <c r="U203" s="89"/>
      <c r="V203" s="89"/>
      <c r="W203" s="88"/>
      <c r="X203" s="89"/>
      <c r="Y203" s="89"/>
      <c r="Z203" s="89"/>
      <c r="AA203" s="89"/>
      <c r="AB203" s="89"/>
      <c r="AC203" s="89"/>
      <c r="AD203" s="89"/>
      <c r="AE203" s="88"/>
      <c r="AF203" s="86"/>
    </row>
    <row r="204" ht="15.75" customHeight="1">
      <c r="A204" s="85"/>
      <c r="B204" s="86"/>
      <c r="C204" s="87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P204" s="86"/>
      <c r="Q204" s="90"/>
    </row>
    <row r="205" ht="15.75" customHeight="1">
      <c r="A205" s="85"/>
      <c r="B205" s="86"/>
      <c r="C205" s="87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P205" s="86"/>
      <c r="Q205" s="91"/>
      <c r="R205" s="91"/>
      <c r="S205" s="91"/>
      <c r="T205" s="92"/>
      <c r="U205" s="92"/>
      <c r="V205" s="92"/>
      <c r="W205" s="91"/>
      <c r="X205" s="92"/>
      <c r="Y205" s="92"/>
      <c r="Z205" s="92"/>
      <c r="AA205" s="92"/>
      <c r="AB205" s="92"/>
      <c r="AC205" s="92"/>
      <c r="AD205" s="92"/>
      <c r="AE205" s="91"/>
      <c r="AF205" s="19"/>
      <c r="AG205" s="84"/>
      <c r="AH205" s="84"/>
    </row>
    <row r="206" ht="15.75" customHeight="1">
      <c r="A206" s="85"/>
      <c r="B206" s="86"/>
      <c r="C206" s="87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P206" s="86"/>
      <c r="Q206" s="102"/>
      <c r="R206" s="103"/>
      <c r="S206" s="103"/>
      <c r="T206" s="103"/>
      <c r="U206" s="103"/>
      <c r="V206" s="103"/>
      <c r="W206" s="102"/>
      <c r="X206" s="103"/>
      <c r="Y206" s="103"/>
      <c r="Z206" s="103"/>
      <c r="AA206" s="103"/>
      <c r="AB206" s="103"/>
      <c r="AC206" s="103"/>
      <c r="AD206" s="103"/>
      <c r="AE206" s="102"/>
      <c r="AF206" s="24"/>
    </row>
    <row r="207" ht="15.75" customHeight="1">
      <c r="A207" s="85"/>
      <c r="B207" s="86"/>
      <c r="C207" s="87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P207" s="86"/>
      <c r="Q207" s="102"/>
      <c r="R207" s="104"/>
      <c r="S207" s="104"/>
      <c r="T207" s="104"/>
      <c r="U207" s="104"/>
      <c r="V207" s="104"/>
      <c r="W207" s="105"/>
      <c r="X207" s="104"/>
      <c r="Y207" s="104"/>
      <c r="Z207" s="104"/>
      <c r="AA207" s="104"/>
      <c r="AB207" s="104"/>
      <c r="AC207" s="104"/>
      <c r="AD207" s="104"/>
      <c r="AE207" s="105"/>
      <c r="AF207" s="86"/>
    </row>
    <row r="208" ht="15.75" customHeight="1">
      <c r="A208" s="85"/>
      <c r="B208" s="86"/>
      <c r="C208" s="87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P208" s="86"/>
      <c r="Q208" s="102"/>
      <c r="R208" s="104"/>
      <c r="S208" s="104"/>
      <c r="T208" s="104"/>
      <c r="U208" s="104"/>
      <c r="V208" s="104"/>
      <c r="W208" s="105"/>
      <c r="X208" s="104"/>
      <c r="Y208" s="104"/>
      <c r="Z208" s="104"/>
      <c r="AA208" s="104"/>
      <c r="AB208" s="104"/>
      <c r="AC208" s="104"/>
      <c r="AD208" s="104"/>
      <c r="AE208" s="105"/>
      <c r="AF208" s="86"/>
    </row>
    <row r="209" ht="15.75" customHeight="1">
      <c r="A209" s="85"/>
      <c r="B209" s="86"/>
      <c r="C209" s="87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P209" s="86"/>
      <c r="Q209" s="102"/>
      <c r="R209" s="104"/>
      <c r="S209" s="104"/>
      <c r="T209" s="104"/>
      <c r="U209" s="104"/>
      <c r="V209" s="104"/>
      <c r="W209" s="105"/>
      <c r="X209" s="104"/>
      <c r="Y209" s="104"/>
      <c r="Z209" s="104"/>
      <c r="AA209" s="104"/>
      <c r="AB209" s="104"/>
      <c r="AC209" s="104"/>
      <c r="AD209" s="104"/>
      <c r="AE209" s="105"/>
      <c r="AF209" s="86"/>
    </row>
    <row r="210" ht="15.75" customHeight="1">
      <c r="A210" s="85"/>
      <c r="B210" s="86"/>
      <c r="C210" s="87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P210" s="86"/>
      <c r="Q210" s="102"/>
      <c r="R210" s="104"/>
      <c r="S210" s="104"/>
      <c r="T210" s="104"/>
      <c r="U210" s="104"/>
      <c r="V210" s="104"/>
      <c r="W210" s="105"/>
      <c r="X210" s="104"/>
      <c r="Y210" s="104"/>
      <c r="Z210" s="104"/>
      <c r="AA210" s="104"/>
      <c r="AB210" s="104"/>
      <c r="AC210" s="104"/>
      <c r="AD210" s="104"/>
      <c r="AE210" s="105"/>
      <c r="AF210" s="86"/>
    </row>
    <row r="211" ht="15.75" customHeight="1">
      <c r="A211" s="85"/>
      <c r="B211" s="86"/>
      <c r="C211" s="87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102"/>
      <c r="R211" s="104"/>
      <c r="S211" s="104"/>
      <c r="T211" s="104"/>
      <c r="U211" s="104"/>
      <c r="V211" s="104"/>
      <c r="W211" s="105"/>
      <c r="X211" s="104"/>
      <c r="Y211" s="104"/>
      <c r="Z211" s="104"/>
      <c r="AA211" s="104"/>
      <c r="AB211" s="104"/>
      <c r="AC211" s="104"/>
      <c r="AD211" s="104"/>
      <c r="AE211" s="105"/>
      <c r="AF211" s="86"/>
    </row>
    <row r="212" ht="15.75" customHeight="1">
      <c r="A212" s="85"/>
      <c r="B212" s="86"/>
      <c r="C212" s="87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102"/>
      <c r="R212" s="104"/>
      <c r="S212" s="104"/>
      <c r="T212" s="104"/>
      <c r="U212" s="104"/>
      <c r="V212" s="104"/>
      <c r="W212" s="105"/>
      <c r="X212" s="104"/>
      <c r="Y212" s="104"/>
      <c r="Z212" s="104"/>
      <c r="AA212" s="104"/>
      <c r="AB212" s="104"/>
      <c r="AC212" s="104"/>
      <c r="AD212" s="104"/>
      <c r="AE212" s="105"/>
      <c r="AF212" s="86"/>
    </row>
    <row r="213" ht="15.75" customHeight="1">
      <c r="A213" s="85"/>
      <c r="B213" s="86"/>
      <c r="C213" s="87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102"/>
      <c r="R213" s="104"/>
      <c r="S213" s="104"/>
      <c r="T213" s="104"/>
      <c r="U213" s="104"/>
      <c r="V213" s="104"/>
      <c r="W213" s="105"/>
      <c r="X213" s="104"/>
      <c r="Y213" s="104"/>
      <c r="Z213" s="104"/>
      <c r="AA213" s="104"/>
      <c r="AB213" s="104"/>
      <c r="AC213" s="104"/>
      <c r="AD213" s="104"/>
      <c r="AE213" s="105"/>
      <c r="AF213" s="86"/>
    </row>
    <row r="214" ht="15.75" customHeight="1">
      <c r="A214" s="96"/>
      <c r="B214" s="97"/>
      <c r="C214" s="98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P214" s="97"/>
      <c r="Q214" s="113"/>
      <c r="R214" s="114"/>
      <c r="S214" s="114"/>
      <c r="T214" s="114"/>
      <c r="U214" s="114"/>
      <c r="V214" s="114"/>
      <c r="W214" s="115"/>
      <c r="X214" s="114"/>
      <c r="Y214" s="114"/>
      <c r="Z214" s="114"/>
      <c r="AA214" s="114"/>
      <c r="AB214" s="114"/>
      <c r="AC214" s="114"/>
      <c r="AD214" s="114"/>
      <c r="AE214" s="115"/>
      <c r="AF214" s="97"/>
      <c r="AG214" s="101"/>
      <c r="AH214" s="101"/>
    </row>
    <row r="215" ht="15.75" customHeight="1">
      <c r="A215" s="85"/>
      <c r="B215" s="86"/>
      <c r="C215" s="87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P215" s="86"/>
      <c r="Q215" s="88"/>
      <c r="R215" s="89"/>
      <c r="S215" s="89"/>
      <c r="T215" s="89"/>
      <c r="U215" s="89"/>
      <c r="V215" s="89"/>
      <c r="W215" s="88"/>
      <c r="X215" s="89"/>
      <c r="Y215" s="89"/>
      <c r="Z215" s="89"/>
      <c r="AA215" s="89"/>
      <c r="AB215" s="89"/>
      <c r="AC215" s="89"/>
      <c r="AD215" s="89"/>
      <c r="AE215" s="88"/>
      <c r="AF215" s="86"/>
    </row>
    <row r="216" ht="15.75" customHeight="1">
      <c r="A216" s="85"/>
      <c r="B216" s="86"/>
      <c r="C216" s="87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P216" s="86"/>
      <c r="Q216" s="88"/>
      <c r="R216" s="89"/>
      <c r="S216" s="89"/>
      <c r="T216" s="89"/>
      <c r="U216" s="89"/>
      <c r="V216" s="89"/>
      <c r="W216" s="88"/>
      <c r="X216" s="89"/>
      <c r="Y216" s="89"/>
      <c r="Z216" s="89"/>
      <c r="AA216" s="89"/>
      <c r="AB216" s="89"/>
      <c r="AC216" s="89"/>
      <c r="AD216" s="89"/>
      <c r="AE216" s="88"/>
      <c r="AF216" s="86"/>
    </row>
    <row r="217" ht="15.75" customHeight="1">
      <c r="A217" s="85"/>
      <c r="B217" s="86"/>
      <c r="C217" s="87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P217" s="86"/>
      <c r="Q217" s="88"/>
      <c r="R217" s="89"/>
      <c r="S217" s="89"/>
      <c r="T217" s="89"/>
      <c r="U217" s="89"/>
      <c r="V217" s="89"/>
      <c r="W217" s="88"/>
      <c r="X217" s="89"/>
      <c r="Y217" s="89"/>
      <c r="Z217" s="89"/>
      <c r="AA217" s="89"/>
      <c r="AB217" s="89"/>
      <c r="AC217" s="89"/>
      <c r="AD217" s="89"/>
      <c r="AE217" s="88"/>
      <c r="AF217" s="86"/>
    </row>
    <row r="218" ht="15.75" customHeight="1">
      <c r="A218" s="85"/>
      <c r="B218" s="86"/>
      <c r="C218" s="87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P218" s="86"/>
      <c r="Q218" s="88"/>
      <c r="R218" s="89"/>
      <c r="S218" s="89"/>
      <c r="T218" s="89"/>
      <c r="U218" s="89"/>
      <c r="V218" s="89"/>
      <c r="W218" s="88"/>
      <c r="X218" s="89"/>
      <c r="Y218" s="89"/>
      <c r="Z218" s="89"/>
      <c r="AA218" s="89"/>
      <c r="AB218" s="89"/>
      <c r="AC218" s="89"/>
      <c r="AD218" s="89"/>
      <c r="AE218" s="88"/>
      <c r="AF218" s="86"/>
    </row>
    <row r="219" ht="15.75" customHeight="1">
      <c r="A219" s="85"/>
      <c r="B219" s="86"/>
      <c r="C219" s="87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P219" s="86"/>
      <c r="Q219" s="88"/>
      <c r="R219" s="89"/>
      <c r="S219" s="89"/>
      <c r="T219" s="89"/>
      <c r="U219" s="89"/>
      <c r="V219" s="89"/>
      <c r="W219" s="88"/>
      <c r="X219" s="89"/>
      <c r="Y219" s="89"/>
      <c r="Z219" s="89"/>
      <c r="AA219" s="89"/>
      <c r="AB219" s="89"/>
      <c r="AC219" s="89"/>
      <c r="AD219" s="89"/>
      <c r="AE219" s="88"/>
      <c r="AF219" s="86"/>
    </row>
    <row r="220" ht="15.75" customHeight="1">
      <c r="A220" s="85"/>
      <c r="B220" s="86"/>
      <c r="C220" s="87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P220" s="86"/>
      <c r="Q220" s="88"/>
      <c r="R220" s="89"/>
      <c r="S220" s="89"/>
      <c r="T220" s="89"/>
      <c r="U220" s="89"/>
      <c r="V220" s="89"/>
      <c r="W220" s="88"/>
      <c r="X220" s="89"/>
      <c r="Y220" s="89"/>
      <c r="Z220" s="89"/>
      <c r="AA220" s="89"/>
      <c r="AB220" s="89"/>
      <c r="AC220" s="89"/>
      <c r="AD220" s="89"/>
      <c r="AE220" s="88"/>
      <c r="AF220" s="86"/>
    </row>
    <row r="221" ht="15.75" customHeight="1">
      <c r="A221" s="85"/>
      <c r="B221" s="86"/>
      <c r="C221" s="87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P221" s="86"/>
      <c r="Q221" s="88"/>
      <c r="R221" s="89"/>
      <c r="S221" s="89"/>
      <c r="T221" s="89"/>
      <c r="U221" s="89"/>
      <c r="V221" s="89"/>
      <c r="W221" s="88"/>
      <c r="X221" s="89"/>
      <c r="Y221" s="89"/>
      <c r="Z221" s="89"/>
      <c r="AA221" s="89"/>
      <c r="AB221" s="89"/>
      <c r="AC221" s="89"/>
      <c r="AD221" s="89"/>
      <c r="AE221" s="88"/>
      <c r="AF221" s="86"/>
      <c r="AG221" s="84"/>
      <c r="AH221" s="84"/>
    </row>
    <row r="222" ht="15.75" customHeight="1">
      <c r="A222" s="84"/>
      <c r="C222" s="116"/>
      <c r="D222" s="84"/>
      <c r="E222" s="84"/>
      <c r="I222" s="84"/>
      <c r="J222" s="84"/>
      <c r="K222" s="84"/>
      <c r="L222" s="84"/>
      <c r="M222" s="84"/>
      <c r="N222" s="84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84"/>
    </row>
    <row r="223" ht="15.75" customHeight="1">
      <c r="A223" s="19"/>
      <c r="B223" s="19"/>
      <c r="C223" s="116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19"/>
      <c r="AG223" s="19"/>
      <c r="AH223" s="19"/>
    </row>
    <row r="224" ht="15.75" customHeight="1">
      <c r="A224" s="84"/>
      <c r="C224" s="116"/>
      <c r="D224" s="84"/>
      <c r="E224" s="84"/>
      <c r="I224" s="84"/>
      <c r="J224" s="84"/>
      <c r="K224" s="84"/>
      <c r="L224" s="84"/>
      <c r="M224" s="84"/>
      <c r="N224" s="84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84"/>
    </row>
    <row r="225" ht="15.75" customHeight="1">
      <c r="A225" s="84"/>
      <c r="C225" s="116"/>
      <c r="D225" s="84"/>
      <c r="E225" s="84"/>
      <c r="I225" s="84"/>
      <c r="J225" s="84"/>
      <c r="K225" s="84"/>
      <c r="L225" s="84"/>
      <c r="M225" s="84"/>
      <c r="N225" s="84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84"/>
    </row>
    <row r="226" ht="15.75" customHeight="1">
      <c r="A226" s="84"/>
      <c r="C226" s="116"/>
      <c r="D226" s="84"/>
      <c r="E226" s="84"/>
      <c r="I226" s="84"/>
      <c r="J226" s="84"/>
      <c r="K226" s="84"/>
      <c r="L226" s="84"/>
      <c r="M226" s="84"/>
      <c r="N226" s="84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84"/>
    </row>
    <row r="227" ht="15.75" customHeight="1">
      <c r="A227" s="84"/>
      <c r="B227" s="84"/>
      <c r="C227" s="116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84"/>
      <c r="AG227" s="84"/>
      <c r="AH227" s="84"/>
    </row>
    <row r="228" ht="15.75" customHeight="1">
      <c r="A228" s="84"/>
      <c r="C228" s="116"/>
      <c r="D228" s="84"/>
      <c r="E228" s="84"/>
      <c r="I228" s="84"/>
      <c r="J228" s="84"/>
      <c r="K228" s="84"/>
      <c r="L228" s="84"/>
      <c r="M228" s="84"/>
      <c r="N228" s="84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84"/>
    </row>
    <row r="229" ht="15.75" customHeight="1">
      <c r="A229" s="84"/>
      <c r="C229" s="116"/>
      <c r="D229" s="84"/>
      <c r="E229" s="84"/>
      <c r="I229" s="84"/>
      <c r="J229" s="84"/>
      <c r="K229" s="84"/>
      <c r="L229" s="84"/>
      <c r="M229" s="84"/>
      <c r="N229" s="84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84"/>
    </row>
    <row r="230" ht="15.75" customHeight="1">
      <c r="A230" s="84"/>
      <c r="C230" s="116"/>
      <c r="D230" s="84"/>
      <c r="E230" s="84"/>
      <c r="I230" s="84"/>
      <c r="J230" s="84"/>
      <c r="K230" s="84"/>
      <c r="L230" s="84"/>
      <c r="M230" s="84"/>
      <c r="N230" s="84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84"/>
    </row>
    <row r="231" ht="15.75" customHeight="1">
      <c r="A231" s="84"/>
      <c r="C231" s="116"/>
      <c r="D231" s="84"/>
      <c r="E231" s="84"/>
      <c r="I231" s="84"/>
      <c r="J231" s="84"/>
      <c r="K231" s="84"/>
      <c r="L231" s="84"/>
      <c r="M231" s="84"/>
      <c r="N231" s="84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84"/>
    </row>
    <row r="232" ht="15.75" customHeight="1">
      <c r="A232" s="19"/>
      <c r="B232" s="19"/>
      <c r="C232" s="116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19"/>
      <c r="AG232" s="19"/>
      <c r="AH232" s="19"/>
    </row>
    <row r="233" ht="15.75" customHeight="1">
      <c r="A233" s="84"/>
      <c r="C233" s="116"/>
      <c r="D233" s="84"/>
      <c r="E233" s="84"/>
      <c r="I233" s="84"/>
      <c r="J233" s="84"/>
      <c r="K233" s="84"/>
      <c r="L233" s="84"/>
      <c r="M233" s="84"/>
      <c r="N233" s="84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84"/>
    </row>
    <row r="234" ht="15.75" customHeight="1">
      <c r="A234" s="84"/>
      <c r="B234" s="84"/>
      <c r="C234" s="116"/>
      <c r="D234" s="84"/>
      <c r="E234" s="84"/>
      <c r="I234" s="84"/>
      <c r="J234" s="84"/>
      <c r="K234" s="84"/>
      <c r="L234" s="84"/>
      <c r="M234" s="84"/>
      <c r="N234" s="84"/>
      <c r="O234" s="84"/>
      <c r="P234" s="84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84"/>
    </row>
    <row r="235" ht="15.75" customHeight="1">
      <c r="A235" s="19"/>
      <c r="B235" s="19"/>
      <c r="C235" s="116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19"/>
      <c r="AG235" s="19"/>
      <c r="AH235" s="19"/>
    </row>
    <row r="236" ht="15.75" customHeight="1">
      <c r="C236" s="116"/>
      <c r="Q236" s="46"/>
      <c r="R236" s="46"/>
      <c r="S236" s="46"/>
      <c r="T236" s="46"/>
      <c r="U236" s="46"/>
      <c r="V236" s="46"/>
      <c r="W236" s="117"/>
      <c r="X236" s="46"/>
      <c r="Y236" s="46"/>
      <c r="Z236" s="46"/>
      <c r="AA236" s="46"/>
      <c r="AB236" s="46"/>
      <c r="AC236" s="46"/>
      <c r="AD236" s="46"/>
      <c r="AE236" s="46"/>
    </row>
    <row r="237" ht="15.75" customHeight="1">
      <c r="C237" s="11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</row>
    <row r="238" ht="15.75" customHeight="1">
      <c r="A238" s="19"/>
      <c r="B238" s="19"/>
      <c r="C238" s="116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19"/>
      <c r="AG238" s="19"/>
      <c r="AH238" s="19"/>
    </row>
    <row r="239" ht="15.75" customHeight="1">
      <c r="A239" s="19"/>
      <c r="C239" s="116"/>
      <c r="D239" s="84"/>
      <c r="E239" s="84"/>
      <c r="I239" s="84"/>
      <c r="J239" s="84"/>
      <c r="K239" s="84"/>
      <c r="L239" s="84"/>
      <c r="M239" s="84"/>
      <c r="N239" s="84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84"/>
    </row>
    <row r="240" ht="15.75" customHeight="1">
      <c r="A240" s="19"/>
      <c r="B240" s="19"/>
      <c r="C240" s="116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19"/>
      <c r="AG240" s="19"/>
      <c r="AH240" s="19"/>
    </row>
    <row r="241" ht="15.75" customHeight="1">
      <c r="A241" s="19"/>
      <c r="B241" s="19"/>
      <c r="C241" s="116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19"/>
      <c r="AG241" s="19"/>
      <c r="AH241" s="19"/>
    </row>
    <row r="242" ht="15.75" customHeight="1">
      <c r="A242" s="19"/>
      <c r="B242" s="19"/>
      <c r="C242" s="116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19"/>
      <c r="AG242" s="19"/>
      <c r="AH242" s="19"/>
    </row>
    <row r="243" ht="15.75" customHeight="1">
      <c r="A243" s="19"/>
      <c r="C243" s="116"/>
      <c r="D243" s="84"/>
      <c r="E243" s="84"/>
      <c r="I243" s="84"/>
      <c r="J243" s="84"/>
      <c r="K243" s="84"/>
      <c r="L243" s="84"/>
      <c r="M243" s="84"/>
      <c r="N243" s="84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84"/>
    </row>
    <row r="244" ht="15.75" customHeight="1">
      <c r="A244" s="19"/>
      <c r="C244" s="116"/>
      <c r="D244" s="84"/>
      <c r="E244" s="84"/>
      <c r="I244" s="84"/>
      <c r="J244" s="84"/>
      <c r="K244" s="84"/>
      <c r="L244" s="84"/>
      <c r="M244" s="84"/>
      <c r="N244" s="84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84"/>
    </row>
    <row r="245" ht="15.75" customHeight="1">
      <c r="A245" s="19"/>
      <c r="C245" s="116"/>
      <c r="D245" s="84"/>
      <c r="E245" s="84"/>
      <c r="I245" s="84"/>
      <c r="J245" s="84"/>
      <c r="K245" s="84"/>
      <c r="L245" s="84"/>
      <c r="M245" s="84"/>
      <c r="N245" s="84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84"/>
    </row>
    <row r="246" ht="15.75" customHeight="1">
      <c r="A246" s="19"/>
      <c r="B246" s="19"/>
      <c r="C246" s="116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19"/>
      <c r="AG246" s="19"/>
      <c r="AH246" s="19"/>
    </row>
    <row r="247" ht="15.75" customHeight="1">
      <c r="A247" s="19"/>
      <c r="B247" s="19"/>
      <c r="C247" s="116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19"/>
      <c r="AG247" s="19"/>
      <c r="AH247" s="19"/>
    </row>
    <row r="248" ht="15.75" customHeight="1">
      <c r="A248" s="19"/>
      <c r="C248" s="116"/>
      <c r="D248" s="84"/>
      <c r="E248" s="84"/>
      <c r="I248" s="84"/>
      <c r="J248" s="84"/>
      <c r="K248" s="84"/>
      <c r="L248" s="84"/>
      <c r="M248" s="84"/>
      <c r="N248" s="84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84"/>
    </row>
    <row r="249" ht="15.75" customHeight="1">
      <c r="A249" s="19"/>
      <c r="C249" s="116"/>
      <c r="D249" s="84"/>
      <c r="E249" s="84"/>
      <c r="I249" s="84"/>
      <c r="J249" s="84"/>
      <c r="K249" s="84"/>
      <c r="L249" s="84"/>
      <c r="M249" s="84"/>
      <c r="N249" s="84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84"/>
    </row>
    <row r="250" ht="15.75" customHeight="1">
      <c r="A250" s="19"/>
      <c r="C250" s="116"/>
      <c r="D250" s="84"/>
      <c r="E250" s="84"/>
      <c r="I250" s="84"/>
      <c r="J250" s="84"/>
      <c r="K250" s="84"/>
      <c r="L250" s="84"/>
      <c r="M250" s="84"/>
      <c r="N250" s="84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84"/>
    </row>
    <row r="251" ht="15.75" customHeight="1">
      <c r="A251" s="19"/>
      <c r="C251" s="116"/>
      <c r="D251" s="84"/>
      <c r="E251" s="84"/>
      <c r="I251" s="84"/>
      <c r="J251" s="84"/>
      <c r="K251" s="84"/>
      <c r="L251" s="84"/>
      <c r="M251" s="84"/>
      <c r="N251" s="84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84"/>
    </row>
    <row r="252" ht="15.75" customHeight="1">
      <c r="A252" s="19"/>
      <c r="B252" s="19"/>
      <c r="C252" s="116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 ht="15.75" customHeight="1">
      <c r="A253" s="19"/>
      <c r="B253" s="19"/>
      <c r="C253" s="116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 ht="15.75" customHeight="1">
      <c r="A254" s="118"/>
      <c r="B254" s="13"/>
      <c r="C254" s="119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P254" s="13"/>
      <c r="Q254" s="14"/>
      <c r="R254" s="16"/>
      <c r="S254" s="16"/>
      <c r="T254" s="16"/>
      <c r="U254" s="16"/>
      <c r="V254" s="16"/>
      <c r="W254" s="14"/>
      <c r="X254" s="16"/>
      <c r="Y254" s="16"/>
      <c r="Z254" s="16"/>
      <c r="AA254" s="16"/>
      <c r="AB254" s="16"/>
      <c r="AC254" s="16"/>
      <c r="AD254" s="16"/>
      <c r="AE254" s="14"/>
      <c r="AF254" s="13"/>
      <c r="AG254" s="13"/>
      <c r="AH254" s="13"/>
    </row>
    <row r="255" ht="15.75" customHeight="1">
      <c r="A255" s="118"/>
      <c r="B255" s="13"/>
      <c r="C255" s="119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P255" s="13"/>
      <c r="AG255" s="13"/>
      <c r="AH255" s="13"/>
    </row>
    <row r="256" ht="15.75" customHeight="1">
      <c r="A256" s="118"/>
      <c r="B256" s="13"/>
      <c r="C256" s="119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P256" s="13"/>
      <c r="AG256" s="13"/>
      <c r="AH256" s="13"/>
    </row>
    <row r="257" ht="15.75" customHeight="1">
      <c r="A257" s="120"/>
      <c r="B257" s="24"/>
      <c r="C257" s="121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AG257" s="24"/>
      <c r="AH257" s="24"/>
    </row>
    <row r="258" ht="15.75" customHeight="1">
      <c r="A258" s="122"/>
      <c r="B258" s="32"/>
      <c r="C258" s="123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P258" s="32"/>
      <c r="Q258" s="102"/>
      <c r="R258" s="124"/>
      <c r="S258" s="124"/>
      <c r="T258" s="124"/>
      <c r="U258" s="124"/>
      <c r="V258" s="124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32"/>
      <c r="AG258" s="32"/>
      <c r="AH258" s="32"/>
    </row>
    <row r="259" ht="15.75" customHeight="1">
      <c r="A259" s="122"/>
      <c r="B259" s="32"/>
      <c r="C259" s="123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P259" s="32"/>
      <c r="Q259" s="102"/>
      <c r="R259" s="124"/>
      <c r="S259" s="124"/>
      <c r="T259" s="124"/>
      <c r="U259" s="124"/>
      <c r="V259" s="124"/>
      <c r="W259" s="125"/>
      <c r="X259" s="124"/>
      <c r="Y259" s="124"/>
      <c r="Z259" s="124"/>
      <c r="AA259" s="124"/>
      <c r="AB259" s="124"/>
      <c r="AC259" s="124"/>
      <c r="AD259" s="124"/>
      <c r="AE259" s="125"/>
      <c r="AF259" s="32"/>
      <c r="AG259" s="32"/>
      <c r="AH259" s="32"/>
    </row>
    <row r="260" ht="15.75" customHeight="1">
      <c r="A260" s="122"/>
      <c r="B260" s="32"/>
      <c r="C260" s="123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P260" s="32"/>
      <c r="Q260" s="102"/>
      <c r="R260" s="124"/>
      <c r="S260" s="124"/>
      <c r="T260" s="124"/>
      <c r="U260" s="124"/>
      <c r="V260" s="124"/>
      <c r="W260" s="125"/>
      <c r="X260" s="124"/>
      <c r="Y260" s="124"/>
      <c r="Z260" s="124"/>
      <c r="AA260" s="124"/>
      <c r="AB260" s="124"/>
      <c r="AC260" s="124"/>
      <c r="AD260" s="124"/>
      <c r="AE260" s="125"/>
      <c r="AF260" s="32"/>
      <c r="AG260" s="32"/>
      <c r="AH260" s="32"/>
    </row>
    <row r="261" ht="15.75" customHeight="1">
      <c r="A261" s="118"/>
      <c r="B261" s="13"/>
      <c r="C261" s="119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26"/>
      <c r="R261" s="16"/>
      <c r="S261" s="16"/>
      <c r="T261" s="16"/>
      <c r="U261" s="16"/>
      <c r="V261" s="16"/>
      <c r="W261" s="126"/>
      <c r="X261" s="127"/>
      <c r="Y261" s="127"/>
      <c r="Z261" s="127"/>
      <c r="AA261" s="127"/>
      <c r="AB261" s="127"/>
      <c r="AC261" s="127"/>
      <c r="AD261" s="127"/>
      <c r="AE261" s="126"/>
      <c r="AF261" s="13"/>
      <c r="AG261" s="13"/>
      <c r="AH261" s="13"/>
    </row>
    <row r="262" ht="15.75" customHeight="1">
      <c r="A262" s="120"/>
      <c r="B262" s="24"/>
      <c r="C262" s="121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128"/>
      <c r="R262" s="129"/>
      <c r="S262" s="129"/>
      <c r="T262" s="129"/>
      <c r="U262" s="129"/>
      <c r="V262" s="129"/>
      <c r="W262" s="128"/>
      <c r="X262" s="129"/>
      <c r="Y262" s="129"/>
      <c r="Z262" s="129"/>
      <c r="AA262" s="129"/>
      <c r="AB262" s="129"/>
      <c r="AC262" s="129"/>
      <c r="AD262" s="129"/>
      <c r="AE262" s="128"/>
      <c r="AF262" s="24"/>
      <c r="AG262" s="24"/>
      <c r="AH262" s="24"/>
    </row>
    <row r="263" ht="15.75" customHeight="1">
      <c r="A263" s="130"/>
      <c r="B263" s="2"/>
      <c r="C263" s="131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132"/>
      <c r="R263" s="21"/>
      <c r="S263" s="21"/>
      <c r="T263" s="21"/>
      <c r="U263" s="21"/>
      <c r="V263" s="21"/>
      <c r="W263" s="132"/>
      <c r="X263" s="21"/>
      <c r="Y263" s="21"/>
      <c r="Z263" s="21"/>
      <c r="AA263" s="21"/>
      <c r="AB263" s="21"/>
      <c r="AC263" s="21"/>
      <c r="AD263" s="21"/>
      <c r="AE263" s="132"/>
      <c r="AF263" s="2"/>
      <c r="AG263" s="2"/>
      <c r="AH263" s="2"/>
    </row>
    <row r="264" ht="15.75" customHeight="1">
      <c r="A264" s="118"/>
      <c r="B264" s="13"/>
      <c r="C264" s="119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P264" s="13"/>
      <c r="Q264" s="14"/>
      <c r="R264" s="16"/>
      <c r="S264" s="16"/>
      <c r="T264" s="16"/>
      <c r="U264" s="16"/>
      <c r="V264" s="16"/>
      <c r="W264" s="14"/>
      <c r="X264" s="16"/>
      <c r="Y264" s="16"/>
      <c r="Z264" s="16"/>
      <c r="AA264" s="16"/>
      <c r="AB264" s="16"/>
      <c r="AC264" s="16"/>
      <c r="AD264" s="16"/>
      <c r="AE264" s="14"/>
      <c r="AF264" s="13"/>
      <c r="AG264" s="13"/>
      <c r="AH264" s="13"/>
    </row>
    <row r="265" ht="15.75" customHeight="1">
      <c r="A265" s="118"/>
      <c r="B265" s="13"/>
      <c r="C265" s="119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  <c r="R265" s="16"/>
      <c r="S265" s="16"/>
      <c r="T265" s="16"/>
      <c r="U265" s="16"/>
      <c r="V265" s="16"/>
      <c r="W265" s="14"/>
      <c r="X265" s="16"/>
      <c r="Y265" s="16"/>
      <c r="Z265" s="16"/>
      <c r="AA265" s="16"/>
      <c r="AB265" s="16"/>
      <c r="AC265" s="16"/>
      <c r="AD265" s="16"/>
      <c r="AE265" s="14"/>
      <c r="AF265" s="13"/>
      <c r="AG265" s="13"/>
      <c r="AH265" s="13"/>
    </row>
    <row r="266" ht="15.75" customHeight="1">
      <c r="A266" s="118"/>
      <c r="B266" s="13"/>
      <c r="C266" s="119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  <c r="R266" s="16"/>
      <c r="S266" s="16"/>
      <c r="T266" s="16"/>
      <c r="U266" s="16"/>
      <c r="V266" s="16"/>
      <c r="W266" s="14"/>
      <c r="X266" s="16"/>
      <c r="Y266" s="16"/>
      <c r="Z266" s="16"/>
      <c r="AA266" s="16"/>
      <c r="AB266" s="16"/>
      <c r="AC266" s="16"/>
      <c r="AD266" s="16"/>
      <c r="AE266" s="14"/>
      <c r="AF266" s="13"/>
      <c r="AG266" s="13"/>
      <c r="AH266" s="13"/>
    </row>
    <row r="267" ht="15.75" customHeight="1">
      <c r="A267" s="118"/>
      <c r="B267" s="13"/>
      <c r="C267" s="119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P267" s="13"/>
      <c r="Q267" s="90"/>
      <c r="AG267" s="13"/>
      <c r="AH267" s="13"/>
    </row>
    <row r="268" ht="15.75" customHeight="1">
      <c r="A268" s="118"/>
      <c r="B268" s="13"/>
      <c r="C268" s="119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P268" s="13"/>
      <c r="Q268" s="91"/>
      <c r="R268" s="91"/>
      <c r="S268" s="91"/>
      <c r="T268" s="92"/>
      <c r="U268" s="92"/>
      <c r="V268" s="92"/>
      <c r="W268" s="91"/>
      <c r="X268" s="92"/>
      <c r="Y268" s="92"/>
      <c r="Z268" s="92"/>
      <c r="AA268" s="92"/>
      <c r="AB268" s="92"/>
      <c r="AC268" s="92"/>
      <c r="AD268" s="92"/>
      <c r="AE268" s="91"/>
      <c r="AF268" s="19"/>
      <c r="AG268" s="13"/>
      <c r="AH268" s="13"/>
    </row>
    <row r="269" ht="15.75" customHeight="1">
      <c r="A269" s="118"/>
      <c r="B269" s="13"/>
      <c r="C269" s="119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P269" s="13"/>
      <c r="Q269" s="102"/>
      <c r="R269" s="103"/>
      <c r="S269" s="103"/>
      <c r="T269" s="103"/>
      <c r="U269" s="103"/>
      <c r="V269" s="103"/>
      <c r="W269" s="102"/>
      <c r="X269" s="103"/>
      <c r="Y269" s="103"/>
      <c r="Z269" s="103"/>
      <c r="AA269" s="103"/>
      <c r="AB269" s="103"/>
      <c r="AC269" s="103"/>
      <c r="AD269" s="103"/>
      <c r="AE269" s="102"/>
      <c r="AF269" s="24"/>
      <c r="AG269" s="13"/>
      <c r="AH269" s="13"/>
    </row>
    <row r="270" ht="15.75" customHeight="1">
      <c r="A270" s="118"/>
      <c r="B270" s="13"/>
      <c r="C270" s="119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P270" s="13"/>
      <c r="Q270" s="102"/>
      <c r="R270" s="124"/>
      <c r="S270" s="124"/>
      <c r="T270" s="124"/>
      <c r="U270" s="124"/>
      <c r="V270" s="124"/>
      <c r="W270" s="125"/>
      <c r="X270" s="124"/>
      <c r="Y270" s="124"/>
      <c r="Z270" s="124"/>
      <c r="AA270" s="124"/>
      <c r="AB270" s="124"/>
      <c r="AC270" s="124"/>
      <c r="AD270" s="124"/>
      <c r="AE270" s="125"/>
      <c r="AF270" s="13"/>
      <c r="AG270" s="13"/>
      <c r="AH270" s="13"/>
    </row>
    <row r="271" ht="15.75" customHeight="1">
      <c r="A271" s="118"/>
      <c r="B271" s="13"/>
      <c r="C271" s="119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P271" s="13"/>
      <c r="Q271" s="102"/>
      <c r="R271" s="124"/>
      <c r="S271" s="124"/>
      <c r="T271" s="124"/>
      <c r="U271" s="124"/>
      <c r="V271" s="124"/>
      <c r="W271" s="125"/>
      <c r="X271" s="124"/>
      <c r="Y271" s="124"/>
      <c r="Z271" s="124"/>
      <c r="AA271" s="124"/>
      <c r="AB271" s="124"/>
      <c r="AC271" s="124"/>
      <c r="AD271" s="124"/>
      <c r="AE271" s="125"/>
      <c r="AF271" s="13"/>
      <c r="AG271" s="13"/>
      <c r="AH271" s="13"/>
    </row>
    <row r="272" ht="15.75" customHeight="1">
      <c r="A272" s="118"/>
      <c r="B272" s="13"/>
      <c r="C272" s="119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P272" s="13"/>
      <c r="Q272" s="102"/>
      <c r="R272" s="124"/>
      <c r="S272" s="124"/>
      <c r="T272" s="124"/>
      <c r="U272" s="124"/>
      <c r="V272" s="124"/>
      <c r="W272" s="126"/>
      <c r="X272" s="124"/>
      <c r="Y272" s="124"/>
      <c r="Z272" s="124"/>
      <c r="AA272" s="124"/>
      <c r="AB272" s="124"/>
      <c r="AC272" s="124"/>
      <c r="AD272" s="124"/>
      <c r="AE272" s="126"/>
      <c r="AF272" s="32"/>
      <c r="AG272" s="133"/>
      <c r="AH272" s="133"/>
    </row>
    <row r="273" ht="15.75" customHeight="1">
      <c r="A273" s="118"/>
      <c r="B273" s="13"/>
      <c r="C273" s="119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P273" s="13"/>
      <c r="Q273" s="125"/>
      <c r="R273" s="124"/>
      <c r="S273" s="124"/>
      <c r="T273" s="124"/>
      <c r="U273" s="124"/>
      <c r="V273" s="124"/>
      <c r="W273" s="125"/>
      <c r="X273" s="124"/>
      <c r="Y273" s="124"/>
      <c r="Z273" s="124"/>
      <c r="AA273" s="124"/>
      <c r="AB273" s="124"/>
      <c r="AC273" s="124"/>
      <c r="AD273" s="124"/>
      <c r="AE273" s="125"/>
      <c r="AF273" s="13"/>
      <c r="AG273" s="13"/>
      <c r="AH273" s="13"/>
    </row>
    <row r="274" ht="15.75" customHeight="1">
      <c r="A274" s="118"/>
      <c r="B274" s="13"/>
      <c r="C274" s="1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25"/>
      <c r="R274" s="124"/>
      <c r="S274" s="124"/>
      <c r="T274" s="124"/>
      <c r="U274" s="124"/>
      <c r="V274" s="124"/>
      <c r="W274" s="125"/>
      <c r="X274" s="124"/>
      <c r="Y274" s="124"/>
      <c r="Z274" s="124"/>
      <c r="AA274" s="124"/>
      <c r="AB274" s="124"/>
      <c r="AC274" s="124"/>
      <c r="AD274" s="124"/>
      <c r="AE274" s="125"/>
      <c r="AF274" s="13"/>
      <c r="AG274" s="13"/>
      <c r="AH274" s="13"/>
    </row>
    <row r="275" ht="15.75" customHeight="1">
      <c r="A275" s="130"/>
      <c r="B275" s="2"/>
      <c r="C275" s="13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132"/>
      <c r="R275" s="21"/>
      <c r="S275" s="21"/>
      <c r="T275" s="21"/>
      <c r="U275" s="21"/>
      <c r="V275" s="21"/>
      <c r="W275" s="132"/>
      <c r="X275" s="21"/>
      <c r="Y275" s="21"/>
      <c r="Z275" s="21"/>
      <c r="AA275" s="21"/>
      <c r="AB275" s="21"/>
      <c r="AC275" s="21"/>
      <c r="AD275" s="21"/>
      <c r="AE275" s="132"/>
      <c r="AF275" s="2"/>
      <c r="AG275" s="2"/>
      <c r="AH275" s="2"/>
    </row>
    <row r="276" ht="15.75" customHeight="1">
      <c r="A276" s="118"/>
      <c r="B276" s="13"/>
      <c r="C276" s="119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P276" s="13"/>
      <c r="Q276" s="14"/>
      <c r="R276" s="16"/>
      <c r="S276" s="16"/>
      <c r="T276" s="16"/>
      <c r="U276" s="16"/>
      <c r="V276" s="16"/>
      <c r="W276" s="14"/>
      <c r="X276" s="16"/>
      <c r="Y276" s="16"/>
      <c r="Z276" s="16"/>
      <c r="AA276" s="16"/>
      <c r="AB276" s="16"/>
      <c r="AC276" s="16"/>
      <c r="AD276" s="16"/>
      <c r="AE276" s="14"/>
      <c r="AF276" s="13"/>
      <c r="AG276" s="13"/>
      <c r="AH276" s="13"/>
    </row>
    <row r="277" ht="15.75" customHeight="1">
      <c r="A277" s="118"/>
      <c r="B277" s="13"/>
      <c r="C277" s="119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P277" s="13"/>
      <c r="Q277" s="14"/>
      <c r="R277" s="16"/>
      <c r="S277" s="16"/>
      <c r="T277" s="16"/>
      <c r="U277" s="16"/>
      <c r="V277" s="16"/>
      <c r="W277" s="14"/>
      <c r="X277" s="16"/>
      <c r="Y277" s="16"/>
      <c r="Z277" s="16"/>
      <c r="AA277" s="16"/>
      <c r="AB277" s="16"/>
      <c r="AC277" s="16"/>
      <c r="AD277" s="16"/>
      <c r="AE277" s="14"/>
      <c r="AF277" s="13"/>
      <c r="AG277" s="13"/>
      <c r="AH277" s="13"/>
    </row>
    <row r="278" ht="15.75" customHeight="1">
      <c r="A278" s="118"/>
      <c r="B278" s="13"/>
      <c r="C278" s="119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P278" s="13"/>
      <c r="Q278" s="90"/>
      <c r="AG278" s="13"/>
      <c r="AH278" s="13"/>
    </row>
    <row r="279" ht="15.75" customHeight="1">
      <c r="A279" s="118"/>
      <c r="B279" s="13"/>
      <c r="C279" s="119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P279" s="13"/>
      <c r="Q279" s="91"/>
      <c r="R279" s="91"/>
      <c r="S279" s="91"/>
      <c r="T279" s="92"/>
      <c r="U279" s="92"/>
      <c r="V279" s="92"/>
      <c r="W279" s="91"/>
      <c r="X279" s="92"/>
      <c r="Y279" s="92"/>
      <c r="Z279" s="92"/>
      <c r="AA279" s="92"/>
      <c r="AB279" s="92"/>
      <c r="AC279" s="92"/>
      <c r="AD279" s="92"/>
      <c r="AE279" s="91"/>
      <c r="AF279" s="19"/>
      <c r="AG279" s="13"/>
      <c r="AH279" s="13"/>
    </row>
    <row r="280" ht="15.75" customHeight="1">
      <c r="A280" s="118"/>
      <c r="B280" s="13"/>
      <c r="C280" s="119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P280" s="13"/>
      <c r="Q280" s="102"/>
      <c r="R280" s="103"/>
      <c r="S280" s="103"/>
      <c r="T280" s="103"/>
      <c r="U280" s="103"/>
      <c r="V280" s="103"/>
      <c r="W280" s="102"/>
      <c r="X280" s="103"/>
      <c r="Y280" s="103"/>
      <c r="Z280" s="103"/>
      <c r="AA280" s="103"/>
      <c r="AB280" s="103"/>
      <c r="AC280" s="103"/>
      <c r="AD280" s="103"/>
      <c r="AE280" s="102"/>
      <c r="AF280" s="24"/>
      <c r="AG280" s="13"/>
      <c r="AH280" s="13"/>
    </row>
    <row r="281" ht="15.75" customHeight="1">
      <c r="A281" s="118"/>
      <c r="B281" s="13"/>
      <c r="C281" s="119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P281" s="13"/>
      <c r="Q281" s="102"/>
      <c r="R281" s="16"/>
      <c r="S281" s="16"/>
      <c r="T281" s="16"/>
      <c r="U281" s="16"/>
      <c r="V281" s="16"/>
      <c r="W281" s="126"/>
      <c r="X281" s="16"/>
      <c r="Y281" s="16"/>
      <c r="Z281" s="16"/>
      <c r="AA281" s="16"/>
      <c r="AB281" s="16"/>
      <c r="AC281" s="16"/>
      <c r="AD281" s="16"/>
      <c r="AE281" s="128"/>
      <c r="AF281" s="13"/>
      <c r="AG281" s="13"/>
      <c r="AH281" s="13"/>
    </row>
    <row r="282" ht="15.75" customHeight="1">
      <c r="A282" s="118"/>
      <c r="B282" s="13"/>
      <c r="C282" s="119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P282" s="13"/>
      <c r="Q282" s="134"/>
      <c r="R282" s="135"/>
      <c r="S282" s="135"/>
      <c r="T282" s="135"/>
      <c r="U282" s="135"/>
      <c r="V282" s="135"/>
      <c r="W282" s="126"/>
      <c r="X282" s="135"/>
      <c r="Y282" s="135"/>
      <c r="Z282" s="135"/>
      <c r="AA282" s="135"/>
      <c r="AB282" s="135"/>
      <c r="AC282" s="135"/>
      <c r="AD282" s="135"/>
      <c r="AE282" s="128"/>
      <c r="AF282" s="13"/>
      <c r="AG282" s="13"/>
      <c r="AH282" s="13"/>
    </row>
    <row r="283" ht="15.75" customHeight="1">
      <c r="A283" s="118"/>
      <c r="B283" s="13"/>
      <c r="C283" s="119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26"/>
      <c r="R283" s="16"/>
      <c r="S283" s="16"/>
      <c r="T283" s="16"/>
      <c r="U283" s="16"/>
      <c r="V283" s="16"/>
      <c r="W283" s="126"/>
      <c r="X283" s="127"/>
      <c r="Y283" s="127"/>
      <c r="Z283" s="127"/>
      <c r="AA283" s="127"/>
      <c r="AB283" s="127"/>
      <c r="AC283" s="127"/>
      <c r="AD283" s="127"/>
      <c r="AE283" s="128"/>
      <c r="AF283" s="13"/>
      <c r="AG283" s="13"/>
      <c r="AH283" s="13"/>
    </row>
    <row r="284" ht="15.75" customHeight="1">
      <c r="A284" s="118"/>
      <c r="B284" s="13"/>
      <c r="C284" s="119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4"/>
      <c r="R284" s="135"/>
      <c r="S284" s="135"/>
      <c r="T284" s="135"/>
      <c r="U284" s="135"/>
      <c r="V284" s="135"/>
      <c r="W284" s="126"/>
      <c r="X284" s="135"/>
      <c r="Y284" s="135"/>
      <c r="Z284" s="135"/>
      <c r="AA284" s="135"/>
      <c r="AB284" s="135"/>
      <c r="AC284" s="135"/>
      <c r="AD284" s="135"/>
      <c r="AE284" s="128"/>
      <c r="AF284" s="13"/>
      <c r="AG284" s="13"/>
      <c r="AH284" s="13"/>
    </row>
    <row r="285" ht="15.75" customHeight="1">
      <c r="A285" s="118"/>
      <c r="B285" s="13"/>
      <c r="C285" s="119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P285" s="13"/>
      <c r="Q285" s="134"/>
      <c r="R285" s="135"/>
      <c r="S285" s="135"/>
      <c r="T285" s="135"/>
      <c r="U285" s="135"/>
      <c r="V285" s="135"/>
      <c r="W285" s="126"/>
      <c r="X285" s="135"/>
      <c r="Y285" s="135"/>
      <c r="Z285" s="135"/>
      <c r="AA285" s="135"/>
      <c r="AB285" s="135"/>
      <c r="AC285" s="135"/>
      <c r="AD285" s="135"/>
      <c r="AE285" s="128"/>
      <c r="AF285" s="13"/>
      <c r="AG285" s="13"/>
      <c r="AH285" s="13"/>
    </row>
    <row r="286" ht="15.75" customHeight="1">
      <c r="A286" s="118"/>
      <c r="B286" s="13"/>
      <c r="C286" s="119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P286" s="13"/>
      <c r="Q286" s="14"/>
      <c r="R286" s="16"/>
      <c r="S286" s="16"/>
      <c r="T286" s="16"/>
      <c r="U286" s="16"/>
      <c r="V286" s="16"/>
      <c r="W286" s="14"/>
      <c r="X286" s="16"/>
      <c r="Y286" s="16"/>
      <c r="Z286" s="16"/>
      <c r="AA286" s="16"/>
      <c r="AB286" s="16"/>
      <c r="AC286" s="16"/>
      <c r="AD286" s="16"/>
      <c r="AE286" s="14"/>
      <c r="AF286" s="13"/>
      <c r="AG286" s="13"/>
      <c r="AH286" s="13"/>
    </row>
    <row r="287" ht="15.75" customHeight="1">
      <c r="A287" s="118"/>
      <c r="B287" s="13"/>
      <c r="C287" s="119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  <c r="R287" s="16"/>
      <c r="S287" s="16"/>
      <c r="T287" s="16"/>
      <c r="U287" s="16"/>
      <c r="V287" s="16"/>
      <c r="W287" s="14"/>
      <c r="X287" s="16"/>
      <c r="Y287" s="16"/>
      <c r="Z287" s="16"/>
      <c r="AA287" s="16"/>
      <c r="AB287" s="16"/>
      <c r="AC287" s="16"/>
      <c r="AD287" s="16"/>
      <c r="AE287" s="14"/>
      <c r="AF287" s="13"/>
      <c r="AG287" s="13"/>
      <c r="AH287" s="13"/>
    </row>
    <row r="288" ht="15.75" customHeight="1">
      <c r="A288" s="130"/>
      <c r="B288" s="2"/>
      <c r="C288" s="13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132"/>
      <c r="R288" s="21"/>
      <c r="S288" s="21"/>
      <c r="T288" s="21"/>
      <c r="U288" s="21"/>
      <c r="V288" s="21"/>
      <c r="W288" s="132"/>
      <c r="X288" s="21"/>
      <c r="Y288" s="21"/>
      <c r="Z288" s="21"/>
      <c r="AA288" s="21"/>
      <c r="AB288" s="21"/>
      <c r="AC288" s="21"/>
      <c r="AD288" s="21"/>
      <c r="AE288" s="132"/>
      <c r="AF288" s="2"/>
      <c r="AG288" s="2"/>
      <c r="AH288" s="2"/>
    </row>
    <row r="289" ht="15.75" customHeight="1">
      <c r="A289" s="118"/>
      <c r="B289" s="13"/>
      <c r="C289" s="11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P289" s="13"/>
      <c r="Q289" s="14"/>
      <c r="R289" s="16"/>
      <c r="S289" s="16"/>
      <c r="T289" s="16"/>
      <c r="U289" s="16"/>
      <c r="V289" s="16"/>
      <c r="W289" s="14"/>
      <c r="X289" s="16"/>
      <c r="Y289" s="16"/>
      <c r="Z289" s="16"/>
      <c r="AA289" s="16"/>
      <c r="AB289" s="16"/>
      <c r="AC289" s="16"/>
      <c r="AD289" s="16"/>
      <c r="AE289" s="14"/>
      <c r="AF289" s="13"/>
      <c r="AG289" s="13"/>
      <c r="AH289" s="13"/>
    </row>
    <row r="290" ht="15.75" customHeight="1">
      <c r="A290" s="118"/>
      <c r="B290" s="13"/>
      <c r="C290" s="119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P290" s="13"/>
      <c r="Q290" s="14"/>
      <c r="R290" s="16"/>
      <c r="S290" s="16"/>
      <c r="T290" s="16"/>
      <c r="U290" s="16"/>
      <c r="V290" s="16"/>
      <c r="W290" s="14"/>
      <c r="X290" s="16"/>
      <c r="Y290" s="16"/>
      <c r="Z290" s="16"/>
      <c r="AA290" s="16"/>
      <c r="AB290" s="16"/>
      <c r="AC290" s="16"/>
      <c r="AD290" s="16"/>
      <c r="AE290" s="14"/>
      <c r="AF290" s="13"/>
      <c r="AG290" s="13"/>
      <c r="AH290" s="13"/>
    </row>
    <row r="291" ht="15.75" customHeight="1">
      <c r="A291" s="118"/>
      <c r="B291" s="13"/>
      <c r="C291" s="119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P291" s="13"/>
      <c r="Q291" s="132"/>
      <c r="R291" s="21"/>
      <c r="S291" s="21"/>
      <c r="T291" s="21"/>
      <c r="U291" s="21"/>
      <c r="V291" s="21"/>
      <c r="W291" s="132"/>
      <c r="X291" s="21"/>
      <c r="Y291" s="21"/>
      <c r="Z291" s="21"/>
      <c r="AA291" s="21"/>
      <c r="AB291" s="21"/>
      <c r="AC291" s="21"/>
      <c r="AD291" s="21"/>
      <c r="AE291" s="132"/>
      <c r="AF291" s="13"/>
      <c r="AG291" s="13"/>
      <c r="AH291" s="13"/>
    </row>
    <row r="292" ht="15.75" customHeight="1">
      <c r="A292" s="118"/>
      <c r="B292" s="13"/>
      <c r="C292" s="119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P292" s="13"/>
      <c r="Q292" s="90"/>
      <c r="AG292" s="13"/>
      <c r="AH292" s="13"/>
    </row>
    <row r="293" ht="15.75" customHeight="1">
      <c r="A293" s="118"/>
      <c r="B293" s="13"/>
      <c r="C293" s="119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P293" s="13"/>
      <c r="Q293" s="91"/>
      <c r="R293" s="91"/>
      <c r="S293" s="91"/>
      <c r="T293" s="92"/>
      <c r="U293" s="92"/>
      <c r="V293" s="92"/>
      <c r="W293" s="91"/>
      <c r="X293" s="92"/>
      <c r="Y293" s="92"/>
      <c r="Z293" s="92"/>
      <c r="AA293" s="92"/>
      <c r="AB293" s="92"/>
      <c r="AC293" s="92"/>
      <c r="AD293" s="92"/>
      <c r="AE293" s="91"/>
      <c r="AF293" s="19"/>
      <c r="AG293" s="13"/>
      <c r="AH293" s="13"/>
    </row>
    <row r="294" ht="15.75" customHeight="1">
      <c r="A294" s="118"/>
      <c r="B294" s="13"/>
      <c r="C294" s="119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P294" s="13"/>
      <c r="Q294" s="102"/>
      <c r="R294" s="103"/>
      <c r="S294" s="103"/>
      <c r="T294" s="103"/>
      <c r="U294" s="103"/>
      <c r="V294" s="103"/>
      <c r="W294" s="102"/>
      <c r="X294" s="103"/>
      <c r="Y294" s="103"/>
      <c r="Z294" s="103"/>
      <c r="AA294" s="103"/>
      <c r="AB294" s="103"/>
      <c r="AC294" s="103"/>
      <c r="AD294" s="103"/>
      <c r="AE294" s="102"/>
      <c r="AF294" s="24"/>
      <c r="AG294" s="13"/>
      <c r="AH294" s="13"/>
    </row>
    <row r="295" ht="15.75" customHeight="1">
      <c r="A295" s="118"/>
      <c r="B295" s="13"/>
      <c r="C295" s="119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P295" s="13"/>
      <c r="Q295" s="14"/>
      <c r="R295" s="16"/>
      <c r="S295" s="16"/>
      <c r="T295" s="16"/>
      <c r="U295" s="16"/>
      <c r="V295" s="16"/>
      <c r="W295" s="14"/>
      <c r="X295" s="16"/>
      <c r="Y295" s="16"/>
      <c r="Z295" s="16"/>
      <c r="AA295" s="16"/>
      <c r="AB295" s="16"/>
      <c r="AC295" s="16"/>
      <c r="AD295" s="16"/>
      <c r="AE295" s="14"/>
      <c r="AF295" s="13"/>
      <c r="AG295" s="13"/>
      <c r="AH295" s="13"/>
    </row>
    <row r="296" ht="15.75" customHeight="1">
      <c r="A296" s="118"/>
      <c r="B296" s="13"/>
      <c r="C296" s="119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  <c r="R296" s="16"/>
      <c r="S296" s="16"/>
      <c r="T296" s="16"/>
      <c r="U296" s="16"/>
      <c r="V296" s="16"/>
      <c r="W296" s="14"/>
      <c r="X296" s="16"/>
      <c r="Y296" s="16"/>
      <c r="Z296" s="16"/>
      <c r="AA296" s="16"/>
      <c r="AB296" s="16"/>
      <c r="AC296" s="16"/>
      <c r="AD296" s="16"/>
      <c r="AE296" s="14"/>
      <c r="AF296" s="13"/>
      <c r="AG296" s="13"/>
      <c r="AH296" s="13"/>
    </row>
    <row r="297" ht="15.75" customHeight="1">
      <c r="A297" s="118"/>
      <c r="B297" s="13"/>
      <c r="C297" s="119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  <c r="R297" s="16"/>
      <c r="S297" s="16"/>
      <c r="T297" s="16"/>
      <c r="U297" s="16"/>
      <c r="V297" s="16"/>
      <c r="W297" s="14"/>
      <c r="X297" s="16"/>
      <c r="Y297" s="16"/>
      <c r="Z297" s="16"/>
      <c r="AA297" s="16"/>
      <c r="AB297" s="16"/>
      <c r="AC297" s="16"/>
      <c r="AD297" s="16"/>
      <c r="AE297" s="14"/>
      <c r="AF297" s="13"/>
      <c r="AG297" s="13"/>
      <c r="AH297" s="13"/>
    </row>
    <row r="298" ht="15.75" customHeight="1">
      <c r="A298" s="118"/>
      <c r="B298" s="13"/>
      <c r="C298" s="119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P298" s="13"/>
      <c r="Q298" s="14"/>
      <c r="R298" s="16"/>
      <c r="S298" s="16"/>
      <c r="T298" s="16"/>
      <c r="U298" s="16"/>
      <c r="V298" s="16"/>
      <c r="W298" s="14"/>
      <c r="X298" s="16"/>
      <c r="Y298" s="16"/>
      <c r="Z298" s="16"/>
      <c r="AA298" s="16"/>
      <c r="AB298" s="16"/>
      <c r="AC298" s="16"/>
      <c r="AD298" s="16"/>
      <c r="AE298" s="14"/>
      <c r="AF298" s="13"/>
      <c r="AG298" s="13"/>
      <c r="AH298" s="13"/>
    </row>
    <row r="299" ht="15.75" customHeight="1">
      <c r="A299" s="118"/>
      <c r="B299" s="13"/>
      <c r="C299" s="119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P299" s="13"/>
      <c r="Q299" s="14"/>
      <c r="R299" s="16"/>
      <c r="S299" s="16"/>
      <c r="T299" s="16"/>
      <c r="U299" s="16"/>
      <c r="V299" s="16"/>
      <c r="W299" s="14"/>
      <c r="X299" s="16"/>
      <c r="Y299" s="16"/>
      <c r="Z299" s="16"/>
      <c r="AA299" s="16"/>
      <c r="AB299" s="16"/>
      <c r="AC299" s="16"/>
      <c r="AD299" s="16"/>
      <c r="AE299" s="14"/>
      <c r="AF299" s="13"/>
      <c r="AG299" s="13"/>
      <c r="AH299" s="13"/>
    </row>
    <row r="300" ht="15.75" customHeight="1">
      <c r="A300" s="130"/>
      <c r="B300" s="2"/>
      <c r="C300" s="13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132"/>
      <c r="R300" s="21"/>
      <c r="S300" s="21"/>
      <c r="T300" s="21"/>
      <c r="U300" s="21"/>
      <c r="V300" s="21"/>
      <c r="W300" s="132"/>
      <c r="X300" s="21"/>
      <c r="Y300" s="21"/>
      <c r="Z300" s="21"/>
      <c r="AA300" s="21"/>
      <c r="AB300" s="21"/>
      <c r="AC300" s="21"/>
      <c r="AD300" s="21"/>
      <c r="AE300" s="132"/>
      <c r="AF300" s="2"/>
      <c r="AG300" s="2"/>
      <c r="AH300" s="2"/>
    </row>
    <row r="301" ht="15.75" customHeight="1">
      <c r="A301" s="118"/>
      <c r="B301" s="13"/>
      <c r="C301" s="119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P301" s="13"/>
      <c r="Q301" s="14"/>
      <c r="R301" s="16"/>
      <c r="S301" s="16"/>
      <c r="T301" s="16"/>
      <c r="U301" s="16"/>
      <c r="V301" s="16"/>
      <c r="W301" s="14"/>
      <c r="X301" s="16"/>
      <c r="Y301" s="16"/>
      <c r="Z301" s="16"/>
      <c r="AA301" s="16"/>
      <c r="AB301" s="16"/>
      <c r="AC301" s="16"/>
      <c r="AD301" s="16"/>
      <c r="AE301" s="14"/>
      <c r="AF301" s="13"/>
      <c r="AG301" s="13"/>
      <c r="AH301" s="13"/>
    </row>
    <row r="302" ht="15.75" customHeight="1">
      <c r="A302" s="118"/>
      <c r="B302" s="13"/>
      <c r="C302" s="119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P302" s="13"/>
      <c r="Q302" s="14"/>
      <c r="R302" s="16"/>
      <c r="S302" s="16"/>
      <c r="T302" s="16"/>
      <c r="U302" s="16"/>
      <c r="V302" s="16"/>
      <c r="W302" s="14"/>
      <c r="X302" s="16"/>
      <c r="Y302" s="16"/>
      <c r="Z302" s="16"/>
      <c r="AA302" s="16"/>
      <c r="AB302" s="16"/>
      <c r="AC302" s="16"/>
      <c r="AD302" s="16"/>
      <c r="AE302" s="14"/>
      <c r="AF302" s="13"/>
      <c r="AG302" s="13"/>
      <c r="AH302" s="13"/>
    </row>
    <row r="303" ht="15.75" customHeight="1">
      <c r="A303" s="118"/>
      <c r="B303" s="13"/>
      <c r="C303" s="119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P303" s="13"/>
      <c r="Q303" s="90"/>
      <c r="AG303" s="13"/>
      <c r="AH303" s="13"/>
    </row>
    <row r="304" ht="15.75" customHeight="1">
      <c r="A304" s="118"/>
      <c r="B304" s="13"/>
      <c r="C304" s="119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P304" s="13"/>
      <c r="Q304" s="91"/>
      <c r="R304" s="91"/>
      <c r="S304" s="91"/>
      <c r="T304" s="92"/>
      <c r="U304" s="92"/>
      <c r="V304" s="92"/>
      <c r="W304" s="91"/>
      <c r="X304" s="92"/>
      <c r="Y304" s="92"/>
      <c r="Z304" s="92"/>
      <c r="AA304" s="92"/>
      <c r="AB304" s="92"/>
      <c r="AC304" s="92"/>
      <c r="AD304" s="92"/>
      <c r="AE304" s="91"/>
      <c r="AF304" s="19"/>
      <c r="AG304" s="13"/>
      <c r="AH304" s="13"/>
    </row>
    <row r="305" ht="15.75" customHeight="1">
      <c r="A305" s="118"/>
      <c r="B305" s="13"/>
      <c r="C305" s="11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P305" s="13"/>
      <c r="Q305" s="102"/>
      <c r="R305" s="103"/>
      <c r="S305" s="103"/>
      <c r="T305" s="103"/>
      <c r="U305" s="103"/>
      <c r="V305" s="103"/>
      <c r="W305" s="102"/>
      <c r="X305" s="103"/>
      <c r="Y305" s="103"/>
      <c r="Z305" s="103"/>
      <c r="AA305" s="103"/>
      <c r="AB305" s="103"/>
      <c r="AC305" s="103"/>
      <c r="AD305" s="103"/>
      <c r="AE305" s="102"/>
      <c r="AF305" s="24"/>
      <c r="AG305" s="13"/>
      <c r="AH305" s="13"/>
    </row>
    <row r="306" ht="15.75" customHeight="1">
      <c r="A306" s="118"/>
      <c r="B306" s="13"/>
      <c r="C306" s="119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P306" s="13"/>
      <c r="Q306" s="14"/>
      <c r="R306" s="16"/>
      <c r="S306" s="16"/>
      <c r="T306" s="16"/>
      <c r="U306" s="16"/>
      <c r="V306" s="16"/>
      <c r="W306" s="14"/>
      <c r="X306" s="16"/>
      <c r="Y306" s="16"/>
      <c r="Z306" s="16"/>
      <c r="AA306" s="16"/>
      <c r="AB306" s="16"/>
      <c r="AC306" s="16"/>
      <c r="AD306" s="16"/>
      <c r="AE306" s="14"/>
      <c r="AF306" s="13"/>
      <c r="AG306" s="13"/>
      <c r="AH306" s="13"/>
    </row>
    <row r="307" ht="15.75" customHeight="1">
      <c r="A307" s="118"/>
      <c r="B307" s="13"/>
      <c r="C307" s="119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P307" s="13"/>
      <c r="Q307" s="14"/>
      <c r="R307" s="16"/>
      <c r="S307" s="16"/>
      <c r="T307" s="16"/>
      <c r="U307" s="16"/>
      <c r="V307" s="16"/>
      <c r="W307" s="14"/>
      <c r="X307" s="16"/>
      <c r="Y307" s="16"/>
      <c r="Z307" s="16"/>
      <c r="AA307" s="16"/>
      <c r="AB307" s="16"/>
      <c r="AC307" s="16"/>
      <c r="AD307" s="16"/>
      <c r="AE307" s="14"/>
      <c r="AF307" s="13"/>
      <c r="AG307" s="13"/>
      <c r="AH307" s="13"/>
    </row>
    <row r="308" ht="15.75" customHeight="1">
      <c r="A308" s="118"/>
      <c r="B308" s="13"/>
      <c r="C308" s="119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P308" s="13"/>
      <c r="Q308" s="14"/>
      <c r="R308" s="16"/>
      <c r="S308" s="16"/>
      <c r="T308" s="16"/>
      <c r="U308" s="16"/>
      <c r="V308" s="16"/>
      <c r="W308" s="14"/>
      <c r="X308" s="16"/>
      <c r="Y308" s="16"/>
      <c r="Z308" s="16"/>
      <c r="AA308" s="16"/>
      <c r="AB308" s="16"/>
      <c r="AC308" s="16"/>
      <c r="AD308" s="16"/>
      <c r="AE308" s="14"/>
      <c r="AF308" s="13"/>
      <c r="AG308" s="13"/>
      <c r="AH308" s="13"/>
    </row>
    <row r="309" ht="15.75" customHeight="1">
      <c r="A309" s="118"/>
      <c r="B309" s="13"/>
      <c r="C309" s="119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P309" s="13"/>
      <c r="Q309" s="14"/>
      <c r="R309" s="16"/>
      <c r="S309" s="16"/>
      <c r="T309" s="16"/>
      <c r="U309" s="16"/>
      <c r="V309" s="16"/>
      <c r="W309" s="14"/>
      <c r="X309" s="16"/>
      <c r="Y309" s="16"/>
      <c r="Z309" s="16"/>
      <c r="AA309" s="16"/>
      <c r="AB309" s="16"/>
      <c r="AC309" s="16"/>
      <c r="AD309" s="16"/>
      <c r="AE309" s="14"/>
      <c r="AF309" s="13"/>
      <c r="AG309" s="13"/>
      <c r="AH309" s="13"/>
    </row>
    <row r="310" ht="15.75" customHeight="1">
      <c r="A310" s="118"/>
      <c r="B310" s="13"/>
      <c r="C310" s="119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P310" s="13"/>
      <c r="Q310" s="14"/>
      <c r="R310" s="16"/>
      <c r="S310" s="16"/>
      <c r="T310" s="16"/>
      <c r="U310" s="16"/>
      <c r="V310" s="16"/>
      <c r="W310" s="14"/>
      <c r="X310" s="16"/>
      <c r="Y310" s="16"/>
      <c r="Z310" s="16"/>
      <c r="AA310" s="16"/>
      <c r="AB310" s="16"/>
      <c r="AC310" s="16"/>
      <c r="AD310" s="16"/>
      <c r="AE310" s="14"/>
      <c r="AF310" s="13"/>
      <c r="AG310" s="13"/>
      <c r="AH310" s="13"/>
    </row>
    <row r="311" ht="15.75" customHeight="1">
      <c r="A311" s="130"/>
      <c r="B311" s="2"/>
      <c r="C311" s="13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132"/>
      <c r="R311" s="21"/>
      <c r="S311" s="21"/>
      <c r="T311" s="21"/>
      <c r="U311" s="21"/>
      <c r="V311" s="21"/>
      <c r="W311" s="132"/>
      <c r="X311" s="21"/>
      <c r="Y311" s="21"/>
      <c r="Z311" s="21"/>
      <c r="AA311" s="21"/>
      <c r="AB311" s="21"/>
      <c r="AC311" s="21"/>
      <c r="AD311" s="21"/>
      <c r="AE311" s="132"/>
      <c r="AF311" s="2"/>
      <c r="AG311" s="2"/>
      <c r="AH311" s="2"/>
    </row>
    <row r="312" ht="15.75" customHeight="1">
      <c r="A312" s="118"/>
      <c r="B312" s="13"/>
      <c r="C312" s="119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P312" s="13"/>
      <c r="Q312" s="14"/>
      <c r="R312" s="16"/>
      <c r="S312" s="16"/>
      <c r="T312" s="16"/>
      <c r="U312" s="16"/>
      <c r="V312" s="16"/>
      <c r="W312" s="14"/>
      <c r="X312" s="16"/>
      <c r="Y312" s="16"/>
      <c r="Z312" s="16"/>
      <c r="AA312" s="16"/>
      <c r="AB312" s="16"/>
      <c r="AC312" s="16"/>
      <c r="AD312" s="16"/>
      <c r="AE312" s="14"/>
      <c r="AF312" s="13"/>
      <c r="AG312" s="13"/>
      <c r="AH312" s="13"/>
    </row>
    <row r="313" ht="15.75" customHeight="1">
      <c r="A313" s="118"/>
      <c r="B313" s="13"/>
      <c r="C313" s="119"/>
      <c r="D313" s="13"/>
      <c r="E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  <c r="R313" s="16"/>
      <c r="S313" s="16"/>
      <c r="T313" s="16"/>
      <c r="U313" s="16"/>
      <c r="V313" s="16"/>
      <c r="W313" s="14"/>
      <c r="X313" s="16"/>
      <c r="Y313" s="16"/>
      <c r="Z313" s="16"/>
      <c r="AA313" s="16"/>
      <c r="AB313" s="16"/>
      <c r="AC313" s="16"/>
      <c r="AD313" s="16"/>
      <c r="AE313" s="14"/>
      <c r="AF313" s="13"/>
      <c r="AG313" s="13"/>
      <c r="AH313" s="13"/>
    </row>
    <row r="314" ht="15.75" customHeight="1">
      <c r="A314" s="118"/>
      <c r="B314" s="13"/>
      <c r="C314" s="119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P314" s="13"/>
      <c r="Q314" s="14"/>
      <c r="R314" s="16"/>
      <c r="S314" s="16"/>
      <c r="T314" s="16"/>
      <c r="U314" s="16"/>
      <c r="V314" s="16"/>
      <c r="W314" s="14"/>
      <c r="X314" s="16"/>
      <c r="Y314" s="16"/>
      <c r="Z314" s="16"/>
      <c r="AA314" s="16"/>
      <c r="AB314" s="16"/>
      <c r="AC314" s="16"/>
      <c r="AD314" s="16"/>
      <c r="AE314" s="14"/>
      <c r="AF314" s="13"/>
      <c r="AG314" s="13"/>
      <c r="AH314" s="13"/>
    </row>
    <row r="315" ht="15.75" customHeight="1">
      <c r="A315" s="118"/>
      <c r="B315" s="13"/>
      <c r="C315" s="119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P315" s="13"/>
      <c r="Q315" s="14"/>
      <c r="R315" s="16"/>
      <c r="S315" s="16"/>
      <c r="T315" s="16"/>
      <c r="U315" s="16"/>
      <c r="V315" s="16"/>
      <c r="W315" s="14"/>
      <c r="X315" s="16"/>
      <c r="Y315" s="16"/>
      <c r="Z315" s="16"/>
      <c r="AA315" s="16"/>
      <c r="AB315" s="16"/>
      <c r="AC315" s="16"/>
      <c r="AD315" s="16"/>
      <c r="AE315" s="14"/>
      <c r="AF315" s="13"/>
      <c r="AG315" s="13"/>
      <c r="AH315" s="13"/>
    </row>
    <row r="316" ht="15.75" customHeight="1">
      <c r="A316" s="118"/>
      <c r="B316" s="13"/>
      <c r="C316" s="119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P316" s="13"/>
      <c r="Q316" s="14"/>
      <c r="R316" s="16"/>
      <c r="S316" s="16"/>
      <c r="T316" s="16"/>
      <c r="U316" s="16"/>
      <c r="V316" s="16"/>
      <c r="W316" s="14"/>
      <c r="X316" s="16"/>
      <c r="Y316" s="16"/>
      <c r="Z316" s="16"/>
      <c r="AA316" s="16"/>
      <c r="AB316" s="16"/>
      <c r="AC316" s="16"/>
      <c r="AD316" s="16"/>
      <c r="AE316" s="14"/>
      <c r="AF316" s="13"/>
      <c r="AG316" s="13"/>
      <c r="AH316" s="13"/>
    </row>
    <row r="317" ht="15.75" customHeight="1">
      <c r="A317" s="118"/>
      <c r="B317" s="13"/>
      <c r="C317" s="119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P317" s="13"/>
      <c r="Q317" s="14"/>
      <c r="R317" s="16"/>
      <c r="S317" s="16"/>
      <c r="T317" s="16"/>
      <c r="U317" s="16"/>
      <c r="V317" s="16"/>
      <c r="W317" s="14"/>
      <c r="X317" s="16"/>
      <c r="Y317" s="16"/>
      <c r="Z317" s="16"/>
      <c r="AA317" s="16"/>
      <c r="AB317" s="16"/>
      <c r="AC317" s="16"/>
      <c r="AD317" s="16"/>
      <c r="AE317" s="14"/>
      <c r="AF317" s="13"/>
      <c r="AG317" s="13"/>
      <c r="AH317" s="13"/>
    </row>
    <row r="318" ht="15.75" customHeight="1">
      <c r="A318" s="118"/>
      <c r="B318" s="13"/>
      <c r="C318" s="119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P318" s="13"/>
      <c r="Q318" s="14"/>
      <c r="R318" s="16"/>
      <c r="S318" s="16"/>
      <c r="T318" s="16"/>
      <c r="U318" s="16"/>
      <c r="V318" s="16"/>
      <c r="W318" s="14"/>
      <c r="X318" s="16"/>
      <c r="Y318" s="16"/>
      <c r="Z318" s="16"/>
      <c r="AA318" s="16"/>
      <c r="AB318" s="16"/>
      <c r="AC318" s="16"/>
      <c r="AD318" s="16"/>
      <c r="AE318" s="14"/>
      <c r="AF318" s="13"/>
      <c r="AG318" s="13"/>
      <c r="AH318" s="13"/>
    </row>
    <row r="319" ht="15.75" customHeight="1">
      <c r="A319" s="118"/>
      <c r="B319" s="13"/>
      <c r="C319" s="119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P319" s="13"/>
      <c r="Q319" s="14"/>
      <c r="R319" s="16"/>
      <c r="S319" s="16"/>
      <c r="T319" s="16"/>
      <c r="U319" s="16"/>
      <c r="V319" s="16"/>
      <c r="W319" s="14"/>
      <c r="X319" s="16"/>
      <c r="Y319" s="16"/>
      <c r="Z319" s="16"/>
      <c r="AA319" s="16"/>
      <c r="AB319" s="16"/>
      <c r="AC319" s="16"/>
      <c r="AD319" s="16"/>
      <c r="AE319" s="14"/>
      <c r="AF319" s="13"/>
      <c r="AG319" s="13"/>
      <c r="AH319" s="13"/>
    </row>
    <row r="320" ht="15.75" customHeight="1">
      <c r="A320" s="118"/>
      <c r="B320" s="13"/>
      <c r="C320" s="1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P320" s="13"/>
      <c r="Q320" s="14"/>
      <c r="R320" s="16"/>
      <c r="S320" s="16"/>
      <c r="T320" s="16"/>
      <c r="U320" s="16"/>
      <c r="V320" s="16"/>
      <c r="W320" s="14"/>
      <c r="X320" s="16"/>
      <c r="Y320" s="16"/>
      <c r="Z320" s="16"/>
      <c r="AA320" s="16"/>
      <c r="AB320" s="16"/>
      <c r="AC320" s="16"/>
      <c r="AD320" s="16"/>
      <c r="AE320" s="14"/>
      <c r="AF320" s="13"/>
      <c r="AG320" s="13"/>
      <c r="AH320" s="13"/>
    </row>
    <row r="321" ht="15.75" customHeight="1">
      <c r="A321" s="118"/>
      <c r="B321" s="13"/>
      <c r="C321" s="119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P321" s="13"/>
      <c r="Q321" s="14"/>
      <c r="R321" s="16"/>
      <c r="S321" s="16"/>
      <c r="T321" s="16"/>
      <c r="U321" s="16"/>
      <c r="V321" s="16"/>
      <c r="W321" s="14"/>
      <c r="X321" s="16"/>
      <c r="Y321" s="16"/>
      <c r="Z321" s="16"/>
      <c r="AA321" s="16"/>
      <c r="AB321" s="16"/>
      <c r="AC321" s="16"/>
      <c r="AD321" s="16"/>
      <c r="AE321" s="14"/>
      <c r="AF321" s="13"/>
      <c r="AG321" s="13"/>
      <c r="AH321" s="13"/>
    </row>
    <row r="322" ht="15.75" customHeight="1">
      <c r="A322" s="118"/>
      <c r="B322" s="13"/>
      <c r="C322" s="119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P322" s="13"/>
      <c r="Q322" s="14"/>
      <c r="R322" s="16"/>
      <c r="S322" s="16"/>
      <c r="T322" s="16"/>
      <c r="U322" s="16"/>
      <c r="V322" s="16"/>
      <c r="W322" s="14"/>
      <c r="X322" s="16"/>
      <c r="Y322" s="16"/>
      <c r="Z322" s="16"/>
      <c r="AA322" s="16"/>
      <c r="AB322" s="16"/>
      <c r="AC322" s="16"/>
      <c r="AD322" s="16"/>
      <c r="AE322" s="14"/>
      <c r="AF322" s="13"/>
      <c r="AG322" s="13"/>
      <c r="AH322" s="13"/>
    </row>
    <row r="323" ht="15.75" customHeight="1">
      <c r="A323" s="118"/>
      <c r="B323" s="19"/>
      <c r="C323" s="119"/>
      <c r="D323" s="13"/>
      <c r="E323" s="13"/>
      <c r="F323" s="19"/>
      <c r="G323" s="19"/>
      <c r="H323" s="19"/>
      <c r="I323" s="13"/>
      <c r="J323" s="13"/>
      <c r="K323" s="13"/>
      <c r="L323" s="13"/>
      <c r="M323" s="13"/>
      <c r="N323" s="13"/>
      <c r="P323" s="19"/>
      <c r="Q323" s="14"/>
      <c r="R323" s="16"/>
      <c r="S323" s="92"/>
      <c r="T323" s="92"/>
      <c r="U323" s="92"/>
      <c r="V323" s="92"/>
      <c r="W323" s="14"/>
      <c r="X323" s="16"/>
      <c r="Y323" s="92"/>
      <c r="Z323" s="92"/>
      <c r="AA323" s="92"/>
      <c r="AB323" s="92"/>
      <c r="AC323" s="92"/>
      <c r="AD323" s="92"/>
      <c r="AE323" s="14"/>
      <c r="AF323" s="13"/>
      <c r="AG323" s="13"/>
      <c r="AH323" s="13"/>
    </row>
    <row r="324" ht="15.75" customHeight="1">
      <c r="A324" s="118"/>
      <c r="B324" s="19"/>
      <c r="C324" s="119"/>
      <c r="D324" s="13"/>
      <c r="E324" s="13"/>
      <c r="F324" s="19"/>
      <c r="G324" s="19"/>
      <c r="H324" s="19"/>
      <c r="I324" s="13"/>
      <c r="J324" s="13"/>
      <c r="K324" s="13"/>
      <c r="L324" s="13"/>
      <c r="M324" s="13"/>
      <c r="N324" s="13"/>
      <c r="O324" s="13"/>
      <c r="P324" s="19"/>
      <c r="Q324" s="14"/>
      <c r="R324" s="16"/>
      <c r="S324" s="92"/>
      <c r="T324" s="92"/>
      <c r="U324" s="92"/>
      <c r="V324" s="92"/>
      <c r="W324" s="14"/>
      <c r="X324" s="16"/>
      <c r="Y324" s="92"/>
      <c r="Z324" s="92"/>
      <c r="AA324" s="92"/>
      <c r="AB324" s="92"/>
      <c r="AC324" s="92"/>
      <c r="AD324" s="92"/>
      <c r="AE324" s="14"/>
      <c r="AF324" s="13"/>
      <c r="AG324" s="13"/>
      <c r="AH324" s="13"/>
    </row>
    <row r="325" ht="15.75" customHeight="1">
      <c r="A325" s="118"/>
      <c r="B325" s="19"/>
      <c r="C325" s="119"/>
      <c r="D325" s="13"/>
      <c r="E325" s="13"/>
      <c r="F325" s="19"/>
      <c r="G325" s="19"/>
      <c r="H325" s="19"/>
      <c r="I325" s="13"/>
      <c r="J325" s="13"/>
      <c r="K325" s="13"/>
      <c r="L325" s="13"/>
      <c r="M325" s="13"/>
      <c r="N325" s="13"/>
      <c r="O325" s="13"/>
      <c r="P325" s="19"/>
      <c r="Q325" s="14"/>
      <c r="R325" s="16"/>
      <c r="S325" s="92"/>
      <c r="T325" s="92"/>
      <c r="U325" s="92"/>
      <c r="V325" s="92"/>
      <c r="W325" s="14"/>
      <c r="X325" s="16"/>
      <c r="Y325" s="92"/>
      <c r="Z325" s="92"/>
      <c r="AA325" s="92"/>
      <c r="AB325" s="92"/>
      <c r="AC325" s="92"/>
      <c r="AD325" s="92"/>
      <c r="AE325" s="14"/>
      <c r="AF325" s="13"/>
      <c r="AG325" s="13"/>
      <c r="AH325" s="13"/>
    </row>
    <row r="326" ht="15.75" customHeight="1">
      <c r="A326" s="118"/>
      <c r="B326" s="19"/>
      <c r="C326" s="119"/>
      <c r="D326" s="13"/>
      <c r="E326" s="13"/>
      <c r="F326" s="19"/>
      <c r="G326" s="19"/>
      <c r="H326" s="19"/>
      <c r="I326" s="13"/>
      <c r="J326" s="13"/>
      <c r="K326" s="13"/>
      <c r="L326" s="13"/>
      <c r="M326" s="13"/>
      <c r="N326" s="13"/>
      <c r="P326" s="19"/>
      <c r="Q326" s="14"/>
      <c r="R326" s="16"/>
      <c r="S326" s="92"/>
      <c r="T326" s="92"/>
      <c r="U326" s="92"/>
      <c r="V326" s="92"/>
      <c r="W326" s="14"/>
      <c r="X326" s="16"/>
      <c r="Y326" s="92"/>
      <c r="Z326" s="92"/>
      <c r="AA326" s="92"/>
      <c r="AB326" s="92"/>
      <c r="AC326" s="92"/>
      <c r="AD326" s="92"/>
      <c r="AE326" s="14"/>
      <c r="AF326" s="13"/>
      <c r="AG326" s="13"/>
      <c r="AH326" s="13"/>
    </row>
    <row r="327" ht="15.75" customHeight="1">
      <c r="A327" s="118"/>
      <c r="B327" s="19"/>
      <c r="C327" s="119"/>
      <c r="D327" s="13"/>
      <c r="E327" s="13"/>
      <c r="F327" s="19"/>
      <c r="G327" s="19"/>
      <c r="H327" s="19"/>
      <c r="I327" s="13"/>
      <c r="J327" s="13"/>
      <c r="K327" s="13"/>
      <c r="L327" s="13"/>
      <c r="M327" s="13"/>
      <c r="N327" s="13"/>
      <c r="P327" s="19"/>
      <c r="Q327" s="14"/>
      <c r="R327" s="16"/>
      <c r="S327" s="92"/>
      <c r="T327" s="92"/>
      <c r="U327" s="92"/>
      <c r="V327" s="92"/>
      <c r="W327" s="14"/>
      <c r="X327" s="16"/>
      <c r="Y327" s="92"/>
      <c r="Z327" s="92"/>
      <c r="AA327" s="92"/>
      <c r="AB327" s="92"/>
      <c r="AC327" s="92"/>
      <c r="AD327" s="92"/>
      <c r="AE327" s="14"/>
      <c r="AF327" s="13"/>
      <c r="AG327" s="13"/>
      <c r="AH327" s="13"/>
    </row>
    <row r="328" ht="15.75" customHeight="1">
      <c r="A328" s="118"/>
      <c r="B328" s="19"/>
      <c r="C328" s="119"/>
      <c r="D328" s="13"/>
      <c r="E328" s="13"/>
      <c r="F328" s="19"/>
      <c r="G328" s="19"/>
      <c r="H328" s="19"/>
      <c r="I328" s="13"/>
      <c r="J328" s="13"/>
      <c r="K328" s="13"/>
      <c r="L328" s="13"/>
      <c r="M328" s="13"/>
      <c r="N328" s="13"/>
      <c r="P328" s="19"/>
      <c r="Q328" s="14"/>
      <c r="R328" s="16"/>
      <c r="S328" s="92"/>
      <c r="T328" s="92"/>
      <c r="U328" s="92"/>
      <c r="V328" s="92"/>
      <c r="W328" s="14"/>
      <c r="X328" s="16"/>
      <c r="Y328" s="92"/>
      <c r="Z328" s="92"/>
      <c r="AA328" s="92"/>
      <c r="AB328" s="92"/>
      <c r="AC328" s="92"/>
      <c r="AD328" s="92"/>
      <c r="AE328" s="14"/>
      <c r="AF328" s="13"/>
      <c r="AG328" s="13"/>
      <c r="AH328" s="13"/>
    </row>
    <row r="329" ht="15.75" customHeight="1">
      <c r="A329" s="118"/>
      <c r="B329" s="19"/>
      <c r="C329" s="119"/>
      <c r="D329" s="13"/>
      <c r="E329" s="13"/>
      <c r="F329" s="19"/>
      <c r="G329" s="19"/>
      <c r="H329" s="19"/>
      <c r="I329" s="13"/>
      <c r="J329" s="13"/>
      <c r="K329" s="13"/>
      <c r="L329" s="13"/>
      <c r="M329" s="13"/>
      <c r="N329" s="13"/>
      <c r="P329" s="19"/>
      <c r="Q329" s="14"/>
      <c r="R329" s="16"/>
      <c r="S329" s="92"/>
      <c r="T329" s="92"/>
      <c r="U329" s="92"/>
      <c r="V329" s="92"/>
      <c r="W329" s="14"/>
      <c r="X329" s="16"/>
      <c r="Y329" s="92"/>
      <c r="Z329" s="92"/>
      <c r="AA329" s="92"/>
      <c r="AB329" s="92"/>
      <c r="AC329" s="92"/>
      <c r="AD329" s="92"/>
      <c r="AE329" s="14"/>
      <c r="AF329" s="13"/>
      <c r="AG329" s="13"/>
      <c r="AH329" s="13"/>
    </row>
    <row r="330" ht="15.75" customHeight="1">
      <c r="A330" s="118"/>
      <c r="B330" s="19"/>
      <c r="C330" s="119"/>
      <c r="D330" s="13"/>
      <c r="E330" s="13"/>
      <c r="F330" s="19"/>
      <c r="G330" s="19"/>
      <c r="H330" s="19"/>
      <c r="I330" s="13"/>
      <c r="J330" s="13"/>
      <c r="K330" s="13"/>
      <c r="L330" s="13"/>
      <c r="M330" s="13"/>
      <c r="N330" s="13"/>
      <c r="P330" s="19"/>
      <c r="Q330" s="14"/>
      <c r="R330" s="16"/>
      <c r="S330" s="92"/>
      <c r="T330" s="92"/>
      <c r="U330" s="92"/>
      <c r="V330" s="92"/>
      <c r="W330" s="14"/>
      <c r="X330" s="16"/>
      <c r="Y330" s="92"/>
      <c r="Z330" s="92"/>
      <c r="AA330" s="92"/>
      <c r="AB330" s="92"/>
      <c r="AC330" s="92"/>
      <c r="AD330" s="92"/>
      <c r="AE330" s="14"/>
      <c r="AF330" s="13"/>
      <c r="AG330" s="13"/>
      <c r="AH330" s="13"/>
    </row>
    <row r="331" ht="15.75" customHeight="1">
      <c r="A331" s="118"/>
      <c r="B331" s="19"/>
      <c r="C331" s="119"/>
      <c r="D331" s="13"/>
      <c r="E331" s="13"/>
      <c r="F331" s="19"/>
      <c r="G331" s="19"/>
      <c r="H331" s="19"/>
      <c r="I331" s="13"/>
      <c r="J331" s="13"/>
      <c r="K331" s="13"/>
      <c r="L331" s="13"/>
      <c r="M331" s="13"/>
      <c r="N331" s="13"/>
      <c r="P331" s="19"/>
      <c r="Q331" s="14"/>
      <c r="R331" s="16"/>
      <c r="S331" s="92"/>
      <c r="T331" s="92"/>
      <c r="U331" s="92"/>
      <c r="V331" s="92"/>
      <c r="W331" s="14"/>
      <c r="X331" s="16"/>
      <c r="Y331" s="92"/>
      <c r="Z331" s="92"/>
      <c r="AA331" s="92"/>
      <c r="AB331" s="92"/>
      <c r="AC331" s="92"/>
      <c r="AD331" s="92"/>
      <c r="AE331" s="14"/>
      <c r="AF331" s="13"/>
      <c r="AG331" s="13"/>
      <c r="AH331" s="13"/>
    </row>
    <row r="332" ht="15.75" customHeight="1">
      <c r="A332" s="118"/>
      <c r="B332" s="19"/>
      <c r="C332" s="119"/>
      <c r="D332" s="13"/>
      <c r="E332" s="13"/>
      <c r="F332" s="19"/>
      <c r="G332" s="19"/>
      <c r="H332" s="19"/>
      <c r="I332" s="13"/>
      <c r="J332" s="13"/>
      <c r="K332" s="13"/>
      <c r="L332" s="13"/>
      <c r="M332" s="13"/>
      <c r="N332" s="13"/>
      <c r="P332" s="19"/>
      <c r="Q332" s="14"/>
      <c r="R332" s="16"/>
      <c r="S332" s="92"/>
      <c r="T332" s="92"/>
      <c r="U332" s="92"/>
      <c r="V332" s="92"/>
      <c r="W332" s="14"/>
      <c r="X332" s="16"/>
      <c r="Y332" s="92"/>
      <c r="Z332" s="92"/>
      <c r="AA332" s="92"/>
      <c r="AB332" s="92"/>
      <c r="AC332" s="92"/>
      <c r="AD332" s="92"/>
      <c r="AE332" s="14"/>
      <c r="AF332" s="13"/>
      <c r="AG332" s="13"/>
      <c r="AH332" s="13"/>
    </row>
    <row r="333" ht="15.75" customHeight="1">
      <c r="A333" s="118"/>
      <c r="B333" s="19"/>
      <c r="C333" s="119"/>
      <c r="D333" s="13"/>
      <c r="E333" s="13"/>
      <c r="F333" s="19"/>
      <c r="G333" s="19"/>
      <c r="H333" s="19"/>
      <c r="I333" s="13"/>
      <c r="J333" s="13"/>
      <c r="K333" s="13"/>
      <c r="L333" s="13"/>
      <c r="M333" s="13"/>
      <c r="N333" s="13"/>
      <c r="P333" s="19"/>
      <c r="Q333" s="14"/>
      <c r="R333" s="16"/>
      <c r="S333" s="92"/>
      <c r="T333" s="92"/>
      <c r="U333" s="92"/>
      <c r="V333" s="92"/>
      <c r="W333" s="14"/>
      <c r="X333" s="16"/>
      <c r="Y333" s="92"/>
      <c r="Z333" s="92"/>
      <c r="AA333" s="92"/>
      <c r="AB333" s="92"/>
      <c r="AC333" s="92"/>
      <c r="AD333" s="92"/>
      <c r="AE333" s="14"/>
      <c r="AF333" s="13"/>
      <c r="AG333" s="13"/>
      <c r="AH333" s="13"/>
    </row>
    <row r="334" ht="15.75" customHeight="1">
      <c r="A334" s="118"/>
      <c r="B334" s="19"/>
      <c r="C334" s="119"/>
      <c r="D334" s="13"/>
      <c r="E334" s="13"/>
      <c r="F334" s="19"/>
      <c r="G334" s="19"/>
      <c r="H334" s="19"/>
      <c r="I334" s="13"/>
      <c r="J334" s="13"/>
      <c r="K334" s="13"/>
      <c r="L334" s="13"/>
      <c r="M334" s="13"/>
      <c r="N334" s="13"/>
      <c r="P334" s="19"/>
      <c r="Q334" s="14"/>
      <c r="R334" s="16"/>
      <c r="S334" s="92"/>
      <c r="T334" s="92"/>
      <c r="U334" s="92"/>
      <c r="V334" s="92"/>
      <c r="W334" s="14"/>
      <c r="X334" s="16"/>
      <c r="Y334" s="92"/>
      <c r="Z334" s="92"/>
      <c r="AA334" s="92"/>
      <c r="AB334" s="92"/>
      <c r="AC334" s="92"/>
      <c r="AD334" s="92"/>
      <c r="AE334" s="14"/>
      <c r="AF334" s="13"/>
      <c r="AG334" s="13"/>
      <c r="AH334" s="13"/>
    </row>
    <row r="335" ht="15.75" customHeight="1">
      <c r="A335" s="118"/>
      <c r="B335" s="19"/>
      <c r="C335" s="119"/>
      <c r="D335" s="13"/>
      <c r="E335" s="13"/>
      <c r="F335" s="19"/>
      <c r="G335" s="19"/>
      <c r="H335" s="19"/>
      <c r="I335" s="13"/>
      <c r="J335" s="13"/>
      <c r="K335" s="13"/>
      <c r="L335" s="13"/>
      <c r="M335" s="13"/>
      <c r="N335" s="13"/>
      <c r="P335" s="19"/>
      <c r="Q335" s="14"/>
      <c r="R335" s="16"/>
      <c r="S335" s="92"/>
      <c r="T335" s="92"/>
      <c r="U335" s="92"/>
      <c r="V335" s="92"/>
      <c r="W335" s="14"/>
      <c r="X335" s="16"/>
      <c r="Y335" s="92"/>
      <c r="Z335" s="92"/>
      <c r="AA335" s="92"/>
      <c r="AB335" s="92"/>
      <c r="AC335" s="92"/>
      <c r="AD335" s="92"/>
      <c r="AE335" s="14"/>
      <c r="AF335" s="13"/>
      <c r="AG335" s="13"/>
      <c r="AH335" s="13"/>
    </row>
    <row r="336" ht="15.75" customHeight="1">
      <c r="A336" s="118"/>
      <c r="B336" s="19"/>
      <c r="C336" s="119"/>
      <c r="D336" s="13"/>
      <c r="E336" s="13"/>
      <c r="F336" s="19"/>
      <c r="G336" s="19"/>
      <c r="H336" s="19"/>
      <c r="I336" s="13"/>
      <c r="J336" s="13"/>
      <c r="K336" s="13"/>
      <c r="L336" s="13"/>
      <c r="M336" s="13"/>
      <c r="N336" s="13"/>
      <c r="P336" s="19"/>
      <c r="Q336" s="14"/>
      <c r="R336" s="16"/>
      <c r="S336" s="92"/>
      <c r="T336" s="92"/>
      <c r="U336" s="92"/>
      <c r="V336" s="92"/>
      <c r="W336" s="14"/>
      <c r="X336" s="16"/>
      <c r="Y336" s="92"/>
      <c r="Z336" s="92"/>
      <c r="AA336" s="92"/>
      <c r="AB336" s="92"/>
      <c r="AC336" s="92"/>
      <c r="AD336" s="92"/>
      <c r="AE336" s="14"/>
      <c r="AF336" s="13"/>
      <c r="AG336" s="13"/>
      <c r="AH336" s="13"/>
    </row>
    <row r="337" ht="15.75" customHeight="1">
      <c r="A337" s="118"/>
      <c r="B337" s="19"/>
      <c r="C337" s="119"/>
      <c r="D337" s="13"/>
      <c r="E337" s="13"/>
      <c r="F337" s="19"/>
      <c r="G337" s="19"/>
      <c r="H337" s="19"/>
      <c r="I337" s="13"/>
      <c r="J337" s="13"/>
      <c r="K337" s="13"/>
      <c r="L337" s="13"/>
      <c r="M337" s="13"/>
      <c r="N337" s="13"/>
      <c r="P337" s="19"/>
      <c r="Q337" s="14"/>
      <c r="R337" s="16"/>
      <c r="S337" s="92"/>
      <c r="T337" s="92"/>
      <c r="U337" s="92"/>
      <c r="V337" s="92"/>
      <c r="W337" s="14"/>
      <c r="X337" s="16"/>
      <c r="Y337" s="92"/>
      <c r="Z337" s="92"/>
      <c r="AA337" s="92"/>
      <c r="AB337" s="92"/>
      <c r="AC337" s="92"/>
      <c r="AD337" s="92"/>
      <c r="AE337" s="14"/>
      <c r="AF337" s="13"/>
      <c r="AG337" s="13"/>
      <c r="AH337" s="13"/>
    </row>
    <row r="338" ht="15.75" customHeight="1">
      <c r="A338" s="118"/>
      <c r="B338" s="19"/>
      <c r="C338" s="119"/>
      <c r="D338" s="13"/>
      <c r="E338" s="13"/>
      <c r="F338" s="19"/>
      <c r="G338" s="19"/>
      <c r="H338" s="19"/>
      <c r="I338" s="13"/>
      <c r="J338" s="13"/>
      <c r="K338" s="13"/>
      <c r="L338" s="13"/>
      <c r="M338" s="13"/>
      <c r="N338" s="13"/>
      <c r="P338" s="19"/>
      <c r="Q338" s="14"/>
      <c r="R338" s="16"/>
      <c r="S338" s="92"/>
      <c r="T338" s="92"/>
      <c r="U338" s="92"/>
      <c r="V338" s="92"/>
      <c r="W338" s="14"/>
      <c r="X338" s="16"/>
      <c r="Y338" s="92"/>
      <c r="Z338" s="92"/>
      <c r="AA338" s="92"/>
      <c r="AB338" s="92"/>
      <c r="AC338" s="92"/>
      <c r="AD338" s="92"/>
      <c r="AE338" s="14"/>
      <c r="AF338" s="13"/>
      <c r="AG338" s="13"/>
      <c r="AH338" s="13"/>
    </row>
    <row r="339" ht="15.75" customHeight="1">
      <c r="A339" s="118"/>
      <c r="B339" s="19"/>
      <c r="C339" s="119"/>
      <c r="D339" s="13"/>
      <c r="E339" s="13"/>
      <c r="F339" s="19"/>
      <c r="G339" s="19"/>
      <c r="H339" s="19"/>
      <c r="I339" s="13"/>
      <c r="J339" s="13"/>
      <c r="K339" s="13"/>
      <c r="L339" s="13"/>
      <c r="M339" s="13"/>
      <c r="N339" s="13"/>
      <c r="P339" s="19"/>
      <c r="Q339" s="14"/>
      <c r="R339" s="16"/>
      <c r="S339" s="92"/>
      <c r="T339" s="92"/>
      <c r="U339" s="92"/>
      <c r="V339" s="92"/>
      <c r="W339" s="14"/>
      <c r="X339" s="16"/>
      <c r="Y339" s="92"/>
      <c r="Z339" s="92"/>
      <c r="AA339" s="92"/>
      <c r="AB339" s="92"/>
      <c r="AC339" s="92"/>
      <c r="AD339" s="92"/>
      <c r="AE339" s="14"/>
      <c r="AF339" s="13"/>
      <c r="AG339" s="13"/>
      <c r="AH339" s="13"/>
    </row>
    <row r="340" ht="15.75" customHeight="1">
      <c r="A340" s="118"/>
      <c r="B340" s="19"/>
      <c r="C340" s="119"/>
      <c r="D340" s="13"/>
      <c r="E340" s="13"/>
      <c r="F340" s="19"/>
      <c r="G340" s="19"/>
      <c r="H340" s="19"/>
      <c r="I340" s="13"/>
      <c r="J340" s="13"/>
      <c r="K340" s="13"/>
      <c r="L340" s="13"/>
      <c r="M340" s="13"/>
      <c r="N340" s="13"/>
      <c r="P340" s="19"/>
      <c r="Q340" s="14"/>
      <c r="R340" s="16"/>
      <c r="S340" s="92"/>
      <c r="T340" s="92"/>
      <c r="U340" s="92"/>
      <c r="V340" s="92"/>
      <c r="W340" s="14"/>
      <c r="X340" s="16"/>
      <c r="Y340" s="92"/>
      <c r="Z340" s="92"/>
      <c r="AA340" s="92"/>
      <c r="AB340" s="92"/>
      <c r="AC340" s="92"/>
      <c r="AD340" s="92"/>
      <c r="AE340" s="14"/>
      <c r="AF340" s="13"/>
      <c r="AG340" s="13"/>
      <c r="AH340" s="13"/>
    </row>
    <row r="341" ht="15.75" customHeight="1">
      <c r="A341" s="118"/>
      <c r="B341" s="19"/>
      <c r="C341" s="119"/>
      <c r="D341" s="13"/>
      <c r="E341" s="13"/>
      <c r="F341" s="19"/>
      <c r="G341" s="19"/>
      <c r="H341" s="19"/>
      <c r="I341" s="13"/>
      <c r="J341" s="13"/>
      <c r="K341" s="13"/>
      <c r="L341" s="13"/>
      <c r="M341" s="13"/>
      <c r="N341" s="13"/>
      <c r="P341" s="19"/>
      <c r="Q341" s="14"/>
      <c r="R341" s="16"/>
      <c r="S341" s="92"/>
      <c r="T341" s="92"/>
      <c r="U341" s="92"/>
      <c r="V341" s="92"/>
      <c r="W341" s="14"/>
      <c r="X341" s="16"/>
      <c r="Y341" s="92"/>
      <c r="Z341" s="92"/>
      <c r="AA341" s="92"/>
      <c r="AB341" s="92"/>
      <c r="AC341" s="92"/>
      <c r="AD341" s="92"/>
      <c r="AE341" s="14"/>
      <c r="AF341" s="13"/>
      <c r="AG341" s="13"/>
      <c r="AH341" s="13"/>
    </row>
    <row r="342" ht="15.75" customHeight="1">
      <c r="A342" s="118"/>
      <c r="B342" s="19"/>
      <c r="C342" s="119"/>
      <c r="D342" s="13"/>
      <c r="E342" s="13"/>
      <c r="F342" s="19"/>
      <c r="G342" s="19"/>
      <c r="H342" s="19"/>
      <c r="I342" s="13"/>
      <c r="J342" s="13"/>
      <c r="K342" s="13"/>
      <c r="L342" s="13"/>
      <c r="M342" s="13"/>
      <c r="N342" s="13"/>
      <c r="P342" s="19"/>
      <c r="Q342" s="14"/>
      <c r="R342" s="16"/>
      <c r="S342" s="92"/>
      <c r="T342" s="92"/>
      <c r="U342" s="92"/>
      <c r="V342" s="92"/>
      <c r="W342" s="14"/>
      <c r="X342" s="16"/>
      <c r="Y342" s="92"/>
      <c r="Z342" s="92"/>
      <c r="AA342" s="92"/>
      <c r="AB342" s="92"/>
      <c r="AC342" s="92"/>
      <c r="AD342" s="92"/>
      <c r="AE342" s="14"/>
      <c r="AF342" s="13"/>
      <c r="AG342" s="13"/>
      <c r="AH342" s="13"/>
    </row>
    <row r="343" ht="15.75" customHeight="1">
      <c r="A343" s="118"/>
      <c r="B343" s="19"/>
      <c r="C343" s="119"/>
      <c r="D343" s="13"/>
      <c r="E343" s="13"/>
      <c r="F343" s="19"/>
      <c r="G343" s="19"/>
      <c r="H343" s="19"/>
      <c r="I343" s="13"/>
      <c r="J343" s="13"/>
      <c r="K343" s="13"/>
      <c r="L343" s="13"/>
      <c r="M343" s="13"/>
      <c r="N343" s="13"/>
      <c r="P343" s="19"/>
      <c r="Q343" s="14"/>
      <c r="R343" s="16"/>
      <c r="S343" s="92"/>
      <c r="T343" s="92"/>
      <c r="U343" s="92"/>
      <c r="V343" s="92"/>
      <c r="W343" s="14"/>
      <c r="X343" s="16"/>
      <c r="Y343" s="92"/>
      <c r="Z343" s="92"/>
      <c r="AA343" s="92"/>
      <c r="AB343" s="92"/>
      <c r="AC343" s="92"/>
      <c r="AD343" s="92"/>
      <c r="AE343" s="14"/>
      <c r="AF343" s="13"/>
      <c r="AG343" s="13"/>
      <c r="AH343" s="13"/>
    </row>
    <row r="344" ht="15.75" customHeight="1">
      <c r="A344" s="118"/>
      <c r="B344" s="19"/>
      <c r="C344" s="119"/>
      <c r="D344" s="13"/>
      <c r="E344" s="13"/>
      <c r="F344" s="19"/>
      <c r="G344" s="19"/>
      <c r="H344" s="19"/>
      <c r="I344" s="13"/>
      <c r="J344" s="13"/>
      <c r="K344" s="13"/>
      <c r="L344" s="13"/>
      <c r="M344" s="13"/>
      <c r="N344" s="13"/>
      <c r="P344" s="19"/>
      <c r="Q344" s="14"/>
      <c r="R344" s="16"/>
      <c r="S344" s="92"/>
      <c r="T344" s="92"/>
      <c r="U344" s="92"/>
      <c r="V344" s="92"/>
      <c r="W344" s="14"/>
      <c r="X344" s="16"/>
      <c r="Y344" s="92"/>
      <c r="Z344" s="92"/>
      <c r="AA344" s="92"/>
      <c r="AB344" s="92"/>
      <c r="AC344" s="92"/>
      <c r="AD344" s="92"/>
      <c r="AE344" s="14"/>
      <c r="AF344" s="13"/>
      <c r="AG344" s="13"/>
      <c r="AH344" s="13"/>
    </row>
    <row r="345" ht="15.75" customHeight="1">
      <c r="A345" s="118"/>
      <c r="B345" s="19"/>
      <c r="C345" s="119"/>
      <c r="D345" s="13"/>
      <c r="E345" s="13"/>
      <c r="F345" s="19"/>
      <c r="G345" s="19"/>
      <c r="H345" s="19"/>
      <c r="I345" s="13"/>
      <c r="J345" s="13"/>
      <c r="K345" s="13"/>
      <c r="L345" s="13"/>
      <c r="M345" s="13"/>
      <c r="N345" s="13"/>
      <c r="P345" s="19"/>
      <c r="Q345" s="14"/>
      <c r="R345" s="16"/>
      <c r="S345" s="92"/>
      <c r="T345" s="92"/>
      <c r="U345" s="92"/>
      <c r="V345" s="92"/>
      <c r="W345" s="14"/>
      <c r="X345" s="16"/>
      <c r="Y345" s="92"/>
      <c r="Z345" s="92"/>
      <c r="AA345" s="92"/>
      <c r="AB345" s="92"/>
      <c r="AC345" s="92"/>
      <c r="AD345" s="92"/>
      <c r="AE345" s="14"/>
      <c r="AF345" s="13"/>
      <c r="AG345" s="13"/>
      <c r="AH345" s="13"/>
    </row>
    <row r="346" ht="15.75" customHeight="1">
      <c r="A346" s="118"/>
      <c r="B346" s="13"/>
      <c r="C346" s="119"/>
      <c r="D346" s="13"/>
      <c r="E346" s="13"/>
      <c r="G346" s="19"/>
      <c r="H346" s="19"/>
      <c r="I346" s="13"/>
      <c r="J346" s="13"/>
      <c r="K346" s="13"/>
      <c r="L346" s="13"/>
      <c r="M346" s="13"/>
      <c r="N346" s="13"/>
      <c r="O346" s="13"/>
      <c r="P346" s="13"/>
      <c r="Q346" s="14"/>
      <c r="R346" s="16"/>
      <c r="S346" s="92"/>
      <c r="T346" s="92"/>
      <c r="U346" s="92"/>
      <c r="V346" s="92"/>
      <c r="W346" s="14"/>
      <c r="X346" s="16"/>
      <c r="Y346" s="92"/>
      <c r="Z346" s="92"/>
      <c r="AA346" s="92"/>
      <c r="AB346" s="92"/>
      <c r="AC346" s="92"/>
      <c r="AD346" s="92"/>
      <c r="AE346" s="14"/>
      <c r="AF346" s="13"/>
      <c r="AG346" s="13"/>
      <c r="AH346" s="13"/>
    </row>
    <row r="347" ht="15.75" customHeight="1">
      <c r="A347" s="118"/>
      <c r="B347" s="19"/>
      <c r="C347" s="119"/>
      <c r="D347" s="13"/>
      <c r="E347" s="13"/>
      <c r="F347" s="19"/>
      <c r="G347" s="19"/>
      <c r="H347" s="19"/>
      <c r="I347" s="13"/>
      <c r="J347" s="13"/>
      <c r="K347" s="13"/>
      <c r="L347" s="13"/>
      <c r="M347" s="13"/>
      <c r="N347" s="13"/>
      <c r="O347" s="13"/>
      <c r="P347" s="19"/>
      <c r="Q347" s="14"/>
      <c r="R347" s="16"/>
      <c r="S347" s="92"/>
      <c r="T347" s="92"/>
      <c r="U347" s="92"/>
      <c r="V347" s="92"/>
      <c r="W347" s="14"/>
      <c r="X347" s="16"/>
      <c r="Y347" s="92"/>
      <c r="Z347" s="92"/>
      <c r="AA347" s="92"/>
      <c r="AB347" s="92"/>
      <c r="AC347" s="92"/>
      <c r="AD347" s="92"/>
      <c r="AE347" s="14"/>
      <c r="AF347" s="13"/>
      <c r="AG347" s="13"/>
      <c r="AH347" s="13"/>
    </row>
    <row r="348" ht="15.75" customHeight="1">
      <c r="A348" s="118"/>
      <c r="B348" s="19"/>
      <c r="C348" s="119"/>
      <c r="D348" s="13"/>
      <c r="E348" s="13"/>
      <c r="F348" s="19"/>
      <c r="G348" s="19"/>
      <c r="H348" s="19"/>
      <c r="I348" s="13"/>
      <c r="J348" s="13"/>
      <c r="K348" s="13"/>
      <c r="L348" s="13"/>
      <c r="M348" s="13"/>
      <c r="N348" s="13"/>
      <c r="O348" s="13"/>
      <c r="P348" s="19"/>
      <c r="Q348" s="14"/>
      <c r="R348" s="16"/>
      <c r="S348" s="92"/>
      <c r="T348" s="92"/>
      <c r="U348" s="92"/>
      <c r="V348" s="92"/>
      <c r="W348" s="14"/>
      <c r="X348" s="16"/>
      <c r="Y348" s="92"/>
      <c r="Z348" s="92"/>
      <c r="AA348" s="92"/>
      <c r="AB348" s="92"/>
      <c r="AC348" s="92"/>
      <c r="AD348" s="92"/>
      <c r="AE348" s="14"/>
      <c r="AF348" s="13"/>
      <c r="AG348" s="13"/>
      <c r="AH348" s="13"/>
    </row>
    <row r="349" ht="15.75" customHeight="1">
      <c r="A349" s="118"/>
      <c r="B349" s="19"/>
      <c r="C349" s="119"/>
      <c r="D349" s="13"/>
      <c r="E349" s="13"/>
      <c r="F349" s="19"/>
      <c r="G349" s="19"/>
      <c r="H349" s="19"/>
      <c r="I349" s="13"/>
      <c r="J349" s="13"/>
      <c r="K349" s="13"/>
      <c r="L349" s="13"/>
      <c r="M349" s="13"/>
      <c r="N349" s="13"/>
      <c r="P349" s="19"/>
      <c r="Q349" s="14"/>
      <c r="R349" s="16"/>
      <c r="S349" s="92"/>
      <c r="T349" s="92"/>
      <c r="U349" s="92"/>
      <c r="V349" s="92"/>
      <c r="W349" s="14"/>
      <c r="X349" s="16"/>
      <c r="Y349" s="92"/>
      <c r="Z349" s="92"/>
      <c r="AA349" s="92"/>
      <c r="AB349" s="92"/>
      <c r="AC349" s="92"/>
      <c r="AD349" s="92"/>
      <c r="AE349" s="14"/>
      <c r="AF349" s="13"/>
      <c r="AG349" s="13"/>
      <c r="AH349" s="13"/>
    </row>
    <row r="350" ht="15.75" customHeight="1">
      <c r="A350" s="118"/>
      <c r="B350" s="19"/>
      <c r="C350" s="119"/>
      <c r="D350" s="13"/>
      <c r="E350" s="13"/>
      <c r="F350" s="19"/>
      <c r="G350" s="19"/>
      <c r="H350" s="19"/>
      <c r="I350" s="13"/>
      <c r="J350" s="13"/>
      <c r="K350" s="13"/>
      <c r="L350" s="13"/>
      <c r="M350" s="13"/>
      <c r="N350" s="13"/>
      <c r="P350" s="19"/>
      <c r="Q350" s="14"/>
      <c r="R350" s="16"/>
      <c r="S350" s="92"/>
      <c r="T350" s="92"/>
      <c r="U350" s="92"/>
      <c r="V350" s="92"/>
      <c r="W350" s="14"/>
      <c r="X350" s="16"/>
      <c r="Y350" s="92"/>
      <c r="Z350" s="92"/>
      <c r="AA350" s="92"/>
      <c r="AB350" s="92"/>
      <c r="AC350" s="92"/>
      <c r="AD350" s="92"/>
      <c r="AE350" s="14"/>
      <c r="AF350" s="13"/>
      <c r="AG350" s="13"/>
      <c r="AH350" s="13"/>
    </row>
    <row r="351" ht="15.75" customHeight="1">
      <c r="A351" s="118"/>
      <c r="B351" s="19"/>
      <c r="C351" s="119"/>
      <c r="D351" s="13"/>
      <c r="E351" s="13"/>
      <c r="F351" s="19"/>
      <c r="G351" s="19"/>
      <c r="H351" s="19"/>
      <c r="I351" s="13"/>
      <c r="J351" s="13"/>
      <c r="K351" s="13"/>
      <c r="L351" s="13"/>
      <c r="M351" s="13"/>
      <c r="N351" s="13"/>
      <c r="P351" s="19"/>
      <c r="Q351" s="14"/>
      <c r="R351" s="16"/>
      <c r="S351" s="92"/>
      <c r="T351" s="92"/>
      <c r="U351" s="92"/>
      <c r="V351" s="92"/>
      <c r="W351" s="14"/>
      <c r="X351" s="16"/>
      <c r="Y351" s="92"/>
      <c r="Z351" s="92"/>
      <c r="AA351" s="92"/>
      <c r="AB351" s="92"/>
      <c r="AC351" s="92"/>
      <c r="AD351" s="92"/>
      <c r="AE351" s="14"/>
      <c r="AF351" s="13"/>
      <c r="AG351" s="13"/>
      <c r="AH351" s="13"/>
    </row>
    <row r="352" ht="15.75" customHeight="1">
      <c r="A352" s="118"/>
      <c r="B352" s="19"/>
      <c r="C352" s="119"/>
      <c r="D352" s="13"/>
      <c r="E352" s="13"/>
      <c r="F352" s="19"/>
      <c r="G352" s="19"/>
      <c r="H352" s="19"/>
      <c r="I352" s="13"/>
      <c r="J352" s="13"/>
      <c r="K352" s="13"/>
      <c r="L352" s="13"/>
      <c r="M352" s="13"/>
      <c r="N352" s="13"/>
      <c r="P352" s="19"/>
      <c r="Q352" s="14"/>
      <c r="R352" s="16"/>
      <c r="S352" s="92"/>
      <c r="T352" s="92"/>
      <c r="U352" s="92"/>
      <c r="V352" s="92"/>
      <c r="W352" s="14"/>
      <c r="X352" s="16"/>
      <c r="Y352" s="92"/>
      <c r="Z352" s="92"/>
      <c r="AA352" s="92"/>
      <c r="AB352" s="92"/>
      <c r="AC352" s="92"/>
      <c r="AD352" s="92"/>
      <c r="AE352" s="14"/>
      <c r="AF352" s="13"/>
      <c r="AG352" s="13"/>
      <c r="AH352" s="13"/>
    </row>
    <row r="353" ht="15.75" customHeight="1">
      <c r="A353" s="118"/>
      <c r="B353" s="19"/>
      <c r="C353" s="119"/>
      <c r="D353" s="13"/>
      <c r="E353" s="13"/>
      <c r="F353" s="19"/>
      <c r="G353" s="19"/>
      <c r="H353" s="19"/>
      <c r="I353" s="13"/>
      <c r="J353" s="13"/>
      <c r="K353" s="13"/>
      <c r="L353" s="13"/>
      <c r="M353" s="13"/>
      <c r="N353" s="13"/>
      <c r="P353" s="19"/>
      <c r="Q353" s="14"/>
      <c r="R353" s="16"/>
      <c r="S353" s="92"/>
      <c r="T353" s="92"/>
      <c r="U353" s="92"/>
      <c r="V353" s="92"/>
      <c r="W353" s="14"/>
      <c r="X353" s="16"/>
      <c r="Y353" s="92"/>
      <c r="Z353" s="92"/>
      <c r="AA353" s="92"/>
      <c r="AB353" s="92"/>
      <c r="AC353" s="92"/>
      <c r="AD353" s="92"/>
      <c r="AE353" s="14"/>
      <c r="AF353" s="13"/>
      <c r="AG353" s="13"/>
      <c r="AH353" s="13"/>
    </row>
    <row r="354" ht="15.75" customHeight="1">
      <c r="A354" s="118"/>
      <c r="B354" s="19"/>
      <c r="C354" s="119"/>
      <c r="D354" s="13"/>
      <c r="E354" s="13"/>
      <c r="F354" s="19"/>
      <c r="G354" s="19"/>
      <c r="H354" s="19"/>
      <c r="I354" s="13"/>
      <c r="J354" s="13"/>
      <c r="K354" s="13"/>
      <c r="L354" s="13"/>
      <c r="M354" s="13"/>
      <c r="N354" s="13"/>
      <c r="P354" s="19"/>
      <c r="Q354" s="14"/>
      <c r="R354" s="16"/>
      <c r="S354" s="92"/>
      <c r="T354" s="92"/>
      <c r="U354" s="92"/>
      <c r="V354" s="92"/>
      <c r="W354" s="14"/>
      <c r="X354" s="16"/>
      <c r="Y354" s="92"/>
      <c r="Z354" s="92"/>
      <c r="AA354" s="92"/>
      <c r="AB354" s="92"/>
      <c r="AC354" s="92"/>
      <c r="AD354" s="92"/>
      <c r="AE354" s="14"/>
      <c r="AF354" s="13"/>
      <c r="AG354" s="13"/>
      <c r="AH354" s="13"/>
    </row>
    <row r="355" ht="15.75" customHeight="1">
      <c r="A355" s="118"/>
      <c r="B355" s="19"/>
      <c r="C355" s="119"/>
      <c r="D355" s="13"/>
      <c r="E355" s="13"/>
      <c r="F355" s="19"/>
      <c r="G355" s="19"/>
      <c r="H355" s="19"/>
      <c r="I355" s="13"/>
      <c r="J355" s="13"/>
      <c r="K355" s="13"/>
      <c r="L355" s="13"/>
      <c r="M355" s="13"/>
      <c r="N355" s="13"/>
      <c r="P355" s="19"/>
      <c r="Q355" s="14"/>
      <c r="R355" s="16"/>
      <c r="S355" s="92"/>
      <c r="T355" s="92"/>
      <c r="U355" s="92"/>
      <c r="V355" s="92"/>
      <c r="W355" s="14"/>
      <c r="X355" s="16"/>
      <c r="Y355" s="92"/>
      <c r="Z355" s="92"/>
      <c r="AA355" s="92"/>
      <c r="AB355" s="92"/>
      <c r="AC355" s="92"/>
      <c r="AD355" s="92"/>
      <c r="AE355" s="14"/>
      <c r="AF355" s="13"/>
      <c r="AG355" s="13"/>
      <c r="AH355" s="13"/>
    </row>
    <row r="356" ht="15.75" customHeight="1">
      <c r="A356" s="118"/>
      <c r="B356" s="19"/>
      <c r="C356" s="119"/>
      <c r="D356" s="13"/>
      <c r="E356" s="13"/>
      <c r="F356" s="19"/>
      <c r="G356" s="19"/>
      <c r="H356" s="19"/>
      <c r="I356" s="13"/>
      <c r="J356" s="13"/>
      <c r="K356" s="13"/>
      <c r="L356" s="13"/>
      <c r="M356" s="13"/>
      <c r="N356" s="13"/>
      <c r="P356" s="19"/>
      <c r="Q356" s="14"/>
      <c r="R356" s="16"/>
      <c r="S356" s="92"/>
      <c r="T356" s="92"/>
      <c r="U356" s="92"/>
      <c r="V356" s="92"/>
      <c r="W356" s="14"/>
      <c r="X356" s="16"/>
      <c r="Y356" s="92"/>
      <c r="Z356" s="92"/>
      <c r="AA356" s="92"/>
      <c r="AB356" s="92"/>
      <c r="AC356" s="92"/>
      <c r="AD356" s="92"/>
      <c r="AE356" s="14"/>
      <c r="AF356" s="13"/>
      <c r="AG356" s="13"/>
      <c r="AH356" s="13"/>
    </row>
    <row r="357" ht="15.75" customHeight="1">
      <c r="A357" s="118"/>
      <c r="B357" s="19"/>
      <c r="C357" s="119"/>
      <c r="D357" s="13"/>
      <c r="E357" s="13"/>
      <c r="F357" s="19"/>
      <c r="G357" s="19"/>
      <c r="H357" s="19"/>
      <c r="I357" s="13"/>
      <c r="J357" s="13"/>
      <c r="K357" s="13"/>
      <c r="L357" s="13"/>
      <c r="M357" s="13"/>
      <c r="N357" s="13"/>
      <c r="P357" s="19"/>
      <c r="Q357" s="14"/>
      <c r="R357" s="16"/>
      <c r="S357" s="92"/>
      <c r="T357" s="92"/>
      <c r="U357" s="92"/>
      <c r="V357" s="92"/>
      <c r="W357" s="14"/>
      <c r="X357" s="16"/>
      <c r="Y357" s="92"/>
      <c r="Z357" s="92"/>
      <c r="AA357" s="92"/>
      <c r="AB357" s="92"/>
      <c r="AC357" s="92"/>
      <c r="AD357" s="92"/>
      <c r="AE357" s="14"/>
      <c r="AF357" s="13"/>
      <c r="AG357" s="13"/>
      <c r="AH357" s="13"/>
    </row>
    <row r="358" ht="15.75" customHeight="1">
      <c r="A358" s="118"/>
      <c r="B358" s="19"/>
      <c r="C358" s="119"/>
      <c r="D358" s="13"/>
      <c r="E358" s="13"/>
      <c r="F358" s="19"/>
      <c r="G358" s="19"/>
      <c r="H358" s="19"/>
      <c r="I358" s="13"/>
      <c r="J358" s="13"/>
      <c r="K358" s="13"/>
      <c r="L358" s="13"/>
      <c r="M358" s="13"/>
      <c r="N358" s="13"/>
      <c r="P358" s="19"/>
      <c r="Q358" s="14"/>
      <c r="R358" s="16"/>
      <c r="S358" s="92"/>
      <c r="T358" s="92"/>
      <c r="U358" s="92"/>
      <c r="V358" s="92"/>
      <c r="W358" s="14"/>
      <c r="X358" s="16"/>
      <c r="Y358" s="92"/>
      <c r="Z358" s="92"/>
      <c r="AA358" s="92"/>
      <c r="AB358" s="92"/>
      <c r="AC358" s="92"/>
      <c r="AD358" s="92"/>
      <c r="AE358" s="14"/>
      <c r="AF358" s="13"/>
      <c r="AG358" s="13"/>
      <c r="AH358" s="13"/>
    </row>
    <row r="359" ht="15.75" customHeight="1">
      <c r="A359" s="118"/>
      <c r="B359" s="19"/>
      <c r="C359" s="119"/>
      <c r="D359" s="13"/>
      <c r="E359" s="13"/>
      <c r="F359" s="19"/>
      <c r="G359" s="19"/>
      <c r="H359" s="19"/>
      <c r="I359" s="13"/>
      <c r="J359" s="13"/>
      <c r="K359" s="13"/>
      <c r="L359" s="13"/>
      <c r="M359" s="13"/>
      <c r="N359" s="13"/>
      <c r="P359" s="19"/>
      <c r="Q359" s="14"/>
      <c r="R359" s="16"/>
      <c r="S359" s="92"/>
      <c r="T359" s="92"/>
      <c r="U359" s="92"/>
      <c r="V359" s="92"/>
      <c r="W359" s="14"/>
      <c r="X359" s="16"/>
      <c r="Y359" s="92"/>
      <c r="Z359" s="92"/>
      <c r="AA359" s="92"/>
      <c r="AB359" s="92"/>
      <c r="AC359" s="92"/>
      <c r="AD359" s="92"/>
      <c r="AE359" s="14"/>
      <c r="AF359" s="13"/>
      <c r="AG359" s="13"/>
      <c r="AH359" s="13"/>
    </row>
    <row r="360" ht="15.75" customHeight="1">
      <c r="A360" s="118"/>
      <c r="B360" s="19"/>
      <c r="C360" s="119"/>
      <c r="D360" s="13"/>
      <c r="E360" s="13"/>
      <c r="F360" s="19"/>
      <c r="G360" s="19"/>
      <c r="H360" s="19"/>
      <c r="I360" s="13"/>
      <c r="J360" s="13"/>
      <c r="K360" s="13"/>
      <c r="L360" s="13"/>
      <c r="M360" s="13"/>
      <c r="N360" s="13"/>
      <c r="P360" s="19"/>
      <c r="Q360" s="14"/>
      <c r="R360" s="16"/>
      <c r="S360" s="92"/>
      <c r="T360" s="92"/>
      <c r="U360" s="92"/>
      <c r="V360" s="92"/>
      <c r="W360" s="14"/>
      <c r="X360" s="16"/>
      <c r="Y360" s="92"/>
      <c r="Z360" s="92"/>
      <c r="AA360" s="92"/>
      <c r="AB360" s="92"/>
      <c r="AC360" s="92"/>
      <c r="AD360" s="92"/>
      <c r="AE360" s="14"/>
      <c r="AF360" s="13"/>
      <c r="AG360" s="13"/>
      <c r="AH360" s="13"/>
    </row>
    <row r="361" ht="15.75" customHeight="1">
      <c r="A361" s="118"/>
      <c r="B361" s="19"/>
      <c r="C361" s="119"/>
      <c r="D361" s="13"/>
      <c r="E361" s="13"/>
      <c r="F361" s="19"/>
      <c r="G361" s="19"/>
      <c r="H361" s="19"/>
      <c r="I361" s="13"/>
      <c r="J361" s="13"/>
      <c r="K361" s="13"/>
      <c r="L361" s="13"/>
      <c r="M361" s="13"/>
      <c r="N361" s="13"/>
      <c r="P361" s="19"/>
      <c r="Q361" s="14"/>
      <c r="R361" s="16"/>
      <c r="S361" s="92"/>
      <c r="T361" s="92"/>
      <c r="U361" s="92"/>
      <c r="V361" s="92"/>
      <c r="W361" s="14"/>
      <c r="X361" s="16"/>
      <c r="Y361" s="92"/>
      <c r="Z361" s="92"/>
      <c r="AA361" s="92"/>
      <c r="AB361" s="92"/>
      <c r="AC361" s="92"/>
      <c r="AD361" s="92"/>
      <c r="AE361" s="14"/>
      <c r="AF361" s="13"/>
      <c r="AG361" s="13"/>
      <c r="AH361" s="13"/>
    </row>
    <row r="362" ht="15.75" customHeight="1">
      <c r="A362" s="118"/>
      <c r="B362" s="19"/>
      <c r="C362" s="119"/>
      <c r="D362" s="13"/>
      <c r="E362" s="13"/>
      <c r="F362" s="19"/>
      <c r="G362" s="19"/>
      <c r="H362" s="19"/>
      <c r="I362" s="13"/>
      <c r="J362" s="13"/>
      <c r="K362" s="13"/>
      <c r="L362" s="13"/>
      <c r="M362" s="13"/>
      <c r="N362" s="13"/>
      <c r="P362" s="19"/>
      <c r="Q362" s="14"/>
      <c r="R362" s="16"/>
      <c r="S362" s="92"/>
      <c r="T362" s="92"/>
      <c r="U362" s="92"/>
      <c r="V362" s="92"/>
      <c r="W362" s="14"/>
      <c r="X362" s="16"/>
      <c r="Y362" s="92"/>
      <c r="Z362" s="92"/>
      <c r="AA362" s="92"/>
      <c r="AB362" s="92"/>
      <c r="AC362" s="92"/>
      <c r="AD362" s="92"/>
      <c r="AE362" s="14"/>
      <c r="AF362" s="13"/>
      <c r="AG362" s="13"/>
      <c r="AH362" s="13"/>
    </row>
    <row r="363" ht="15.75" customHeight="1">
      <c r="A363" s="118"/>
      <c r="B363" s="19"/>
      <c r="C363" s="119"/>
      <c r="D363" s="13"/>
      <c r="E363" s="13"/>
      <c r="F363" s="19"/>
      <c r="G363" s="19"/>
      <c r="H363" s="19"/>
      <c r="I363" s="13"/>
      <c r="J363" s="13"/>
      <c r="K363" s="13"/>
      <c r="L363" s="13"/>
      <c r="M363" s="13"/>
      <c r="N363" s="13"/>
      <c r="P363" s="19"/>
      <c r="Q363" s="14"/>
      <c r="R363" s="16"/>
      <c r="S363" s="92"/>
      <c r="T363" s="92"/>
      <c r="U363" s="92"/>
      <c r="V363" s="92"/>
      <c r="W363" s="14"/>
      <c r="X363" s="16"/>
      <c r="Y363" s="92"/>
      <c r="Z363" s="92"/>
      <c r="AA363" s="92"/>
      <c r="AB363" s="92"/>
      <c r="AC363" s="92"/>
      <c r="AD363" s="92"/>
      <c r="AE363" s="14"/>
      <c r="AF363" s="13"/>
      <c r="AG363" s="13"/>
      <c r="AH363" s="13"/>
    </row>
    <row r="364" ht="15.75" customHeight="1">
      <c r="A364" s="118"/>
      <c r="B364" s="19"/>
      <c r="C364" s="119"/>
      <c r="D364" s="13"/>
      <c r="E364" s="13"/>
      <c r="F364" s="19"/>
      <c r="G364" s="19"/>
      <c r="H364" s="19"/>
      <c r="I364" s="13"/>
      <c r="J364" s="13"/>
      <c r="K364" s="13"/>
      <c r="L364" s="13"/>
      <c r="M364" s="13"/>
      <c r="N364" s="13"/>
      <c r="P364" s="19"/>
      <c r="Q364" s="14"/>
      <c r="R364" s="16"/>
      <c r="S364" s="92"/>
      <c r="T364" s="92"/>
      <c r="U364" s="92"/>
      <c r="V364" s="92"/>
      <c r="W364" s="14"/>
      <c r="X364" s="16"/>
      <c r="Y364" s="92"/>
      <c r="Z364" s="92"/>
      <c r="AA364" s="92"/>
      <c r="AB364" s="92"/>
      <c r="AC364" s="92"/>
      <c r="AD364" s="92"/>
      <c r="AE364" s="14"/>
      <c r="AF364" s="13"/>
      <c r="AG364" s="13"/>
      <c r="AH364" s="13"/>
    </row>
    <row r="365" ht="15.75" customHeight="1">
      <c r="A365" s="118"/>
      <c r="B365" s="19"/>
      <c r="C365" s="119"/>
      <c r="D365" s="13"/>
      <c r="E365" s="13"/>
      <c r="F365" s="19"/>
      <c r="G365" s="19"/>
      <c r="H365" s="19"/>
      <c r="I365" s="13"/>
      <c r="J365" s="13"/>
      <c r="K365" s="13"/>
      <c r="L365" s="13"/>
      <c r="M365" s="13"/>
      <c r="N365" s="13"/>
      <c r="P365" s="19"/>
      <c r="Q365" s="14"/>
      <c r="R365" s="16"/>
      <c r="S365" s="92"/>
      <c r="T365" s="92"/>
      <c r="U365" s="92"/>
      <c r="V365" s="92"/>
      <c r="W365" s="14"/>
      <c r="X365" s="16"/>
      <c r="Y365" s="92"/>
      <c r="Z365" s="92"/>
      <c r="AA365" s="92"/>
      <c r="AB365" s="92"/>
      <c r="AC365" s="92"/>
      <c r="AD365" s="92"/>
      <c r="AE365" s="14"/>
      <c r="AF365" s="13"/>
      <c r="AG365" s="13"/>
      <c r="AH365" s="13"/>
    </row>
    <row r="366" ht="15.75" customHeight="1">
      <c r="A366" s="118"/>
      <c r="B366" s="19"/>
      <c r="C366" s="119"/>
      <c r="D366" s="13"/>
      <c r="E366" s="13"/>
      <c r="F366" s="19"/>
      <c r="G366" s="19"/>
      <c r="H366" s="19"/>
      <c r="I366" s="13"/>
      <c r="J366" s="13"/>
      <c r="K366" s="13"/>
      <c r="L366" s="13"/>
      <c r="M366" s="13"/>
      <c r="N366" s="13"/>
      <c r="P366" s="19"/>
      <c r="Q366" s="14"/>
      <c r="R366" s="16"/>
      <c r="S366" s="92"/>
      <c r="T366" s="92"/>
      <c r="U366" s="92"/>
      <c r="V366" s="92"/>
      <c r="W366" s="14"/>
      <c r="X366" s="16"/>
      <c r="Y366" s="92"/>
      <c r="Z366" s="92"/>
      <c r="AA366" s="92"/>
      <c r="AB366" s="92"/>
      <c r="AC366" s="92"/>
      <c r="AD366" s="92"/>
      <c r="AE366" s="14"/>
      <c r="AF366" s="13"/>
      <c r="AG366" s="13"/>
      <c r="AH366" s="13"/>
    </row>
    <row r="367" ht="15.75" customHeight="1">
      <c r="A367" s="118"/>
      <c r="B367" s="19"/>
      <c r="C367" s="119"/>
      <c r="D367" s="13"/>
      <c r="E367" s="13"/>
      <c r="F367" s="19"/>
      <c r="G367" s="19"/>
      <c r="H367" s="19"/>
      <c r="I367" s="13"/>
      <c r="J367" s="13"/>
      <c r="K367" s="13"/>
      <c r="L367" s="13"/>
      <c r="M367" s="13"/>
      <c r="N367" s="13"/>
      <c r="P367" s="19"/>
      <c r="Q367" s="14"/>
      <c r="R367" s="16"/>
      <c r="S367" s="92"/>
      <c r="T367" s="92"/>
      <c r="U367" s="92"/>
      <c r="V367" s="92"/>
      <c r="W367" s="14"/>
      <c r="X367" s="16"/>
      <c r="Y367" s="92"/>
      <c r="Z367" s="92"/>
      <c r="AA367" s="92"/>
      <c r="AB367" s="92"/>
      <c r="AC367" s="92"/>
      <c r="AD367" s="92"/>
      <c r="AE367" s="14"/>
      <c r="AF367" s="13"/>
      <c r="AG367" s="13"/>
      <c r="AH367" s="13"/>
    </row>
    <row r="368" ht="15.75" customHeight="1">
      <c r="A368" s="118"/>
      <c r="B368" s="19"/>
      <c r="C368" s="119"/>
      <c r="D368" s="13"/>
      <c r="E368" s="13"/>
      <c r="F368" s="19"/>
      <c r="G368" s="19"/>
      <c r="H368" s="19"/>
      <c r="I368" s="13"/>
      <c r="J368" s="13"/>
      <c r="K368" s="13"/>
      <c r="L368" s="13"/>
      <c r="M368" s="13"/>
      <c r="N368" s="13"/>
      <c r="P368" s="19"/>
      <c r="Q368" s="14"/>
      <c r="R368" s="16"/>
      <c r="S368" s="92"/>
      <c r="T368" s="92"/>
      <c r="U368" s="92"/>
      <c r="V368" s="92"/>
      <c r="W368" s="14"/>
      <c r="X368" s="16"/>
      <c r="Y368" s="92"/>
      <c r="Z368" s="92"/>
      <c r="AA368" s="92"/>
      <c r="AB368" s="92"/>
      <c r="AC368" s="92"/>
      <c r="AD368" s="92"/>
      <c r="AE368" s="14"/>
      <c r="AF368" s="13"/>
      <c r="AG368" s="13"/>
      <c r="AH368" s="13"/>
    </row>
    <row r="369" ht="15.75" customHeight="1">
      <c r="A369" s="118"/>
      <c r="B369" s="19"/>
      <c r="C369" s="119"/>
      <c r="D369" s="13"/>
      <c r="E369" s="13"/>
      <c r="F369" s="19"/>
      <c r="G369" s="19"/>
      <c r="H369" s="19"/>
      <c r="I369" s="13"/>
      <c r="J369" s="13"/>
      <c r="K369" s="13"/>
      <c r="L369" s="13"/>
      <c r="M369" s="13"/>
      <c r="N369" s="13"/>
      <c r="O369" s="13"/>
      <c r="P369" s="13"/>
      <c r="Q369" s="14"/>
      <c r="R369" s="16"/>
      <c r="S369" s="92"/>
      <c r="T369" s="92"/>
      <c r="U369" s="92"/>
      <c r="V369" s="92"/>
      <c r="W369" s="14"/>
      <c r="X369" s="16"/>
      <c r="Y369" s="92"/>
      <c r="Z369" s="92"/>
      <c r="AA369" s="92"/>
      <c r="AB369" s="92"/>
      <c r="AC369" s="92"/>
      <c r="AD369" s="92"/>
      <c r="AE369" s="14"/>
      <c r="AF369" s="13"/>
      <c r="AG369" s="13"/>
      <c r="AH369" s="13"/>
    </row>
    <row r="370" ht="15.75" customHeight="1">
      <c r="A370" s="118"/>
      <c r="B370" s="19"/>
      <c r="C370" s="119"/>
      <c r="D370" s="13"/>
      <c r="E370" s="13"/>
      <c r="F370" s="19"/>
      <c r="G370" s="19"/>
      <c r="H370" s="19"/>
      <c r="I370" s="13"/>
      <c r="J370" s="13"/>
      <c r="K370" s="13"/>
      <c r="L370" s="13"/>
      <c r="M370" s="13"/>
      <c r="N370" s="13"/>
      <c r="O370" s="13"/>
      <c r="P370" s="13"/>
      <c r="Q370" s="14"/>
      <c r="R370" s="16"/>
      <c r="S370" s="92"/>
      <c r="T370" s="92"/>
      <c r="U370" s="92"/>
      <c r="V370" s="92"/>
      <c r="W370" s="14"/>
      <c r="X370" s="16"/>
      <c r="Y370" s="92"/>
      <c r="Z370" s="92"/>
      <c r="AA370" s="92"/>
      <c r="AB370" s="92"/>
      <c r="AC370" s="92"/>
      <c r="AD370" s="92"/>
      <c r="AE370" s="14"/>
      <c r="AF370" s="13"/>
      <c r="AG370" s="13"/>
      <c r="AH370" s="13"/>
    </row>
    <row r="371" ht="15.75" customHeight="1">
      <c r="A371" s="118"/>
      <c r="B371" s="19"/>
      <c r="C371" s="119"/>
      <c r="D371" s="13"/>
      <c r="E371" s="13"/>
      <c r="F371" s="19"/>
      <c r="G371" s="19"/>
      <c r="H371" s="19"/>
      <c r="I371" s="13"/>
      <c r="J371" s="13"/>
      <c r="K371" s="13"/>
      <c r="L371" s="13"/>
      <c r="M371" s="13"/>
      <c r="N371" s="13"/>
      <c r="O371" s="13"/>
      <c r="P371" s="13"/>
      <c r="Q371" s="14"/>
      <c r="R371" s="16"/>
      <c r="S371" s="92"/>
      <c r="T371" s="92"/>
      <c r="U371" s="92"/>
      <c r="V371" s="92"/>
      <c r="W371" s="14"/>
      <c r="X371" s="16"/>
      <c r="Y371" s="92"/>
      <c r="Z371" s="92"/>
      <c r="AA371" s="92"/>
      <c r="AB371" s="92"/>
      <c r="AC371" s="92"/>
      <c r="AD371" s="92"/>
      <c r="AE371" s="14"/>
      <c r="AF371" s="13"/>
      <c r="AG371" s="19"/>
      <c r="AH371" s="19"/>
    </row>
    <row r="372" ht="15.75" customHeight="1">
      <c r="A372" s="118"/>
      <c r="B372" s="19"/>
      <c r="C372" s="119"/>
      <c r="D372" s="13"/>
      <c r="E372" s="13"/>
      <c r="F372" s="19"/>
      <c r="G372" s="19"/>
      <c r="H372" s="19"/>
      <c r="I372" s="13"/>
      <c r="J372" s="13"/>
      <c r="K372" s="13"/>
      <c r="L372" s="13"/>
      <c r="M372" s="13"/>
      <c r="N372" s="13"/>
      <c r="O372" s="13"/>
      <c r="P372" s="13"/>
      <c r="Q372" s="14"/>
      <c r="R372" s="16"/>
      <c r="S372" s="92"/>
      <c r="T372" s="92"/>
      <c r="U372" s="92"/>
      <c r="V372" s="92"/>
      <c r="W372" s="14"/>
      <c r="X372" s="16"/>
      <c r="Y372" s="92"/>
      <c r="Z372" s="92"/>
      <c r="AA372" s="92"/>
      <c r="AB372" s="92"/>
      <c r="AC372" s="92"/>
      <c r="AD372" s="92"/>
      <c r="AE372" s="14"/>
      <c r="AF372" s="13"/>
      <c r="AG372" s="13"/>
      <c r="AH372" s="13"/>
    </row>
    <row r="373" ht="15.75" customHeight="1">
      <c r="A373" s="118"/>
      <c r="B373" s="19"/>
      <c r="C373" s="119"/>
      <c r="D373" s="13"/>
      <c r="E373" s="13"/>
      <c r="F373" s="19"/>
      <c r="G373" s="19"/>
      <c r="H373" s="19"/>
      <c r="I373" s="13"/>
      <c r="J373" s="13"/>
      <c r="K373" s="13"/>
      <c r="L373" s="13"/>
      <c r="M373" s="13"/>
      <c r="N373" s="13"/>
      <c r="O373" s="13"/>
      <c r="P373" s="13"/>
      <c r="Q373" s="14"/>
      <c r="R373" s="16"/>
      <c r="S373" s="92"/>
      <c r="T373" s="92"/>
      <c r="U373" s="92"/>
      <c r="V373" s="92"/>
      <c r="W373" s="14"/>
      <c r="X373" s="16"/>
      <c r="Y373" s="92"/>
      <c r="Z373" s="92"/>
      <c r="AA373" s="92"/>
      <c r="AB373" s="92"/>
      <c r="AC373" s="92"/>
      <c r="AD373" s="92"/>
      <c r="AE373" s="14"/>
      <c r="AF373" s="13"/>
      <c r="AG373" s="13"/>
      <c r="AH373" s="13"/>
    </row>
    <row r="374" ht="15.75" customHeight="1">
      <c r="A374" s="118"/>
      <c r="B374" s="19"/>
      <c r="C374" s="119"/>
      <c r="D374" s="13"/>
      <c r="E374" s="13"/>
      <c r="F374" s="19"/>
      <c r="G374" s="19"/>
      <c r="H374" s="19"/>
      <c r="I374" s="13"/>
      <c r="J374" s="13"/>
      <c r="K374" s="13"/>
      <c r="L374" s="13"/>
      <c r="M374" s="13"/>
      <c r="N374" s="13"/>
      <c r="P374" s="19"/>
      <c r="Q374" s="14"/>
      <c r="R374" s="16"/>
      <c r="S374" s="92"/>
      <c r="T374" s="92"/>
      <c r="U374" s="92"/>
      <c r="V374" s="92"/>
      <c r="W374" s="14"/>
      <c r="X374" s="16"/>
      <c r="Y374" s="92"/>
      <c r="Z374" s="92"/>
      <c r="AA374" s="92"/>
      <c r="AB374" s="92"/>
      <c r="AC374" s="92"/>
      <c r="AD374" s="92"/>
      <c r="AE374" s="14"/>
      <c r="AF374" s="13"/>
      <c r="AG374" s="13"/>
      <c r="AH374" s="13"/>
    </row>
    <row r="375" ht="15.75" customHeight="1">
      <c r="A375" s="118"/>
      <c r="B375" s="19"/>
      <c r="C375" s="119"/>
      <c r="D375" s="13"/>
      <c r="E375" s="13"/>
      <c r="F375" s="19"/>
      <c r="G375" s="19"/>
      <c r="H375" s="19"/>
      <c r="I375" s="13"/>
      <c r="J375" s="13"/>
      <c r="K375" s="13"/>
      <c r="L375" s="13"/>
      <c r="M375" s="13"/>
      <c r="N375" s="13"/>
      <c r="O375" s="13"/>
      <c r="P375" s="13"/>
      <c r="Q375" s="14"/>
      <c r="R375" s="16"/>
      <c r="S375" s="92"/>
      <c r="T375" s="92"/>
      <c r="U375" s="92"/>
      <c r="V375" s="92"/>
      <c r="W375" s="14"/>
      <c r="X375" s="16"/>
      <c r="Y375" s="92"/>
      <c r="Z375" s="92"/>
      <c r="AA375" s="92"/>
      <c r="AB375" s="92"/>
      <c r="AC375" s="92"/>
      <c r="AD375" s="92"/>
      <c r="AE375" s="14"/>
      <c r="AF375" s="13"/>
      <c r="AG375" s="13"/>
      <c r="AH375" s="13"/>
    </row>
    <row r="376" ht="15.75" customHeight="1">
      <c r="A376" s="118"/>
      <c r="B376" s="19"/>
      <c r="C376" s="119"/>
      <c r="D376" s="13"/>
      <c r="E376" s="13"/>
      <c r="F376" s="19"/>
      <c r="G376" s="19"/>
      <c r="H376" s="19"/>
      <c r="I376" s="13"/>
      <c r="J376" s="13"/>
      <c r="K376" s="13"/>
      <c r="L376" s="13"/>
      <c r="M376" s="13"/>
      <c r="N376" s="13"/>
      <c r="P376" s="19"/>
      <c r="Q376" s="14"/>
      <c r="R376" s="16"/>
      <c r="S376" s="92"/>
      <c r="T376" s="92"/>
      <c r="U376" s="92"/>
      <c r="V376" s="92"/>
      <c r="W376" s="14"/>
      <c r="X376" s="16"/>
      <c r="Y376" s="92"/>
      <c r="Z376" s="92"/>
      <c r="AA376" s="92"/>
      <c r="AB376" s="92"/>
      <c r="AC376" s="92"/>
      <c r="AD376" s="92"/>
      <c r="AE376" s="14"/>
      <c r="AF376" s="13"/>
      <c r="AG376" s="13"/>
      <c r="AH376" s="13"/>
    </row>
    <row r="377" ht="15.75" customHeight="1">
      <c r="A377" s="118"/>
      <c r="B377" s="19"/>
      <c r="C377" s="119"/>
      <c r="D377" s="13"/>
      <c r="E377" s="13"/>
      <c r="F377" s="19"/>
      <c r="G377" s="19"/>
      <c r="H377" s="19"/>
      <c r="I377" s="13"/>
      <c r="J377" s="13"/>
      <c r="K377" s="13"/>
      <c r="L377" s="13"/>
      <c r="M377" s="13"/>
      <c r="N377" s="13"/>
      <c r="O377" s="13"/>
      <c r="P377" s="13"/>
      <c r="Q377" s="14"/>
      <c r="R377" s="16"/>
      <c r="S377" s="92"/>
      <c r="T377" s="92"/>
      <c r="U377" s="92"/>
      <c r="V377" s="92"/>
      <c r="W377" s="14"/>
      <c r="X377" s="16"/>
      <c r="Y377" s="92"/>
      <c r="Z377" s="92"/>
      <c r="AA377" s="92"/>
      <c r="AB377" s="92"/>
      <c r="AC377" s="92"/>
      <c r="AD377" s="92"/>
      <c r="AE377" s="14"/>
      <c r="AF377" s="13"/>
      <c r="AG377" s="13"/>
      <c r="AH377" s="13"/>
    </row>
    <row r="378" ht="15.75" customHeight="1">
      <c r="A378" s="118"/>
      <c r="B378" s="19"/>
      <c r="C378" s="119"/>
      <c r="D378" s="13"/>
      <c r="E378" s="13"/>
      <c r="F378" s="19"/>
      <c r="G378" s="19"/>
      <c r="H378" s="19"/>
      <c r="I378" s="13"/>
      <c r="J378" s="13"/>
      <c r="K378" s="13"/>
      <c r="L378" s="13"/>
      <c r="M378" s="13"/>
      <c r="N378" s="13"/>
      <c r="P378" s="19"/>
      <c r="Q378" s="14"/>
      <c r="R378" s="16"/>
      <c r="S378" s="92"/>
      <c r="T378" s="92"/>
      <c r="U378" s="92"/>
      <c r="V378" s="92"/>
      <c r="W378" s="14"/>
      <c r="X378" s="16"/>
      <c r="Y378" s="92"/>
      <c r="Z378" s="92"/>
      <c r="AA378" s="92"/>
      <c r="AB378" s="92"/>
      <c r="AC378" s="92"/>
      <c r="AD378" s="92"/>
      <c r="AE378" s="14"/>
      <c r="AF378" s="13"/>
      <c r="AG378" s="13"/>
      <c r="AH378" s="13"/>
    </row>
    <row r="379" ht="15.75" customHeight="1">
      <c r="A379" s="118"/>
      <c r="B379" s="19"/>
      <c r="C379" s="119"/>
      <c r="D379" s="13"/>
      <c r="E379" s="13"/>
      <c r="F379" s="19"/>
      <c r="G379" s="19"/>
      <c r="H379" s="19"/>
      <c r="I379" s="13"/>
      <c r="J379" s="13"/>
      <c r="K379" s="13"/>
      <c r="L379" s="13"/>
      <c r="M379" s="13"/>
      <c r="N379" s="13"/>
      <c r="O379" s="13"/>
      <c r="P379" s="13"/>
      <c r="Q379" s="14"/>
      <c r="R379" s="16"/>
      <c r="S379" s="92"/>
      <c r="T379" s="92"/>
      <c r="U379" s="92"/>
      <c r="V379" s="92"/>
      <c r="W379" s="14"/>
      <c r="X379" s="16"/>
      <c r="Y379" s="92"/>
      <c r="Z379" s="92"/>
      <c r="AA379" s="92"/>
      <c r="AB379" s="92"/>
      <c r="AC379" s="92"/>
      <c r="AD379" s="92"/>
      <c r="AE379" s="14"/>
      <c r="AF379" s="13"/>
      <c r="AG379" s="13"/>
      <c r="AH379" s="13"/>
    </row>
    <row r="380" ht="15.75" customHeight="1">
      <c r="A380" s="118"/>
      <c r="B380" s="19"/>
      <c r="C380" s="119"/>
      <c r="D380" s="13"/>
      <c r="E380" s="13"/>
      <c r="F380" s="19"/>
      <c r="G380" s="19"/>
      <c r="H380" s="19"/>
      <c r="I380" s="13"/>
      <c r="J380" s="13"/>
      <c r="K380" s="13"/>
      <c r="L380" s="13"/>
      <c r="M380" s="13"/>
      <c r="N380" s="13"/>
      <c r="O380" s="13"/>
      <c r="P380" s="13"/>
      <c r="Q380" s="14"/>
      <c r="R380" s="16"/>
      <c r="S380" s="92"/>
      <c r="T380" s="92"/>
      <c r="U380" s="92"/>
      <c r="V380" s="92"/>
      <c r="W380" s="14"/>
      <c r="X380" s="16"/>
      <c r="Y380" s="92"/>
      <c r="Z380" s="92"/>
      <c r="AA380" s="92"/>
      <c r="AB380" s="92"/>
      <c r="AC380" s="92"/>
      <c r="AD380" s="92"/>
      <c r="AE380" s="14"/>
      <c r="AF380" s="13"/>
      <c r="AG380" s="13"/>
      <c r="AH380" s="13"/>
    </row>
    <row r="381" ht="15.75" customHeight="1">
      <c r="A381" s="118"/>
      <c r="B381" s="19"/>
      <c r="C381" s="119"/>
      <c r="D381" s="13"/>
      <c r="E381" s="13"/>
      <c r="F381" s="19"/>
      <c r="G381" s="19"/>
      <c r="H381" s="19"/>
      <c r="I381" s="13"/>
      <c r="J381" s="13"/>
      <c r="K381" s="13"/>
      <c r="L381" s="13"/>
      <c r="M381" s="13"/>
      <c r="N381" s="13"/>
      <c r="O381" s="13"/>
      <c r="P381" s="13"/>
      <c r="Q381" s="14"/>
      <c r="R381" s="16"/>
      <c r="S381" s="92"/>
      <c r="T381" s="92"/>
      <c r="U381" s="92"/>
      <c r="V381" s="92"/>
      <c r="W381" s="14"/>
      <c r="X381" s="16"/>
      <c r="Y381" s="92"/>
      <c r="Z381" s="92"/>
      <c r="AA381" s="92"/>
      <c r="AB381" s="92"/>
      <c r="AC381" s="92"/>
      <c r="AD381" s="92"/>
      <c r="AE381" s="14"/>
      <c r="AF381" s="13"/>
      <c r="AG381" s="13"/>
      <c r="AH381" s="13"/>
    </row>
    <row r="382" ht="15.75" customHeight="1">
      <c r="A382" s="118"/>
      <c r="B382" s="19"/>
      <c r="C382" s="119"/>
      <c r="D382" s="13"/>
      <c r="E382" s="13"/>
      <c r="F382" s="19"/>
      <c r="G382" s="19"/>
      <c r="H382" s="19"/>
      <c r="I382" s="13"/>
      <c r="J382" s="13"/>
      <c r="K382" s="13"/>
      <c r="L382" s="13"/>
      <c r="M382" s="13"/>
      <c r="N382" s="13"/>
      <c r="O382" s="13"/>
      <c r="P382" s="13"/>
      <c r="Q382" s="14"/>
      <c r="R382" s="16"/>
      <c r="S382" s="92"/>
      <c r="T382" s="92"/>
      <c r="U382" s="92"/>
      <c r="V382" s="92"/>
      <c r="W382" s="14"/>
      <c r="X382" s="16"/>
      <c r="Y382" s="92"/>
      <c r="Z382" s="92"/>
      <c r="AA382" s="92"/>
      <c r="AB382" s="92"/>
      <c r="AC382" s="92"/>
      <c r="AD382" s="92"/>
      <c r="AE382" s="14"/>
      <c r="AF382" s="13"/>
      <c r="AG382" s="13"/>
      <c r="AH382" s="13"/>
    </row>
    <row r="383" ht="15.75" customHeight="1">
      <c r="A383" s="118"/>
      <c r="B383" s="19"/>
      <c r="C383" s="119"/>
      <c r="D383" s="13"/>
      <c r="E383" s="13"/>
      <c r="F383" s="19"/>
      <c r="G383" s="19"/>
      <c r="H383" s="19"/>
      <c r="I383" s="13"/>
      <c r="J383" s="13"/>
      <c r="K383" s="13"/>
      <c r="L383" s="13"/>
      <c r="M383" s="13"/>
      <c r="N383" s="13"/>
      <c r="O383" s="13"/>
      <c r="P383" s="13"/>
      <c r="Q383" s="14"/>
      <c r="R383" s="16"/>
      <c r="S383" s="92"/>
      <c r="T383" s="92"/>
      <c r="U383" s="92"/>
      <c r="V383" s="92"/>
      <c r="W383" s="14"/>
      <c r="X383" s="16"/>
      <c r="Y383" s="92"/>
      <c r="Z383" s="92"/>
      <c r="AA383" s="92"/>
      <c r="AB383" s="92"/>
      <c r="AC383" s="92"/>
      <c r="AD383" s="92"/>
      <c r="AE383" s="14"/>
      <c r="AF383" s="13"/>
      <c r="AG383" s="13"/>
      <c r="AH383" s="13"/>
    </row>
    <row r="384" ht="15.75" customHeight="1">
      <c r="A384" s="118"/>
      <c r="B384" s="19"/>
      <c r="C384" s="119"/>
      <c r="D384" s="13"/>
      <c r="E384" s="13"/>
      <c r="F384" s="19"/>
      <c r="G384" s="19"/>
      <c r="H384" s="19"/>
      <c r="I384" s="13"/>
      <c r="J384" s="13"/>
      <c r="K384" s="13"/>
      <c r="L384" s="13"/>
      <c r="M384" s="13"/>
      <c r="N384" s="13"/>
      <c r="O384" s="13"/>
      <c r="P384" s="13"/>
      <c r="Q384" s="14"/>
      <c r="R384" s="16"/>
      <c r="S384" s="92"/>
      <c r="T384" s="92"/>
      <c r="U384" s="92"/>
      <c r="V384" s="92"/>
      <c r="W384" s="14"/>
      <c r="X384" s="16"/>
      <c r="Y384" s="92"/>
      <c r="Z384" s="92"/>
      <c r="AA384" s="92"/>
      <c r="AB384" s="92"/>
      <c r="AC384" s="92"/>
      <c r="AD384" s="92"/>
      <c r="AE384" s="14"/>
      <c r="AF384" s="13"/>
      <c r="AG384" s="13"/>
      <c r="AH384" s="13"/>
    </row>
    <row r="385" ht="15.75" customHeight="1">
      <c r="A385" s="118"/>
      <c r="B385" s="19"/>
      <c r="C385" s="119"/>
      <c r="D385" s="13"/>
      <c r="E385" s="13"/>
      <c r="F385" s="19"/>
      <c r="G385" s="19"/>
      <c r="H385" s="19"/>
      <c r="I385" s="13"/>
      <c r="J385" s="13"/>
      <c r="K385" s="13"/>
      <c r="L385" s="13"/>
      <c r="M385" s="13"/>
      <c r="N385" s="13"/>
      <c r="O385" s="13"/>
      <c r="P385" s="13"/>
      <c r="Q385" s="14"/>
      <c r="R385" s="16"/>
      <c r="S385" s="92"/>
      <c r="T385" s="92"/>
      <c r="U385" s="92"/>
      <c r="V385" s="92"/>
      <c r="W385" s="14"/>
      <c r="X385" s="16"/>
      <c r="Y385" s="92"/>
      <c r="Z385" s="92"/>
      <c r="AA385" s="92"/>
      <c r="AB385" s="92"/>
      <c r="AC385" s="92"/>
      <c r="AD385" s="92"/>
      <c r="AE385" s="14"/>
      <c r="AF385" s="13"/>
      <c r="AG385" s="13"/>
      <c r="AH385" s="13"/>
    </row>
    <row r="386" ht="15.75" customHeight="1">
      <c r="A386" s="118"/>
      <c r="B386" s="19"/>
      <c r="C386" s="119"/>
      <c r="D386" s="13"/>
      <c r="E386" s="13"/>
      <c r="F386" s="19"/>
      <c r="G386" s="19"/>
      <c r="H386" s="19"/>
      <c r="I386" s="13"/>
      <c r="J386" s="13"/>
      <c r="K386" s="13"/>
      <c r="L386" s="13"/>
      <c r="M386" s="13"/>
      <c r="N386" s="13"/>
      <c r="O386" s="13"/>
      <c r="P386" s="13"/>
      <c r="Q386" s="14"/>
      <c r="R386" s="16"/>
      <c r="S386" s="92"/>
      <c r="T386" s="92"/>
      <c r="U386" s="92"/>
      <c r="V386" s="92"/>
      <c r="W386" s="14"/>
      <c r="X386" s="16"/>
      <c r="Y386" s="92"/>
      <c r="Z386" s="92"/>
      <c r="AA386" s="92"/>
      <c r="AB386" s="92"/>
      <c r="AC386" s="92"/>
      <c r="AD386" s="92"/>
      <c r="AE386" s="14"/>
      <c r="AF386" s="13"/>
      <c r="AG386" s="13"/>
      <c r="AH386" s="13"/>
    </row>
    <row r="387" ht="15.75" customHeight="1">
      <c r="A387" s="118"/>
      <c r="B387" s="19"/>
      <c r="C387" s="119"/>
      <c r="D387" s="13"/>
      <c r="E387" s="13"/>
      <c r="F387" s="19"/>
      <c r="G387" s="19"/>
      <c r="H387" s="19"/>
      <c r="I387" s="13"/>
      <c r="J387" s="13"/>
      <c r="K387" s="13"/>
      <c r="L387" s="13"/>
      <c r="M387" s="13"/>
      <c r="N387" s="13"/>
      <c r="O387" s="13"/>
      <c r="P387" s="13"/>
      <c r="Q387" s="14"/>
      <c r="R387" s="16"/>
      <c r="S387" s="92"/>
      <c r="T387" s="92"/>
      <c r="U387" s="92"/>
      <c r="V387" s="92"/>
      <c r="W387" s="14"/>
      <c r="X387" s="16"/>
      <c r="Y387" s="92"/>
      <c r="Z387" s="92"/>
      <c r="AA387" s="92"/>
      <c r="AB387" s="92"/>
      <c r="AC387" s="92"/>
      <c r="AD387" s="92"/>
      <c r="AE387" s="14"/>
      <c r="AF387" s="13"/>
      <c r="AG387" s="13"/>
      <c r="AH387" s="13"/>
    </row>
    <row r="388" ht="15.75" customHeight="1">
      <c r="A388" s="118"/>
      <c r="B388" s="19"/>
      <c r="C388" s="119"/>
      <c r="D388" s="13"/>
      <c r="E388" s="13"/>
      <c r="F388" s="19"/>
      <c r="G388" s="19"/>
      <c r="H388" s="19"/>
      <c r="I388" s="13"/>
      <c r="J388" s="13"/>
      <c r="K388" s="13"/>
      <c r="L388" s="13"/>
      <c r="M388" s="13"/>
      <c r="N388" s="13"/>
      <c r="P388" s="19"/>
      <c r="Q388" s="14"/>
      <c r="R388" s="16"/>
      <c r="S388" s="92"/>
      <c r="T388" s="92"/>
      <c r="U388" s="92"/>
      <c r="V388" s="92"/>
      <c r="W388" s="14"/>
      <c r="X388" s="16"/>
      <c r="Y388" s="92"/>
      <c r="Z388" s="92"/>
      <c r="AA388" s="92"/>
      <c r="AB388" s="92"/>
      <c r="AC388" s="92"/>
      <c r="AD388" s="92"/>
      <c r="AE388" s="14"/>
      <c r="AF388" s="13"/>
      <c r="AG388" s="13"/>
      <c r="AH388" s="13"/>
    </row>
    <row r="389" ht="15.75" customHeight="1">
      <c r="A389" s="118"/>
      <c r="B389" s="19"/>
      <c r="C389" s="119"/>
      <c r="D389" s="13"/>
      <c r="E389" s="13"/>
      <c r="F389" s="19"/>
      <c r="G389" s="19"/>
      <c r="H389" s="19"/>
      <c r="I389" s="13"/>
      <c r="J389" s="13"/>
      <c r="K389" s="13"/>
      <c r="L389" s="13"/>
      <c r="M389" s="13"/>
      <c r="N389" s="13"/>
      <c r="P389" s="19"/>
      <c r="Q389" s="14"/>
      <c r="R389" s="16"/>
      <c r="S389" s="92"/>
      <c r="T389" s="92"/>
      <c r="U389" s="92"/>
      <c r="V389" s="92"/>
      <c r="W389" s="14"/>
      <c r="X389" s="16"/>
      <c r="Y389" s="92"/>
      <c r="Z389" s="92"/>
      <c r="AA389" s="92"/>
      <c r="AB389" s="92"/>
      <c r="AC389" s="92"/>
      <c r="AD389" s="92"/>
      <c r="AE389" s="14"/>
      <c r="AF389" s="13"/>
      <c r="AG389" s="13"/>
      <c r="AH389" s="13"/>
    </row>
    <row r="390" ht="15.75" customHeight="1">
      <c r="A390" s="118"/>
      <c r="B390" s="19"/>
      <c r="C390" s="119"/>
      <c r="D390" s="13"/>
      <c r="E390" s="13"/>
      <c r="F390" s="19"/>
      <c r="G390" s="19"/>
      <c r="H390" s="19"/>
      <c r="I390" s="13"/>
      <c r="J390" s="13"/>
      <c r="K390" s="13"/>
      <c r="L390" s="13"/>
      <c r="M390" s="13"/>
      <c r="N390" s="13"/>
      <c r="P390" s="19"/>
      <c r="Q390" s="14"/>
      <c r="R390" s="16"/>
      <c r="S390" s="92"/>
      <c r="T390" s="92"/>
      <c r="U390" s="92"/>
      <c r="V390" s="92"/>
      <c r="W390" s="14"/>
      <c r="X390" s="16"/>
      <c r="Y390" s="92"/>
      <c r="Z390" s="92"/>
      <c r="AA390" s="92"/>
      <c r="AB390" s="92"/>
      <c r="AC390" s="92"/>
      <c r="AD390" s="92"/>
      <c r="AE390" s="14"/>
      <c r="AF390" s="13"/>
      <c r="AG390" s="13"/>
      <c r="AH390" s="13"/>
    </row>
    <row r="391" ht="15.75" customHeight="1">
      <c r="A391" s="118"/>
      <c r="B391" s="19"/>
      <c r="C391" s="119"/>
      <c r="D391" s="13"/>
      <c r="E391" s="13"/>
      <c r="F391" s="19"/>
      <c r="G391" s="19"/>
      <c r="H391" s="19"/>
      <c r="I391" s="13"/>
      <c r="J391" s="13"/>
      <c r="K391" s="13"/>
      <c r="L391" s="13"/>
      <c r="M391" s="13"/>
      <c r="N391" s="13"/>
      <c r="P391" s="19"/>
      <c r="Q391" s="14"/>
      <c r="R391" s="16"/>
      <c r="S391" s="92"/>
      <c r="T391" s="92"/>
      <c r="U391" s="92"/>
      <c r="V391" s="92"/>
      <c r="W391" s="14"/>
      <c r="X391" s="16"/>
      <c r="Y391" s="92"/>
      <c r="Z391" s="92"/>
      <c r="AA391" s="92"/>
      <c r="AB391" s="92"/>
      <c r="AC391" s="92"/>
      <c r="AD391" s="92"/>
      <c r="AE391" s="14"/>
      <c r="AF391" s="13"/>
      <c r="AG391" s="13"/>
      <c r="AH391" s="13"/>
    </row>
    <row r="392" ht="15.75" customHeight="1">
      <c r="A392" s="118"/>
      <c r="B392" s="19"/>
      <c r="C392" s="119"/>
      <c r="D392" s="13"/>
      <c r="E392" s="13"/>
      <c r="F392" s="19"/>
      <c r="G392" s="19"/>
      <c r="H392" s="19"/>
      <c r="I392" s="13"/>
      <c r="J392" s="13"/>
      <c r="K392" s="13"/>
      <c r="L392" s="13"/>
      <c r="M392" s="13"/>
      <c r="N392" s="13"/>
      <c r="P392" s="19"/>
      <c r="Q392" s="14"/>
      <c r="R392" s="16"/>
      <c r="S392" s="92"/>
      <c r="T392" s="92"/>
      <c r="U392" s="92"/>
      <c r="V392" s="92"/>
      <c r="W392" s="14"/>
      <c r="X392" s="16"/>
      <c r="Y392" s="92"/>
      <c r="Z392" s="92"/>
      <c r="AA392" s="92"/>
      <c r="AB392" s="92"/>
      <c r="AC392" s="92"/>
      <c r="AD392" s="92"/>
      <c r="AE392" s="14"/>
      <c r="AF392" s="13"/>
      <c r="AG392" s="13"/>
      <c r="AH392" s="13"/>
    </row>
    <row r="393" ht="15.75" customHeight="1">
      <c r="A393" s="118"/>
      <c r="B393" s="19"/>
      <c r="C393" s="119"/>
      <c r="D393" s="13"/>
      <c r="E393" s="13"/>
      <c r="F393" s="19"/>
      <c r="G393" s="19"/>
      <c r="H393" s="19"/>
      <c r="I393" s="13"/>
      <c r="J393" s="13"/>
      <c r="K393" s="13"/>
      <c r="L393" s="13"/>
      <c r="M393" s="13"/>
      <c r="N393" s="13"/>
      <c r="O393" s="13"/>
      <c r="P393" s="13"/>
      <c r="Q393" s="14"/>
      <c r="R393" s="16"/>
      <c r="S393" s="92"/>
      <c r="T393" s="92"/>
      <c r="U393" s="92"/>
      <c r="V393" s="92"/>
      <c r="W393" s="14"/>
      <c r="X393" s="16"/>
      <c r="Y393" s="92"/>
      <c r="Z393" s="92"/>
      <c r="AA393" s="92"/>
      <c r="AB393" s="92"/>
      <c r="AC393" s="92"/>
      <c r="AD393" s="92"/>
      <c r="AE393" s="14"/>
      <c r="AF393" s="13"/>
      <c r="AG393" s="13"/>
      <c r="AH393" s="13"/>
    </row>
    <row r="394" ht="15.75" customHeight="1">
      <c r="A394" s="118"/>
      <c r="B394" s="19"/>
      <c r="C394" s="119"/>
      <c r="D394" s="13"/>
      <c r="E394" s="13"/>
      <c r="F394" s="19"/>
      <c r="G394" s="19"/>
      <c r="H394" s="19"/>
      <c r="I394" s="13"/>
      <c r="J394" s="13"/>
      <c r="K394" s="13"/>
      <c r="L394" s="13"/>
      <c r="M394" s="13"/>
      <c r="N394" s="13"/>
      <c r="P394" s="19"/>
      <c r="Q394" s="14"/>
      <c r="R394" s="16"/>
      <c r="S394" s="92"/>
      <c r="T394" s="92"/>
      <c r="U394" s="92"/>
      <c r="V394" s="92"/>
      <c r="W394" s="14"/>
      <c r="X394" s="16"/>
      <c r="Y394" s="92"/>
      <c r="Z394" s="92"/>
      <c r="AA394" s="92"/>
      <c r="AB394" s="92"/>
      <c r="AC394" s="92"/>
      <c r="AD394" s="92"/>
      <c r="AE394" s="14"/>
      <c r="AF394" s="13"/>
      <c r="AG394" s="13"/>
      <c r="AH394" s="13"/>
    </row>
    <row r="395" ht="15.75" customHeight="1">
      <c r="A395" s="118"/>
      <c r="B395" s="19"/>
      <c r="C395" s="119"/>
      <c r="D395" s="13"/>
      <c r="E395" s="13"/>
      <c r="F395" s="19"/>
      <c r="G395" s="19"/>
      <c r="H395" s="19"/>
      <c r="I395" s="13"/>
      <c r="J395" s="13"/>
      <c r="K395" s="13"/>
      <c r="L395" s="13"/>
      <c r="M395" s="13"/>
      <c r="N395" s="13"/>
      <c r="P395" s="19"/>
      <c r="Q395" s="14"/>
      <c r="R395" s="16"/>
      <c r="S395" s="92"/>
      <c r="T395" s="92"/>
      <c r="U395" s="92"/>
      <c r="V395" s="92"/>
      <c r="W395" s="14"/>
      <c r="X395" s="16"/>
      <c r="Y395" s="92"/>
      <c r="Z395" s="92"/>
      <c r="AA395" s="92"/>
      <c r="AB395" s="92"/>
      <c r="AC395" s="92"/>
      <c r="AD395" s="92"/>
      <c r="AE395" s="14"/>
      <c r="AF395" s="13"/>
      <c r="AG395" s="13"/>
      <c r="AH395" s="13"/>
    </row>
    <row r="396" ht="15.75" customHeight="1">
      <c r="A396" s="118"/>
      <c r="B396" s="19"/>
      <c r="C396" s="119"/>
      <c r="D396" s="13"/>
      <c r="E396" s="13"/>
      <c r="F396" s="19"/>
      <c r="G396" s="19"/>
      <c r="H396" s="19"/>
      <c r="I396" s="13"/>
      <c r="J396" s="13"/>
      <c r="K396" s="13"/>
      <c r="L396" s="13"/>
      <c r="M396" s="13"/>
      <c r="N396" s="13"/>
      <c r="P396" s="19"/>
      <c r="Q396" s="14"/>
      <c r="R396" s="16"/>
      <c r="S396" s="92"/>
      <c r="T396" s="92"/>
      <c r="U396" s="92"/>
      <c r="V396" s="92"/>
      <c r="W396" s="14"/>
      <c r="X396" s="16"/>
      <c r="Y396" s="92"/>
      <c r="Z396" s="92"/>
      <c r="AA396" s="92"/>
      <c r="AB396" s="92"/>
      <c r="AC396" s="92"/>
      <c r="AD396" s="92"/>
      <c r="AE396" s="14"/>
      <c r="AF396" s="13"/>
      <c r="AG396" s="13"/>
      <c r="AH396" s="13"/>
    </row>
    <row r="397" ht="15.75" customHeight="1">
      <c r="A397" s="118"/>
      <c r="B397" s="19"/>
      <c r="C397" s="119"/>
      <c r="D397" s="13"/>
      <c r="E397" s="13"/>
      <c r="F397" s="19"/>
      <c r="G397" s="19"/>
      <c r="H397" s="19"/>
      <c r="I397" s="13"/>
      <c r="J397" s="13"/>
      <c r="K397" s="13"/>
      <c r="L397" s="13"/>
      <c r="M397" s="13"/>
      <c r="N397" s="13"/>
      <c r="O397" s="13"/>
      <c r="P397" s="13"/>
      <c r="Q397" s="14"/>
      <c r="R397" s="16"/>
      <c r="S397" s="92"/>
      <c r="T397" s="92"/>
      <c r="U397" s="92"/>
      <c r="V397" s="92"/>
      <c r="W397" s="14"/>
      <c r="X397" s="16"/>
      <c r="Y397" s="92"/>
      <c r="Z397" s="92"/>
      <c r="AA397" s="92"/>
      <c r="AB397" s="92"/>
      <c r="AC397" s="92"/>
      <c r="AD397" s="92"/>
      <c r="AE397" s="14"/>
      <c r="AF397" s="13"/>
      <c r="AG397" s="13"/>
      <c r="AH397" s="13"/>
    </row>
    <row r="398" ht="15.75" customHeight="1">
      <c r="A398" s="118"/>
      <c r="B398" s="19"/>
      <c r="C398" s="119"/>
      <c r="D398" s="13"/>
      <c r="E398" s="13"/>
      <c r="F398" s="19"/>
      <c r="G398" s="19"/>
      <c r="H398" s="19"/>
      <c r="I398" s="13"/>
      <c r="J398" s="13"/>
      <c r="K398" s="13"/>
      <c r="L398" s="13"/>
      <c r="M398" s="13"/>
      <c r="N398" s="13"/>
      <c r="O398" s="13"/>
      <c r="P398" s="13"/>
      <c r="Q398" s="14"/>
      <c r="R398" s="16"/>
      <c r="S398" s="92"/>
      <c r="T398" s="92"/>
      <c r="U398" s="92"/>
      <c r="V398" s="92"/>
      <c r="W398" s="14"/>
      <c r="X398" s="16"/>
      <c r="Y398" s="92"/>
      <c r="Z398" s="92"/>
      <c r="AA398" s="92"/>
      <c r="AB398" s="92"/>
      <c r="AC398" s="92"/>
      <c r="AD398" s="92"/>
      <c r="AE398" s="14"/>
      <c r="AF398" s="13"/>
      <c r="AG398" s="13"/>
      <c r="AH398" s="13"/>
    </row>
    <row r="399" ht="15.75" customHeight="1">
      <c r="A399" s="118"/>
      <c r="B399" s="19"/>
      <c r="C399" s="119"/>
      <c r="D399" s="13"/>
      <c r="E399" s="13"/>
      <c r="F399" s="19"/>
      <c r="G399" s="19"/>
      <c r="H399" s="19"/>
      <c r="I399" s="13"/>
      <c r="J399" s="13"/>
      <c r="K399" s="13"/>
      <c r="L399" s="13"/>
      <c r="M399" s="13"/>
      <c r="N399" s="13"/>
      <c r="O399" s="13"/>
      <c r="P399" s="13"/>
      <c r="Q399" s="14"/>
      <c r="R399" s="16"/>
      <c r="S399" s="92"/>
      <c r="T399" s="92"/>
      <c r="U399" s="92"/>
      <c r="V399" s="92"/>
      <c r="W399" s="14"/>
      <c r="X399" s="16"/>
      <c r="Y399" s="92"/>
      <c r="Z399" s="92"/>
      <c r="AA399" s="92"/>
      <c r="AB399" s="92"/>
      <c r="AC399" s="92"/>
      <c r="AD399" s="92"/>
      <c r="AE399" s="14"/>
      <c r="AF399" s="13"/>
      <c r="AG399" s="13"/>
      <c r="AH399" s="13"/>
    </row>
    <row r="400" ht="15.75" customHeight="1">
      <c r="A400" s="118"/>
      <c r="B400" s="19"/>
      <c r="C400" s="119"/>
      <c r="D400" s="13"/>
      <c r="E400" s="13"/>
      <c r="F400" s="19"/>
      <c r="G400" s="19"/>
      <c r="H400" s="19"/>
      <c r="I400" s="13"/>
      <c r="J400" s="13"/>
      <c r="K400" s="13"/>
      <c r="L400" s="13"/>
      <c r="M400" s="13"/>
      <c r="N400" s="13"/>
      <c r="O400" s="13"/>
      <c r="P400" s="13"/>
      <c r="Q400" s="14"/>
      <c r="R400" s="16"/>
      <c r="S400" s="92"/>
      <c r="T400" s="92"/>
      <c r="U400" s="92"/>
      <c r="V400" s="92"/>
      <c r="W400" s="14"/>
      <c r="X400" s="16"/>
      <c r="Y400" s="92"/>
      <c r="Z400" s="92"/>
      <c r="AA400" s="92"/>
      <c r="AB400" s="92"/>
      <c r="AC400" s="92"/>
      <c r="AD400" s="92"/>
      <c r="AE400" s="14"/>
      <c r="AF400" s="13"/>
      <c r="AG400" s="13"/>
      <c r="AH400" s="13"/>
    </row>
    <row r="401" ht="15.75" customHeight="1">
      <c r="A401" s="118"/>
      <c r="B401" s="19"/>
      <c r="C401" s="119"/>
      <c r="D401" s="13"/>
      <c r="E401" s="13"/>
      <c r="F401" s="19"/>
      <c r="G401" s="19"/>
      <c r="H401" s="19"/>
      <c r="I401" s="13"/>
      <c r="J401" s="13"/>
      <c r="K401" s="13"/>
      <c r="L401" s="13"/>
      <c r="M401" s="13"/>
      <c r="N401" s="13"/>
      <c r="O401" s="13"/>
      <c r="P401" s="13"/>
      <c r="Q401" s="14"/>
      <c r="R401" s="16"/>
      <c r="S401" s="92"/>
      <c r="T401" s="92"/>
      <c r="U401" s="92"/>
      <c r="V401" s="92"/>
      <c r="W401" s="14"/>
      <c r="X401" s="16"/>
      <c r="Y401" s="92"/>
      <c r="Z401" s="92"/>
      <c r="AA401" s="92"/>
      <c r="AB401" s="92"/>
      <c r="AC401" s="92"/>
      <c r="AD401" s="92"/>
      <c r="AE401" s="14"/>
      <c r="AF401" s="13"/>
      <c r="AG401" s="13"/>
      <c r="AH401" s="13"/>
    </row>
    <row r="402" ht="15.75" customHeight="1">
      <c r="A402" s="118"/>
      <c r="B402" s="19"/>
      <c r="C402" s="119"/>
      <c r="D402" s="13"/>
      <c r="E402" s="13"/>
      <c r="F402" s="19"/>
      <c r="G402" s="19"/>
      <c r="H402" s="19"/>
      <c r="I402" s="13"/>
      <c r="J402" s="13"/>
      <c r="K402" s="13"/>
      <c r="L402" s="13"/>
      <c r="M402" s="13"/>
      <c r="N402" s="13"/>
      <c r="O402" s="13"/>
      <c r="P402" s="13"/>
      <c r="Q402" s="14"/>
      <c r="R402" s="16"/>
      <c r="S402" s="92"/>
      <c r="T402" s="92"/>
      <c r="U402" s="92"/>
      <c r="V402" s="92"/>
      <c r="W402" s="14"/>
      <c r="X402" s="16"/>
      <c r="Y402" s="92"/>
      <c r="Z402" s="92"/>
      <c r="AA402" s="92"/>
      <c r="AB402" s="92"/>
      <c r="AC402" s="92"/>
      <c r="AD402" s="92"/>
      <c r="AE402" s="14"/>
      <c r="AF402" s="13"/>
      <c r="AG402" s="13"/>
      <c r="AH402" s="13"/>
    </row>
    <row r="403" ht="15.75" customHeight="1">
      <c r="A403" s="118"/>
      <c r="B403" s="19"/>
      <c r="C403" s="119"/>
      <c r="D403" s="13"/>
      <c r="E403" s="13"/>
      <c r="F403" s="19"/>
      <c r="G403" s="19"/>
      <c r="H403" s="19"/>
      <c r="I403" s="13"/>
      <c r="J403" s="13"/>
      <c r="K403" s="13"/>
      <c r="L403" s="13"/>
      <c r="M403" s="13"/>
      <c r="N403" s="13"/>
      <c r="P403" s="19"/>
      <c r="Q403" s="14"/>
      <c r="R403" s="16"/>
      <c r="S403" s="92"/>
      <c r="T403" s="92"/>
      <c r="U403" s="92"/>
      <c r="V403" s="92"/>
      <c r="W403" s="14"/>
      <c r="X403" s="16"/>
      <c r="Y403" s="92"/>
      <c r="Z403" s="92"/>
      <c r="AA403" s="92"/>
      <c r="AB403" s="92"/>
      <c r="AC403" s="92"/>
      <c r="AD403" s="92"/>
      <c r="AE403" s="14"/>
      <c r="AF403" s="13"/>
      <c r="AG403" s="13"/>
      <c r="AH403" s="13"/>
    </row>
    <row r="404" ht="15.75" customHeight="1">
      <c r="A404" s="118"/>
      <c r="B404" s="19"/>
      <c r="C404" s="119"/>
      <c r="D404" s="13"/>
      <c r="E404" s="13"/>
      <c r="F404" s="19"/>
      <c r="G404" s="19"/>
      <c r="H404" s="19"/>
      <c r="I404" s="13"/>
      <c r="J404" s="13"/>
      <c r="K404" s="13"/>
      <c r="L404" s="13"/>
      <c r="M404" s="13"/>
      <c r="N404" s="13"/>
      <c r="O404" s="13"/>
      <c r="P404" s="13"/>
      <c r="Q404" s="14"/>
      <c r="R404" s="16"/>
      <c r="S404" s="92"/>
      <c r="T404" s="92"/>
      <c r="U404" s="92"/>
      <c r="V404" s="92"/>
      <c r="W404" s="14"/>
      <c r="X404" s="16"/>
      <c r="Y404" s="92"/>
      <c r="Z404" s="92"/>
      <c r="AA404" s="92"/>
      <c r="AB404" s="92"/>
      <c r="AC404" s="92"/>
      <c r="AD404" s="92"/>
      <c r="AE404" s="14"/>
      <c r="AF404" s="13"/>
      <c r="AG404" s="13"/>
      <c r="AH404" s="13"/>
    </row>
    <row r="405" ht="15.75" customHeight="1">
      <c r="A405" s="118"/>
      <c r="B405" s="19"/>
      <c r="C405" s="119"/>
      <c r="D405" s="13"/>
      <c r="E405" s="13"/>
      <c r="F405" s="19"/>
      <c r="G405" s="19"/>
      <c r="H405" s="19"/>
      <c r="I405" s="13"/>
      <c r="J405" s="13"/>
      <c r="K405" s="13"/>
      <c r="L405" s="13"/>
      <c r="M405" s="13"/>
      <c r="N405" s="13"/>
      <c r="O405" s="13"/>
      <c r="P405" s="13"/>
      <c r="Q405" s="14"/>
      <c r="R405" s="16"/>
      <c r="S405" s="92"/>
      <c r="T405" s="92"/>
      <c r="U405" s="92"/>
      <c r="V405" s="92"/>
      <c r="W405" s="14"/>
      <c r="X405" s="16"/>
      <c r="Y405" s="92"/>
      <c r="Z405" s="92"/>
      <c r="AA405" s="92"/>
      <c r="AB405" s="92"/>
      <c r="AC405" s="92"/>
      <c r="AD405" s="92"/>
      <c r="AE405" s="14"/>
      <c r="AF405" s="13"/>
      <c r="AG405" s="13"/>
      <c r="AH405" s="13"/>
    </row>
    <row r="406" ht="15.75" customHeight="1">
      <c r="A406" s="118"/>
      <c r="B406" s="19"/>
      <c r="C406" s="119"/>
      <c r="D406" s="13"/>
      <c r="E406" s="13"/>
      <c r="F406" s="19"/>
      <c r="G406" s="19"/>
      <c r="H406" s="19"/>
      <c r="I406" s="13"/>
      <c r="J406" s="13"/>
      <c r="K406" s="13"/>
      <c r="L406" s="13"/>
      <c r="M406" s="13"/>
      <c r="N406" s="13"/>
      <c r="O406" s="13"/>
      <c r="P406" s="13"/>
      <c r="Q406" s="14"/>
      <c r="R406" s="16"/>
      <c r="S406" s="92"/>
      <c r="T406" s="92"/>
      <c r="U406" s="92"/>
      <c r="V406" s="92"/>
      <c r="W406" s="14"/>
      <c r="X406" s="16"/>
      <c r="Y406" s="92"/>
      <c r="Z406" s="92"/>
      <c r="AA406" s="92"/>
      <c r="AB406" s="92"/>
      <c r="AC406" s="92"/>
      <c r="AD406" s="92"/>
      <c r="AE406" s="14"/>
      <c r="AF406" s="13"/>
      <c r="AG406" s="13"/>
      <c r="AH406" s="13"/>
    </row>
    <row r="407" ht="15.75" customHeight="1">
      <c r="A407" s="118"/>
      <c r="B407" s="19"/>
      <c r="C407" s="119"/>
      <c r="D407" s="13"/>
      <c r="E407" s="13"/>
      <c r="F407" s="19"/>
      <c r="G407" s="19"/>
      <c r="H407" s="19"/>
      <c r="I407" s="13"/>
      <c r="J407" s="13"/>
      <c r="K407" s="13"/>
      <c r="L407" s="13"/>
      <c r="M407" s="13"/>
      <c r="N407" s="13"/>
      <c r="O407" s="13"/>
      <c r="P407" s="13"/>
      <c r="Q407" s="14"/>
      <c r="R407" s="16"/>
      <c r="S407" s="92"/>
      <c r="T407" s="92"/>
      <c r="U407" s="92"/>
      <c r="V407" s="92"/>
      <c r="W407" s="14"/>
      <c r="X407" s="16"/>
      <c r="Y407" s="92"/>
      <c r="Z407" s="92"/>
      <c r="AA407" s="92"/>
      <c r="AB407" s="92"/>
      <c r="AC407" s="92"/>
      <c r="AD407" s="92"/>
      <c r="AE407" s="14"/>
      <c r="AF407" s="13"/>
      <c r="AG407" s="13"/>
      <c r="AH407" s="13"/>
    </row>
    <row r="408" ht="15.75" customHeight="1">
      <c r="A408" s="118"/>
      <c r="B408" s="19"/>
      <c r="C408" s="119"/>
      <c r="D408" s="13"/>
      <c r="E408" s="13"/>
      <c r="F408" s="19"/>
      <c r="G408" s="19"/>
      <c r="H408" s="19"/>
      <c r="I408" s="13"/>
      <c r="J408" s="13"/>
      <c r="K408" s="13"/>
      <c r="L408" s="13"/>
      <c r="M408" s="13"/>
      <c r="N408" s="13"/>
      <c r="O408" s="13"/>
      <c r="P408" s="13"/>
      <c r="Q408" s="14"/>
      <c r="R408" s="16"/>
      <c r="S408" s="92"/>
      <c r="T408" s="92"/>
      <c r="U408" s="92"/>
      <c r="V408" s="92"/>
      <c r="W408" s="14"/>
      <c r="X408" s="16"/>
      <c r="Y408" s="92"/>
      <c r="Z408" s="92"/>
      <c r="AA408" s="92"/>
      <c r="AB408" s="92"/>
      <c r="AC408" s="92"/>
      <c r="AD408" s="92"/>
      <c r="AE408" s="14"/>
      <c r="AF408" s="13"/>
      <c r="AG408" s="13"/>
      <c r="AH408" s="13"/>
    </row>
    <row r="409" ht="15.75" customHeight="1">
      <c r="A409" s="118"/>
      <c r="B409" s="19"/>
      <c r="C409" s="119"/>
      <c r="D409" s="13"/>
      <c r="E409" s="13"/>
      <c r="F409" s="19"/>
      <c r="G409" s="19"/>
      <c r="H409" s="19"/>
      <c r="I409" s="13"/>
      <c r="J409" s="13"/>
      <c r="K409" s="13"/>
      <c r="L409" s="13"/>
      <c r="M409" s="13"/>
      <c r="N409" s="13"/>
      <c r="O409" s="13"/>
      <c r="P409" s="13"/>
      <c r="Q409" s="14"/>
      <c r="R409" s="16"/>
      <c r="S409" s="92"/>
      <c r="T409" s="92"/>
      <c r="U409" s="92"/>
      <c r="V409" s="92"/>
      <c r="W409" s="14"/>
      <c r="X409" s="16"/>
      <c r="Y409" s="92"/>
      <c r="Z409" s="92"/>
      <c r="AA409" s="92"/>
      <c r="AB409" s="92"/>
      <c r="AC409" s="92"/>
      <c r="AD409" s="92"/>
      <c r="AE409" s="14"/>
      <c r="AF409" s="13"/>
      <c r="AG409" s="13"/>
      <c r="AH409" s="13"/>
    </row>
    <row r="410" ht="15.75" customHeight="1">
      <c r="A410" s="118"/>
      <c r="B410" s="19"/>
      <c r="C410" s="119"/>
      <c r="D410" s="13"/>
      <c r="E410" s="13"/>
      <c r="F410" s="19"/>
      <c r="G410" s="19"/>
      <c r="H410" s="19"/>
      <c r="I410" s="13"/>
      <c r="J410" s="13"/>
      <c r="K410" s="13"/>
      <c r="L410" s="13"/>
      <c r="M410" s="13"/>
      <c r="N410" s="13"/>
      <c r="O410" s="13"/>
      <c r="P410" s="13"/>
      <c r="Q410" s="14"/>
      <c r="R410" s="16"/>
      <c r="S410" s="92"/>
      <c r="T410" s="92"/>
      <c r="U410" s="92"/>
      <c r="V410" s="92"/>
      <c r="W410" s="14"/>
      <c r="X410" s="16"/>
      <c r="Y410" s="92"/>
      <c r="Z410" s="92"/>
      <c r="AA410" s="92"/>
      <c r="AB410" s="92"/>
      <c r="AC410" s="92"/>
      <c r="AD410" s="92"/>
      <c r="AE410" s="14"/>
      <c r="AF410" s="13"/>
      <c r="AG410" s="13"/>
      <c r="AH410" s="13"/>
    </row>
    <row r="411" ht="15.75" customHeight="1">
      <c r="A411" s="136"/>
      <c r="B411" s="137"/>
      <c r="C411" s="119"/>
      <c r="D411" s="13"/>
      <c r="E411" s="13"/>
      <c r="F411" s="19"/>
      <c r="G411" s="19"/>
      <c r="H411" s="19"/>
      <c r="I411" s="13"/>
      <c r="J411" s="13"/>
      <c r="K411" s="13"/>
      <c r="L411" s="13"/>
      <c r="M411" s="13"/>
      <c r="N411" s="13"/>
      <c r="O411" s="13"/>
      <c r="P411" s="13"/>
      <c r="Q411" s="90"/>
      <c r="AG411" s="13"/>
      <c r="AH411" s="13"/>
    </row>
    <row r="412" ht="15.75" customHeight="1">
      <c r="A412" s="19"/>
      <c r="B412" s="19"/>
      <c r="C412" s="118"/>
      <c r="D412" s="13"/>
      <c r="E412" s="13"/>
      <c r="F412" s="19"/>
      <c r="G412" s="19"/>
      <c r="H412" s="19"/>
      <c r="I412" s="13"/>
      <c r="J412" s="13"/>
      <c r="K412" s="13"/>
      <c r="L412" s="13"/>
      <c r="M412" s="13"/>
      <c r="N412" s="13"/>
      <c r="O412" s="13"/>
      <c r="P412" s="13"/>
      <c r="Q412" s="91"/>
      <c r="R412" s="91"/>
      <c r="S412" s="91"/>
      <c r="T412" s="92"/>
      <c r="U412" s="92"/>
      <c r="V412" s="92"/>
      <c r="W412" s="91"/>
      <c r="X412" s="92"/>
      <c r="Y412" s="92"/>
      <c r="Z412" s="92"/>
      <c r="AA412" s="92"/>
      <c r="AB412" s="92"/>
      <c r="AC412" s="92"/>
      <c r="AD412" s="92"/>
      <c r="AE412" s="91"/>
      <c r="AF412" s="19"/>
      <c r="AG412" s="13"/>
      <c r="AH412" s="13"/>
    </row>
    <row r="413" ht="15.75" customHeight="1">
      <c r="A413" s="118"/>
      <c r="B413" s="16"/>
      <c r="C413" s="138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09"/>
      <c r="R413" s="92"/>
      <c r="S413" s="92"/>
      <c r="T413" s="92"/>
      <c r="U413" s="92"/>
      <c r="V413" s="92"/>
      <c r="W413" s="109"/>
      <c r="X413" s="92"/>
      <c r="Y413" s="92"/>
      <c r="Z413" s="92"/>
      <c r="AA413" s="92"/>
      <c r="AB413" s="92"/>
      <c r="AC413" s="92"/>
      <c r="AD413" s="92"/>
      <c r="AE413" s="109"/>
      <c r="AF413" s="13"/>
      <c r="AG413" s="13"/>
      <c r="AH413" s="13"/>
    </row>
    <row r="414" ht="15.75" customHeight="1">
      <c r="A414" s="118"/>
      <c r="B414" s="16"/>
      <c r="C414" s="119"/>
      <c r="D414" s="13"/>
      <c r="E414" s="13"/>
      <c r="F414" s="13"/>
      <c r="G414" s="13"/>
      <c r="H414" s="13"/>
      <c r="I414" s="13"/>
      <c r="J414" s="13"/>
      <c r="K414" s="13"/>
      <c r="L414" s="13"/>
      <c r="M414" s="109"/>
      <c r="N414" s="13"/>
      <c r="O414" s="13"/>
      <c r="P414" s="13"/>
      <c r="Q414" s="109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3"/>
      <c r="AG414" s="13"/>
      <c r="AH414" s="13"/>
    </row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0">
    <mergeCell ref="N9:O9"/>
    <mergeCell ref="N10:O10"/>
    <mergeCell ref="E11:F11"/>
    <mergeCell ref="N2:O2"/>
    <mergeCell ref="N3:O3"/>
    <mergeCell ref="N4:O4"/>
    <mergeCell ref="N5:O5"/>
    <mergeCell ref="N6:O6"/>
    <mergeCell ref="N7:O7"/>
    <mergeCell ref="N8:O8"/>
    <mergeCell ref="N12:O12"/>
    <mergeCell ref="N13:O13"/>
    <mergeCell ref="N14:O14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56:O56"/>
    <mergeCell ref="N57:O57"/>
    <mergeCell ref="E58:F58"/>
    <mergeCell ref="N49:O49"/>
    <mergeCell ref="N50:O50"/>
    <mergeCell ref="N51:O51"/>
    <mergeCell ref="N52:O52"/>
    <mergeCell ref="N53:O53"/>
    <mergeCell ref="N54:O54"/>
    <mergeCell ref="N55:O55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N79:O79"/>
    <mergeCell ref="N80:O80"/>
    <mergeCell ref="N81:O81"/>
    <mergeCell ref="N82:O82"/>
    <mergeCell ref="N83:O83"/>
    <mergeCell ref="N84:O84"/>
    <mergeCell ref="N85:O85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98:O98"/>
    <mergeCell ref="N99:O99"/>
    <mergeCell ref="N100:O100"/>
    <mergeCell ref="N101:O101"/>
    <mergeCell ref="N102:O102"/>
    <mergeCell ref="N103:O103"/>
    <mergeCell ref="N104:O104"/>
    <mergeCell ref="N105:O105"/>
    <mergeCell ref="N106:O106"/>
    <mergeCell ref="N107:O107"/>
    <mergeCell ref="N108:O108"/>
    <mergeCell ref="E109:F109"/>
    <mergeCell ref="N110:O110"/>
    <mergeCell ref="N111:O111"/>
    <mergeCell ref="N112:O112"/>
    <mergeCell ref="N113:O113"/>
    <mergeCell ref="N114:O114"/>
    <mergeCell ref="N115:O115"/>
    <mergeCell ref="N116:O116"/>
    <mergeCell ref="N117:O117"/>
    <mergeCell ref="N118:O118"/>
    <mergeCell ref="N121:O121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30:O130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E146:F146"/>
    <mergeCell ref="N147:O147"/>
    <mergeCell ref="N148:O148"/>
    <mergeCell ref="N149:O149"/>
    <mergeCell ref="N150:O150"/>
    <mergeCell ref="N151:O151"/>
    <mergeCell ref="N152:O152"/>
    <mergeCell ref="N153:O153"/>
    <mergeCell ref="N154:O154"/>
    <mergeCell ref="Q154:AF154"/>
    <mergeCell ref="N164:O164"/>
    <mergeCell ref="Q164:AF164"/>
    <mergeCell ref="E165:F165"/>
    <mergeCell ref="N155:O155"/>
    <mergeCell ref="N156:O156"/>
    <mergeCell ref="N157:O157"/>
    <mergeCell ref="N158:O158"/>
    <mergeCell ref="N159:O159"/>
    <mergeCell ref="N160:O160"/>
    <mergeCell ref="N163:O163"/>
    <mergeCell ref="N176:O176"/>
    <mergeCell ref="N177:O177"/>
    <mergeCell ref="Q177:AF177"/>
    <mergeCell ref="N166:O166"/>
    <mergeCell ref="N167:O167"/>
    <mergeCell ref="N168:O168"/>
    <mergeCell ref="N169:O169"/>
    <mergeCell ref="N173:O173"/>
    <mergeCell ref="N174:O174"/>
    <mergeCell ref="N175:O175"/>
    <mergeCell ref="N189:O189"/>
    <mergeCell ref="N190:O190"/>
    <mergeCell ref="N191:O191"/>
    <mergeCell ref="N192:O192"/>
    <mergeCell ref="Q192:AF192"/>
    <mergeCell ref="N178:O178"/>
    <mergeCell ref="N179:O179"/>
    <mergeCell ref="N180:O180"/>
    <mergeCell ref="N181:O181"/>
    <mergeCell ref="N182:O182"/>
    <mergeCell ref="N186:O186"/>
    <mergeCell ref="N188:O188"/>
    <mergeCell ref="N203:O203"/>
    <mergeCell ref="N204:O204"/>
    <mergeCell ref="Q204:AF204"/>
    <mergeCell ref="N193:O193"/>
    <mergeCell ref="N194:O194"/>
    <mergeCell ref="N197:O197"/>
    <mergeCell ref="N198:O198"/>
    <mergeCell ref="N200:O200"/>
    <mergeCell ref="N201:O201"/>
    <mergeCell ref="N202:O202"/>
    <mergeCell ref="N205:O205"/>
    <mergeCell ref="N206:O206"/>
    <mergeCell ref="N207:O207"/>
    <mergeCell ref="N208:O208"/>
    <mergeCell ref="N209:O209"/>
    <mergeCell ref="N210:O210"/>
    <mergeCell ref="N214:O214"/>
    <mergeCell ref="N215:O215"/>
    <mergeCell ref="N216:O216"/>
    <mergeCell ref="N217:O217"/>
    <mergeCell ref="N218:O218"/>
    <mergeCell ref="N219:O219"/>
    <mergeCell ref="N220:O220"/>
    <mergeCell ref="N221:O221"/>
    <mergeCell ref="N254:O254"/>
    <mergeCell ref="N255:O255"/>
    <mergeCell ref="N256:O256"/>
    <mergeCell ref="N257:O257"/>
    <mergeCell ref="N258:O258"/>
    <mergeCell ref="N259:O259"/>
    <mergeCell ref="E263:F263"/>
    <mergeCell ref="N260:O260"/>
    <mergeCell ref="N264:O264"/>
    <mergeCell ref="N267:O267"/>
    <mergeCell ref="Q267:AF267"/>
    <mergeCell ref="N268:O268"/>
    <mergeCell ref="N269:O269"/>
    <mergeCell ref="N270:O270"/>
    <mergeCell ref="N271:O271"/>
    <mergeCell ref="N272:O272"/>
    <mergeCell ref="N273:O273"/>
    <mergeCell ref="N275:O275"/>
    <mergeCell ref="N276:O276"/>
    <mergeCell ref="N277:O277"/>
    <mergeCell ref="Q278:AF278"/>
    <mergeCell ref="N288:O288"/>
    <mergeCell ref="N289:O289"/>
    <mergeCell ref="N290:O290"/>
    <mergeCell ref="N291:O291"/>
    <mergeCell ref="N292:O292"/>
    <mergeCell ref="Q292:AF292"/>
    <mergeCell ref="N278:O278"/>
    <mergeCell ref="N279:O279"/>
    <mergeCell ref="N280:O280"/>
    <mergeCell ref="N281:O281"/>
    <mergeCell ref="N282:O282"/>
    <mergeCell ref="N285:O285"/>
    <mergeCell ref="N286:O286"/>
    <mergeCell ref="N302:O302"/>
    <mergeCell ref="N303:O303"/>
    <mergeCell ref="Q303:AF303"/>
    <mergeCell ref="N293:O293"/>
    <mergeCell ref="N294:O294"/>
    <mergeCell ref="N295:O295"/>
    <mergeCell ref="N298:O298"/>
    <mergeCell ref="N299:O299"/>
    <mergeCell ref="N300:O300"/>
    <mergeCell ref="N301:O301"/>
    <mergeCell ref="N311:O311"/>
    <mergeCell ref="N312:O312"/>
    <mergeCell ref="E313:F313"/>
    <mergeCell ref="N304:O304"/>
    <mergeCell ref="N305:O305"/>
    <mergeCell ref="N306:O306"/>
    <mergeCell ref="N307:O307"/>
    <mergeCell ref="N308:O308"/>
    <mergeCell ref="N309:O309"/>
    <mergeCell ref="N310:O310"/>
    <mergeCell ref="N314:O314"/>
    <mergeCell ref="N315:O315"/>
    <mergeCell ref="N316:O316"/>
    <mergeCell ref="N317:O317"/>
    <mergeCell ref="N318:O318"/>
    <mergeCell ref="N319:O319"/>
    <mergeCell ref="N320:O320"/>
    <mergeCell ref="N394:O394"/>
    <mergeCell ref="N395:O395"/>
    <mergeCell ref="N396:O396"/>
    <mergeCell ref="N403:O403"/>
    <mergeCell ref="Q411:AF411"/>
    <mergeCell ref="N376:O376"/>
    <mergeCell ref="N378:O378"/>
    <mergeCell ref="N388:O388"/>
    <mergeCell ref="N389:O389"/>
    <mergeCell ref="N390:O390"/>
    <mergeCell ref="N391:O391"/>
    <mergeCell ref="N392:O392"/>
    <mergeCell ref="N321:O321"/>
    <mergeCell ref="N322:O322"/>
    <mergeCell ref="N323:O323"/>
    <mergeCell ref="N326:O326"/>
    <mergeCell ref="N327:O327"/>
    <mergeCell ref="N328:O328"/>
    <mergeCell ref="N329:O329"/>
    <mergeCell ref="N330:O330"/>
    <mergeCell ref="N331:O331"/>
    <mergeCell ref="N332:O332"/>
    <mergeCell ref="N333:O333"/>
    <mergeCell ref="N334:O334"/>
    <mergeCell ref="N335:O335"/>
    <mergeCell ref="N336:O336"/>
    <mergeCell ref="N344:O344"/>
    <mergeCell ref="N345:O345"/>
    <mergeCell ref="E346:F346"/>
    <mergeCell ref="N337:O337"/>
    <mergeCell ref="N338:O338"/>
    <mergeCell ref="N339:O339"/>
    <mergeCell ref="N340:O340"/>
    <mergeCell ref="N341:O341"/>
    <mergeCell ref="N342:O342"/>
    <mergeCell ref="N343:O343"/>
    <mergeCell ref="N349:O349"/>
    <mergeCell ref="N350:O350"/>
    <mergeCell ref="N351:O351"/>
    <mergeCell ref="N352:O352"/>
    <mergeCell ref="N353:O353"/>
    <mergeCell ref="N354:O354"/>
    <mergeCell ref="N355:O355"/>
    <mergeCell ref="N356:O356"/>
    <mergeCell ref="N357:O357"/>
    <mergeCell ref="N358:O358"/>
    <mergeCell ref="N359:O359"/>
    <mergeCell ref="N360:O360"/>
    <mergeCell ref="N361:O361"/>
    <mergeCell ref="N362:O362"/>
    <mergeCell ref="N363:O363"/>
    <mergeCell ref="N364:O364"/>
    <mergeCell ref="N365:O365"/>
    <mergeCell ref="N366:O366"/>
    <mergeCell ref="N367:O367"/>
    <mergeCell ref="N368:O368"/>
    <mergeCell ref="N374:O37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75"/>
    <col customWidth="1" hidden="1" min="2" max="2" width="12.63"/>
    <col customWidth="1" min="3" max="3" width="15.0"/>
    <col customWidth="1" hidden="1" min="4" max="4" width="12.63"/>
    <col customWidth="1" min="5" max="5" width="12.63"/>
    <col customWidth="1" hidden="1" min="6" max="9" width="12.63"/>
    <col customWidth="1" hidden="1" min="11" max="12" width="12.63"/>
    <col customWidth="1" hidden="1" min="14" max="16" width="12.63"/>
    <col customWidth="1" min="17" max="17" width="12.75"/>
    <col customWidth="1" hidden="1" min="18" max="22" width="12.63"/>
    <col customWidth="1" min="23" max="23" width="12.75"/>
    <col customWidth="1" hidden="1" min="24" max="30" width="12.63"/>
    <col customWidth="1" min="31" max="31" width="12.75"/>
    <col customWidth="1" min="33" max="33" width="84.0"/>
  </cols>
  <sheetData>
    <row r="1" ht="15.75" customHeight="1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54</v>
      </c>
      <c r="U1" s="4" t="s">
        <v>56</v>
      </c>
      <c r="V1" s="4" t="s">
        <v>57</v>
      </c>
      <c r="W1" s="4" t="s">
        <v>58</v>
      </c>
      <c r="X1" s="4" t="s">
        <v>54</v>
      </c>
      <c r="Y1" s="4" t="s">
        <v>59</v>
      </c>
      <c r="Z1" s="4" t="s">
        <v>54</v>
      </c>
      <c r="AA1" s="4" t="s">
        <v>60</v>
      </c>
      <c r="AB1" s="4" t="s">
        <v>54</v>
      </c>
      <c r="AC1" s="4" t="s">
        <v>61</v>
      </c>
      <c r="AD1" s="4" t="s">
        <v>54</v>
      </c>
      <c r="AE1" s="4" t="s">
        <v>62</v>
      </c>
      <c r="AF1" s="4" t="s">
        <v>54</v>
      </c>
      <c r="AG1" s="4" t="s">
        <v>63</v>
      </c>
    </row>
    <row r="2" ht="15.75" customHeight="1">
      <c r="A2" s="52">
        <v>6.153847002E9</v>
      </c>
      <c r="B2" s="53"/>
      <c r="C2" s="54">
        <v>44651.586805555555</v>
      </c>
      <c r="D2" s="53" t="s">
        <v>64</v>
      </c>
      <c r="E2" s="53" t="s">
        <v>65</v>
      </c>
      <c r="F2" s="53"/>
      <c r="G2" s="53"/>
      <c r="H2" s="53"/>
      <c r="I2" s="53" t="s">
        <v>186</v>
      </c>
      <c r="J2" s="53" t="s">
        <v>187</v>
      </c>
      <c r="K2" s="53" t="s">
        <v>187</v>
      </c>
      <c r="L2" s="53" t="s">
        <v>188</v>
      </c>
      <c r="M2" s="53" t="s">
        <v>189</v>
      </c>
      <c r="N2" s="53" t="s">
        <v>189</v>
      </c>
      <c r="Q2" s="55">
        <v>79000.0</v>
      </c>
      <c r="R2" s="56" t="s">
        <v>70</v>
      </c>
      <c r="S2" s="56"/>
      <c r="T2" s="56"/>
      <c r="U2" s="56"/>
      <c r="V2" s="56"/>
      <c r="W2" s="57">
        <v>395.0</v>
      </c>
      <c r="X2" s="56" t="s">
        <v>70</v>
      </c>
      <c r="Y2" s="56"/>
      <c r="Z2" s="56"/>
      <c r="AA2" s="56"/>
      <c r="AB2" s="56"/>
      <c r="AC2" s="56"/>
      <c r="AD2" s="56"/>
      <c r="AE2" s="57">
        <v>784858.0</v>
      </c>
      <c r="AF2" s="53" t="s">
        <v>70</v>
      </c>
      <c r="AG2" s="19"/>
    </row>
    <row r="3" ht="15.75" customHeight="1">
      <c r="A3" s="52">
        <v>6.151946981E9</v>
      </c>
      <c r="B3" s="53"/>
      <c r="C3" s="54">
        <v>44651.410416666666</v>
      </c>
      <c r="D3" s="53" t="s">
        <v>64</v>
      </c>
      <c r="E3" s="53" t="s">
        <v>65</v>
      </c>
      <c r="F3" s="53"/>
      <c r="G3" s="53"/>
      <c r="H3" s="53"/>
      <c r="I3" s="53" t="s">
        <v>190</v>
      </c>
      <c r="J3" s="53" t="s">
        <v>191</v>
      </c>
      <c r="K3" s="53" t="s">
        <v>191</v>
      </c>
      <c r="L3" s="53" t="s">
        <v>188</v>
      </c>
      <c r="M3" s="53" t="s">
        <v>189</v>
      </c>
      <c r="N3" s="53" t="s">
        <v>189</v>
      </c>
      <c r="Q3" s="55">
        <v>80000.0</v>
      </c>
      <c r="R3" s="56" t="s">
        <v>70</v>
      </c>
      <c r="S3" s="56"/>
      <c r="T3" s="56"/>
      <c r="U3" s="56"/>
      <c r="V3" s="56"/>
      <c r="W3" s="57">
        <v>400.0</v>
      </c>
      <c r="X3" s="56" t="s">
        <v>70</v>
      </c>
      <c r="Y3" s="56"/>
      <c r="Z3" s="56"/>
      <c r="AA3" s="56"/>
      <c r="AB3" s="56"/>
      <c r="AC3" s="56"/>
      <c r="AD3" s="56"/>
      <c r="AE3" s="57">
        <v>706253.0</v>
      </c>
      <c r="AF3" s="53" t="s">
        <v>70</v>
      </c>
      <c r="AG3" s="19"/>
    </row>
    <row r="4" ht="15.75" customHeight="1">
      <c r="A4" s="52">
        <v>6.150926432E9</v>
      </c>
      <c r="B4" s="53"/>
      <c r="C4" s="54">
        <v>44651.30138888889</v>
      </c>
      <c r="D4" s="53" t="s">
        <v>64</v>
      </c>
      <c r="E4" s="53" t="s">
        <v>65</v>
      </c>
      <c r="F4" s="53"/>
      <c r="G4" s="53"/>
      <c r="H4" s="53" t="s">
        <v>192</v>
      </c>
      <c r="I4" s="53" t="s">
        <v>193</v>
      </c>
      <c r="J4" s="53" t="s">
        <v>194</v>
      </c>
      <c r="K4" s="53" t="s">
        <v>194</v>
      </c>
      <c r="L4" s="53" t="s">
        <v>188</v>
      </c>
      <c r="M4" s="53" t="s">
        <v>189</v>
      </c>
      <c r="N4" s="53" t="s">
        <v>189</v>
      </c>
      <c r="Q4" s="55">
        <v>55800.0</v>
      </c>
      <c r="R4" s="56" t="s">
        <v>70</v>
      </c>
      <c r="S4" s="56"/>
      <c r="T4" s="56"/>
      <c r="U4" s="56"/>
      <c r="V4" s="56"/>
      <c r="W4" s="57">
        <v>279.0</v>
      </c>
      <c r="X4" s="56" t="s">
        <v>70</v>
      </c>
      <c r="Y4" s="56"/>
      <c r="Z4" s="56"/>
      <c r="AA4" s="56"/>
      <c r="AB4" s="56"/>
      <c r="AC4" s="56"/>
      <c r="AD4" s="56"/>
      <c r="AE4" s="57">
        <v>626653.0</v>
      </c>
      <c r="AF4" s="53" t="s">
        <v>70</v>
      </c>
      <c r="AG4" s="19"/>
    </row>
    <row r="5" ht="15.75" customHeight="1">
      <c r="A5" s="52">
        <v>6.149614025E9</v>
      </c>
      <c r="B5" s="53"/>
      <c r="C5" s="54">
        <v>44650.83263888889</v>
      </c>
      <c r="D5" s="53" t="s">
        <v>64</v>
      </c>
      <c r="E5" s="53" t="s">
        <v>65</v>
      </c>
      <c r="F5" s="53"/>
      <c r="G5" s="53"/>
      <c r="H5" s="53"/>
      <c r="I5" s="53" t="s">
        <v>186</v>
      </c>
      <c r="J5" s="53" t="s">
        <v>187</v>
      </c>
      <c r="K5" s="53" t="s">
        <v>187</v>
      </c>
      <c r="L5" s="53" t="s">
        <v>188</v>
      </c>
      <c r="M5" s="53" t="s">
        <v>189</v>
      </c>
      <c r="N5" s="53" t="s">
        <v>189</v>
      </c>
      <c r="Q5" s="55">
        <v>120000.0</v>
      </c>
      <c r="R5" s="56" t="s">
        <v>70</v>
      </c>
      <c r="S5" s="56"/>
      <c r="T5" s="56"/>
      <c r="U5" s="56"/>
      <c r="V5" s="56"/>
      <c r="W5" s="57">
        <v>600.0</v>
      </c>
      <c r="X5" s="56" t="s">
        <v>70</v>
      </c>
      <c r="Y5" s="56"/>
      <c r="Z5" s="56"/>
      <c r="AA5" s="56"/>
      <c r="AB5" s="56"/>
      <c r="AC5" s="56"/>
      <c r="AD5" s="56"/>
      <c r="AE5" s="57">
        <v>571132.0</v>
      </c>
      <c r="AF5" s="53" t="s">
        <v>70</v>
      </c>
      <c r="AG5" s="19"/>
    </row>
    <row r="6" ht="15.75" customHeight="1">
      <c r="A6" s="52">
        <v>6.148043159E9</v>
      </c>
      <c r="B6" s="53"/>
      <c r="C6" s="54">
        <v>44650.72986111111</v>
      </c>
      <c r="D6" s="53" t="s">
        <v>64</v>
      </c>
      <c r="E6" s="53" t="s">
        <v>65</v>
      </c>
      <c r="F6" s="53"/>
      <c r="G6" s="53"/>
      <c r="H6" s="53"/>
      <c r="I6" s="53" t="s">
        <v>190</v>
      </c>
      <c r="J6" s="53" t="s">
        <v>191</v>
      </c>
      <c r="K6" s="53" t="s">
        <v>191</v>
      </c>
      <c r="L6" s="53" t="s">
        <v>188</v>
      </c>
      <c r="M6" s="53" t="s">
        <v>189</v>
      </c>
      <c r="N6" s="53" t="s">
        <v>189</v>
      </c>
      <c r="Q6" s="55">
        <v>500.0</v>
      </c>
      <c r="R6" s="56" t="s">
        <v>70</v>
      </c>
      <c r="S6" s="56"/>
      <c r="T6" s="56"/>
      <c r="U6" s="56"/>
      <c r="V6" s="56"/>
      <c r="W6" s="57">
        <v>0.0</v>
      </c>
      <c r="X6" s="56" t="s">
        <v>70</v>
      </c>
      <c r="Y6" s="56"/>
      <c r="Z6" s="56"/>
      <c r="AA6" s="56"/>
      <c r="AB6" s="56"/>
      <c r="AC6" s="56"/>
      <c r="AD6" s="56"/>
      <c r="AE6" s="57">
        <v>451732.0</v>
      </c>
      <c r="AF6" s="53" t="s">
        <v>70</v>
      </c>
      <c r="AG6" s="19"/>
    </row>
    <row r="7" ht="15.75" customHeight="1">
      <c r="A7" s="52">
        <v>6.144672219E9</v>
      </c>
      <c r="B7" s="53"/>
      <c r="C7" s="54">
        <v>44650.40694444445</v>
      </c>
      <c r="D7" s="53" t="s">
        <v>64</v>
      </c>
      <c r="E7" s="53" t="s">
        <v>65</v>
      </c>
      <c r="F7" s="53"/>
      <c r="G7" s="53"/>
      <c r="H7" s="53"/>
      <c r="I7" s="53" t="s">
        <v>195</v>
      </c>
      <c r="J7" s="53" t="s">
        <v>196</v>
      </c>
      <c r="K7" s="53" t="s">
        <v>196</v>
      </c>
      <c r="L7" s="53" t="s">
        <v>188</v>
      </c>
      <c r="M7" s="53" t="s">
        <v>189</v>
      </c>
      <c r="N7" s="53" t="s">
        <v>189</v>
      </c>
      <c r="Q7" s="55">
        <v>80000.0</v>
      </c>
      <c r="R7" s="56" t="s">
        <v>70</v>
      </c>
      <c r="S7" s="56"/>
      <c r="T7" s="56"/>
      <c r="U7" s="56"/>
      <c r="V7" s="56"/>
      <c r="W7" s="57">
        <v>400.0</v>
      </c>
      <c r="X7" s="56" t="s">
        <v>70</v>
      </c>
      <c r="Y7" s="56"/>
      <c r="Z7" s="56"/>
      <c r="AA7" s="56"/>
      <c r="AB7" s="56"/>
      <c r="AC7" s="56"/>
      <c r="AD7" s="56"/>
      <c r="AE7" s="57">
        <v>451232.0</v>
      </c>
      <c r="AF7" s="53" t="s">
        <v>70</v>
      </c>
      <c r="AG7" s="19"/>
    </row>
    <row r="8" ht="15.75" customHeight="1">
      <c r="A8" s="52">
        <v>6.143893555E9</v>
      </c>
      <c r="B8" s="53"/>
      <c r="C8" s="54">
        <v>44650.32708333333</v>
      </c>
      <c r="D8" s="53" t="s">
        <v>64</v>
      </c>
      <c r="E8" s="53" t="s">
        <v>65</v>
      </c>
      <c r="F8" s="53"/>
      <c r="G8" s="53"/>
      <c r="H8" s="53" t="s">
        <v>192</v>
      </c>
      <c r="I8" s="53" t="s">
        <v>193</v>
      </c>
      <c r="J8" s="53" t="s">
        <v>194</v>
      </c>
      <c r="K8" s="53" t="s">
        <v>194</v>
      </c>
      <c r="L8" s="53" t="s">
        <v>188</v>
      </c>
      <c r="M8" s="53" t="s">
        <v>189</v>
      </c>
      <c r="N8" s="53" t="s">
        <v>189</v>
      </c>
      <c r="Q8" s="55">
        <v>92000.0</v>
      </c>
      <c r="R8" s="56" t="s">
        <v>70</v>
      </c>
      <c r="S8" s="56"/>
      <c r="T8" s="56"/>
      <c r="U8" s="56"/>
      <c r="V8" s="56"/>
      <c r="W8" s="57">
        <v>460.0</v>
      </c>
      <c r="X8" s="56" t="s">
        <v>70</v>
      </c>
      <c r="Y8" s="56"/>
      <c r="Z8" s="56"/>
      <c r="AA8" s="56"/>
      <c r="AB8" s="56"/>
      <c r="AC8" s="56"/>
      <c r="AD8" s="56"/>
      <c r="AE8" s="57">
        <v>371632.0</v>
      </c>
      <c r="AF8" s="53" t="s">
        <v>70</v>
      </c>
      <c r="AG8" s="19"/>
    </row>
    <row r="9" ht="15.75" customHeight="1">
      <c r="A9" s="52">
        <v>6.143593573E9</v>
      </c>
      <c r="B9" s="53"/>
      <c r="C9" s="54">
        <v>44650.28125</v>
      </c>
      <c r="D9" s="53" t="s">
        <v>64</v>
      </c>
      <c r="E9" s="53" t="s">
        <v>65</v>
      </c>
      <c r="F9" s="53"/>
      <c r="G9" s="53"/>
      <c r="H9" s="53"/>
      <c r="I9" s="53" t="s">
        <v>190</v>
      </c>
      <c r="J9" s="53" t="s">
        <v>191</v>
      </c>
      <c r="K9" s="53" t="s">
        <v>191</v>
      </c>
      <c r="L9" s="53" t="s">
        <v>188</v>
      </c>
      <c r="M9" s="53" t="s">
        <v>189</v>
      </c>
      <c r="N9" s="53" t="s">
        <v>189</v>
      </c>
      <c r="Q9" s="55">
        <v>75000.0</v>
      </c>
      <c r="R9" s="56" t="s">
        <v>70</v>
      </c>
      <c r="S9" s="56"/>
      <c r="T9" s="56"/>
      <c r="U9" s="56"/>
      <c r="V9" s="56"/>
      <c r="W9" s="57">
        <v>375.0</v>
      </c>
      <c r="X9" s="56" t="s">
        <v>70</v>
      </c>
      <c r="Y9" s="56"/>
      <c r="Z9" s="56"/>
      <c r="AA9" s="56"/>
      <c r="AB9" s="56"/>
      <c r="AC9" s="56"/>
      <c r="AD9" s="56"/>
      <c r="AE9" s="57">
        <v>280092.0</v>
      </c>
      <c r="AF9" s="53" t="s">
        <v>70</v>
      </c>
      <c r="AG9" s="19"/>
    </row>
    <row r="10" ht="15.75" customHeight="1">
      <c r="A10" s="52">
        <v>6.141163923E9</v>
      </c>
      <c r="B10" s="53"/>
      <c r="C10" s="54">
        <v>44649.754166666666</v>
      </c>
      <c r="D10" s="53" t="s">
        <v>64</v>
      </c>
      <c r="E10" s="53" t="s">
        <v>65</v>
      </c>
      <c r="F10" s="53"/>
      <c r="G10" s="53"/>
      <c r="H10" s="53"/>
      <c r="I10" s="53" t="s">
        <v>190</v>
      </c>
      <c r="J10" s="53" t="s">
        <v>191</v>
      </c>
      <c r="K10" s="53" t="s">
        <v>191</v>
      </c>
      <c r="L10" s="53" t="s">
        <v>188</v>
      </c>
      <c r="M10" s="53" t="s">
        <v>189</v>
      </c>
      <c r="N10" s="53" t="s">
        <v>189</v>
      </c>
      <c r="Q10" s="55">
        <v>79000.0</v>
      </c>
      <c r="R10" s="56" t="s">
        <v>70</v>
      </c>
      <c r="S10" s="56"/>
      <c r="T10" s="56"/>
      <c r="U10" s="56"/>
      <c r="V10" s="56"/>
      <c r="W10" s="57">
        <v>395.0</v>
      </c>
      <c r="X10" s="56" t="s">
        <v>70</v>
      </c>
      <c r="Y10" s="56"/>
      <c r="Z10" s="56"/>
      <c r="AA10" s="56"/>
      <c r="AB10" s="56"/>
      <c r="AC10" s="56"/>
      <c r="AD10" s="56"/>
      <c r="AE10" s="57">
        <v>205467.0</v>
      </c>
      <c r="AF10" s="53" t="s">
        <v>70</v>
      </c>
      <c r="AG10" s="19"/>
    </row>
    <row r="11" ht="15.75" customHeight="1">
      <c r="A11" s="52">
        <v>6.136564016E9</v>
      </c>
      <c r="B11" s="53"/>
      <c r="C11" s="54">
        <v>44649.31597222222</v>
      </c>
      <c r="D11" s="53" t="s">
        <v>64</v>
      </c>
      <c r="E11" s="53" t="s">
        <v>65</v>
      </c>
      <c r="F11" s="53"/>
      <c r="G11" s="53"/>
      <c r="H11" s="53"/>
      <c r="I11" s="53" t="s">
        <v>186</v>
      </c>
      <c r="J11" s="53" t="s">
        <v>187</v>
      </c>
      <c r="K11" s="53" t="s">
        <v>187</v>
      </c>
      <c r="L11" s="53" t="s">
        <v>188</v>
      </c>
      <c r="M11" s="53" t="s">
        <v>189</v>
      </c>
      <c r="N11" s="53" t="s">
        <v>189</v>
      </c>
      <c r="Q11" s="55">
        <v>97500.0</v>
      </c>
      <c r="R11" s="56" t="s">
        <v>70</v>
      </c>
      <c r="S11" s="56"/>
      <c r="T11" s="56"/>
      <c r="U11" s="56"/>
      <c r="V11" s="56"/>
      <c r="W11" s="57">
        <v>488.0</v>
      </c>
      <c r="X11" s="56" t="s">
        <v>70</v>
      </c>
      <c r="Y11" s="56"/>
      <c r="Z11" s="56"/>
      <c r="AA11" s="56"/>
      <c r="AB11" s="56"/>
      <c r="AC11" s="56"/>
      <c r="AD11" s="56"/>
      <c r="AE11" s="57">
        <v>126862.0</v>
      </c>
      <c r="AF11" s="53" t="s">
        <v>70</v>
      </c>
      <c r="AG11" s="19"/>
    </row>
    <row r="12" ht="15.75" customHeight="1">
      <c r="A12" s="52">
        <v>6.13611817E9</v>
      </c>
      <c r="B12" s="53"/>
      <c r="C12" s="54">
        <v>44649.02638888889</v>
      </c>
      <c r="D12" s="53" t="s">
        <v>64</v>
      </c>
      <c r="E12" s="53" t="s">
        <v>65</v>
      </c>
      <c r="F12" s="53"/>
      <c r="G12" s="53"/>
      <c r="H12" s="53" t="s">
        <v>192</v>
      </c>
      <c r="I12" s="53" t="s">
        <v>193</v>
      </c>
      <c r="J12" s="53" t="s">
        <v>194</v>
      </c>
      <c r="K12" s="53" t="s">
        <v>194</v>
      </c>
      <c r="L12" s="53" t="s">
        <v>188</v>
      </c>
      <c r="M12" s="53" t="s">
        <v>189</v>
      </c>
      <c r="N12" s="53" t="s">
        <v>189</v>
      </c>
      <c r="Q12" s="55">
        <v>30000.0</v>
      </c>
      <c r="R12" s="56" t="s">
        <v>70</v>
      </c>
      <c r="S12" s="56"/>
      <c r="T12" s="56"/>
      <c r="U12" s="56"/>
      <c r="V12" s="56"/>
      <c r="W12" s="57">
        <v>150.0</v>
      </c>
      <c r="X12" s="56" t="s">
        <v>70</v>
      </c>
      <c r="Y12" s="56"/>
      <c r="Z12" s="56"/>
      <c r="AA12" s="56"/>
      <c r="AB12" s="56"/>
      <c r="AC12" s="56"/>
      <c r="AD12" s="56"/>
      <c r="AE12" s="57">
        <v>29850.0</v>
      </c>
      <c r="AF12" s="53" t="s">
        <v>70</v>
      </c>
      <c r="AG12" s="19"/>
    </row>
    <row r="13" ht="15.75" customHeight="1">
      <c r="A13" s="52">
        <v>6.136072589E9</v>
      </c>
      <c r="B13" s="53" t="s">
        <v>197</v>
      </c>
      <c r="C13" s="54">
        <v>44648.97986111111</v>
      </c>
      <c r="D13" s="53" t="s">
        <v>64</v>
      </c>
      <c r="E13" s="53" t="s">
        <v>86</v>
      </c>
      <c r="G13" s="53"/>
      <c r="H13" s="53"/>
      <c r="I13" s="53" t="s">
        <v>198</v>
      </c>
      <c r="J13" s="53" t="s">
        <v>189</v>
      </c>
      <c r="K13" s="53" t="s">
        <v>189</v>
      </c>
      <c r="L13" s="53" t="s">
        <v>88</v>
      </c>
      <c r="M13" s="53" t="s">
        <v>89</v>
      </c>
      <c r="N13" s="53" t="s">
        <v>90</v>
      </c>
      <c r="O13" s="53" t="s">
        <v>199</v>
      </c>
      <c r="P13" s="53" t="s">
        <v>199</v>
      </c>
      <c r="Q13" s="57">
        <v>-1531408.0</v>
      </c>
      <c r="R13" s="56" t="s">
        <v>70</v>
      </c>
      <c r="S13" s="56"/>
      <c r="T13" s="56"/>
      <c r="U13" s="56"/>
      <c r="V13" s="56"/>
      <c r="W13" s="57">
        <v>0.0</v>
      </c>
      <c r="X13" s="56" t="s">
        <v>70</v>
      </c>
      <c r="Y13" s="56"/>
      <c r="Z13" s="56"/>
      <c r="AA13" s="56"/>
      <c r="AB13" s="56"/>
      <c r="AC13" s="56"/>
      <c r="AD13" s="56"/>
      <c r="AE13" s="57">
        <v>0.0</v>
      </c>
      <c r="AF13" s="53" t="s">
        <v>70</v>
      </c>
      <c r="AG13" s="19"/>
    </row>
    <row r="14" ht="15.75" customHeight="1">
      <c r="A14" s="58">
        <v>6.130890647E9</v>
      </c>
      <c r="B14" s="59"/>
      <c r="C14" s="60">
        <v>44648.48888888889</v>
      </c>
      <c r="D14" s="59" t="s">
        <v>64</v>
      </c>
      <c r="E14" s="59" t="s">
        <v>65</v>
      </c>
      <c r="F14" s="59"/>
      <c r="G14" s="59"/>
      <c r="H14" s="59"/>
      <c r="I14" s="59" t="s">
        <v>186</v>
      </c>
      <c r="J14" s="59" t="s">
        <v>187</v>
      </c>
      <c r="K14" s="59" t="s">
        <v>187</v>
      </c>
      <c r="L14" s="59" t="s">
        <v>188</v>
      </c>
      <c r="M14" s="59" t="s">
        <v>189</v>
      </c>
      <c r="N14" s="59" t="s">
        <v>189</v>
      </c>
      <c r="Q14" s="55">
        <v>53500.0</v>
      </c>
      <c r="R14" s="62" t="s">
        <v>70</v>
      </c>
      <c r="S14" s="62"/>
      <c r="T14" s="62"/>
      <c r="U14" s="62"/>
      <c r="V14" s="62"/>
      <c r="W14" s="61">
        <v>268.0</v>
      </c>
      <c r="X14" s="62" t="s">
        <v>70</v>
      </c>
      <c r="Y14" s="62"/>
      <c r="Z14" s="62"/>
      <c r="AA14" s="62"/>
      <c r="AB14" s="62"/>
      <c r="AC14" s="62"/>
      <c r="AD14" s="62"/>
      <c r="AE14" s="61">
        <v>1531408.0</v>
      </c>
      <c r="AF14" s="59" t="s">
        <v>70</v>
      </c>
      <c r="AG14" s="139" t="s">
        <v>200</v>
      </c>
    </row>
    <row r="15" ht="15.75" customHeight="1">
      <c r="A15" s="52"/>
      <c r="B15" s="53"/>
      <c r="C15" s="54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7"/>
      <c r="R15" s="56"/>
      <c r="S15" s="56"/>
      <c r="T15" s="56"/>
      <c r="U15" s="56"/>
      <c r="V15" s="56"/>
      <c r="W15" s="57"/>
      <c r="X15" s="56"/>
      <c r="Y15" s="56"/>
      <c r="Z15" s="56"/>
      <c r="AA15" s="56"/>
      <c r="AB15" s="56"/>
      <c r="AC15" s="56"/>
      <c r="AD15" s="56"/>
      <c r="AE15" s="57"/>
      <c r="AF15" s="53"/>
      <c r="AG15" s="19"/>
    </row>
    <row r="16" ht="15.75" customHeight="1">
      <c r="A16" s="52"/>
      <c r="B16" s="53"/>
      <c r="C16" s="54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7"/>
      <c r="R16" s="56"/>
      <c r="S16" s="56"/>
      <c r="T16" s="56"/>
      <c r="U16" s="56"/>
      <c r="V16" s="56"/>
      <c r="W16" s="57"/>
      <c r="X16" s="56"/>
      <c r="Y16" s="56"/>
      <c r="Z16" s="56"/>
      <c r="AA16" s="56"/>
      <c r="AB16" s="56"/>
      <c r="AC16" s="56"/>
      <c r="AD16" s="56"/>
      <c r="AE16" s="57"/>
      <c r="AF16" s="53"/>
      <c r="AG16" s="19"/>
    </row>
    <row r="17" ht="15.75" customHeight="1">
      <c r="A17" s="52">
        <v>6.127587114E9</v>
      </c>
      <c r="B17" s="53"/>
      <c r="C17" s="54">
        <v>44647.82430555556</v>
      </c>
      <c r="D17" s="53" t="s">
        <v>64</v>
      </c>
      <c r="E17" s="53" t="s">
        <v>65</v>
      </c>
      <c r="F17" s="53"/>
      <c r="G17" s="53"/>
      <c r="H17" s="53"/>
      <c r="I17" s="53" t="s">
        <v>201</v>
      </c>
      <c r="J17" s="53" t="s">
        <v>202</v>
      </c>
      <c r="K17" s="53" t="s">
        <v>202</v>
      </c>
      <c r="L17" s="53" t="s">
        <v>188</v>
      </c>
      <c r="M17" s="53" t="s">
        <v>189</v>
      </c>
      <c r="N17" s="53" t="s">
        <v>189</v>
      </c>
      <c r="Q17" s="55">
        <v>27000.0</v>
      </c>
      <c r="R17" s="56" t="s">
        <v>70</v>
      </c>
      <c r="S17" s="56"/>
      <c r="T17" s="56"/>
      <c r="U17" s="56"/>
      <c r="V17" s="56"/>
      <c r="W17" s="57">
        <v>135.0</v>
      </c>
      <c r="X17" s="56" t="s">
        <v>70</v>
      </c>
      <c r="Y17" s="56"/>
      <c r="Z17" s="56"/>
      <c r="AA17" s="56"/>
      <c r="AB17" s="56"/>
      <c r="AC17" s="56"/>
      <c r="AD17" s="56"/>
      <c r="AE17" s="57">
        <v>1478176.0</v>
      </c>
      <c r="AF17" s="53" t="s">
        <v>70</v>
      </c>
      <c r="AG17" s="19"/>
    </row>
    <row r="18" ht="15.75" customHeight="1">
      <c r="A18" s="52">
        <v>6.125488846E9</v>
      </c>
      <c r="B18" s="53"/>
      <c r="C18" s="54">
        <v>44647.645833333336</v>
      </c>
      <c r="D18" s="53" t="s">
        <v>64</v>
      </c>
      <c r="E18" s="53" t="s">
        <v>65</v>
      </c>
      <c r="F18" s="53"/>
      <c r="G18" s="53"/>
      <c r="H18" s="53" t="s">
        <v>203</v>
      </c>
      <c r="I18" s="53" t="s">
        <v>193</v>
      </c>
      <c r="J18" s="53" t="s">
        <v>194</v>
      </c>
      <c r="K18" s="53" t="s">
        <v>194</v>
      </c>
      <c r="L18" s="53" t="s">
        <v>188</v>
      </c>
      <c r="M18" s="53" t="s">
        <v>189</v>
      </c>
      <c r="N18" s="53" t="s">
        <v>189</v>
      </c>
      <c r="Q18" s="55">
        <v>27000.0</v>
      </c>
      <c r="R18" s="56" t="s">
        <v>70</v>
      </c>
      <c r="S18" s="56"/>
      <c r="T18" s="56"/>
      <c r="U18" s="56"/>
      <c r="V18" s="56"/>
      <c r="W18" s="57">
        <v>135.0</v>
      </c>
      <c r="X18" s="56" t="s">
        <v>70</v>
      </c>
      <c r="Y18" s="56"/>
      <c r="Z18" s="56"/>
      <c r="AA18" s="56"/>
      <c r="AB18" s="56"/>
      <c r="AC18" s="56"/>
      <c r="AD18" s="56"/>
      <c r="AE18" s="57">
        <v>1451311.0</v>
      </c>
      <c r="AF18" s="53" t="s">
        <v>70</v>
      </c>
      <c r="AG18" s="19"/>
    </row>
    <row r="19" ht="15.75" customHeight="1">
      <c r="A19" s="52">
        <v>6.125135612E9</v>
      </c>
      <c r="B19" s="53"/>
      <c r="C19" s="54">
        <v>44647.60902777778</v>
      </c>
      <c r="D19" s="53" t="s">
        <v>64</v>
      </c>
      <c r="E19" s="53" t="s">
        <v>65</v>
      </c>
      <c r="F19" s="53"/>
      <c r="G19" s="53"/>
      <c r="H19" s="53"/>
      <c r="I19" s="53" t="s">
        <v>195</v>
      </c>
      <c r="J19" s="53" t="s">
        <v>196</v>
      </c>
      <c r="K19" s="53" t="s">
        <v>196</v>
      </c>
      <c r="L19" s="53" t="s">
        <v>188</v>
      </c>
      <c r="M19" s="53" t="s">
        <v>189</v>
      </c>
      <c r="N19" s="53" t="s">
        <v>189</v>
      </c>
      <c r="Q19" s="55">
        <v>28000.0</v>
      </c>
      <c r="R19" s="56" t="s">
        <v>70</v>
      </c>
      <c r="S19" s="56"/>
      <c r="T19" s="56"/>
      <c r="U19" s="56"/>
      <c r="V19" s="56"/>
      <c r="W19" s="57">
        <v>140.0</v>
      </c>
      <c r="X19" s="56" t="s">
        <v>70</v>
      </c>
      <c r="Y19" s="56"/>
      <c r="Z19" s="56"/>
      <c r="AA19" s="56"/>
      <c r="AB19" s="56"/>
      <c r="AC19" s="56"/>
      <c r="AD19" s="56"/>
      <c r="AE19" s="57">
        <v>1424446.0</v>
      </c>
      <c r="AF19" s="53" t="s">
        <v>70</v>
      </c>
      <c r="AG19" s="19"/>
    </row>
    <row r="20" ht="15.75" customHeight="1">
      <c r="A20" s="52">
        <v>6.121525296E9</v>
      </c>
      <c r="B20" s="53"/>
      <c r="C20" s="54">
        <v>44646.89791666667</v>
      </c>
      <c r="D20" s="53" t="s">
        <v>64</v>
      </c>
      <c r="E20" s="53" t="s">
        <v>65</v>
      </c>
      <c r="F20" s="53"/>
      <c r="G20" s="53"/>
      <c r="H20" s="53"/>
      <c r="I20" s="53" t="s">
        <v>204</v>
      </c>
      <c r="J20" s="53" t="s">
        <v>205</v>
      </c>
      <c r="K20" s="53" t="s">
        <v>205</v>
      </c>
      <c r="L20" s="53" t="s">
        <v>188</v>
      </c>
      <c r="M20" s="53" t="s">
        <v>189</v>
      </c>
      <c r="N20" s="53" t="s">
        <v>189</v>
      </c>
      <c r="Q20" s="55">
        <v>30000.0</v>
      </c>
      <c r="R20" s="56" t="s">
        <v>70</v>
      </c>
      <c r="S20" s="56"/>
      <c r="T20" s="56"/>
      <c r="U20" s="56"/>
      <c r="V20" s="56"/>
      <c r="W20" s="57">
        <v>150.0</v>
      </c>
      <c r="X20" s="56" t="s">
        <v>70</v>
      </c>
      <c r="Y20" s="56"/>
      <c r="Z20" s="56"/>
      <c r="AA20" s="56"/>
      <c r="AB20" s="56"/>
      <c r="AC20" s="56"/>
      <c r="AD20" s="56"/>
      <c r="AE20" s="57">
        <v>1396586.0</v>
      </c>
      <c r="AF20" s="53" t="s">
        <v>70</v>
      </c>
      <c r="AG20" s="19"/>
    </row>
    <row r="21" ht="15.75" customHeight="1">
      <c r="A21" s="52">
        <v>6.117053148E9</v>
      </c>
      <c r="B21" s="53"/>
      <c r="C21" s="54">
        <v>44646.506944444445</v>
      </c>
      <c r="D21" s="53" t="s">
        <v>64</v>
      </c>
      <c r="E21" s="53" t="s">
        <v>65</v>
      </c>
      <c r="F21" s="53"/>
      <c r="G21" s="53"/>
      <c r="H21" s="53"/>
      <c r="I21" s="53" t="s">
        <v>201</v>
      </c>
      <c r="J21" s="53" t="s">
        <v>202</v>
      </c>
      <c r="K21" s="53" t="s">
        <v>202</v>
      </c>
      <c r="L21" s="53" t="s">
        <v>188</v>
      </c>
      <c r="M21" s="53" t="s">
        <v>189</v>
      </c>
      <c r="N21" s="53" t="s">
        <v>189</v>
      </c>
      <c r="Q21" s="55">
        <v>38000.0</v>
      </c>
      <c r="R21" s="56" t="s">
        <v>70</v>
      </c>
      <c r="S21" s="56"/>
      <c r="T21" s="56"/>
      <c r="U21" s="56"/>
      <c r="V21" s="56"/>
      <c r="W21" s="57">
        <v>190.0</v>
      </c>
      <c r="X21" s="56" t="s">
        <v>70</v>
      </c>
      <c r="Y21" s="56"/>
      <c r="Z21" s="56"/>
      <c r="AA21" s="56"/>
      <c r="AB21" s="56"/>
      <c r="AC21" s="56"/>
      <c r="AD21" s="56"/>
      <c r="AE21" s="57">
        <v>1366736.0</v>
      </c>
      <c r="AF21" s="53" t="s">
        <v>70</v>
      </c>
      <c r="AG21" s="19"/>
    </row>
    <row r="22" ht="15.75" customHeight="1">
      <c r="A22" s="52">
        <v>6.116457465E9</v>
      </c>
      <c r="B22" s="53"/>
      <c r="C22" s="54">
        <v>44646.42083333333</v>
      </c>
      <c r="D22" s="53" t="s">
        <v>64</v>
      </c>
      <c r="E22" s="53" t="s">
        <v>65</v>
      </c>
      <c r="F22" s="53"/>
      <c r="G22" s="53"/>
      <c r="H22" s="53"/>
      <c r="I22" s="53" t="s">
        <v>186</v>
      </c>
      <c r="J22" s="53" t="s">
        <v>187</v>
      </c>
      <c r="K22" s="53" t="s">
        <v>187</v>
      </c>
      <c r="L22" s="53" t="s">
        <v>188</v>
      </c>
      <c r="M22" s="53" t="s">
        <v>189</v>
      </c>
      <c r="N22" s="53" t="s">
        <v>189</v>
      </c>
      <c r="Q22" s="55">
        <v>32000.0</v>
      </c>
      <c r="R22" s="56" t="s">
        <v>70</v>
      </c>
      <c r="S22" s="56"/>
      <c r="T22" s="56"/>
      <c r="U22" s="56"/>
      <c r="V22" s="56"/>
      <c r="W22" s="57">
        <v>160.0</v>
      </c>
      <c r="X22" s="56" t="s">
        <v>70</v>
      </c>
      <c r="Y22" s="56"/>
      <c r="Z22" s="56"/>
      <c r="AA22" s="56"/>
      <c r="AB22" s="56"/>
      <c r="AC22" s="56"/>
      <c r="AD22" s="56"/>
      <c r="AE22" s="57">
        <v>1328926.0</v>
      </c>
      <c r="AF22" s="53" t="s">
        <v>70</v>
      </c>
      <c r="AG22" s="19"/>
    </row>
    <row r="23" ht="15.75" customHeight="1">
      <c r="A23" s="52">
        <v>6.115032932E9</v>
      </c>
      <c r="B23" s="53"/>
      <c r="C23" s="54">
        <v>44645.93263888889</v>
      </c>
      <c r="D23" s="53" t="s">
        <v>64</v>
      </c>
      <c r="E23" s="53" t="s">
        <v>65</v>
      </c>
      <c r="F23" s="53"/>
      <c r="G23" s="53"/>
      <c r="H23" s="53"/>
      <c r="I23" s="53" t="s">
        <v>195</v>
      </c>
      <c r="J23" s="53" t="s">
        <v>196</v>
      </c>
      <c r="K23" s="53" t="s">
        <v>196</v>
      </c>
      <c r="L23" s="53" t="s">
        <v>188</v>
      </c>
      <c r="M23" s="53" t="s">
        <v>189</v>
      </c>
      <c r="N23" s="53" t="s">
        <v>189</v>
      </c>
      <c r="Q23" s="55">
        <v>52000.0</v>
      </c>
      <c r="R23" s="56" t="s">
        <v>70</v>
      </c>
      <c r="S23" s="56"/>
      <c r="T23" s="56"/>
      <c r="U23" s="56"/>
      <c r="V23" s="56"/>
      <c r="W23" s="57">
        <v>260.0</v>
      </c>
      <c r="X23" s="56" t="s">
        <v>70</v>
      </c>
      <c r="Y23" s="56"/>
      <c r="Z23" s="56"/>
      <c r="AA23" s="56"/>
      <c r="AB23" s="56"/>
      <c r="AC23" s="56"/>
      <c r="AD23" s="56"/>
      <c r="AE23" s="57">
        <v>1297086.0</v>
      </c>
      <c r="AF23" s="53" t="s">
        <v>70</v>
      </c>
      <c r="AG23" s="19"/>
    </row>
    <row r="24" ht="15.75" customHeight="1">
      <c r="A24" s="52">
        <v>6.11473508E9</v>
      </c>
      <c r="B24" s="53"/>
      <c r="C24" s="54">
        <v>44645.89027777778</v>
      </c>
      <c r="D24" s="53" t="s">
        <v>64</v>
      </c>
      <c r="E24" s="53" t="s">
        <v>65</v>
      </c>
      <c r="F24" s="53"/>
      <c r="G24" s="53"/>
      <c r="H24" s="52">
        <v>5.0</v>
      </c>
      <c r="I24" s="53" t="s">
        <v>193</v>
      </c>
      <c r="J24" s="53" t="s">
        <v>194</v>
      </c>
      <c r="K24" s="53" t="s">
        <v>194</v>
      </c>
      <c r="L24" s="53" t="s">
        <v>188</v>
      </c>
      <c r="M24" s="53" t="s">
        <v>189</v>
      </c>
      <c r="N24" s="53" t="s">
        <v>189</v>
      </c>
      <c r="Q24" s="55">
        <v>30000.0</v>
      </c>
      <c r="R24" s="56" t="s">
        <v>70</v>
      </c>
      <c r="S24" s="56"/>
      <c r="T24" s="56"/>
      <c r="U24" s="56"/>
      <c r="V24" s="56"/>
      <c r="W24" s="57">
        <v>150.0</v>
      </c>
      <c r="X24" s="56" t="s">
        <v>70</v>
      </c>
      <c r="Y24" s="56"/>
      <c r="Z24" s="56"/>
      <c r="AA24" s="56"/>
      <c r="AB24" s="56"/>
      <c r="AC24" s="56"/>
      <c r="AD24" s="56"/>
      <c r="AE24" s="57">
        <v>1245346.0</v>
      </c>
      <c r="AF24" s="53" t="s">
        <v>70</v>
      </c>
      <c r="AG24" s="19"/>
    </row>
    <row r="25" ht="15.75" customHeight="1">
      <c r="A25" s="52">
        <v>6.113605303E9</v>
      </c>
      <c r="B25" s="53"/>
      <c r="C25" s="54">
        <v>44645.80416666667</v>
      </c>
      <c r="D25" s="53" t="s">
        <v>64</v>
      </c>
      <c r="E25" s="53" t="s">
        <v>65</v>
      </c>
      <c r="F25" s="53"/>
      <c r="G25" s="53"/>
      <c r="H25" s="53" t="s">
        <v>206</v>
      </c>
      <c r="I25" s="53" t="s">
        <v>193</v>
      </c>
      <c r="J25" s="53" t="s">
        <v>194</v>
      </c>
      <c r="K25" s="53" t="s">
        <v>194</v>
      </c>
      <c r="L25" s="53" t="s">
        <v>188</v>
      </c>
      <c r="M25" s="53" t="s">
        <v>189</v>
      </c>
      <c r="N25" s="53" t="s">
        <v>189</v>
      </c>
      <c r="Q25" s="55">
        <v>52000.0</v>
      </c>
      <c r="R25" s="56" t="s">
        <v>70</v>
      </c>
      <c r="S25" s="56"/>
      <c r="T25" s="56"/>
      <c r="U25" s="56"/>
      <c r="V25" s="56"/>
      <c r="W25" s="57">
        <v>260.0</v>
      </c>
      <c r="X25" s="56" t="s">
        <v>70</v>
      </c>
      <c r="Y25" s="56"/>
      <c r="Z25" s="56"/>
      <c r="AA25" s="56"/>
      <c r="AB25" s="56"/>
      <c r="AC25" s="56"/>
      <c r="AD25" s="56"/>
      <c r="AE25" s="57">
        <v>1215496.0</v>
      </c>
      <c r="AF25" s="53" t="s">
        <v>70</v>
      </c>
      <c r="AG25" s="19"/>
    </row>
    <row r="26" ht="15.75" customHeight="1">
      <c r="A26" s="52">
        <v>6.111088583E9</v>
      </c>
      <c r="B26" s="53"/>
      <c r="C26" s="54">
        <v>44645.61875</v>
      </c>
      <c r="D26" s="53" t="s">
        <v>64</v>
      </c>
      <c r="E26" s="53" t="s">
        <v>65</v>
      </c>
      <c r="F26" s="53"/>
      <c r="G26" s="53"/>
      <c r="H26" s="53"/>
      <c r="I26" s="53" t="s">
        <v>207</v>
      </c>
      <c r="J26" s="53" t="s">
        <v>208</v>
      </c>
      <c r="K26" s="53" t="s">
        <v>208</v>
      </c>
      <c r="L26" s="53" t="s">
        <v>188</v>
      </c>
      <c r="M26" s="53" t="s">
        <v>189</v>
      </c>
      <c r="N26" s="53" t="s">
        <v>189</v>
      </c>
      <c r="Q26" s="55">
        <v>45000.0</v>
      </c>
      <c r="R26" s="56" t="s">
        <v>70</v>
      </c>
      <c r="S26" s="56"/>
      <c r="T26" s="56"/>
      <c r="U26" s="56"/>
      <c r="V26" s="56"/>
      <c r="W26" s="57">
        <v>225.0</v>
      </c>
      <c r="X26" s="56" t="s">
        <v>70</v>
      </c>
      <c r="Y26" s="56"/>
      <c r="Z26" s="56"/>
      <c r="AA26" s="56"/>
      <c r="AB26" s="56"/>
      <c r="AC26" s="56"/>
      <c r="AD26" s="56"/>
      <c r="AE26" s="57">
        <v>1163756.0</v>
      </c>
      <c r="AF26" s="53" t="s">
        <v>70</v>
      </c>
      <c r="AG26" s="19"/>
    </row>
    <row r="27" ht="15.75" customHeight="1">
      <c r="A27" s="52">
        <v>6.109403784E9</v>
      </c>
      <c r="B27" s="53"/>
      <c r="C27" s="54">
        <v>44645.45694444444</v>
      </c>
      <c r="D27" s="53" t="s">
        <v>64</v>
      </c>
      <c r="E27" s="53" t="s">
        <v>65</v>
      </c>
      <c r="F27" s="53"/>
      <c r="G27" s="53"/>
      <c r="H27" s="53"/>
      <c r="I27" s="53" t="s">
        <v>209</v>
      </c>
      <c r="J27" s="53" t="s">
        <v>210</v>
      </c>
      <c r="K27" s="53" t="s">
        <v>210</v>
      </c>
      <c r="L27" s="53" t="s">
        <v>188</v>
      </c>
      <c r="M27" s="53" t="s">
        <v>189</v>
      </c>
      <c r="N27" s="53" t="s">
        <v>189</v>
      </c>
      <c r="Q27" s="55">
        <v>50600.0</v>
      </c>
      <c r="R27" s="56" t="s">
        <v>70</v>
      </c>
      <c r="S27" s="56"/>
      <c r="T27" s="56"/>
      <c r="U27" s="56"/>
      <c r="V27" s="56"/>
      <c r="W27" s="57">
        <v>253.0</v>
      </c>
      <c r="X27" s="56" t="s">
        <v>70</v>
      </c>
      <c r="Y27" s="56"/>
      <c r="Z27" s="56"/>
      <c r="AA27" s="56"/>
      <c r="AB27" s="56"/>
      <c r="AC27" s="56"/>
      <c r="AD27" s="56"/>
      <c r="AE27" s="57">
        <v>1118981.0</v>
      </c>
      <c r="AF27" s="53" t="s">
        <v>70</v>
      </c>
      <c r="AG27" s="19"/>
    </row>
    <row r="28" ht="15.75" customHeight="1">
      <c r="A28" s="52">
        <v>6.108823436E9</v>
      </c>
      <c r="B28" s="53"/>
      <c r="C28" s="54">
        <v>44645.402083333334</v>
      </c>
      <c r="D28" s="53" t="s">
        <v>64</v>
      </c>
      <c r="E28" s="53" t="s">
        <v>65</v>
      </c>
      <c r="F28" s="53"/>
      <c r="G28" s="53"/>
      <c r="H28" s="53"/>
      <c r="I28" s="53" t="s">
        <v>211</v>
      </c>
      <c r="J28" s="53" t="s">
        <v>212</v>
      </c>
      <c r="K28" s="53" t="s">
        <v>212</v>
      </c>
      <c r="L28" s="53" t="s">
        <v>188</v>
      </c>
      <c r="M28" s="53" t="s">
        <v>189</v>
      </c>
      <c r="N28" s="53" t="s">
        <v>189</v>
      </c>
      <c r="Q28" s="55">
        <v>43000.0</v>
      </c>
      <c r="R28" s="56" t="s">
        <v>70</v>
      </c>
      <c r="S28" s="56"/>
      <c r="T28" s="56"/>
      <c r="U28" s="56"/>
      <c r="V28" s="56"/>
      <c r="W28" s="57">
        <v>215.0</v>
      </c>
      <c r="X28" s="56" t="s">
        <v>70</v>
      </c>
      <c r="Y28" s="56"/>
      <c r="Z28" s="56"/>
      <c r="AA28" s="56"/>
      <c r="AB28" s="56"/>
      <c r="AC28" s="56"/>
      <c r="AD28" s="56"/>
      <c r="AE28" s="57">
        <v>1068634.0</v>
      </c>
      <c r="AF28" s="53" t="s">
        <v>70</v>
      </c>
      <c r="AG28" s="19"/>
    </row>
    <row r="29" ht="15.75" customHeight="1">
      <c r="A29" s="52">
        <v>6.108609004E9</v>
      </c>
      <c r="B29" s="53"/>
      <c r="C29" s="54">
        <v>44645.38125</v>
      </c>
      <c r="D29" s="53" t="s">
        <v>64</v>
      </c>
      <c r="E29" s="53" t="s">
        <v>65</v>
      </c>
      <c r="F29" s="53"/>
      <c r="G29" s="53"/>
      <c r="H29" s="53"/>
      <c r="I29" s="53" t="s">
        <v>190</v>
      </c>
      <c r="J29" s="53" t="s">
        <v>191</v>
      </c>
      <c r="K29" s="53" t="s">
        <v>191</v>
      </c>
      <c r="L29" s="53" t="s">
        <v>188</v>
      </c>
      <c r="M29" s="53" t="s">
        <v>189</v>
      </c>
      <c r="N29" s="53" t="s">
        <v>189</v>
      </c>
      <c r="Q29" s="55">
        <v>55500.0</v>
      </c>
      <c r="R29" s="56" t="s">
        <v>70</v>
      </c>
      <c r="S29" s="56"/>
      <c r="T29" s="56"/>
      <c r="U29" s="56"/>
      <c r="V29" s="56"/>
      <c r="W29" s="57">
        <v>278.0</v>
      </c>
      <c r="X29" s="56" t="s">
        <v>70</v>
      </c>
      <c r="Y29" s="56"/>
      <c r="Z29" s="56"/>
      <c r="AA29" s="56"/>
      <c r="AB29" s="56"/>
      <c r="AC29" s="56"/>
      <c r="AD29" s="56"/>
      <c r="AE29" s="57">
        <v>1025849.0</v>
      </c>
      <c r="AF29" s="53" t="s">
        <v>70</v>
      </c>
      <c r="AG29" s="19"/>
    </row>
    <row r="30" ht="15.75" customHeight="1">
      <c r="A30" s="52">
        <v>6.104472793E9</v>
      </c>
      <c r="B30" s="53"/>
      <c r="C30" s="54">
        <v>44644.68819444445</v>
      </c>
      <c r="D30" s="53" t="s">
        <v>64</v>
      </c>
      <c r="E30" s="53" t="s">
        <v>65</v>
      </c>
      <c r="F30" s="53"/>
      <c r="G30" s="53"/>
      <c r="H30" s="53"/>
      <c r="I30" s="53" t="s">
        <v>213</v>
      </c>
      <c r="J30" s="53" t="s">
        <v>214</v>
      </c>
      <c r="K30" s="53" t="s">
        <v>214</v>
      </c>
      <c r="L30" s="53" t="s">
        <v>188</v>
      </c>
      <c r="M30" s="53" t="s">
        <v>189</v>
      </c>
      <c r="N30" s="53" t="s">
        <v>189</v>
      </c>
      <c r="Q30" s="55">
        <v>32500.0</v>
      </c>
      <c r="R30" s="56" t="s">
        <v>70</v>
      </c>
      <c r="S30" s="56"/>
      <c r="T30" s="56"/>
      <c r="U30" s="56"/>
      <c r="V30" s="56"/>
      <c r="W30" s="57">
        <v>162.0</v>
      </c>
      <c r="X30" s="56" t="s">
        <v>70</v>
      </c>
      <c r="Y30" s="56"/>
      <c r="Z30" s="56"/>
      <c r="AA30" s="56"/>
      <c r="AB30" s="56"/>
      <c r="AC30" s="56"/>
      <c r="AD30" s="56"/>
      <c r="AE30" s="57">
        <v>970627.0</v>
      </c>
      <c r="AF30" s="53" t="s">
        <v>70</v>
      </c>
      <c r="AG30" s="19"/>
    </row>
    <row r="31" ht="15.75" customHeight="1">
      <c r="A31" s="52">
        <v>6.103015175E9</v>
      </c>
      <c r="B31" s="53"/>
      <c r="C31" s="54">
        <v>44644.535416666666</v>
      </c>
      <c r="D31" s="53" t="s">
        <v>64</v>
      </c>
      <c r="E31" s="53" t="s">
        <v>65</v>
      </c>
      <c r="F31" s="53"/>
      <c r="G31" s="53"/>
      <c r="H31" s="53"/>
      <c r="I31" s="53" t="s">
        <v>207</v>
      </c>
      <c r="J31" s="53" t="s">
        <v>208</v>
      </c>
      <c r="K31" s="53" t="s">
        <v>208</v>
      </c>
      <c r="L31" s="53" t="s">
        <v>188</v>
      </c>
      <c r="M31" s="53" t="s">
        <v>189</v>
      </c>
      <c r="N31" s="53" t="s">
        <v>189</v>
      </c>
      <c r="Q31" s="55">
        <v>120000.0</v>
      </c>
      <c r="R31" s="56" t="s">
        <v>70</v>
      </c>
      <c r="S31" s="56"/>
      <c r="T31" s="56"/>
      <c r="U31" s="56"/>
      <c r="V31" s="56"/>
      <c r="W31" s="57">
        <v>600.0</v>
      </c>
      <c r="X31" s="56" t="s">
        <v>70</v>
      </c>
      <c r="Y31" s="56"/>
      <c r="Z31" s="56"/>
      <c r="AA31" s="56"/>
      <c r="AB31" s="56"/>
      <c r="AC31" s="56"/>
      <c r="AD31" s="56"/>
      <c r="AE31" s="57">
        <v>938289.0</v>
      </c>
      <c r="AF31" s="53" t="s">
        <v>70</v>
      </c>
      <c r="AG31" s="19"/>
    </row>
    <row r="32" ht="15.75" customHeight="1">
      <c r="A32" s="52">
        <v>6.102861482E9</v>
      </c>
      <c r="B32" s="53"/>
      <c r="C32" s="54">
        <v>44644.52013888889</v>
      </c>
      <c r="D32" s="53" t="s">
        <v>64</v>
      </c>
      <c r="E32" s="53" t="s">
        <v>65</v>
      </c>
      <c r="F32" s="53"/>
      <c r="G32" s="53"/>
      <c r="H32" s="53"/>
      <c r="I32" s="53" t="s">
        <v>215</v>
      </c>
      <c r="J32" s="53" t="s">
        <v>216</v>
      </c>
      <c r="K32" s="53" t="s">
        <v>216</v>
      </c>
      <c r="L32" s="53" t="s">
        <v>188</v>
      </c>
      <c r="M32" s="53" t="s">
        <v>189</v>
      </c>
      <c r="N32" s="53" t="s">
        <v>189</v>
      </c>
      <c r="Q32" s="55">
        <v>10000.0</v>
      </c>
      <c r="R32" s="56" t="s">
        <v>70</v>
      </c>
      <c r="S32" s="56"/>
      <c r="T32" s="56"/>
      <c r="U32" s="56"/>
      <c r="V32" s="56"/>
      <c r="W32" s="57">
        <v>50.0</v>
      </c>
      <c r="X32" s="56" t="s">
        <v>70</v>
      </c>
      <c r="Y32" s="56"/>
      <c r="Z32" s="56"/>
      <c r="AA32" s="56"/>
      <c r="AB32" s="56"/>
      <c r="AC32" s="56"/>
      <c r="AD32" s="56"/>
      <c r="AE32" s="57">
        <v>818889.0</v>
      </c>
      <c r="AF32" s="53" t="s">
        <v>70</v>
      </c>
      <c r="AG32" s="19"/>
    </row>
    <row r="33" ht="15.75" customHeight="1">
      <c r="A33" s="52">
        <v>6.102476254E9</v>
      </c>
      <c r="B33" s="53"/>
      <c r="C33" s="54">
        <v>44644.479166666664</v>
      </c>
      <c r="D33" s="53" t="s">
        <v>64</v>
      </c>
      <c r="E33" s="53" t="s">
        <v>65</v>
      </c>
      <c r="F33" s="53"/>
      <c r="G33" s="53"/>
      <c r="H33" s="53"/>
      <c r="I33" s="53" t="s">
        <v>217</v>
      </c>
      <c r="J33" s="53" t="s">
        <v>218</v>
      </c>
      <c r="K33" s="53" t="s">
        <v>218</v>
      </c>
      <c r="L33" s="53" t="s">
        <v>188</v>
      </c>
      <c r="M33" s="53" t="s">
        <v>189</v>
      </c>
      <c r="N33" s="53" t="s">
        <v>189</v>
      </c>
      <c r="Q33" s="55">
        <v>21000.0</v>
      </c>
      <c r="R33" s="56" t="s">
        <v>70</v>
      </c>
      <c r="S33" s="56"/>
      <c r="T33" s="56"/>
      <c r="U33" s="56"/>
      <c r="V33" s="56"/>
      <c r="W33" s="57">
        <v>105.0</v>
      </c>
      <c r="X33" s="56" t="s">
        <v>70</v>
      </c>
      <c r="Y33" s="56"/>
      <c r="Z33" s="56"/>
      <c r="AA33" s="56"/>
      <c r="AB33" s="56"/>
      <c r="AC33" s="56"/>
      <c r="AD33" s="56"/>
      <c r="AE33" s="57">
        <v>808939.0</v>
      </c>
      <c r="AF33" s="53" t="s">
        <v>70</v>
      </c>
      <c r="AG33" s="19"/>
    </row>
    <row r="34" ht="15.75" customHeight="1">
      <c r="A34" s="52">
        <v>6.101318993E9</v>
      </c>
      <c r="B34" s="53"/>
      <c r="C34" s="54">
        <v>44644.35763888889</v>
      </c>
      <c r="D34" s="53" t="s">
        <v>64</v>
      </c>
      <c r="E34" s="53" t="s">
        <v>65</v>
      </c>
      <c r="F34" s="53"/>
      <c r="G34" s="53"/>
      <c r="H34" s="53"/>
      <c r="I34" s="53" t="s">
        <v>219</v>
      </c>
      <c r="J34" s="53" t="s">
        <v>191</v>
      </c>
      <c r="K34" s="53" t="s">
        <v>191</v>
      </c>
      <c r="L34" s="53" t="s">
        <v>188</v>
      </c>
      <c r="M34" s="53" t="s">
        <v>189</v>
      </c>
      <c r="N34" s="53" t="s">
        <v>189</v>
      </c>
      <c r="Q34" s="55">
        <v>80000.0</v>
      </c>
      <c r="R34" s="56" t="s">
        <v>70</v>
      </c>
      <c r="S34" s="56"/>
      <c r="T34" s="56"/>
      <c r="U34" s="56"/>
      <c r="V34" s="56"/>
      <c r="W34" s="57">
        <v>400.0</v>
      </c>
      <c r="X34" s="56" t="s">
        <v>70</v>
      </c>
      <c r="Y34" s="56"/>
      <c r="Z34" s="56"/>
      <c r="AA34" s="56"/>
      <c r="AB34" s="56"/>
      <c r="AC34" s="56"/>
      <c r="AD34" s="56"/>
      <c r="AE34" s="57">
        <v>788044.0</v>
      </c>
      <c r="AF34" s="53" t="s">
        <v>70</v>
      </c>
      <c r="AG34" s="19"/>
    </row>
    <row r="35" ht="15.75" customHeight="1">
      <c r="A35" s="52">
        <v>6.100046918E9</v>
      </c>
      <c r="B35" s="53"/>
      <c r="C35" s="54">
        <v>44643.87777777778</v>
      </c>
      <c r="D35" s="53" t="s">
        <v>64</v>
      </c>
      <c r="E35" s="53" t="s">
        <v>65</v>
      </c>
      <c r="F35" s="53"/>
      <c r="G35" s="53"/>
      <c r="H35" s="53"/>
      <c r="I35" s="53" t="s">
        <v>220</v>
      </c>
      <c r="J35" s="53" t="s">
        <v>221</v>
      </c>
      <c r="K35" s="53" t="s">
        <v>221</v>
      </c>
      <c r="L35" s="53" t="s">
        <v>188</v>
      </c>
      <c r="M35" s="53" t="s">
        <v>189</v>
      </c>
      <c r="N35" s="53" t="s">
        <v>189</v>
      </c>
      <c r="Q35" s="55">
        <v>20000.0</v>
      </c>
      <c r="R35" s="56" t="s">
        <v>70</v>
      </c>
      <c r="S35" s="56"/>
      <c r="T35" s="56"/>
      <c r="U35" s="56"/>
      <c r="V35" s="56"/>
      <c r="W35" s="57">
        <v>100.0</v>
      </c>
      <c r="X35" s="56" t="s">
        <v>70</v>
      </c>
      <c r="Y35" s="56"/>
      <c r="Z35" s="56"/>
      <c r="AA35" s="56"/>
      <c r="AB35" s="56"/>
      <c r="AC35" s="56"/>
      <c r="AD35" s="56"/>
      <c r="AE35" s="57">
        <v>708444.0</v>
      </c>
      <c r="AF35" s="53" t="s">
        <v>70</v>
      </c>
      <c r="AG35" s="19"/>
    </row>
    <row r="36" ht="15.75" customHeight="1">
      <c r="A36" s="52">
        <v>6.096109767E9</v>
      </c>
      <c r="B36" s="53"/>
      <c r="C36" s="54">
        <v>44643.532638888886</v>
      </c>
      <c r="D36" s="53" t="s">
        <v>64</v>
      </c>
      <c r="E36" s="53" t="s">
        <v>65</v>
      </c>
      <c r="F36" s="53"/>
      <c r="G36" s="53"/>
      <c r="H36" s="53"/>
      <c r="I36" s="53" t="s">
        <v>193</v>
      </c>
      <c r="J36" s="53" t="s">
        <v>194</v>
      </c>
      <c r="K36" s="53" t="s">
        <v>194</v>
      </c>
      <c r="L36" s="53" t="s">
        <v>188</v>
      </c>
      <c r="M36" s="53" t="s">
        <v>189</v>
      </c>
      <c r="N36" s="53" t="s">
        <v>189</v>
      </c>
      <c r="Q36" s="55">
        <v>90000.0</v>
      </c>
      <c r="R36" s="56" t="s">
        <v>70</v>
      </c>
      <c r="S36" s="56"/>
      <c r="T36" s="56"/>
      <c r="U36" s="56"/>
      <c r="V36" s="56"/>
      <c r="W36" s="57">
        <v>450.0</v>
      </c>
      <c r="X36" s="56" t="s">
        <v>70</v>
      </c>
      <c r="Y36" s="56"/>
      <c r="Z36" s="56"/>
      <c r="AA36" s="56"/>
      <c r="AB36" s="56"/>
      <c r="AC36" s="56"/>
      <c r="AD36" s="56"/>
      <c r="AE36" s="57">
        <v>688544.0</v>
      </c>
      <c r="AF36" s="53" t="s">
        <v>70</v>
      </c>
      <c r="AG36" s="19"/>
    </row>
    <row r="37" ht="15.75" customHeight="1">
      <c r="A37" s="52">
        <v>6.095768317E9</v>
      </c>
      <c r="B37" s="53"/>
      <c r="C37" s="54">
        <v>44643.49791666667</v>
      </c>
      <c r="D37" s="53" t="s">
        <v>64</v>
      </c>
      <c r="E37" s="53" t="s">
        <v>65</v>
      </c>
      <c r="F37" s="53"/>
      <c r="G37" s="53"/>
      <c r="H37" s="53"/>
      <c r="I37" s="53" t="s">
        <v>195</v>
      </c>
      <c r="J37" s="53" t="s">
        <v>196</v>
      </c>
      <c r="K37" s="53" t="s">
        <v>196</v>
      </c>
      <c r="L37" s="53" t="s">
        <v>188</v>
      </c>
      <c r="M37" s="53" t="s">
        <v>189</v>
      </c>
      <c r="N37" s="53" t="s">
        <v>189</v>
      </c>
      <c r="Q37" s="55">
        <v>1000.0</v>
      </c>
      <c r="R37" s="56" t="s">
        <v>70</v>
      </c>
      <c r="S37" s="56"/>
      <c r="T37" s="56"/>
      <c r="U37" s="56"/>
      <c r="V37" s="56"/>
      <c r="W37" s="57">
        <v>0.0</v>
      </c>
      <c r="X37" s="56" t="s">
        <v>70</v>
      </c>
      <c r="Y37" s="56"/>
      <c r="Z37" s="56"/>
      <c r="AA37" s="56"/>
      <c r="AB37" s="56"/>
      <c r="AC37" s="56"/>
      <c r="AD37" s="56"/>
      <c r="AE37" s="57">
        <v>598994.0</v>
      </c>
      <c r="AF37" s="53" t="s">
        <v>70</v>
      </c>
      <c r="AG37" s="19"/>
    </row>
    <row r="38" ht="15.75" customHeight="1">
      <c r="A38" s="52">
        <v>6.095513131E9</v>
      </c>
      <c r="B38" s="53"/>
      <c r="C38" s="54">
        <v>44643.47083333333</v>
      </c>
      <c r="D38" s="53" t="s">
        <v>64</v>
      </c>
      <c r="E38" s="53" t="s">
        <v>65</v>
      </c>
      <c r="F38" s="53"/>
      <c r="G38" s="53"/>
      <c r="H38" s="53"/>
      <c r="I38" s="53" t="s">
        <v>195</v>
      </c>
      <c r="J38" s="53" t="s">
        <v>196</v>
      </c>
      <c r="K38" s="53" t="s">
        <v>196</v>
      </c>
      <c r="L38" s="53" t="s">
        <v>188</v>
      </c>
      <c r="M38" s="53" t="s">
        <v>189</v>
      </c>
      <c r="N38" s="53" t="s">
        <v>189</v>
      </c>
      <c r="Q38" s="55">
        <v>103000.0</v>
      </c>
      <c r="R38" s="56" t="s">
        <v>70</v>
      </c>
      <c r="S38" s="56"/>
      <c r="T38" s="56"/>
      <c r="U38" s="56"/>
      <c r="V38" s="56"/>
      <c r="W38" s="57">
        <v>515.0</v>
      </c>
      <c r="X38" s="56" t="s">
        <v>70</v>
      </c>
      <c r="Y38" s="56"/>
      <c r="Z38" s="56"/>
      <c r="AA38" s="56"/>
      <c r="AB38" s="56"/>
      <c r="AC38" s="56"/>
      <c r="AD38" s="56"/>
      <c r="AE38" s="57">
        <v>597994.0</v>
      </c>
      <c r="AF38" s="53" t="s">
        <v>70</v>
      </c>
      <c r="AG38" s="19"/>
    </row>
    <row r="39" ht="15.75" customHeight="1">
      <c r="A39" s="52">
        <v>6.094968192E9</v>
      </c>
      <c r="B39" s="53"/>
      <c r="C39" s="54">
        <v>44643.41458333333</v>
      </c>
      <c r="D39" s="53" t="s">
        <v>64</v>
      </c>
      <c r="E39" s="53" t="s">
        <v>65</v>
      </c>
      <c r="F39" s="53"/>
      <c r="G39" s="53"/>
      <c r="H39" s="53"/>
      <c r="I39" s="53" t="s">
        <v>217</v>
      </c>
      <c r="J39" s="53" t="s">
        <v>218</v>
      </c>
      <c r="K39" s="53" t="s">
        <v>218</v>
      </c>
      <c r="L39" s="53" t="s">
        <v>188</v>
      </c>
      <c r="M39" s="53" t="s">
        <v>189</v>
      </c>
      <c r="N39" s="53" t="s">
        <v>189</v>
      </c>
      <c r="Q39" s="55">
        <v>27000.0</v>
      </c>
      <c r="R39" s="56" t="s">
        <v>70</v>
      </c>
      <c r="S39" s="56"/>
      <c r="T39" s="56"/>
      <c r="U39" s="56"/>
      <c r="V39" s="56"/>
      <c r="W39" s="57">
        <v>135.0</v>
      </c>
      <c r="X39" s="56" t="s">
        <v>70</v>
      </c>
      <c r="Y39" s="56"/>
      <c r="Z39" s="56"/>
      <c r="AA39" s="56"/>
      <c r="AB39" s="56"/>
      <c r="AC39" s="56"/>
      <c r="AD39" s="56"/>
      <c r="AE39" s="57">
        <v>495509.0</v>
      </c>
      <c r="AF39" s="53" t="s">
        <v>70</v>
      </c>
      <c r="AG39" s="19"/>
    </row>
    <row r="40" ht="15.75" customHeight="1">
      <c r="A40" s="52">
        <v>6.09440642E9</v>
      </c>
      <c r="B40" s="53"/>
      <c r="C40" s="54">
        <v>44643.354166666664</v>
      </c>
      <c r="D40" s="53" t="s">
        <v>64</v>
      </c>
      <c r="E40" s="53" t="s">
        <v>65</v>
      </c>
      <c r="F40" s="53"/>
      <c r="G40" s="53"/>
      <c r="H40" s="53"/>
      <c r="I40" s="53" t="s">
        <v>211</v>
      </c>
      <c r="J40" s="53" t="s">
        <v>212</v>
      </c>
      <c r="K40" s="53" t="s">
        <v>212</v>
      </c>
      <c r="L40" s="53" t="s">
        <v>188</v>
      </c>
      <c r="M40" s="53" t="s">
        <v>189</v>
      </c>
      <c r="N40" s="53" t="s">
        <v>189</v>
      </c>
      <c r="Q40" s="55">
        <v>80500.0</v>
      </c>
      <c r="R40" s="56" t="s">
        <v>70</v>
      </c>
      <c r="S40" s="56"/>
      <c r="T40" s="56"/>
      <c r="U40" s="56"/>
      <c r="V40" s="56"/>
      <c r="W40" s="57">
        <v>402.0</v>
      </c>
      <c r="X40" s="56" t="s">
        <v>70</v>
      </c>
      <c r="Y40" s="56"/>
      <c r="Z40" s="56"/>
      <c r="AA40" s="56"/>
      <c r="AB40" s="56"/>
      <c r="AC40" s="56"/>
      <c r="AD40" s="56"/>
      <c r="AE40" s="57">
        <v>468644.0</v>
      </c>
      <c r="AF40" s="53" t="s">
        <v>70</v>
      </c>
      <c r="AG40" s="19"/>
    </row>
    <row r="41" ht="15.75" customHeight="1">
      <c r="A41" s="52">
        <v>6.094397059E9</v>
      </c>
      <c r="B41" s="53"/>
      <c r="C41" s="54">
        <v>44643.35277777778</v>
      </c>
      <c r="D41" s="53" t="s">
        <v>64</v>
      </c>
      <c r="E41" s="53" t="s">
        <v>65</v>
      </c>
      <c r="F41" s="53"/>
      <c r="G41" s="53"/>
      <c r="H41" s="53"/>
      <c r="I41" s="53" t="s">
        <v>211</v>
      </c>
      <c r="J41" s="53" t="s">
        <v>212</v>
      </c>
      <c r="K41" s="53" t="s">
        <v>212</v>
      </c>
      <c r="L41" s="53" t="s">
        <v>188</v>
      </c>
      <c r="M41" s="53" t="s">
        <v>189</v>
      </c>
      <c r="N41" s="53" t="s">
        <v>189</v>
      </c>
      <c r="Q41" s="55">
        <v>72000.0</v>
      </c>
      <c r="R41" s="56" t="s">
        <v>70</v>
      </c>
      <c r="S41" s="56"/>
      <c r="T41" s="56"/>
      <c r="U41" s="56"/>
      <c r="V41" s="56"/>
      <c r="W41" s="57">
        <v>360.0</v>
      </c>
      <c r="X41" s="56" t="s">
        <v>70</v>
      </c>
      <c r="Y41" s="56"/>
      <c r="Z41" s="56"/>
      <c r="AA41" s="56"/>
      <c r="AB41" s="56"/>
      <c r="AC41" s="56"/>
      <c r="AD41" s="56"/>
      <c r="AE41" s="57">
        <v>388546.0</v>
      </c>
      <c r="AF41" s="53" t="s">
        <v>70</v>
      </c>
      <c r="AG41" s="19"/>
    </row>
    <row r="42" ht="15.75" customHeight="1">
      <c r="A42" s="52">
        <v>6.092561576E9</v>
      </c>
      <c r="B42" s="53"/>
      <c r="C42" s="54">
        <v>44642.80694444444</v>
      </c>
      <c r="D42" s="53" t="s">
        <v>64</v>
      </c>
      <c r="E42" s="53" t="s">
        <v>65</v>
      </c>
      <c r="F42" s="53"/>
      <c r="G42" s="53"/>
      <c r="H42" s="53"/>
      <c r="I42" s="53" t="s">
        <v>190</v>
      </c>
      <c r="J42" s="53" t="s">
        <v>191</v>
      </c>
      <c r="K42" s="53" t="s">
        <v>191</v>
      </c>
      <c r="L42" s="53" t="s">
        <v>188</v>
      </c>
      <c r="M42" s="53" t="s">
        <v>189</v>
      </c>
      <c r="N42" s="53" t="s">
        <v>189</v>
      </c>
      <c r="Q42" s="55">
        <v>45500.0</v>
      </c>
      <c r="R42" s="56" t="s">
        <v>70</v>
      </c>
      <c r="S42" s="56"/>
      <c r="T42" s="56"/>
      <c r="U42" s="56"/>
      <c r="V42" s="56"/>
      <c r="W42" s="57">
        <v>228.0</v>
      </c>
      <c r="X42" s="56" t="s">
        <v>70</v>
      </c>
      <c r="Y42" s="56"/>
      <c r="Z42" s="56"/>
      <c r="AA42" s="56"/>
      <c r="AB42" s="56"/>
      <c r="AC42" s="56"/>
      <c r="AD42" s="56"/>
      <c r="AE42" s="57">
        <v>316906.0</v>
      </c>
      <c r="AF42" s="53" t="s">
        <v>70</v>
      </c>
      <c r="AG42" s="19"/>
    </row>
    <row r="43" ht="15.75" customHeight="1">
      <c r="A43" s="52">
        <v>6.092459982E9</v>
      </c>
      <c r="B43" s="53"/>
      <c r="C43" s="54">
        <v>44642.799305555556</v>
      </c>
      <c r="D43" s="53" t="s">
        <v>64</v>
      </c>
      <c r="E43" s="53" t="s">
        <v>65</v>
      </c>
      <c r="F43" s="53"/>
      <c r="G43" s="53"/>
      <c r="H43" s="53"/>
      <c r="I43" s="53" t="s">
        <v>193</v>
      </c>
      <c r="J43" s="53" t="s">
        <v>194</v>
      </c>
      <c r="K43" s="53" t="s">
        <v>194</v>
      </c>
      <c r="L43" s="53" t="s">
        <v>188</v>
      </c>
      <c r="M43" s="53" t="s">
        <v>189</v>
      </c>
      <c r="N43" s="53" t="s">
        <v>189</v>
      </c>
      <c r="Q43" s="55">
        <v>85000.0</v>
      </c>
      <c r="R43" s="56" t="s">
        <v>70</v>
      </c>
      <c r="S43" s="56"/>
      <c r="T43" s="56"/>
      <c r="U43" s="56"/>
      <c r="V43" s="56"/>
      <c r="W43" s="57">
        <v>425.0</v>
      </c>
      <c r="X43" s="56" t="s">
        <v>70</v>
      </c>
      <c r="Y43" s="56"/>
      <c r="Z43" s="56"/>
      <c r="AA43" s="56"/>
      <c r="AB43" s="56"/>
      <c r="AC43" s="56"/>
      <c r="AD43" s="56"/>
      <c r="AE43" s="57">
        <v>271634.0</v>
      </c>
      <c r="AF43" s="53" t="s">
        <v>70</v>
      </c>
      <c r="AG43" s="19"/>
    </row>
    <row r="44" ht="15.75" customHeight="1">
      <c r="A44" s="52">
        <v>6.089186026E9</v>
      </c>
      <c r="B44" s="53"/>
      <c r="C44" s="54">
        <v>44642.47083333333</v>
      </c>
      <c r="D44" s="53" t="s">
        <v>64</v>
      </c>
      <c r="E44" s="53" t="s">
        <v>65</v>
      </c>
      <c r="F44" s="53"/>
      <c r="G44" s="53"/>
      <c r="H44" s="53"/>
      <c r="I44" s="53" t="s">
        <v>217</v>
      </c>
      <c r="J44" s="53" t="s">
        <v>218</v>
      </c>
      <c r="K44" s="53" t="s">
        <v>218</v>
      </c>
      <c r="L44" s="53" t="s">
        <v>188</v>
      </c>
      <c r="M44" s="53" t="s">
        <v>189</v>
      </c>
      <c r="N44" s="53" t="s">
        <v>189</v>
      </c>
      <c r="Q44" s="55">
        <v>69500.0</v>
      </c>
      <c r="R44" s="56" t="s">
        <v>70</v>
      </c>
      <c r="S44" s="56"/>
      <c r="T44" s="56"/>
      <c r="U44" s="56"/>
      <c r="V44" s="56"/>
      <c r="W44" s="57">
        <v>348.0</v>
      </c>
      <c r="X44" s="56" t="s">
        <v>70</v>
      </c>
      <c r="Y44" s="56"/>
      <c r="Z44" s="56"/>
      <c r="AA44" s="56"/>
      <c r="AB44" s="56"/>
      <c r="AC44" s="56"/>
      <c r="AD44" s="56"/>
      <c r="AE44" s="57">
        <v>187059.0</v>
      </c>
      <c r="AF44" s="53" t="s">
        <v>70</v>
      </c>
      <c r="AG44" s="19"/>
    </row>
    <row r="45" ht="15.75" customHeight="1">
      <c r="A45" s="52">
        <v>6.086050868E9</v>
      </c>
      <c r="B45" s="53"/>
      <c r="C45" s="54">
        <v>44641.79652777778</v>
      </c>
      <c r="D45" s="53" t="s">
        <v>64</v>
      </c>
      <c r="E45" s="53" t="s">
        <v>65</v>
      </c>
      <c r="F45" s="53"/>
      <c r="G45" s="53"/>
      <c r="H45" s="53"/>
      <c r="I45" s="53" t="s">
        <v>222</v>
      </c>
      <c r="J45" s="53" t="s">
        <v>223</v>
      </c>
      <c r="K45" s="53" t="s">
        <v>223</v>
      </c>
      <c r="L45" s="53" t="s">
        <v>188</v>
      </c>
      <c r="M45" s="53" t="s">
        <v>189</v>
      </c>
      <c r="N45" s="53" t="s">
        <v>189</v>
      </c>
      <c r="Q45" s="55">
        <v>101500.0</v>
      </c>
      <c r="R45" s="56" t="s">
        <v>70</v>
      </c>
      <c r="S45" s="56"/>
      <c r="T45" s="56"/>
      <c r="U45" s="56"/>
      <c r="V45" s="56"/>
      <c r="W45" s="57">
        <v>508.0</v>
      </c>
      <c r="X45" s="56" t="s">
        <v>70</v>
      </c>
      <c r="Y45" s="56"/>
      <c r="Z45" s="56"/>
      <c r="AA45" s="56"/>
      <c r="AB45" s="56"/>
      <c r="AC45" s="56"/>
      <c r="AD45" s="56"/>
      <c r="AE45" s="57">
        <v>117907.0</v>
      </c>
      <c r="AF45" s="53" t="s">
        <v>70</v>
      </c>
      <c r="AG45" s="19"/>
    </row>
    <row r="46" ht="15.75" customHeight="1">
      <c r="A46" s="58">
        <v>6.081724557E9</v>
      </c>
      <c r="B46" s="59"/>
      <c r="C46" s="60">
        <v>44641.39513888889</v>
      </c>
      <c r="D46" s="59" t="s">
        <v>64</v>
      </c>
      <c r="E46" s="59" t="s">
        <v>65</v>
      </c>
      <c r="F46" s="59"/>
      <c r="G46" s="59"/>
      <c r="H46" s="59"/>
      <c r="I46" s="59" t="s">
        <v>211</v>
      </c>
      <c r="J46" s="59" t="s">
        <v>212</v>
      </c>
      <c r="K46" s="59" t="s">
        <v>212</v>
      </c>
      <c r="L46" s="59" t="s">
        <v>188</v>
      </c>
      <c r="M46" s="59" t="s">
        <v>189</v>
      </c>
      <c r="N46" s="59" t="s">
        <v>189</v>
      </c>
      <c r="Q46" s="55">
        <v>5000.0</v>
      </c>
      <c r="R46" s="62" t="s">
        <v>70</v>
      </c>
      <c r="S46" s="62"/>
      <c r="T46" s="62"/>
      <c r="U46" s="62"/>
      <c r="V46" s="62"/>
      <c r="W46" s="61">
        <v>25.0</v>
      </c>
      <c r="X46" s="62" t="s">
        <v>70</v>
      </c>
      <c r="Y46" s="62"/>
      <c r="Z46" s="62"/>
      <c r="AA46" s="62"/>
      <c r="AB46" s="62"/>
      <c r="AC46" s="62"/>
      <c r="AD46" s="62"/>
      <c r="AE46" s="61">
        <v>16915.0</v>
      </c>
      <c r="AF46" s="59" t="s">
        <v>70</v>
      </c>
      <c r="AG46" s="139" t="s">
        <v>224</v>
      </c>
    </row>
    <row r="47" ht="15.75" customHeight="1">
      <c r="A47" s="58">
        <v>6.08161069E9</v>
      </c>
      <c r="B47" s="59"/>
      <c r="C47" s="60">
        <v>44641.38333333333</v>
      </c>
      <c r="D47" s="59" t="s">
        <v>64</v>
      </c>
      <c r="E47" s="59" t="s">
        <v>65</v>
      </c>
      <c r="F47" s="59"/>
      <c r="G47" s="59"/>
      <c r="H47" s="59"/>
      <c r="I47" s="59" t="s">
        <v>225</v>
      </c>
      <c r="J47" s="59" t="s">
        <v>226</v>
      </c>
      <c r="K47" s="59" t="s">
        <v>226</v>
      </c>
      <c r="L47" s="59" t="s">
        <v>188</v>
      </c>
      <c r="M47" s="59" t="s">
        <v>189</v>
      </c>
      <c r="N47" s="59" t="s">
        <v>189</v>
      </c>
      <c r="Q47" s="55">
        <v>12000.0</v>
      </c>
      <c r="R47" s="62" t="s">
        <v>70</v>
      </c>
      <c r="S47" s="62"/>
      <c r="T47" s="62"/>
      <c r="U47" s="62"/>
      <c r="V47" s="62"/>
      <c r="W47" s="61">
        <v>60.0</v>
      </c>
      <c r="X47" s="62" t="s">
        <v>70</v>
      </c>
      <c r="Y47" s="62"/>
      <c r="Z47" s="62"/>
      <c r="AA47" s="62"/>
      <c r="AB47" s="62"/>
      <c r="AC47" s="62"/>
      <c r="AD47" s="62"/>
      <c r="AE47" s="61">
        <v>11940.0</v>
      </c>
      <c r="AF47" s="59" t="s">
        <v>70</v>
      </c>
      <c r="AG47" s="139" t="s">
        <v>227</v>
      </c>
    </row>
    <row r="48" ht="15.75" customHeight="1">
      <c r="A48" s="52">
        <v>6.081506804E9</v>
      </c>
      <c r="B48" s="53" t="s">
        <v>228</v>
      </c>
      <c r="C48" s="54">
        <v>44641.37222222222</v>
      </c>
      <c r="D48" s="53" t="s">
        <v>64</v>
      </c>
      <c r="E48" s="53" t="s">
        <v>86</v>
      </c>
      <c r="G48" s="53"/>
      <c r="H48" s="53"/>
      <c r="I48" s="53" t="s">
        <v>198</v>
      </c>
      <c r="J48" s="53" t="s">
        <v>189</v>
      </c>
      <c r="K48" s="53" t="s">
        <v>189</v>
      </c>
      <c r="L48" s="53" t="s">
        <v>88</v>
      </c>
      <c r="M48" s="53" t="s">
        <v>89</v>
      </c>
      <c r="N48" s="53" t="s">
        <v>90</v>
      </c>
      <c r="O48" s="53" t="s">
        <v>199</v>
      </c>
      <c r="P48" s="53" t="s">
        <v>199</v>
      </c>
      <c r="Q48" s="57">
        <v>-1680557.0</v>
      </c>
      <c r="R48" s="56" t="s">
        <v>70</v>
      </c>
      <c r="S48" s="56"/>
      <c r="T48" s="56"/>
      <c r="U48" s="56"/>
      <c r="V48" s="56"/>
      <c r="W48" s="57">
        <v>0.0</v>
      </c>
      <c r="X48" s="56" t="s">
        <v>70</v>
      </c>
      <c r="Y48" s="56"/>
      <c r="Z48" s="56"/>
      <c r="AA48" s="56"/>
      <c r="AB48" s="56"/>
      <c r="AC48" s="56"/>
      <c r="AD48" s="56"/>
      <c r="AE48" s="57">
        <v>0.0</v>
      </c>
      <c r="AF48" s="53" t="s">
        <v>70</v>
      </c>
      <c r="AG48" s="19"/>
    </row>
    <row r="49" ht="15.75" customHeight="1">
      <c r="A49" s="52"/>
      <c r="B49" s="53"/>
      <c r="C49" s="54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7"/>
      <c r="R49" s="56"/>
      <c r="S49" s="56"/>
      <c r="T49" s="56"/>
      <c r="U49" s="56"/>
      <c r="V49" s="56"/>
      <c r="W49" s="57"/>
      <c r="X49" s="56"/>
      <c r="Y49" s="56"/>
      <c r="Z49" s="56"/>
      <c r="AA49" s="56"/>
      <c r="AB49" s="56"/>
      <c r="AC49" s="56"/>
      <c r="AD49" s="56"/>
      <c r="AE49" s="57"/>
      <c r="AF49" s="53"/>
      <c r="AG49" s="19"/>
    </row>
    <row r="50" ht="15.75" customHeight="1">
      <c r="A50" s="52"/>
      <c r="B50" s="53"/>
      <c r="C50" s="54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7"/>
      <c r="R50" s="56"/>
      <c r="S50" s="56"/>
      <c r="T50" s="56"/>
      <c r="U50" s="56"/>
      <c r="V50" s="56"/>
      <c r="W50" s="57" t="str">
        <f>'Internal Report from Lionel'!D318</f>
        <v/>
      </c>
      <c r="X50" s="56"/>
      <c r="Y50" s="56"/>
      <c r="Z50" s="56"/>
      <c r="AA50" s="56"/>
      <c r="AB50" s="56"/>
      <c r="AC50" s="56"/>
      <c r="AD50" s="56"/>
      <c r="AE50" s="57"/>
      <c r="AF50" s="140"/>
      <c r="AG50" s="19"/>
    </row>
    <row r="51" ht="15.75" customHeight="1">
      <c r="A51" s="52">
        <v>6.077522707E9</v>
      </c>
      <c r="B51" s="53"/>
      <c r="C51" s="54">
        <v>44640.62291666667</v>
      </c>
      <c r="D51" s="53" t="s">
        <v>64</v>
      </c>
      <c r="E51" s="53" t="s">
        <v>65</v>
      </c>
      <c r="F51" s="53"/>
      <c r="G51" s="53"/>
      <c r="H51" s="53"/>
      <c r="I51" s="53" t="s">
        <v>229</v>
      </c>
      <c r="J51" s="53" t="s">
        <v>230</v>
      </c>
      <c r="K51" s="53" t="s">
        <v>230</v>
      </c>
      <c r="L51" s="53" t="s">
        <v>188</v>
      </c>
      <c r="M51" s="53" t="s">
        <v>189</v>
      </c>
      <c r="N51" s="53" t="s">
        <v>189</v>
      </c>
      <c r="Q51" s="55">
        <v>16500.0</v>
      </c>
      <c r="R51" s="56" t="s">
        <v>70</v>
      </c>
      <c r="S51" s="56"/>
      <c r="T51" s="56"/>
      <c r="U51" s="56"/>
      <c r="V51" s="56"/>
      <c r="W51" s="57">
        <v>82.0</v>
      </c>
      <c r="X51" s="56" t="s">
        <v>70</v>
      </c>
      <c r="Y51" s="56"/>
      <c r="Z51" s="56"/>
      <c r="AA51" s="56"/>
      <c r="AB51" s="56"/>
      <c r="AC51" s="56"/>
      <c r="AD51" s="56"/>
      <c r="AE51" s="57">
        <v>1680557.0</v>
      </c>
      <c r="AF51" s="53" t="s">
        <v>70</v>
      </c>
      <c r="AG51" s="19"/>
    </row>
    <row r="52" ht="15.75" customHeight="1">
      <c r="A52" s="52">
        <v>6.069694371E9</v>
      </c>
      <c r="B52" s="53"/>
      <c r="C52" s="54">
        <v>44639.5125</v>
      </c>
      <c r="D52" s="53" t="s">
        <v>64</v>
      </c>
      <c r="E52" s="53" t="s">
        <v>65</v>
      </c>
      <c r="F52" s="53"/>
      <c r="G52" s="53"/>
      <c r="H52" s="53"/>
      <c r="I52" s="53" t="s">
        <v>190</v>
      </c>
      <c r="J52" s="53" t="s">
        <v>191</v>
      </c>
      <c r="K52" s="53" t="s">
        <v>191</v>
      </c>
      <c r="L52" s="53" t="s">
        <v>188</v>
      </c>
      <c r="M52" s="53" t="s">
        <v>189</v>
      </c>
      <c r="N52" s="53" t="s">
        <v>189</v>
      </c>
      <c r="Q52" s="55">
        <v>79000.0</v>
      </c>
      <c r="R52" s="56" t="s">
        <v>70</v>
      </c>
      <c r="S52" s="56"/>
      <c r="T52" s="56"/>
      <c r="U52" s="56"/>
      <c r="V52" s="56"/>
      <c r="W52" s="57">
        <v>395.0</v>
      </c>
      <c r="X52" s="56" t="s">
        <v>70</v>
      </c>
      <c r="Y52" s="56"/>
      <c r="Z52" s="56"/>
      <c r="AA52" s="56"/>
      <c r="AB52" s="56"/>
      <c r="AC52" s="56"/>
      <c r="AD52" s="56"/>
      <c r="AE52" s="57">
        <v>1664139.0</v>
      </c>
      <c r="AF52" s="53" t="s">
        <v>70</v>
      </c>
      <c r="AG52" s="19"/>
    </row>
    <row r="53" ht="15.75" customHeight="1">
      <c r="A53" s="141">
        <v>6.068552436E9</v>
      </c>
      <c r="B53" s="142"/>
      <c r="C53" s="143">
        <v>44639.39236111111</v>
      </c>
      <c r="D53" s="142" t="s">
        <v>64</v>
      </c>
      <c r="E53" s="142" t="s">
        <v>65</v>
      </c>
      <c r="F53" s="142"/>
      <c r="G53" s="142"/>
      <c r="H53" s="142"/>
      <c r="I53" s="142" t="s">
        <v>207</v>
      </c>
      <c r="J53" s="142" t="s">
        <v>208</v>
      </c>
      <c r="K53" s="142" t="s">
        <v>208</v>
      </c>
      <c r="L53" s="142" t="s">
        <v>188</v>
      </c>
      <c r="M53" s="142" t="s">
        <v>189</v>
      </c>
      <c r="N53" s="142" t="s">
        <v>189</v>
      </c>
      <c r="Q53" s="144">
        <v>118500.0</v>
      </c>
      <c r="R53" s="145" t="s">
        <v>70</v>
      </c>
      <c r="S53" s="145"/>
      <c r="T53" s="145"/>
      <c r="U53" s="145"/>
      <c r="V53" s="145"/>
      <c r="W53" s="146">
        <v>592.0</v>
      </c>
      <c r="X53" s="145" t="s">
        <v>70</v>
      </c>
      <c r="Y53" s="145"/>
      <c r="Z53" s="145"/>
      <c r="AA53" s="145"/>
      <c r="AB53" s="145"/>
      <c r="AC53" s="145"/>
      <c r="AD53" s="145"/>
      <c r="AE53" s="146">
        <v>1585534.0</v>
      </c>
      <c r="AF53" s="142" t="s">
        <v>70</v>
      </c>
      <c r="AG53" s="39" t="s">
        <v>231</v>
      </c>
    </row>
    <row r="54" ht="15.75" customHeight="1">
      <c r="A54" s="52">
        <v>6.068467982E9</v>
      </c>
      <c r="B54" s="53"/>
      <c r="C54" s="54">
        <v>44639.38333333333</v>
      </c>
      <c r="D54" s="53" t="s">
        <v>64</v>
      </c>
      <c r="E54" s="53" t="s">
        <v>65</v>
      </c>
      <c r="F54" s="53"/>
      <c r="G54" s="53"/>
      <c r="H54" s="53"/>
      <c r="I54" s="53" t="s">
        <v>215</v>
      </c>
      <c r="J54" s="53" t="s">
        <v>216</v>
      </c>
      <c r="K54" s="53" t="s">
        <v>216</v>
      </c>
      <c r="L54" s="53" t="s">
        <v>188</v>
      </c>
      <c r="M54" s="53" t="s">
        <v>189</v>
      </c>
      <c r="N54" s="53" t="s">
        <v>189</v>
      </c>
      <c r="Q54" s="55">
        <v>5000.0</v>
      </c>
      <c r="R54" s="56" t="s">
        <v>70</v>
      </c>
      <c r="S54" s="56"/>
      <c r="T54" s="56"/>
      <c r="U54" s="56"/>
      <c r="V54" s="56"/>
      <c r="W54" s="57">
        <v>25.0</v>
      </c>
      <c r="X54" s="56" t="s">
        <v>70</v>
      </c>
      <c r="Y54" s="56"/>
      <c r="Z54" s="56"/>
      <c r="AA54" s="56"/>
      <c r="AB54" s="56"/>
      <c r="AC54" s="56"/>
      <c r="AD54" s="56"/>
      <c r="AE54" s="57">
        <v>1467626.0</v>
      </c>
      <c r="AF54" s="53" t="s">
        <v>70</v>
      </c>
      <c r="AG54" s="19"/>
    </row>
    <row r="55" ht="15.75" customHeight="1">
      <c r="A55" s="52">
        <v>6.068245561E9</v>
      </c>
      <c r="B55" s="53"/>
      <c r="C55" s="54">
        <v>44639.35763888889</v>
      </c>
      <c r="D55" s="53" t="s">
        <v>64</v>
      </c>
      <c r="E55" s="53" t="s">
        <v>65</v>
      </c>
      <c r="F55" s="53"/>
      <c r="G55" s="53"/>
      <c r="H55" s="53"/>
      <c r="I55" s="53" t="s">
        <v>222</v>
      </c>
      <c r="J55" s="53" t="s">
        <v>223</v>
      </c>
      <c r="K55" s="53" t="s">
        <v>223</v>
      </c>
      <c r="L55" s="53" t="s">
        <v>188</v>
      </c>
      <c r="M55" s="53" t="s">
        <v>189</v>
      </c>
      <c r="N55" s="53" t="s">
        <v>189</v>
      </c>
      <c r="Q55" s="55">
        <v>45000.0</v>
      </c>
      <c r="R55" s="56" t="s">
        <v>70</v>
      </c>
      <c r="S55" s="56"/>
      <c r="T55" s="56"/>
      <c r="U55" s="56"/>
      <c r="V55" s="56"/>
      <c r="W55" s="57">
        <v>225.0</v>
      </c>
      <c r="X55" s="56" t="s">
        <v>70</v>
      </c>
      <c r="Y55" s="56"/>
      <c r="Z55" s="56"/>
      <c r="AA55" s="56"/>
      <c r="AB55" s="56"/>
      <c r="AC55" s="56"/>
      <c r="AD55" s="56"/>
      <c r="AE55" s="57">
        <v>1462651.0</v>
      </c>
      <c r="AF55" s="53" t="s">
        <v>70</v>
      </c>
      <c r="AG55" s="19"/>
    </row>
    <row r="56" ht="15.75" customHeight="1">
      <c r="A56" s="58">
        <v>6.067996745E9</v>
      </c>
      <c r="B56" s="59"/>
      <c r="C56" s="60">
        <v>44639.32638888889</v>
      </c>
      <c r="D56" s="59" t="s">
        <v>64</v>
      </c>
      <c r="E56" s="59" t="s">
        <v>65</v>
      </c>
      <c r="F56" s="59"/>
      <c r="G56" s="59"/>
      <c r="H56" s="59"/>
      <c r="I56" s="59" t="s">
        <v>211</v>
      </c>
      <c r="J56" s="59" t="s">
        <v>212</v>
      </c>
      <c r="K56" s="59" t="s">
        <v>212</v>
      </c>
      <c r="L56" s="59" t="s">
        <v>188</v>
      </c>
      <c r="M56" s="59" t="s">
        <v>189</v>
      </c>
      <c r="N56" s="59" t="s">
        <v>189</v>
      </c>
      <c r="Q56" s="61">
        <v>200.0</v>
      </c>
      <c r="R56" s="62" t="s">
        <v>70</v>
      </c>
      <c r="S56" s="62"/>
      <c r="T56" s="62"/>
      <c r="U56" s="62"/>
      <c r="V56" s="62"/>
      <c r="W56" s="61">
        <v>0.0</v>
      </c>
      <c r="X56" s="62" t="s">
        <v>70</v>
      </c>
      <c r="Y56" s="62"/>
      <c r="Z56" s="62"/>
      <c r="AA56" s="62"/>
      <c r="AB56" s="62"/>
      <c r="AC56" s="62"/>
      <c r="AD56" s="62"/>
      <c r="AE56" s="61">
        <v>1417876.0</v>
      </c>
      <c r="AF56" s="59" t="s">
        <v>70</v>
      </c>
      <c r="AG56" s="139" t="s">
        <v>232</v>
      </c>
    </row>
    <row r="57" ht="15.75" customHeight="1">
      <c r="A57" s="52">
        <v>6.0679766E9</v>
      </c>
      <c r="B57" s="53"/>
      <c r="C57" s="54">
        <v>44639.32361111111</v>
      </c>
      <c r="D57" s="53" t="s">
        <v>64</v>
      </c>
      <c r="E57" s="53" t="s">
        <v>65</v>
      </c>
      <c r="F57" s="53"/>
      <c r="G57" s="53"/>
      <c r="H57" s="53"/>
      <c r="I57" s="53" t="s">
        <v>211</v>
      </c>
      <c r="J57" s="53" t="s">
        <v>212</v>
      </c>
      <c r="K57" s="53" t="s">
        <v>212</v>
      </c>
      <c r="L57" s="53" t="s">
        <v>188</v>
      </c>
      <c r="M57" s="53" t="s">
        <v>189</v>
      </c>
      <c r="N57" s="53" t="s">
        <v>189</v>
      </c>
      <c r="Q57" s="55">
        <v>67000.0</v>
      </c>
      <c r="R57" s="56" t="s">
        <v>70</v>
      </c>
      <c r="S57" s="56"/>
      <c r="T57" s="56"/>
      <c r="U57" s="56"/>
      <c r="V57" s="56"/>
      <c r="W57" s="57">
        <v>335.0</v>
      </c>
      <c r="X57" s="56" t="s">
        <v>70</v>
      </c>
      <c r="Y57" s="56"/>
      <c r="Z57" s="56"/>
      <c r="AA57" s="56"/>
      <c r="AB57" s="56"/>
      <c r="AC57" s="56"/>
      <c r="AD57" s="56"/>
      <c r="AE57" s="57">
        <v>1417676.0</v>
      </c>
      <c r="AF57" s="53" t="s">
        <v>70</v>
      </c>
      <c r="AG57" s="19"/>
    </row>
    <row r="58" ht="15.75" customHeight="1">
      <c r="A58" s="52">
        <v>6.0679717E9</v>
      </c>
      <c r="B58" s="53"/>
      <c r="C58" s="54">
        <v>44639.322916666664</v>
      </c>
      <c r="D58" s="53" t="s">
        <v>64</v>
      </c>
      <c r="E58" s="53" t="s">
        <v>65</v>
      </c>
      <c r="F58" s="53"/>
      <c r="G58" s="53"/>
      <c r="H58" s="53"/>
      <c r="I58" s="53" t="s">
        <v>211</v>
      </c>
      <c r="J58" s="53" t="s">
        <v>212</v>
      </c>
      <c r="K58" s="53" t="s">
        <v>212</v>
      </c>
      <c r="L58" s="53" t="s">
        <v>188</v>
      </c>
      <c r="M58" s="53" t="s">
        <v>189</v>
      </c>
      <c r="N58" s="53" t="s">
        <v>189</v>
      </c>
      <c r="Q58" s="55">
        <v>32400.0</v>
      </c>
      <c r="R58" s="56" t="s">
        <v>70</v>
      </c>
      <c r="S58" s="56"/>
      <c r="T58" s="56"/>
      <c r="U58" s="56"/>
      <c r="V58" s="56"/>
      <c r="W58" s="57">
        <v>162.0</v>
      </c>
      <c r="X58" s="56" t="s">
        <v>70</v>
      </c>
      <c r="Y58" s="56"/>
      <c r="Z58" s="56"/>
      <c r="AA58" s="56"/>
      <c r="AB58" s="56"/>
      <c r="AC58" s="56"/>
      <c r="AD58" s="56"/>
      <c r="AE58" s="57">
        <v>1351011.0</v>
      </c>
      <c r="AF58" s="53" t="s">
        <v>70</v>
      </c>
      <c r="AG58" s="19"/>
    </row>
    <row r="59" ht="15.75" customHeight="1">
      <c r="A59" s="52">
        <v>6.062478476E9</v>
      </c>
      <c r="B59" s="53"/>
      <c r="C59" s="54">
        <v>44638.49652777778</v>
      </c>
      <c r="D59" s="53" t="s">
        <v>64</v>
      </c>
      <c r="E59" s="53" t="s">
        <v>65</v>
      </c>
      <c r="F59" s="53"/>
      <c r="G59" s="53"/>
      <c r="H59" s="53"/>
      <c r="I59" s="53" t="s">
        <v>211</v>
      </c>
      <c r="J59" s="53" t="s">
        <v>212</v>
      </c>
      <c r="K59" s="53" t="s">
        <v>212</v>
      </c>
      <c r="L59" s="53" t="s">
        <v>188</v>
      </c>
      <c r="M59" s="53" t="s">
        <v>189</v>
      </c>
      <c r="N59" s="53" t="s">
        <v>189</v>
      </c>
      <c r="Q59" s="55">
        <v>13000.0</v>
      </c>
      <c r="R59" s="56" t="s">
        <v>70</v>
      </c>
      <c r="S59" s="56"/>
      <c r="T59" s="56"/>
      <c r="U59" s="56"/>
      <c r="V59" s="56"/>
      <c r="W59" s="57">
        <v>65.0</v>
      </c>
      <c r="X59" s="56" t="s">
        <v>70</v>
      </c>
      <c r="Y59" s="56"/>
      <c r="Z59" s="56"/>
      <c r="AA59" s="56"/>
      <c r="AB59" s="56"/>
      <c r="AC59" s="56"/>
      <c r="AD59" s="56"/>
      <c r="AE59" s="57">
        <v>1318773.0</v>
      </c>
      <c r="AF59" s="53" t="s">
        <v>70</v>
      </c>
      <c r="AG59" s="19"/>
    </row>
    <row r="60" ht="15.75" customHeight="1">
      <c r="A60" s="52">
        <v>6.062075442E9</v>
      </c>
      <c r="B60" s="53"/>
      <c r="C60" s="54">
        <v>44638.45486111111</v>
      </c>
      <c r="D60" s="53" t="s">
        <v>64</v>
      </c>
      <c r="E60" s="53" t="s">
        <v>65</v>
      </c>
      <c r="F60" s="53"/>
      <c r="G60" s="53"/>
      <c r="H60" s="53"/>
      <c r="I60" s="53" t="s">
        <v>193</v>
      </c>
      <c r="J60" s="53" t="s">
        <v>194</v>
      </c>
      <c r="K60" s="53" t="s">
        <v>194</v>
      </c>
      <c r="L60" s="53" t="s">
        <v>188</v>
      </c>
      <c r="M60" s="53" t="s">
        <v>189</v>
      </c>
      <c r="N60" s="53" t="s">
        <v>189</v>
      </c>
      <c r="Q60" s="55">
        <v>93500.0</v>
      </c>
      <c r="R60" s="56" t="s">
        <v>70</v>
      </c>
      <c r="S60" s="56"/>
      <c r="T60" s="56"/>
      <c r="U60" s="56"/>
      <c r="V60" s="56"/>
      <c r="W60" s="57">
        <v>468.0</v>
      </c>
      <c r="X60" s="56" t="s">
        <v>70</v>
      </c>
      <c r="Y60" s="56"/>
      <c r="Z60" s="56"/>
      <c r="AA60" s="56"/>
      <c r="AB60" s="56"/>
      <c r="AC60" s="56"/>
      <c r="AD60" s="56"/>
      <c r="AE60" s="57">
        <v>1305838.0</v>
      </c>
      <c r="AF60" s="53" t="s">
        <v>70</v>
      </c>
      <c r="AG60" s="19" t="s">
        <v>233</v>
      </c>
    </row>
    <row r="61" ht="15.75" customHeight="1">
      <c r="A61" s="52">
        <v>6.061979201E9</v>
      </c>
      <c r="B61" s="53"/>
      <c r="C61" s="54">
        <v>44638.44513888889</v>
      </c>
      <c r="D61" s="53" t="s">
        <v>64</v>
      </c>
      <c r="E61" s="53" t="s">
        <v>65</v>
      </c>
      <c r="F61" s="53"/>
      <c r="G61" s="53"/>
      <c r="H61" s="53"/>
      <c r="I61" s="53" t="s">
        <v>186</v>
      </c>
      <c r="J61" s="53" t="s">
        <v>187</v>
      </c>
      <c r="K61" s="53" t="s">
        <v>187</v>
      </c>
      <c r="L61" s="53" t="s">
        <v>188</v>
      </c>
      <c r="M61" s="53" t="s">
        <v>189</v>
      </c>
      <c r="N61" s="53" t="s">
        <v>189</v>
      </c>
      <c r="Q61" s="55">
        <v>10000.0</v>
      </c>
      <c r="R61" s="56" t="s">
        <v>70</v>
      </c>
      <c r="S61" s="56"/>
      <c r="T61" s="56"/>
      <c r="U61" s="56"/>
      <c r="V61" s="56"/>
      <c r="W61" s="57">
        <v>50.0</v>
      </c>
      <c r="X61" s="56" t="s">
        <v>70</v>
      </c>
      <c r="Y61" s="56"/>
      <c r="Z61" s="56"/>
      <c r="AA61" s="56"/>
      <c r="AB61" s="56"/>
      <c r="AC61" s="56"/>
      <c r="AD61" s="56"/>
      <c r="AE61" s="57">
        <v>1212806.0</v>
      </c>
      <c r="AF61" s="53" t="s">
        <v>70</v>
      </c>
      <c r="AG61" s="19"/>
    </row>
    <row r="62" ht="15.75" customHeight="1">
      <c r="A62" s="52">
        <v>6.06150475E9</v>
      </c>
      <c r="B62" s="53"/>
      <c r="C62" s="54">
        <v>44638.395833333336</v>
      </c>
      <c r="D62" s="53" t="s">
        <v>64</v>
      </c>
      <c r="E62" s="53" t="s">
        <v>65</v>
      </c>
      <c r="F62" s="53"/>
      <c r="G62" s="53"/>
      <c r="H62" s="53"/>
      <c r="I62" s="53" t="s">
        <v>190</v>
      </c>
      <c r="J62" s="53" t="s">
        <v>191</v>
      </c>
      <c r="K62" s="53" t="s">
        <v>191</v>
      </c>
      <c r="L62" s="53" t="s">
        <v>188</v>
      </c>
      <c r="M62" s="53" t="s">
        <v>189</v>
      </c>
      <c r="N62" s="53" t="s">
        <v>189</v>
      </c>
      <c r="Q62" s="55">
        <v>48400.0</v>
      </c>
      <c r="R62" s="56" t="s">
        <v>70</v>
      </c>
      <c r="S62" s="56"/>
      <c r="T62" s="56"/>
      <c r="U62" s="56"/>
      <c r="V62" s="56"/>
      <c r="W62" s="57">
        <v>242.0</v>
      </c>
      <c r="X62" s="56" t="s">
        <v>70</v>
      </c>
      <c r="Y62" s="56"/>
      <c r="Z62" s="56"/>
      <c r="AA62" s="56"/>
      <c r="AB62" s="56"/>
      <c r="AC62" s="56"/>
      <c r="AD62" s="56"/>
      <c r="AE62" s="57">
        <v>1202856.0</v>
      </c>
      <c r="AF62" s="53" t="s">
        <v>70</v>
      </c>
      <c r="AG62" s="19"/>
    </row>
    <row r="63" ht="15.75" customHeight="1">
      <c r="A63" s="52">
        <v>6.056339038E9</v>
      </c>
      <c r="B63" s="53"/>
      <c r="C63" s="54">
        <v>44637.53125</v>
      </c>
      <c r="D63" s="53" t="s">
        <v>64</v>
      </c>
      <c r="E63" s="53" t="s">
        <v>65</v>
      </c>
      <c r="F63" s="53"/>
      <c r="G63" s="53"/>
      <c r="H63" s="53"/>
      <c r="I63" s="53" t="s">
        <v>195</v>
      </c>
      <c r="J63" s="53" t="s">
        <v>196</v>
      </c>
      <c r="K63" s="53" t="s">
        <v>196</v>
      </c>
      <c r="L63" s="53" t="s">
        <v>188</v>
      </c>
      <c r="M63" s="53" t="s">
        <v>189</v>
      </c>
      <c r="N63" s="53" t="s">
        <v>189</v>
      </c>
      <c r="Q63" s="55">
        <v>51000.0</v>
      </c>
      <c r="R63" s="56" t="s">
        <v>70</v>
      </c>
      <c r="S63" s="56"/>
      <c r="T63" s="56"/>
      <c r="U63" s="56"/>
      <c r="V63" s="56"/>
      <c r="W63" s="57">
        <v>255.0</v>
      </c>
      <c r="X63" s="56" t="s">
        <v>70</v>
      </c>
      <c r="Y63" s="56"/>
      <c r="Z63" s="56"/>
      <c r="AA63" s="56"/>
      <c r="AB63" s="56"/>
      <c r="AC63" s="56"/>
      <c r="AD63" s="56"/>
      <c r="AE63" s="57">
        <v>1154698.0</v>
      </c>
      <c r="AF63" s="53" t="s">
        <v>70</v>
      </c>
      <c r="AG63" s="19"/>
    </row>
    <row r="64" ht="15.75" customHeight="1">
      <c r="A64" s="52">
        <v>6.054782564E9</v>
      </c>
      <c r="B64" s="53"/>
      <c r="C64" s="54">
        <v>44637.36666666667</v>
      </c>
      <c r="D64" s="53" t="s">
        <v>64</v>
      </c>
      <c r="E64" s="53" t="s">
        <v>65</v>
      </c>
      <c r="F64" s="53"/>
      <c r="G64" s="53"/>
      <c r="H64" s="53"/>
      <c r="I64" s="53" t="s">
        <v>211</v>
      </c>
      <c r="J64" s="53" t="s">
        <v>212</v>
      </c>
      <c r="K64" s="53" t="s">
        <v>212</v>
      </c>
      <c r="L64" s="53" t="s">
        <v>188</v>
      </c>
      <c r="M64" s="53" t="s">
        <v>189</v>
      </c>
      <c r="N64" s="53" t="s">
        <v>189</v>
      </c>
      <c r="Q64" s="55">
        <v>120000.0</v>
      </c>
      <c r="R64" s="56" t="s">
        <v>70</v>
      </c>
      <c r="S64" s="56"/>
      <c r="T64" s="56"/>
      <c r="U64" s="56"/>
      <c r="V64" s="56"/>
      <c r="W64" s="57">
        <v>600.0</v>
      </c>
      <c r="X64" s="56" t="s">
        <v>70</v>
      </c>
      <c r="Y64" s="56"/>
      <c r="Z64" s="56"/>
      <c r="AA64" s="56"/>
      <c r="AB64" s="56"/>
      <c r="AC64" s="56"/>
      <c r="AD64" s="56"/>
      <c r="AE64" s="57">
        <v>1103953.0</v>
      </c>
      <c r="AF64" s="53" t="s">
        <v>70</v>
      </c>
      <c r="AG64" s="19"/>
    </row>
    <row r="65" ht="15.75" customHeight="1">
      <c r="A65" s="52">
        <v>6.053561738E9</v>
      </c>
      <c r="B65" s="53"/>
      <c r="C65" s="54">
        <v>44636.88888888889</v>
      </c>
      <c r="D65" s="53" t="s">
        <v>64</v>
      </c>
      <c r="E65" s="53" t="s">
        <v>65</v>
      </c>
      <c r="F65" s="53"/>
      <c r="G65" s="53"/>
      <c r="H65" s="53"/>
      <c r="I65" s="53" t="s">
        <v>168</v>
      </c>
      <c r="J65" s="53" t="s">
        <v>169</v>
      </c>
      <c r="K65" s="53" t="s">
        <v>169</v>
      </c>
      <c r="L65" s="53" t="s">
        <v>188</v>
      </c>
      <c r="M65" s="53" t="s">
        <v>189</v>
      </c>
      <c r="N65" s="53" t="s">
        <v>189</v>
      </c>
      <c r="Q65" s="55">
        <v>30000.0</v>
      </c>
      <c r="R65" s="56" t="s">
        <v>70</v>
      </c>
      <c r="S65" s="56"/>
      <c r="T65" s="56"/>
      <c r="U65" s="56"/>
      <c r="V65" s="56"/>
      <c r="W65" s="57">
        <v>150.0</v>
      </c>
      <c r="X65" s="56" t="s">
        <v>70</v>
      </c>
      <c r="Y65" s="56"/>
      <c r="Z65" s="56"/>
      <c r="AA65" s="56"/>
      <c r="AB65" s="56"/>
      <c r="AC65" s="56"/>
      <c r="AD65" s="56"/>
      <c r="AE65" s="57">
        <v>984553.0</v>
      </c>
      <c r="AF65" s="53" t="s">
        <v>70</v>
      </c>
      <c r="AG65" s="19"/>
    </row>
    <row r="66" ht="15.75" customHeight="1">
      <c r="A66" s="52">
        <v>6.053329692E9</v>
      </c>
      <c r="B66" s="53"/>
      <c r="C66" s="54">
        <v>44636.86111111111</v>
      </c>
      <c r="D66" s="53" t="s">
        <v>64</v>
      </c>
      <c r="E66" s="53" t="s">
        <v>65</v>
      </c>
      <c r="F66" s="53"/>
      <c r="G66" s="53"/>
      <c r="H66" s="53"/>
      <c r="I66" s="53" t="s">
        <v>190</v>
      </c>
      <c r="J66" s="53" t="s">
        <v>191</v>
      </c>
      <c r="K66" s="53" t="s">
        <v>191</v>
      </c>
      <c r="L66" s="53" t="s">
        <v>188</v>
      </c>
      <c r="M66" s="53" t="s">
        <v>189</v>
      </c>
      <c r="N66" s="53" t="s">
        <v>189</v>
      </c>
      <c r="Q66" s="55">
        <v>83000.0</v>
      </c>
      <c r="R66" s="56" t="s">
        <v>70</v>
      </c>
      <c r="S66" s="56"/>
      <c r="T66" s="56"/>
      <c r="U66" s="56"/>
      <c r="V66" s="56"/>
      <c r="W66" s="57">
        <v>415.0</v>
      </c>
      <c r="X66" s="56" t="s">
        <v>70</v>
      </c>
      <c r="Y66" s="56"/>
      <c r="Z66" s="56"/>
      <c r="AA66" s="56"/>
      <c r="AB66" s="56"/>
      <c r="AC66" s="56"/>
      <c r="AD66" s="56"/>
      <c r="AE66" s="57">
        <v>954703.0</v>
      </c>
      <c r="AF66" s="53" t="s">
        <v>70</v>
      </c>
      <c r="AG66" s="19"/>
    </row>
    <row r="67" ht="15.75" customHeight="1">
      <c r="A67" s="52">
        <v>6.048854479E9</v>
      </c>
      <c r="B67" s="53"/>
      <c r="C67" s="54">
        <v>44636.450694444444</v>
      </c>
      <c r="D67" s="53" t="s">
        <v>64</v>
      </c>
      <c r="E67" s="53" t="s">
        <v>65</v>
      </c>
      <c r="F67" s="53"/>
      <c r="G67" s="53"/>
      <c r="H67" s="53"/>
      <c r="I67" s="53" t="s">
        <v>195</v>
      </c>
      <c r="J67" s="53" t="s">
        <v>196</v>
      </c>
      <c r="K67" s="53" t="s">
        <v>196</v>
      </c>
      <c r="L67" s="53" t="s">
        <v>188</v>
      </c>
      <c r="M67" s="53" t="s">
        <v>189</v>
      </c>
      <c r="N67" s="53" t="s">
        <v>189</v>
      </c>
      <c r="Q67" s="55">
        <v>29000.0</v>
      </c>
      <c r="R67" s="56" t="s">
        <v>70</v>
      </c>
      <c r="S67" s="56"/>
      <c r="T67" s="56"/>
      <c r="U67" s="56"/>
      <c r="V67" s="56"/>
      <c r="W67" s="57">
        <v>145.0</v>
      </c>
      <c r="X67" s="56" t="s">
        <v>70</v>
      </c>
      <c r="Y67" s="56"/>
      <c r="Z67" s="56"/>
      <c r="AA67" s="56"/>
      <c r="AB67" s="56"/>
      <c r="AC67" s="56"/>
      <c r="AD67" s="56"/>
      <c r="AE67" s="57">
        <v>872118.0</v>
      </c>
      <c r="AF67" s="53" t="s">
        <v>70</v>
      </c>
      <c r="AG67" s="19"/>
    </row>
    <row r="68" ht="15.75" customHeight="1">
      <c r="A68" s="52">
        <v>6.048851028E9</v>
      </c>
      <c r="B68" s="53"/>
      <c r="C68" s="54">
        <v>44636.45</v>
      </c>
      <c r="D68" s="53" t="s">
        <v>64</v>
      </c>
      <c r="E68" s="53" t="s">
        <v>65</v>
      </c>
      <c r="F68" s="53"/>
      <c r="G68" s="53"/>
      <c r="H68" s="53"/>
      <c r="I68" s="53" t="s">
        <v>195</v>
      </c>
      <c r="J68" s="53" t="s">
        <v>196</v>
      </c>
      <c r="K68" s="53" t="s">
        <v>196</v>
      </c>
      <c r="L68" s="53" t="s">
        <v>188</v>
      </c>
      <c r="M68" s="53" t="s">
        <v>189</v>
      </c>
      <c r="N68" s="53" t="s">
        <v>189</v>
      </c>
      <c r="Q68" s="55">
        <v>53500.0</v>
      </c>
      <c r="R68" s="56" t="s">
        <v>70</v>
      </c>
      <c r="S68" s="56"/>
      <c r="T68" s="56"/>
      <c r="U68" s="56"/>
      <c r="V68" s="56"/>
      <c r="W68" s="57">
        <v>268.0</v>
      </c>
      <c r="X68" s="56" t="s">
        <v>70</v>
      </c>
      <c r="Y68" s="56"/>
      <c r="Z68" s="56"/>
      <c r="AA68" s="56"/>
      <c r="AB68" s="56"/>
      <c r="AC68" s="56"/>
      <c r="AD68" s="56"/>
      <c r="AE68" s="57">
        <v>843263.0</v>
      </c>
      <c r="AF68" s="53" t="s">
        <v>70</v>
      </c>
      <c r="AG68" s="19"/>
    </row>
    <row r="69" ht="15.75" customHeight="1">
      <c r="A69" s="52">
        <v>6.046601981E9</v>
      </c>
      <c r="B69" s="53"/>
      <c r="C69" s="54">
        <v>44635.868055555555</v>
      </c>
      <c r="D69" s="53" t="s">
        <v>64</v>
      </c>
      <c r="E69" s="53" t="s">
        <v>65</v>
      </c>
      <c r="F69" s="53"/>
      <c r="G69" s="53"/>
      <c r="H69" s="53"/>
      <c r="I69" s="53" t="s">
        <v>190</v>
      </c>
      <c r="J69" s="53" t="s">
        <v>191</v>
      </c>
      <c r="K69" s="53" t="s">
        <v>191</v>
      </c>
      <c r="L69" s="53" t="s">
        <v>188</v>
      </c>
      <c r="M69" s="53" t="s">
        <v>189</v>
      </c>
      <c r="N69" s="53" t="s">
        <v>189</v>
      </c>
      <c r="Q69" s="55">
        <v>31000.0</v>
      </c>
      <c r="R69" s="56" t="s">
        <v>70</v>
      </c>
      <c r="S69" s="56"/>
      <c r="T69" s="56"/>
      <c r="U69" s="56"/>
      <c r="V69" s="56"/>
      <c r="W69" s="57">
        <v>155.0</v>
      </c>
      <c r="X69" s="56" t="s">
        <v>70</v>
      </c>
      <c r="Y69" s="56"/>
      <c r="Z69" s="56"/>
      <c r="AA69" s="56"/>
      <c r="AB69" s="56"/>
      <c r="AC69" s="56"/>
      <c r="AD69" s="56"/>
      <c r="AE69" s="57">
        <v>790031.0</v>
      </c>
      <c r="AF69" s="53" t="s">
        <v>70</v>
      </c>
      <c r="AG69" s="19"/>
    </row>
    <row r="70" ht="15.75" customHeight="1">
      <c r="A70" s="52">
        <v>6.043579708E9</v>
      </c>
      <c r="B70" s="53"/>
      <c r="C70" s="54">
        <v>44635.61944444444</v>
      </c>
      <c r="D70" s="53" t="s">
        <v>64</v>
      </c>
      <c r="E70" s="53" t="s">
        <v>65</v>
      </c>
      <c r="F70" s="53"/>
      <c r="G70" s="53"/>
      <c r="H70" s="53"/>
      <c r="I70" s="53" t="s">
        <v>211</v>
      </c>
      <c r="J70" s="53" t="s">
        <v>212</v>
      </c>
      <c r="K70" s="53" t="s">
        <v>212</v>
      </c>
      <c r="L70" s="53" t="s">
        <v>188</v>
      </c>
      <c r="M70" s="53" t="s">
        <v>189</v>
      </c>
      <c r="N70" s="53" t="s">
        <v>189</v>
      </c>
      <c r="Q70" s="55">
        <v>74000.0</v>
      </c>
      <c r="R70" s="56" t="s">
        <v>70</v>
      </c>
      <c r="S70" s="56"/>
      <c r="T70" s="56"/>
      <c r="U70" s="56"/>
      <c r="V70" s="56"/>
      <c r="W70" s="57">
        <v>370.0</v>
      </c>
      <c r="X70" s="56" t="s">
        <v>70</v>
      </c>
      <c r="Y70" s="56"/>
      <c r="Z70" s="56"/>
      <c r="AA70" s="56"/>
      <c r="AB70" s="56"/>
      <c r="AC70" s="56"/>
      <c r="AD70" s="56"/>
      <c r="AE70" s="57">
        <v>759186.0</v>
      </c>
      <c r="AF70" s="53" t="s">
        <v>70</v>
      </c>
      <c r="AG70" s="19"/>
    </row>
    <row r="71" ht="15.75" customHeight="1">
      <c r="A71" s="52">
        <v>6.042040051E9</v>
      </c>
      <c r="B71" s="53"/>
      <c r="C71" s="54">
        <v>44635.45763888889</v>
      </c>
      <c r="D71" s="53" t="s">
        <v>64</v>
      </c>
      <c r="E71" s="53" t="s">
        <v>65</v>
      </c>
      <c r="F71" s="53"/>
      <c r="G71" s="53"/>
      <c r="H71" s="53" t="s">
        <v>234</v>
      </c>
      <c r="I71" s="53" t="s">
        <v>193</v>
      </c>
      <c r="J71" s="53" t="s">
        <v>194</v>
      </c>
      <c r="K71" s="53" t="s">
        <v>194</v>
      </c>
      <c r="L71" s="53" t="s">
        <v>188</v>
      </c>
      <c r="M71" s="53" t="s">
        <v>189</v>
      </c>
      <c r="N71" s="53" t="s">
        <v>189</v>
      </c>
      <c r="Q71" s="55">
        <v>75000.0</v>
      </c>
      <c r="R71" s="56" t="s">
        <v>70</v>
      </c>
      <c r="S71" s="56"/>
      <c r="T71" s="56"/>
      <c r="U71" s="56"/>
      <c r="V71" s="56"/>
      <c r="W71" s="57">
        <v>375.0</v>
      </c>
      <c r="X71" s="56" t="s">
        <v>70</v>
      </c>
      <c r="Y71" s="56"/>
      <c r="Z71" s="56"/>
      <c r="AA71" s="56"/>
      <c r="AB71" s="56"/>
      <c r="AC71" s="56"/>
      <c r="AD71" s="56"/>
      <c r="AE71" s="57">
        <v>685556.0</v>
      </c>
      <c r="AF71" s="53" t="s">
        <v>70</v>
      </c>
      <c r="AG71" s="19"/>
    </row>
    <row r="72" ht="15.75" customHeight="1">
      <c r="A72" s="58">
        <v>6.041313136E9</v>
      </c>
      <c r="B72" s="59"/>
      <c r="C72" s="60">
        <v>44635.38402777778</v>
      </c>
      <c r="D72" s="59" t="s">
        <v>64</v>
      </c>
      <c r="E72" s="59" t="s">
        <v>65</v>
      </c>
      <c r="F72" s="59"/>
      <c r="G72" s="59"/>
      <c r="H72" s="59"/>
      <c r="I72" s="59" t="s">
        <v>211</v>
      </c>
      <c r="J72" s="59" t="s">
        <v>212</v>
      </c>
      <c r="K72" s="59" t="s">
        <v>212</v>
      </c>
      <c r="L72" s="59" t="s">
        <v>188</v>
      </c>
      <c r="M72" s="59" t="s">
        <v>189</v>
      </c>
      <c r="N72" s="59" t="s">
        <v>189</v>
      </c>
      <c r="Q72" s="61">
        <v>44000.0</v>
      </c>
      <c r="R72" s="62" t="s">
        <v>70</v>
      </c>
      <c r="S72" s="62"/>
      <c r="T72" s="62"/>
      <c r="U72" s="62"/>
      <c r="V72" s="62"/>
      <c r="W72" s="61">
        <v>220.0</v>
      </c>
      <c r="X72" s="62" t="s">
        <v>70</v>
      </c>
      <c r="Y72" s="62"/>
      <c r="Z72" s="62"/>
      <c r="AA72" s="62"/>
      <c r="AB72" s="62"/>
      <c r="AC72" s="62"/>
      <c r="AD72" s="62"/>
      <c r="AE72" s="61">
        <v>610931.0</v>
      </c>
      <c r="AF72" s="59" t="s">
        <v>70</v>
      </c>
      <c r="AG72" s="139" t="s">
        <v>235</v>
      </c>
    </row>
    <row r="73" ht="15.75" customHeight="1">
      <c r="A73" s="52">
        <v>6.040079096E9</v>
      </c>
      <c r="B73" s="53"/>
      <c r="C73" s="54">
        <v>44634.93194444444</v>
      </c>
      <c r="D73" s="53" t="s">
        <v>64</v>
      </c>
      <c r="E73" s="53" t="s">
        <v>65</v>
      </c>
      <c r="F73" s="53"/>
      <c r="G73" s="53"/>
      <c r="H73" s="53"/>
      <c r="I73" s="53" t="s">
        <v>190</v>
      </c>
      <c r="J73" s="53" t="s">
        <v>191</v>
      </c>
      <c r="K73" s="53" t="s">
        <v>191</v>
      </c>
      <c r="L73" s="53" t="s">
        <v>188</v>
      </c>
      <c r="M73" s="53" t="s">
        <v>189</v>
      </c>
      <c r="N73" s="53" t="s">
        <v>189</v>
      </c>
      <c r="Q73" s="55">
        <v>33000.0</v>
      </c>
      <c r="R73" s="56" t="s">
        <v>70</v>
      </c>
      <c r="S73" s="56"/>
      <c r="T73" s="56"/>
      <c r="U73" s="56"/>
      <c r="V73" s="56"/>
      <c r="W73" s="57">
        <v>165.0</v>
      </c>
      <c r="X73" s="56" t="s">
        <v>70</v>
      </c>
      <c r="Y73" s="56"/>
      <c r="Z73" s="56"/>
      <c r="AA73" s="56"/>
      <c r="AB73" s="56"/>
      <c r="AC73" s="56"/>
      <c r="AD73" s="56"/>
      <c r="AE73" s="57">
        <v>567151.0</v>
      </c>
      <c r="AF73" s="53" t="s">
        <v>70</v>
      </c>
      <c r="AG73" s="19"/>
    </row>
    <row r="74" ht="15.75" customHeight="1">
      <c r="A74" s="58">
        <v>6.038203463E9</v>
      </c>
      <c r="B74" s="59"/>
      <c r="C74" s="60">
        <v>44634.7625</v>
      </c>
      <c r="D74" s="59" t="s">
        <v>64</v>
      </c>
      <c r="E74" s="59" t="s">
        <v>65</v>
      </c>
      <c r="F74" s="59"/>
      <c r="G74" s="59"/>
      <c r="H74" s="59"/>
      <c r="I74" s="59" t="s">
        <v>211</v>
      </c>
      <c r="J74" s="59" t="s">
        <v>212</v>
      </c>
      <c r="K74" s="59" t="s">
        <v>212</v>
      </c>
      <c r="L74" s="59" t="s">
        <v>188</v>
      </c>
      <c r="M74" s="59" t="s">
        <v>189</v>
      </c>
      <c r="N74" s="59" t="s">
        <v>189</v>
      </c>
      <c r="Q74" s="61">
        <v>45000.0</v>
      </c>
      <c r="R74" s="62" t="s">
        <v>70</v>
      </c>
      <c r="S74" s="62"/>
      <c r="T74" s="62"/>
      <c r="U74" s="62"/>
      <c r="V74" s="62"/>
      <c r="W74" s="61">
        <v>225.0</v>
      </c>
      <c r="X74" s="62" t="s">
        <v>70</v>
      </c>
      <c r="Y74" s="62"/>
      <c r="Z74" s="62"/>
      <c r="AA74" s="62"/>
      <c r="AB74" s="62"/>
      <c r="AC74" s="62"/>
      <c r="AD74" s="62"/>
      <c r="AE74" s="61">
        <v>534316.0</v>
      </c>
      <c r="AF74" s="59" t="s">
        <v>70</v>
      </c>
      <c r="AG74" s="139" t="s">
        <v>236</v>
      </c>
    </row>
    <row r="75" ht="15.75" customHeight="1">
      <c r="A75" s="52"/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7"/>
      <c r="R75" s="56"/>
      <c r="S75" s="56"/>
      <c r="T75" s="56"/>
      <c r="U75" s="56"/>
      <c r="V75" s="56"/>
      <c r="W75" s="57"/>
      <c r="X75" s="56"/>
      <c r="Y75" s="56"/>
      <c r="Z75" s="56"/>
      <c r="AA75" s="56"/>
      <c r="AB75" s="56"/>
      <c r="AC75" s="56"/>
      <c r="AD75" s="56"/>
      <c r="AE75" s="57"/>
      <c r="AF75" s="53"/>
      <c r="AG75" s="19"/>
    </row>
    <row r="76" ht="15.75" customHeight="1">
      <c r="A76" s="52"/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7"/>
      <c r="R76" s="56"/>
      <c r="S76" s="56"/>
      <c r="T76" s="56"/>
      <c r="U76" s="56"/>
      <c r="V76" s="56"/>
      <c r="W76" s="57"/>
      <c r="X76" s="56"/>
      <c r="Y76" s="56"/>
      <c r="Z76" s="56"/>
      <c r="AA76" s="56"/>
      <c r="AB76" s="56"/>
      <c r="AC76" s="56"/>
      <c r="AD76" s="56"/>
      <c r="AE76" s="57"/>
      <c r="AF76" s="57"/>
      <c r="AG76" s="19"/>
    </row>
    <row r="77" ht="15.75" customHeight="1">
      <c r="A77" s="52">
        <v>6.033269928E9</v>
      </c>
      <c r="B77" s="53"/>
      <c r="C77" s="54">
        <v>44633.955555555556</v>
      </c>
      <c r="D77" s="53" t="s">
        <v>64</v>
      </c>
      <c r="E77" s="53" t="s">
        <v>65</v>
      </c>
      <c r="F77" s="53"/>
      <c r="G77" s="53"/>
      <c r="H77" s="53"/>
      <c r="I77" s="53" t="s">
        <v>213</v>
      </c>
      <c r="J77" s="53" t="s">
        <v>214</v>
      </c>
      <c r="K77" s="53" t="s">
        <v>214</v>
      </c>
      <c r="L77" s="53" t="s">
        <v>188</v>
      </c>
      <c r="M77" s="53" t="s">
        <v>189</v>
      </c>
      <c r="N77" s="53" t="s">
        <v>189</v>
      </c>
      <c r="Q77" s="55">
        <v>20000.0</v>
      </c>
      <c r="R77" s="56" t="s">
        <v>70</v>
      </c>
      <c r="S77" s="56"/>
      <c r="T77" s="56"/>
      <c r="U77" s="56"/>
      <c r="V77" s="56"/>
      <c r="W77" s="57">
        <v>100.0</v>
      </c>
      <c r="X77" s="56" t="s">
        <v>70</v>
      </c>
      <c r="Y77" s="56"/>
      <c r="Z77" s="56"/>
      <c r="AA77" s="56"/>
      <c r="AB77" s="56"/>
      <c r="AC77" s="56"/>
      <c r="AD77" s="56"/>
      <c r="AE77" s="57">
        <v>489541.0</v>
      </c>
      <c r="AF77" s="53" t="s">
        <v>70</v>
      </c>
      <c r="AG77" s="19"/>
    </row>
    <row r="78" ht="15.75" customHeight="1">
      <c r="A78" s="52">
        <v>6.033267266E9</v>
      </c>
      <c r="B78" s="53"/>
      <c r="C78" s="54">
        <v>44633.95486111111</v>
      </c>
      <c r="D78" s="53" t="s">
        <v>64</v>
      </c>
      <c r="E78" s="53" t="s">
        <v>65</v>
      </c>
      <c r="F78" s="53"/>
      <c r="G78" s="53"/>
      <c r="H78" s="53"/>
      <c r="I78" s="53" t="s">
        <v>213</v>
      </c>
      <c r="J78" s="53" t="s">
        <v>214</v>
      </c>
      <c r="K78" s="53" t="s">
        <v>214</v>
      </c>
      <c r="L78" s="53" t="s">
        <v>188</v>
      </c>
      <c r="M78" s="53" t="s">
        <v>189</v>
      </c>
      <c r="N78" s="53" t="s">
        <v>189</v>
      </c>
      <c r="Q78" s="55">
        <v>49000.0</v>
      </c>
      <c r="R78" s="56" t="s">
        <v>70</v>
      </c>
      <c r="S78" s="56"/>
      <c r="T78" s="56"/>
      <c r="U78" s="56"/>
      <c r="V78" s="56"/>
      <c r="W78" s="57">
        <v>245.0</v>
      </c>
      <c r="X78" s="56" t="s">
        <v>70</v>
      </c>
      <c r="Y78" s="56"/>
      <c r="Z78" s="56"/>
      <c r="AA78" s="56"/>
      <c r="AB78" s="56"/>
      <c r="AC78" s="56"/>
      <c r="AD78" s="56"/>
      <c r="AE78" s="57">
        <v>469641.0</v>
      </c>
      <c r="AF78" s="53" t="s">
        <v>70</v>
      </c>
      <c r="AG78" s="19"/>
    </row>
    <row r="79" ht="15.75" customHeight="1">
      <c r="A79" s="52">
        <v>6.033258136E9</v>
      </c>
      <c r="B79" s="53"/>
      <c r="C79" s="54">
        <v>44633.95138888889</v>
      </c>
      <c r="D79" s="53" t="s">
        <v>64</v>
      </c>
      <c r="E79" s="53" t="s">
        <v>65</v>
      </c>
      <c r="F79" s="53"/>
      <c r="G79" s="53"/>
      <c r="H79" s="53"/>
      <c r="I79" s="53" t="s">
        <v>213</v>
      </c>
      <c r="J79" s="53" t="s">
        <v>214</v>
      </c>
      <c r="K79" s="53" t="s">
        <v>214</v>
      </c>
      <c r="L79" s="53" t="s">
        <v>188</v>
      </c>
      <c r="M79" s="53" t="s">
        <v>189</v>
      </c>
      <c r="N79" s="53" t="s">
        <v>189</v>
      </c>
      <c r="Q79" s="55">
        <v>6250.0</v>
      </c>
      <c r="R79" s="56" t="s">
        <v>70</v>
      </c>
      <c r="S79" s="56"/>
      <c r="T79" s="56"/>
      <c r="U79" s="56"/>
      <c r="V79" s="56"/>
      <c r="W79" s="57">
        <v>31.0</v>
      </c>
      <c r="X79" s="56" t="s">
        <v>70</v>
      </c>
      <c r="Y79" s="56"/>
      <c r="Z79" s="56"/>
      <c r="AA79" s="56"/>
      <c r="AB79" s="56"/>
      <c r="AC79" s="56"/>
      <c r="AD79" s="56"/>
      <c r="AE79" s="57">
        <v>420886.0</v>
      </c>
      <c r="AF79" s="53" t="s">
        <v>70</v>
      </c>
      <c r="AG79" s="19"/>
    </row>
    <row r="80" ht="15.75" customHeight="1">
      <c r="A80" s="52">
        <v>6.026723142E9</v>
      </c>
      <c r="B80" s="53"/>
      <c r="C80" s="54">
        <v>44632.89861111111</v>
      </c>
      <c r="D80" s="53" t="s">
        <v>64</v>
      </c>
      <c r="E80" s="53" t="s">
        <v>65</v>
      </c>
      <c r="F80" s="53"/>
      <c r="G80" s="53"/>
      <c r="H80" s="53"/>
      <c r="I80" s="53" t="s">
        <v>215</v>
      </c>
      <c r="J80" s="53" t="s">
        <v>216</v>
      </c>
      <c r="K80" s="53" t="s">
        <v>216</v>
      </c>
      <c r="L80" s="53" t="s">
        <v>188</v>
      </c>
      <c r="M80" s="53" t="s">
        <v>189</v>
      </c>
      <c r="N80" s="53" t="s">
        <v>189</v>
      </c>
      <c r="Q80" s="55">
        <v>23750.0</v>
      </c>
      <c r="R80" s="56" t="s">
        <v>70</v>
      </c>
      <c r="S80" s="56"/>
      <c r="T80" s="56"/>
      <c r="U80" s="56"/>
      <c r="V80" s="56"/>
      <c r="W80" s="57">
        <v>119.0</v>
      </c>
      <c r="X80" s="56" t="s">
        <v>70</v>
      </c>
      <c r="Y80" s="56"/>
      <c r="Z80" s="56"/>
      <c r="AA80" s="56"/>
      <c r="AB80" s="56"/>
      <c r="AC80" s="56"/>
      <c r="AD80" s="56"/>
      <c r="AE80" s="57">
        <v>414667.0</v>
      </c>
      <c r="AF80" s="53" t="s">
        <v>70</v>
      </c>
      <c r="AG80" s="19"/>
    </row>
    <row r="81" ht="15.75" customHeight="1">
      <c r="A81" s="52">
        <v>6.021988061E9</v>
      </c>
      <c r="B81" s="53"/>
      <c r="C81" s="54">
        <v>44632.43958333333</v>
      </c>
      <c r="D81" s="53" t="s">
        <v>64</v>
      </c>
      <c r="E81" s="53" t="s">
        <v>65</v>
      </c>
      <c r="F81" s="53"/>
      <c r="G81" s="53"/>
      <c r="H81" s="53"/>
      <c r="I81" s="53" t="s">
        <v>237</v>
      </c>
      <c r="J81" s="53" t="s">
        <v>238</v>
      </c>
      <c r="K81" s="53" t="s">
        <v>238</v>
      </c>
      <c r="L81" s="53" t="s">
        <v>188</v>
      </c>
      <c r="M81" s="53" t="s">
        <v>189</v>
      </c>
      <c r="N81" s="53" t="s">
        <v>189</v>
      </c>
      <c r="Q81" s="55">
        <v>10000.0</v>
      </c>
      <c r="R81" s="56" t="s">
        <v>70</v>
      </c>
      <c r="S81" s="56"/>
      <c r="T81" s="56"/>
      <c r="U81" s="56"/>
      <c r="V81" s="56"/>
      <c r="W81" s="57">
        <v>50.0</v>
      </c>
      <c r="X81" s="56" t="s">
        <v>70</v>
      </c>
      <c r="Y81" s="56"/>
      <c r="Z81" s="56"/>
      <c r="AA81" s="56"/>
      <c r="AB81" s="56"/>
      <c r="AC81" s="56"/>
      <c r="AD81" s="56"/>
      <c r="AE81" s="57">
        <v>391036.0</v>
      </c>
      <c r="AF81" s="53" t="s">
        <v>70</v>
      </c>
      <c r="AG81" s="19"/>
    </row>
    <row r="82" ht="15.75" customHeight="1">
      <c r="A82" s="52">
        <v>6.020539839E9</v>
      </c>
      <c r="B82" s="53"/>
      <c r="C82" s="54">
        <v>44632.0875</v>
      </c>
      <c r="D82" s="53" t="s">
        <v>64</v>
      </c>
      <c r="E82" s="53" t="s">
        <v>65</v>
      </c>
      <c r="F82" s="53"/>
      <c r="G82" s="53"/>
      <c r="H82" s="53"/>
      <c r="I82" s="53" t="s">
        <v>237</v>
      </c>
      <c r="J82" s="53" t="s">
        <v>238</v>
      </c>
      <c r="K82" s="53" t="s">
        <v>238</v>
      </c>
      <c r="L82" s="53" t="s">
        <v>188</v>
      </c>
      <c r="M82" s="53" t="s">
        <v>189</v>
      </c>
      <c r="N82" s="53" t="s">
        <v>189</v>
      </c>
      <c r="Q82" s="55">
        <v>50000.0</v>
      </c>
      <c r="R82" s="56" t="s">
        <v>70</v>
      </c>
      <c r="S82" s="56"/>
      <c r="T82" s="56"/>
      <c r="U82" s="56"/>
      <c r="V82" s="56"/>
      <c r="W82" s="57">
        <v>250.0</v>
      </c>
      <c r="X82" s="56" t="s">
        <v>70</v>
      </c>
      <c r="Y82" s="56"/>
      <c r="Z82" s="56"/>
      <c r="AA82" s="56"/>
      <c r="AB82" s="56"/>
      <c r="AC82" s="56"/>
      <c r="AD82" s="56"/>
      <c r="AE82" s="57">
        <v>381086.0</v>
      </c>
      <c r="AF82" s="53" t="s">
        <v>70</v>
      </c>
      <c r="AG82" s="19"/>
    </row>
    <row r="83" ht="15.75" customHeight="1">
      <c r="A83" s="52">
        <v>6.014963902E9</v>
      </c>
      <c r="B83" s="53"/>
      <c r="C83" s="54">
        <v>44631.45277777778</v>
      </c>
      <c r="D83" s="53" t="s">
        <v>64</v>
      </c>
      <c r="E83" s="53" t="s">
        <v>65</v>
      </c>
      <c r="F83" s="53"/>
      <c r="G83" s="53"/>
      <c r="H83" s="53"/>
      <c r="I83" s="53" t="s">
        <v>213</v>
      </c>
      <c r="J83" s="53" t="s">
        <v>214</v>
      </c>
      <c r="K83" s="53" t="s">
        <v>214</v>
      </c>
      <c r="L83" s="53" t="s">
        <v>188</v>
      </c>
      <c r="M83" s="53" t="s">
        <v>189</v>
      </c>
      <c r="N83" s="53" t="s">
        <v>189</v>
      </c>
      <c r="Q83" s="55">
        <v>94500.0</v>
      </c>
      <c r="R83" s="56" t="s">
        <v>70</v>
      </c>
      <c r="S83" s="56"/>
      <c r="T83" s="56"/>
      <c r="U83" s="56"/>
      <c r="V83" s="56"/>
      <c r="W83" s="57">
        <v>472.0</v>
      </c>
      <c r="X83" s="56" t="s">
        <v>70</v>
      </c>
      <c r="Y83" s="56"/>
      <c r="Z83" s="56"/>
      <c r="AA83" s="56"/>
      <c r="AB83" s="56"/>
      <c r="AC83" s="56"/>
      <c r="AD83" s="56"/>
      <c r="AE83" s="57">
        <v>331336.0</v>
      </c>
      <c r="AF83" s="53" t="s">
        <v>70</v>
      </c>
      <c r="AG83" s="19"/>
    </row>
    <row r="84" ht="15.75" customHeight="1">
      <c r="A84" s="52">
        <v>6.014931203E9</v>
      </c>
      <c r="B84" s="53"/>
      <c r="C84" s="54">
        <v>44631.45</v>
      </c>
      <c r="D84" s="53" t="s">
        <v>64</v>
      </c>
      <c r="E84" s="53" t="s">
        <v>65</v>
      </c>
      <c r="F84" s="53"/>
      <c r="G84" s="53"/>
      <c r="H84" s="53"/>
      <c r="I84" s="53" t="s">
        <v>211</v>
      </c>
      <c r="J84" s="53" t="s">
        <v>212</v>
      </c>
      <c r="K84" s="53" t="s">
        <v>212</v>
      </c>
      <c r="L84" s="53" t="s">
        <v>188</v>
      </c>
      <c r="M84" s="53" t="s">
        <v>189</v>
      </c>
      <c r="N84" s="53" t="s">
        <v>189</v>
      </c>
      <c r="Q84" s="55">
        <v>78500.0</v>
      </c>
      <c r="R84" s="56" t="s">
        <v>70</v>
      </c>
      <c r="S84" s="56"/>
      <c r="T84" s="56"/>
      <c r="U84" s="56"/>
      <c r="V84" s="56"/>
      <c r="W84" s="57">
        <v>392.0</v>
      </c>
      <c r="X84" s="56" t="s">
        <v>70</v>
      </c>
      <c r="Y84" s="56"/>
      <c r="Z84" s="56"/>
      <c r="AA84" s="56"/>
      <c r="AB84" s="56"/>
      <c r="AC84" s="56"/>
      <c r="AD84" s="56"/>
      <c r="AE84" s="57">
        <v>237308.0</v>
      </c>
      <c r="AF84" s="53" t="s">
        <v>70</v>
      </c>
      <c r="AG84" s="19"/>
    </row>
    <row r="85" ht="15.75" customHeight="1">
      <c r="A85" s="52">
        <v>6.014914699E9</v>
      </c>
      <c r="B85" s="53"/>
      <c r="C85" s="54">
        <v>44631.44861111111</v>
      </c>
      <c r="D85" s="53" t="s">
        <v>64</v>
      </c>
      <c r="E85" s="53" t="s">
        <v>65</v>
      </c>
      <c r="F85" s="53"/>
      <c r="G85" s="53"/>
      <c r="H85" s="53"/>
      <c r="I85" s="53" t="s">
        <v>186</v>
      </c>
      <c r="J85" s="53" t="s">
        <v>187</v>
      </c>
      <c r="K85" s="53" t="s">
        <v>187</v>
      </c>
      <c r="L85" s="53" t="s">
        <v>188</v>
      </c>
      <c r="M85" s="53" t="s">
        <v>189</v>
      </c>
      <c r="N85" s="53" t="s">
        <v>189</v>
      </c>
      <c r="Q85" s="55">
        <v>65000.0</v>
      </c>
      <c r="R85" s="56" t="s">
        <v>70</v>
      </c>
      <c r="S85" s="56"/>
      <c r="T85" s="56"/>
      <c r="U85" s="56"/>
      <c r="V85" s="56"/>
      <c r="W85" s="57">
        <v>325.0</v>
      </c>
      <c r="X85" s="56" t="s">
        <v>70</v>
      </c>
      <c r="Y85" s="56"/>
      <c r="Z85" s="56"/>
      <c r="AA85" s="56"/>
      <c r="AB85" s="56"/>
      <c r="AC85" s="56"/>
      <c r="AD85" s="56"/>
      <c r="AE85" s="57">
        <v>159200.0</v>
      </c>
      <c r="AF85" s="53" t="s">
        <v>70</v>
      </c>
      <c r="AG85" s="19"/>
    </row>
    <row r="86" ht="15.75" customHeight="1">
      <c r="A86" s="52">
        <v>6.009570958E9</v>
      </c>
      <c r="B86" s="53"/>
      <c r="C86" s="54">
        <v>44630.635416666664</v>
      </c>
      <c r="D86" s="53" t="s">
        <v>64</v>
      </c>
      <c r="E86" s="53" t="s">
        <v>65</v>
      </c>
      <c r="F86" s="53"/>
      <c r="G86" s="53"/>
      <c r="H86" s="53"/>
      <c r="I86" s="53" t="s">
        <v>195</v>
      </c>
      <c r="J86" s="53" t="s">
        <v>196</v>
      </c>
      <c r="K86" s="53" t="s">
        <v>196</v>
      </c>
      <c r="L86" s="53" t="s">
        <v>188</v>
      </c>
      <c r="M86" s="53" t="s">
        <v>189</v>
      </c>
      <c r="N86" s="53" t="s">
        <v>189</v>
      </c>
      <c r="Q86" s="55">
        <v>50000.0</v>
      </c>
      <c r="R86" s="56" t="s">
        <v>70</v>
      </c>
      <c r="S86" s="56"/>
      <c r="T86" s="56"/>
      <c r="U86" s="56"/>
      <c r="V86" s="56"/>
      <c r="W86" s="57">
        <v>250.0</v>
      </c>
      <c r="X86" s="56" t="s">
        <v>70</v>
      </c>
      <c r="Y86" s="56"/>
      <c r="Z86" s="56"/>
      <c r="AA86" s="56"/>
      <c r="AB86" s="56"/>
      <c r="AC86" s="56"/>
      <c r="AD86" s="56"/>
      <c r="AE86" s="57">
        <v>94525.0</v>
      </c>
      <c r="AF86" s="53" t="s">
        <v>70</v>
      </c>
      <c r="AG86" s="19"/>
    </row>
    <row r="87" ht="15.75" customHeight="1">
      <c r="A87" s="52">
        <v>6.009006975E9</v>
      </c>
      <c r="B87" s="53"/>
      <c r="C87" s="54">
        <v>44630.57847222222</v>
      </c>
      <c r="D87" s="53" t="s">
        <v>64</v>
      </c>
      <c r="E87" s="53" t="s">
        <v>65</v>
      </c>
      <c r="F87" s="53"/>
      <c r="G87" s="53"/>
      <c r="H87" s="53"/>
      <c r="I87" s="53" t="s">
        <v>215</v>
      </c>
      <c r="J87" s="53" t="s">
        <v>216</v>
      </c>
      <c r="K87" s="53" t="s">
        <v>216</v>
      </c>
      <c r="L87" s="53" t="s">
        <v>188</v>
      </c>
      <c r="M87" s="53" t="s">
        <v>189</v>
      </c>
      <c r="N87" s="53" t="s">
        <v>189</v>
      </c>
      <c r="Q87" s="55">
        <v>25000.0</v>
      </c>
      <c r="R87" s="56" t="s">
        <v>70</v>
      </c>
      <c r="S87" s="56"/>
      <c r="T87" s="56"/>
      <c r="U87" s="56"/>
      <c r="V87" s="56"/>
      <c r="W87" s="57">
        <v>125.0</v>
      </c>
      <c r="X87" s="56" t="s">
        <v>70</v>
      </c>
      <c r="Y87" s="56"/>
      <c r="Z87" s="56"/>
      <c r="AA87" s="56"/>
      <c r="AB87" s="56"/>
      <c r="AC87" s="56"/>
      <c r="AD87" s="56"/>
      <c r="AE87" s="57">
        <v>44775.0</v>
      </c>
      <c r="AF87" s="53" t="s">
        <v>70</v>
      </c>
      <c r="AG87" s="19"/>
    </row>
    <row r="88" ht="15.75" customHeight="1">
      <c r="A88" s="52">
        <v>6.008339454E9</v>
      </c>
      <c r="B88" s="53"/>
      <c r="C88" s="54">
        <v>44630.50833333333</v>
      </c>
      <c r="D88" s="53" t="s">
        <v>64</v>
      </c>
      <c r="E88" s="53" t="s">
        <v>65</v>
      </c>
      <c r="F88" s="53"/>
      <c r="G88" s="53"/>
      <c r="H88" s="53"/>
      <c r="I88" s="53" t="s">
        <v>229</v>
      </c>
      <c r="J88" s="53" t="s">
        <v>230</v>
      </c>
      <c r="K88" s="53" t="s">
        <v>230</v>
      </c>
      <c r="L88" s="53" t="s">
        <v>188</v>
      </c>
      <c r="M88" s="53" t="s">
        <v>189</v>
      </c>
      <c r="N88" s="53" t="s">
        <v>189</v>
      </c>
      <c r="Q88" s="55">
        <v>20000.0</v>
      </c>
      <c r="R88" s="56" t="s">
        <v>70</v>
      </c>
      <c r="S88" s="56"/>
      <c r="T88" s="56"/>
      <c r="U88" s="56"/>
      <c r="V88" s="56"/>
      <c r="W88" s="57">
        <v>100.0</v>
      </c>
      <c r="X88" s="56" t="s">
        <v>70</v>
      </c>
      <c r="Y88" s="56"/>
      <c r="Z88" s="56"/>
      <c r="AA88" s="56"/>
      <c r="AB88" s="56"/>
      <c r="AC88" s="56"/>
      <c r="AD88" s="56"/>
      <c r="AE88" s="57">
        <v>19900.0</v>
      </c>
      <c r="AF88" s="53" t="s">
        <v>70</v>
      </c>
      <c r="AG88" s="19"/>
    </row>
    <row r="89" ht="15.75" customHeight="1">
      <c r="A89" s="52">
        <v>6.006801017E9</v>
      </c>
      <c r="B89" s="53" t="s">
        <v>239</v>
      </c>
      <c r="C89" s="54">
        <v>44630.342361111114</v>
      </c>
      <c r="D89" s="53" t="s">
        <v>64</v>
      </c>
      <c r="E89" s="53" t="s">
        <v>86</v>
      </c>
      <c r="G89" s="53"/>
      <c r="H89" s="53"/>
      <c r="I89" s="53" t="s">
        <v>198</v>
      </c>
      <c r="J89" s="53" t="s">
        <v>189</v>
      </c>
      <c r="K89" s="53" t="s">
        <v>189</v>
      </c>
      <c r="L89" s="53" t="s">
        <v>88</v>
      </c>
      <c r="M89" s="53" t="s">
        <v>89</v>
      </c>
      <c r="N89" s="53" t="s">
        <v>90</v>
      </c>
      <c r="O89" s="53" t="s">
        <v>199</v>
      </c>
      <c r="P89" s="53" t="s">
        <v>199</v>
      </c>
      <c r="Q89" s="57">
        <v>-2043035.0</v>
      </c>
      <c r="R89" s="56" t="s">
        <v>70</v>
      </c>
      <c r="S89" s="56"/>
      <c r="T89" s="56"/>
      <c r="U89" s="56"/>
      <c r="V89" s="56"/>
      <c r="W89" s="57">
        <v>0.0</v>
      </c>
      <c r="X89" s="56" t="s">
        <v>70</v>
      </c>
      <c r="Y89" s="56"/>
      <c r="Z89" s="56"/>
      <c r="AA89" s="56"/>
      <c r="AB89" s="56"/>
      <c r="AC89" s="56"/>
      <c r="AD89" s="56"/>
      <c r="AE89" s="57">
        <v>0.0</v>
      </c>
      <c r="AF89" s="53" t="s">
        <v>70</v>
      </c>
      <c r="AG89" s="19"/>
    </row>
    <row r="90" ht="15.75" customHeight="1">
      <c r="A90" s="52">
        <v>6.006778655E9</v>
      </c>
      <c r="B90" s="53"/>
      <c r="C90" s="54">
        <v>44630.34027777778</v>
      </c>
      <c r="D90" s="53" t="s">
        <v>64</v>
      </c>
      <c r="E90" s="53" t="s">
        <v>65</v>
      </c>
      <c r="F90" s="53"/>
      <c r="G90" s="53"/>
      <c r="H90" s="53"/>
      <c r="I90" s="53" t="s">
        <v>186</v>
      </c>
      <c r="J90" s="53" t="s">
        <v>187</v>
      </c>
      <c r="K90" s="53" t="s">
        <v>187</v>
      </c>
      <c r="L90" s="53" t="s">
        <v>188</v>
      </c>
      <c r="M90" s="53" t="s">
        <v>189</v>
      </c>
      <c r="N90" s="53" t="s">
        <v>189</v>
      </c>
      <c r="Q90" s="55">
        <v>120000.0</v>
      </c>
      <c r="R90" s="56" t="s">
        <v>70</v>
      </c>
      <c r="S90" s="56"/>
      <c r="T90" s="56"/>
      <c r="U90" s="56"/>
      <c r="V90" s="56"/>
      <c r="W90" s="57">
        <v>600.0</v>
      </c>
      <c r="X90" s="56" t="s">
        <v>70</v>
      </c>
      <c r="Y90" s="56"/>
      <c r="Z90" s="56"/>
      <c r="AA90" s="56"/>
      <c r="AB90" s="56"/>
      <c r="AC90" s="56"/>
      <c r="AD90" s="56"/>
      <c r="AE90" s="57">
        <v>2043035.0</v>
      </c>
      <c r="AF90" s="53" t="s">
        <v>70</v>
      </c>
      <c r="AG90" s="19"/>
    </row>
    <row r="91" ht="15.75" customHeight="1">
      <c r="A91" s="52">
        <v>6.005289536E9</v>
      </c>
      <c r="B91" s="53"/>
      <c r="C91" s="54">
        <v>44629.83819444444</v>
      </c>
      <c r="D91" s="53" t="s">
        <v>64</v>
      </c>
      <c r="E91" s="53" t="s">
        <v>65</v>
      </c>
      <c r="F91" s="53"/>
      <c r="G91" s="53"/>
      <c r="H91" s="53"/>
      <c r="I91" s="53" t="s">
        <v>186</v>
      </c>
      <c r="J91" s="53" t="s">
        <v>187</v>
      </c>
      <c r="K91" s="53" t="s">
        <v>187</v>
      </c>
      <c r="L91" s="53" t="s">
        <v>188</v>
      </c>
      <c r="M91" s="53" t="s">
        <v>189</v>
      </c>
      <c r="N91" s="53" t="s">
        <v>189</v>
      </c>
      <c r="Q91" s="55">
        <v>60000.0</v>
      </c>
      <c r="R91" s="56" t="s">
        <v>70</v>
      </c>
      <c r="S91" s="56"/>
      <c r="T91" s="56"/>
      <c r="U91" s="56"/>
      <c r="V91" s="56"/>
      <c r="W91" s="57">
        <v>300.0</v>
      </c>
      <c r="X91" s="56" t="s">
        <v>70</v>
      </c>
      <c r="Y91" s="56"/>
      <c r="Z91" s="56"/>
      <c r="AA91" s="56"/>
      <c r="AB91" s="56"/>
      <c r="AC91" s="56"/>
      <c r="AD91" s="56"/>
      <c r="AE91" s="57">
        <v>1923635.0</v>
      </c>
      <c r="AF91" s="53" t="s">
        <v>70</v>
      </c>
      <c r="AG91" s="19"/>
    </row>
    <row r="92" ht="15.75" customHeight="1">
      <c r="A92" s="52">
        <v>6.003938049E9</v>
      </c>
      <c r="B92" s="53"/>
      <c r="C92" s="54">
        <v>44629.74652777778</v>
      </c>
      <c r="D92" s="53" t="s">
        <v>64</v>
      </c>
      <c r="E92" s="53" t="s">
        <v>65</v>
      </c>
      <c r="F92" s="53"/>
      <c r="G92" s="53"/>
      <c r="H92" s="53"/>
      <c r="I92" s="53" t="s">
        <v>193</v>
      </c>
      <c r="J92" s="53" t="s">
        <v>194</v>
      </c>
      <c r="K92" s="53" t="s">
        <v>194</v>
      </c>
      <c r="L92" s="53" t="s">
        <v>188</v>
      </c>
      <c r="M92" s="53" t="s">
        <v>189</v>
      </c>
      <c r="N92" s="53" t="s">
        <v>189</v>
      </c>
      <c r="Q92" s="55">
        <v>5500.0</v>
      </c>
      <c r="R92" s="56" t="s">
        <v>70</v>
      </c>
      <c r="S92" s="56"/>
      <c r="T92" s="56"/>
      <c r="U92" s="56"/>
      <c r="V92" s="56"/>
      <c r="W92" s="57">
        <v>28.0</v>
      </c>
      <c r="X92" s="56" t="s">
        <v>70</v>
      </c>
      <c r="Y92" s="56"/>
      <c r="Z92" s="56"/>
      <c r="AA92" s="56"/>
      <c r="AB92" s="56"/>
      <c r="AC92" s="56"/>
      <c r="AD92" s="56"/>
      <c r="AE92" s="57">
        <v>1863935.0</v>
      </c>
      <c r="AF92" s="53" t="s">
        <v>70</v>
      </c>
      <c r="AG92" s="19"/>
    </row>
    <row r="93" ht="15.75" customHeight="1">
      <c r="A93" s="52">
        <v>6.003568823E9</v>
      </c>
      <c r="B93" s="53"/>
      <c r="C93" s="54">
        <v>44629.71597222222</v>
      </c>
      <c r="D93" s="53" t="s">
        <v>64</v>
      </c>
      <c r="E93" s="53" t="s">
        <v>65</v>
      </c>
      <c r="F93" s="53"/>
      <c r="G93" s="53"/>
      <c r="H93" s="53"/>
      <c r="I93" s="53" t="s">
        <v>193</v>
      </c>
      <c r="J93" s="53" t="s">
        <v>194</v>
      </c>
      <c r="K93" s="53" t="s">
        <v>194</v>
      </c>
      <c r="L93" s="53" t="s">
        <v>188</v>
      </c>
      <c r="M93" s="53" t="s">
        <v>189</v>
      </c>
      <c r="N93" s="53" t="s">
        <v>189</v>
      </c>
      <c r="Q93" s="55">
        <v>120000.0</v>
      </c>
      <c r="R93" s="56" t="s">
        <v>70</v>
      </c>
      <c r="S93" s="56"/>
      <c r="T93" s="56"/>
      <c r="U93" s="56"/>
      <c r="V93" s="56"/>
      <c r="W93" s="57">
        <v>600.0</v>
      </c>
      <c r="X93" s="56" t="s">
        <v>70</v>
      </c>
      <c r="Y93" s="56"/>
      <c r="Z93" s="56"/>
      <c r="AA93" s="56"/>
      <c r="AB93" s="56"/>
      <c r="AC93" s="56"/>
      <c r="AD93" s="56"/>
      <c r="AE93" s="57">
        <v>1858463.0</v>
      </c>
      <c r="AF93" s="53" t="s">
        <v>70</v>
      </c>
      <c r="AG93" s="19"/>
    </row>
    <row r="94" ht="15.75" customHeight="1">
      <c r="A94" s="52">
        <v>6.002536698E9</v>
      </c>
      <c r="B94" s="53"/>
      <c r="C94" s="54">
        <v>44629.60902777778</v>
      </c>
      <c r="D94" s="53" t="s">
        <v>64</v>
      </c>
      <c r="E94" s="53" t="s">
        <v>65</v>
      </c>
      <c r="F94" s="53"/>
      <c r="G94" s="53"/>
      <c r="H94" s="53"/>
      <c r="I94" s="53" t="s">
        <v>229</v>
      </c>
      <c r="J94" s="53" t="s">
        <v>230</v>
      </c>
      <c r="K94" s="53" t="s">
        <v>230</v>
      </c>
      <c r="L94" s="53" t="s">
        <v>188</v>
      </c>
      <c r="M94" s="53" t="s">
        <v>189</v>
      </c>
      <c r="N94" s="53" t="s">
        <v>189</v>
      </c>
      <c r="Q94" s="55">
        <v>56500.0</v>
      </c>
      <c r="R94" s="56" t="s">
        <v>70</v>
      </c>
      <c r="S94" s="56"/>
      <c r="T94" s="56"/>
      <c r="U94" s="56"/>
      <c r="V94" s="56"/>
      <c r="W94" s="57">
        <v>282.0</v>
      </c>
      <c r="X94" s="56" t="s">
        <v>70</v>
      </c>
      <c r="Y94" s="56"/>
      <c r="Z94" s="56"/>
      <c r="AA94" s="56"/>
      <c r="AB94" s="56"/>
      <c r="AC94" s="56"/>
      <c r="AD94" s="56"/>
      <c r="AE94" s="57">
        <v>1739063.0</v>
      </c>
      <c r="AF94" s="53" t="s">
        <v>70</v>
      </c>
      <c r="AG94" s="19"/>
    </row>
    <row r="95" ht="15.75" customHeight="1">
      <c r="A95" s="52">
        <v>5.996434496E9</v>
      </c>
      <c r="B95" s="53"/>
      <c r="C95" s="54">
        <v>44628.67083333333</v>
      </c>
      <c r="D95" s="53" t="s">
        <v>64</v>
      </c>
      <c r="E95" s="53" t="s">
        <v>65</v>
      </c>
      <c r="F95" s="53"/>
      <c r="G95" s="53"/>
      <c r="H95" s="53"/>
      <c r="I95" s="53" t="s">
        <v>186</v>
      </c>
      <c r="J95" s="53" t="s">
        <v>187</v>
      </c>
      <c r="K95" s="53" t="s">
        <v>187</v>
      </c>
      <c r="L95" s="53" t="s">
        <v>188</v>
      </c>
      <c r="M95" s="53" t="s">
        <v>189</v>
      </c>
      <c r="N95" s="53" t="s">
        <v>189</v>
      </c>
      <c r="Q95" s="55">
        <v>46500.0</v>
      </c>
      <c r="R95" s="56" t="s">
        <v>70</v>
      </c>
      <c r="S95" s="56"/>
      <c r="T95" s="56"/>
      <c r="U95" s="56"/>
      <c r="V95" s="56"/>
      <c r="W95" s="57">
        <v>232.0</v>
      </c>
      <c r="X95" s="56" t="s">
        <v>70</v>
      </c>
      <c r="Y95" s="56"/>
      <c r="Z95" s="56"/>
      <c r="AA95" s="56"/>
      <c r="AB95" s="56"/>
      <c r="AC95" s="56"/>
      <c r="AD95" s="56"/>
      <c r="AE95" s="57">
        <v>1682845.0</v>
      </c>
      <c r="AF95" s="53" t="s">
        <v>70</v>
      </c>
      <c r="AG95" s="19"/>
    </row>
    <row r="96" ht="15.75" customHeight="1">
      <c r="A96" s="52">
        <v>5.995156696E9</v>
      </c>
      <c r="B96" s="53"/>
      <c r="C96" s="54">
        <v>44628.52916666667</v>
      </c>
      <c r="D96" s="53" t="s">
        <v>64</v>
      </c>
      <c r="E96" s="53" t="s">
        <v>65</v>
      </c>
      <c r="F96" s="53"/>
      <c r="G96" s="53"/>
      <c r="H96" s="53"/>
      <c r="I96" s="53" t="s">
        <v>186</v>
      </c>
      <c r="J96" s="53" t="s">
        <v>187</v>
      </c>
      <c r="K96" s="53" t="s">
        <v>187</v>
      </c>
      <c r="L96" s="53" t="s">
        <v>188</v>
      </c>
      <c r="M96" s="53" t="s">
        <v>189</v>
      </c>
      <c r="N96" s="53" t="s">
        <v>189</v>
      </c>
      <c r="Q96" s="55">
        <v>118500.0</v>
      </c>
      <c r="R96" s="56" t="s">
        <v>70</v>
      </c>
      <c r="S96" s="56"/>
      <c r="T96" s="56"/>
      <c r="U96" s="56"/>
      <c r="V96" s="56"/>
      <c r="W96" s="57">
        <v>592.0</v>
      </c>
      <c r="X96" s="56" t="s">
        <v>70</v>
      </c>
      <c r="Y96" s="56"/>
      <c r="Z96" s="56"/>
      <c r="AA96" s="56"/>
      <c r="AB96" s="56"/>
      <c r="AC96" s="56"/>
      <c r="AD96" s="56"/>
      <c r="AE96" s="57">
        <v>1636577.0</v>
      </c>
      <c r="AF96" s="53" t="s">
        <v>70</v>
      </c>
      <c r="AG96" s="19"/>
    </row>
    <row r="97" ht="15.75" customHeight="1">
      <c r="A97" s="52">
        <v>5.994190758E9</v>
      </c>
      <c r="B97" s="53"/>
      <c r="C97" s="54">
        <v>44628.42638888889</v>
      </c>
      <c r="D97" s="53" t="s">
        <v>64</v>
      </c>
      <c r="E97" s="53" t="s">
        <v>65</v>
      </c>
      <c r="F97" s="53"/>
      <c r="G97" s="53"/>
      <c r="H97" s="53"/>
      <c r="I97" s="53" t="s">
        <v>229</v>
      </c>
      <c r="J97" s="53" t="s">
        <v>230</v>
      </c>
      <c r="K97" s="53" t="s">
        <v>230</v>
      </c>
      <c r="L97" s="53" t="s">
        <v>188</v>
      </c>
      <c r="M97" s="53" t="s">
        <v>189</v>
      </c>
      <c r="N97" s="53" t="s">
        <v>189</v>
      </c>
      <c r="Q97" s="55">
        <v>93000.0</v>
      </c>
      <c r="R97" s="56" t="s">
        <v>70</v>
      </c>
      <c r="S97" s="56"/>
      <c r="T97" s="56"/>
      <c r="U97" s="56"/>
      <c r="V97" s="56"/>
      <c r="W97" s="57">
        <v>465.0</v>
      </c>
      <c r="X97" s="56" t="s">
        <v>70</v>
      </c>
      <c r="Y97" s="56"/>
      <c r="Z97" s="56"/>
      <c r="AA97" s="56"/>
      <c r="AB97" s="56"/>
      <c r="AC97" s="56"/>
      <c r="AD97" s="56"/>
      <c r="AE97" s="57">
        <v>1518669.0</v>
      </c>
      <c r="AF97" s="53" t="s">
        <v>70</v>
      </c>
      <c r="AG97" s="19"/>
    </row>
    <row r="98" ht="15.75" customHeight="1">
      <c r="A98" s="78">
        <v>5.993999499E9</v>
      </c>
      <c r="B98" s="79"/>
      <c r="C98" s="80">
        <v>44628.40694444445</v>
      </c>
      <c r="D98" s="79" t="s">
        <v>64</v>
      </c>
      <c r="E98" s="79" t="s">
        <v>65</v>
      </c>
      <c r="F98" s="79"/>
      <c r="G98" s="79"/>
      <c r="H98" s="79"/>
      <c r="I98" s="79" t="s">
        <v>240</v>
      </c>
      <c r="J98" s="79" t="s">
        <v>241</v>
      </c>
      <c r="K98" s="79" t="s">
        <v>241</v>
      </c>
      <c r="L98" s="79" t="s">
        <v>188</v>
      </c>
      <c r="M98" s="79" t="s">
        <v>189</v>
      </c>
      <c r="N98" s="79" t="s">
        <v>189</v>
      </c>
      <c r="Q98" s="147">
        <v>40300.0</v>
      </c>
      <c r="R98" s="82" t="s">
        <v>70</v>
      </c>
      <c r="S98" s="82"/>
      <c r="T98" s="82"/>
      <c r="U98" s="82"/>
      <c r="V98" s="82"/>
      <c r="W98" s="81">
        <v>202.0</v>
      </c>
      <c r="X98" s="82" t="s">
        <v>70</v>
      </c>
      <c r="Y98" s="82"/>
      <c r="Z98" s="82"/>
      <c r="AA98" s="82"/>
      <c r="AB98" s="82"/>
      <c r="AC98" s="82"/>
      <c r="AD98" s="82"/>
      <c r="AE98" s="81">
        <v>1426134.0</v>
      </c>
      <c r="AF98" s="79" t="s">
        <v>70</v>
      </c>
      <c r="AG98" s="148" t="s">
        <v>242</v>
      </c>
    </row>
    <row r="99" ht="15.75" customHeight="1">
      <c r="A99" s="52">
        <v>5.992308988E9</v>
      </c>
      <c r="B99" s="53"/>
      <c r="C99" s="54">
        <v>44627.88611111111</v>
      </c>
      <c r="D99" s="53" t="s">
        <v>64</v>
      </c>
      <c r="E99" s="53" t="s">
        <v>65</v>
      </c>
      <c r="F99" s="53"/>
      <c r="G99" s="53"/>
      <c r="H99" s="53"/>
      <c r="I99" s="53" t="s">
        <v>190</v>
      </c>
      <c r="J99" s="53" t="s">
        <v>191</v>
      </c>
      <c r="K99" s="53" t="s">
        <v>191</v>
      </c>
      <c r="L99" s="53" t="s">
        <v>188</v>
      </c>
      <c r="M99" s="53" t="s">
        <v>189</v>
      </c>
      <c r="N99" s="53" t="s">
        <v>189</v>
      </c>
      <c r="Q99" s="55">
        <v>69500.0</v>
      </c>
      <c r="R99" s="56" t="s">
        <v>70</v>
      </c>
      <c r="S99" s="56"/>
      <c r="T99" s="56"/>
      <c r="U99" s="56"/>
      <c r="V99" s="56"/>
      <c r="W99" s="57">
        <v>348.0</v>
      </c>
      <c r="X99" s="56" t="s">
        <v>70</v>
      </c>
      <c r="Y99" s="56"/>
      <c r="Z99" s="56"/>
      <c r="AA99" s="56"/>
      <c r="AB99" s="56"/>
      <c r="AC99" s="56"/>
      <c r="AD99" s="56"/>
      <c r="AE99" s="57">
        <v>1386036.0</v>
      </c>
      <c r="AF99" s="53" t="s">
        <v>70</v>
      </c>
      <c r="AG99" s="19"/>
    </row>
    <row r="100" ht="15.75" customHeight="1">
      <c r="A100" s="78">
        <v>5.987281865E9</v>
      </c>
      <c r="B100" s="79"/>
      <c r="C100" s="80">
        <v>44627.427777777775</v>
      </c>
      <c r="D100" s="79" t="s">
        <v>64</v>
      </c>
      <c r="E100" s="79" t="s">
        <v>65</v>
      </c>
      <c r="F100" s="79"/>
      <c r="G100" s="79"/>
      <c r="H100" s="79"/>
      <c r="I100" s="79" t="s">
        <v>186</v>
      </c>
      <c r="J100" s="79" t="s">
        <v>187</v>
      </c>
      <c r="K100" s="79" t="s">
        <v>187</v>
      </c>
      <c r="L100" s="79" t="s">
        <v>188</v>
      </c>
      <c r="M100" s="79" t="s">
        <v>189</v>
      </c>
      <c r="N100" s="79" t="s">
        <v>189</v>
      </c>
      <c r="Q100" s="81">
        <v>31000.0</v>
      </c>
      <c r="R100" s="82" t="s">
        <v>70</v>
      </c>
      <c r="S100" s="82"/>
      <c r="T100" s="82"/>
      <c r="U100" s="82"/>
      <c r="V100" s="82"/>
      <c r="W100" s="81">
        <v>155.0</v>
      </c>
      <c r="X100" s="82" t="s">
        <v>70</v>
      </c>
      <c r="Y100" s="82"/>
      <c r="Z100" s="82"/>
      <c r="AA100" s="82"/>
      <c r="AB100" s="82"/>
      <c r="AC100" s="82"/>
      <c r="AD100" s="82"/>
      <c r="AE100" s="81">
        <v>1316884.0</v>
      </c>
      <c r="AF100" s="79" t="s">
        <v>70</v>
      </c>
      <c r="AG100" s="148" t="s">
        <v>243</v>
      </c>
    </row>
    <row r="101" ht="15.75" customHeight="1">
      <c r="A101" s="78">
        <v>5.986768622E9</v>
      </c>
      <c r="B101" s="79"/>
      <c r="C101" s="80">
        <v>44627.375</v>
      </c>
      <c r="D101" s="79" t="s">
        <v>64</v>
      </c>
      <c r="E101" s="79" t="s">
        <v>65</v>
      </c>
      <c r="F101" s="79"/>
      <c r="G101" s="79"/>
      <c r="H101" s="79"/>
      <c r="I101" s="79" t="s">
        <v>217</v>
      </c>
      <c r="J101" s="79" t="s">
        <v>218</v>
      </c>
      <c r="K101" s="79" t="s">
        <v>218</v>
      </c>
      <c r="L101" s="79" t="s">
        <v>188</v>
      </c>
      <c r="M101" s="79" t="s">
        <v>189</v>
      </c>
      <c r="N101" s="79" t="s">
        <v>189</v>
      </c>
      <c r="Q101" s="81">
        <v>18000.0</v>
      </c>
      <c r="R101" s="82" t="s">
        <v>70</v>
      </c>
      <c r="S101" s="82"/>
      <c r="T101" s="82"/>
      <c r="U101" s="82"/>
      <c r="V101" s="82"/>
      <c r="W101" s="81">
        <v>90.0</v>
      </c>
      <c r="X101" s="82" t="s">
        <v>70</v>
      </c>
      <c r="Y101" s="82"/>
      <c r="Z101" s="82"/>
      <c r="AA101" s="82"/>
      <c r="AB101" s="82"/>
      <c r="AC101" s="82"/>
      <c r="AD101" s="82"/>
      <c r="AE101" s="81">
        <v>1286039.0</v>
      </c>
      <c r="AF101" s="79" t="s">
        <v>70</v>
      </c>
      <c r="AG101" s="148" t="s">
        <v>244</v>
      </c>
    </row>
    <row r="102" ht="15.75" customHeight="1">
      <c r="A102" s="78">
        <v>5.986763133E9</v>
      </c>
      <c r="B102" s="79"/>
      <c r="C102" s="80">
        <v>44627.37430555555</v>
      </c>
      <c r="D102" s="79" t="s">
        <v>64</v>
      </c>
      <c r="E102" s="79" t="s">
        <v>65</v>
      </c>
      <c r="F102" s="79"/>
      <c r="G102" s="79"/>
      <c r="H102" s="79"/>
      <c r="I102" s="79" t="s">
        <v>245</v>
      </c>
      <c r="J102" s="79" t="s">
        <v>246</v>
      </c>
      <c r="K102" s="79" t="s">
        <v>246</v>
      </c>
      <c r="L102" s="79" t="s">
        <v>188</v>
      </c>
      <c r="M102" s="79" t="s">
        <v>189</v>
      </c>
      <c r="N102" s="79" t="s">
        <v>189</v>
      </c>
      <c r="Q102" s="147">
        <v>60000.0</v>
      </c>
      <c r="R102" s="82" t="s">
        <v>70</v>
      </c>
      <c r="S102" s="82"/>
      <c r="T102" s="82"/>
      <c r="U102" s="82"/>
      <c r="V102" s="82"/>
      <c r="W102" s="81">
        <v>300.0</v>
      </c>
      <c r="X102" s="82" t="s">
        <v>70</v>
      </c>
      <c r="Y102" s="82"/>
      <c r="Z102" s="82"/>
      <c r="AA102" s="82"/>
      <c r="AB102" s="82"/>
      <c r="AC102" s="82"/>
      <c r="AD102" s="82"/>
      <c r="AE102" s="81">
        <v>1268129.0</v>
      </c>
      <c r="AF102" s="79" t="s">
        <v>70</v>
      </c>
      <c r="AG102" s="148" t="s">
        <v>247</v>
      </c>
    </row>
    <row r="103" ht="15.75" customHeight="1">
      <c r="A103" s="52"/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7"/>
      <c r="R103" s="56"/>
      <c r="S103" s="56"/>
      <c r="T103" s="56"/>
      <c r="U103" s="56"/>
      <c r="V103" s="56"/>
      <c r="W103" s="57"/>
      <c r="X103" s="56"/>
      <c r="Y103" s="56"/>
      <c r="Z103" s="56"/>
      <c r="AA103" s="56"/>
      <c r="AB103" s="56"/>
      <c r="AC103" s="56"/>
      <c r="AD103" s="56"/>
      <c r="AE103" s="57"/>
      <c r="AF103" s="53"/>
      <c r="AG103" s="19"/>
    </row>
    <row r="104" ht="15.75" customHeight="1">
      <c r="A104" s="52"/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7"/>
      <c r="R104" s="56"/>
      <c r="S104" s="56"/>
      <c r="T104" s="56"/>
      <c r="U104" s="56"/>
      <c r="V104" s="56"/>
      <c r="W104" s="57"/>
      <c r="X104" s="56"/>
      <c r="Y104" s="56"/>
      <c r="Z104" s="56"/>
      <c r="AA104" s="56"/>
      <c r="AB104" s="56"/>
      <c r="AC104" s="56"/>
      <c r="AD104" s="56"/>
      <c r="AE104" s="57"/>
      <c r="AF104" s="53"/>
      <c r="AG104" s="46">
        <f>Q102-21000</f>
        <v>39000</v>
      </c>
    </row>
    <row r="105" ht="15.75" customHeight="1">
      <c r="A105" s="52">
        <v>5.981220827E9</v>
      </c>
      <c r="B105" s="53"/>
      <c r="C105" s="54">
        <v>44626.486805555556</v>
      </c>
      <c r="D105" s="53" t="s">
        <v>64</v>
      </c>
      <c r="E105" s="53" t="s">
        <v>65</v>
      </c>
      <c r="F105" s="53"/>
      <c r="G105" s="53"/>
      <c r="H105" s="53"/>
      <c r="I105" s="53" t="s">
        <v>195</v>
      </c>
      <c r="J105" s="53" t="s">
        <v>196</v>
      </c>
      <c r="K105" s="53" t="s">
        <v>196</v>
      </c>
      <c r="L105" s="53" t="s">
        <v>188</v>
      </c>
      <c r="M105" s="53" t="s">
        <v>189</v>
      </c>
      <c r="N105" s="53" t="s">
        <v>189</v>
      </c>
      <c r="Q105" s="55">
        <v>55000.0</v>
      </c>
      <c r="R105" s="56" t="s">
        <v>70</v>
      </c>
      <c r="S105" s="56"/>
      <c r="T105" s="56"/>
      <c r="U105" s="56"/>
      <c r="V105" s="56"/>
      <c r="W105" s="57">
        <v>275.0</v>
      </c>
      <c r="X105" s="56" t="s">
        <v>70</v>
      </c>
      <c r="Y105" s="56"/>
      <c r="Z105" s="56"/>
      <c r="AA105" s="56"/>
      <c r="AB105" s="56"/>
      <c r="AC105" s="56"/>
      <c r="AD105" s="56"/>
      <c r="AE105" s="57">
        <v>1208429.0</v>
      </c>
      <c r="AF105" s="53" t="s">
        <v>70</v>
      </c>
      <c r="AG105" s="46">
        <f t="shared" ref="AG105:AG106" si="1">Q100</f>
        <v>31000</v>
      </c>
    </row>
    <row r="106" ht="15.75" customHeight="1">
      <c r="A106" s="52">
        <v>5.974267452E9</v>
      </c>
      <c r="B106" s="53"/>
      <c r="C106" s="54">
        <v>44625.48055555556</v>
      </c>
      <c r="D106" s="53" t="s">
        <v>64</v>
      </c>
      <c r="E106" s="53" t="s">
        <v>65</v>
      </c>
      <c r="F106" s="53"/>
      <c r="G106" s="53"/>
      <c r="H106" s="53"/>
      <c r="I106" s="53" t="s">
        <v>186</v>
      </c>
      <c r="J106" s="53" t="s">
        <v>187</v>
      </c>
      <c r="K106" s="53" t="s">
        <v>187</v>
      </c>
      <c r="L106" s="53" t="s">
        <v>188</v>
      </c>
      <c r="M106" s="53" t="s">
        <v>189</v>
      </c>
      <c r="N106" s="53" t="s">
        <v>189</v>
      </c>
      <c r="Q106" s="55">
        <v>20000.0</v>
      </c>
      <c r="R106" s="56" t="s">
        <v>70</v>
      </c>
      <c r="S106" s="56"/>
      <c r="T106" s="56"/>
      <c r="U106" s="56"/>
      <c r="V106" s="56"/>
      <c r="W106" s="57">
        <v>100.0</v>
      </c>
      <c r="X106" s="56" t="s">
        <v>70</v>
      </c>
      <c r="Y106" s="56"/>
      <c r="Z106" s="56"/>
      <c r="AA106" s="56"/>
      <c r="AB106" s="56"/>
      <c r="AC106" s="56"/>
      <c r="AD106" s="56"/>
      <c r="AE106" s="57">
        <v>1153704.0</v>
      </c>
      <c r="AF106" s="53" t="s">
        <v>70</v>
      </c>
      <c r="AG106" s="46">
        <f t="shared" si="1"/>
        <v>18000</v>
      </c>
    </row>
    <row r="107" ht="15.75" customHeight="1">
      <c r="A107" s="52">
        <v>5.974262993E9</v>
      </c>
      <c r="B107" s="53"/>
      <c r="C107" s="54">
        <v>44625.48055555556</v>
      </c>
      <c r="D107" s="53" t="s">
        <v>64</v>
      </c>
      <c r="E107" s="53" t="s">
        <v>65</v>
      </c>
      <c r="F107" s="53"/>
      <c r="G107" s="53"/>
      <c r="H107" s="53"/>
      <c r="I107" s="53" t="s">
        <v>186</v>
      </c>
      <c r="J107" s="53" t="s">
        <v>187</v>
      </c>
      <c r="K107" s="53" t="s">
        <v>187</v>
      </c>
      <c r="L107" s="53" t="s">
        <v>188</v>
      </c>
      <c r="M107" s="53" t="s">
        <v>189</v>
      </c>
      <c r="N107" s="53" t="s">
        <v>189</v>
      </c>
      <c r="Q107" s="55">
        <v>17000.0</v>
      </c>
      <c r="R107" s="56" t="s">
        <v>70</v>
      </c>
      <c r="S107" s="56"/>
      <c r="T107" s="56"/>
      <c r="U107" s="56"/>
      <c r="V107" s="56"/>
      <c r="W107" s="57">
        <v>85.0</v>
      </c>
      <c r="X107" s="56" t="s">
        <v>70</v>
      </c>
      <c r="Y107" s="56"/>
      <c r="Z107" s="56"/>
      <c r="AA107" s="56"/>
      <c r="AB107" s="56"/>
      <c r="AC107" s="56"/>
      <c r="AD107" s="56"/>
      <c r="AE107" s="57">
        <v>1133804.0</v>
      </c>
      <c r="AF107" s="53" t="s">
        <v>70</v>
      </c>
      <c r="AG107" s="46">
        <f>AG104+AG105+AG106</f>
        <v>88000</v>
      </c>
    </row>
    <row r="108" ht="15.75" customHeight="1">
      <c r="A108" s="52">
        <v>5.973845289E9</v>
      </c>
      <c r="B108" s="53"/>
      <c r="C108" s="54">
        <v>44625.43819444445</v>
      </c>
      <c r="D108" s="53" t="s">
        <v>64</v>
      </c>
      <c r="E108" s="53" t="s">
        <v>65</v>
      </c>
      <c r="F108" s="53"/>
      <c r="G108" s="53"/>
      <c r="H108" s="53"/>
      <c r="I108" s="53" t="s">
        <v>213</v>
      </c>
      <c r="J108" s="53" t="s">
        <v>214</v>
      </c>
      <c r="K108" s="53" t="s">
        <v>214</v>
      </c>
      <c r="L108" s="53" t="s">
        <v>188</v>
      </c>
      <c r="M108" s="53" t="s">
        <v>189</v>
      </c>
      <c r="N108" s="53" t="s">
        <v>189</v>
      </c>
      <c r="Q108" s="55">
        <v>22000.0</v>
      </c>
      <c r="R108" s="56" t="s">
        <v>70</v>
      </c>
      <c r="S108" s="56"/>
      <c r="T108" s="56"/>
      <c r="U108" s="56"/>
      <c r="V108" s="56"/>
      <c r="W108" s="57">
        <v>110.0</v>
      </c>
      <c r="X108" s="56" t="s">
        <v>70</v>
      </c>
      <c r="Y108" s="56"/>
      <c r="Z108" s="56"/>
      <c r="AA108" s="56"/>
      <c r="AB108" s="56"/>
      <c r="AC108" s="56"/>
      <c r="AD108" s="56"/>
      <c r="AE108" s="57">
        <v>1116889.0</v>
      </c>
      <c r="AF108" s="53" t="s">
        <v>70</v>
      </c>
      <c r="AG108" s="19"/>
    </row>
    <row r="109" ht="15.75" customHeight="1">
      <c r="A109" s="52">
        <v>5.971345436E9</v>
      </c>
      <c r="B109" s="53"/>
      <c r="C109" s="54">
        <v>44624.83819444444</v>
      </c>
      <c r="D109" s="53" t="s">
        <v>64</v>
      </c>
      <c r="E109" s="53" t="s">
        <v>65</v>
      </c>
      <c r="F109" s="53"/>
      <c r="G109" s="53"/>
      <c r="H109" s="53"/>
      <c r="I109" s="53" t="s">
        <v>190</v>
      </c>
      <c r="J109" s="53" t="s">
        <v>191</v>
      </c>
      <c r="K109" s="53" t="s">
        <v>191</v>
      </c>
      <c r="L109" s="53" t="s">
        <v>188</v>
      </c>
      <c r="M109" s="53" t="s">
        <v>189</v>
      </c>
      <c r="N109" s="53" t="s">
        <v>189</v>
      </c>
      <c r="Q109" s="55">
        <v>50000.0</v>
      </c>
      <c r="R109" s="56" t="s">
        <v>70</v>
      </c>
      <c r="S109" s="56"/>
      <c r="T109" s="56"/>
      <c r="U109" s="56"/>
      <c r="V109" s="56"/>
      <c r="W109" s="57">
        <v>250.0</v>
      </c>
      <c r="X109" s="56" t="s">
        <v>70</v>
      </c>
      <c r="Y109" s="56"/>
      <c r="Z109" s="56"/>
      <c r="AA109" s="56"/>
      <c r="AB109" s="56"/>
      <c r="AC109" s="56"/>
      <c r="AD109" s="56"/>
      <c r="AE109" s="57">
        <v>1094999.0</v>
      </c>
      <c r="AF109" s="53" t="s">
        <v>70</v>
      </c>
      <c r="AG109" s="19"/>
    </row>
    <row r="110" ht="15.75" customHeight="1">
      <c r="A110" s="52">
        <v>5.967821161E9</v>
      </c>
      <c r="B110" s="53"/>
      <c r="C110" s="54">
        <v>44624.55138888889</v>
      </c>
      <c r="D110" s="53" t="s">
        <v>64</v>
      </c>
      <c r="E110" s="53" t="s">
        <v>65</v>
      </c>
      <c r="F110" s="53"/>
      <c r="G110" s="53"/>
      <c r="H110" s="53"/>
      <c r="I110" s="53" t="s">
        <v>207</v>
      </c>
      <c r="J110" s="53" t="s">
        <v>208</v>
      </c>
      <c r="K110" s="53" t="s">
        <v>208</v>
      </c>
      <c r="L110" s="53" t="s">
        <v>188</v>
      </c>
      <c r="M110" s="53" t="s">
        <v>189</v>
      </c>
      <c r="N110" s="53" t="s">
        <v>189</v>
      </c>
      <c r="Q110" s="55">
        <v>46500.0</v>
      </c>
      <c r="R110" s="56" t="s">
        <v>70</v>
      </c>
      <c r="S110" s="56"/>
      <c r="T110" s="56"/>
      <c r="U110" s="56"/>
      <c r="V110" s="56"/>
      <c r="W110" s="57">
        <v>232.0</v>
      </c>
      <c r="X110" s="56" t="s">
        <v>70</v>
      </c>
      <c r="Y110" s="56"/>
      <c r="Z110" s="56"/>
      <c r="AA110" s="56"/>
      <c r="AB110" s="56"/>
      <c r="AC110" s="56"/>
      <c r="AD110" s="56"/>
      <c r="AE110" s="57">
        <v>1045249.0</v>
      </c>
      <c r="AF110" s="53" t="s">
        <v>70</v>
      </c>
      <c r="AG110" s="19"/>
    </row>
    <row r="111" ht="15.75" customHeight="1">
      <c r="A111" s="52">
        <v>5.967807888E9</v>
      </c>
      <c r="B111" s="53"/>
      <c r="C111" s="54">
        <v>44624.55</v>
      </c>
      <c r="D111" s="53" t="s">
        <v>64</v>
      </c>
      <c r="E111" s="53" t="s">
        <v>65</v>
      </c>
      <c r="F111" s="53"/>
      <c r="G111" s="53"/>
      <c r="H111" s="53"/>
      <c r="I111" s="53" t="s">
        <v>186</v>
      </c>
      <c r="J111" s="53" t="s">
        <v>187</v>
      </c>
      <c r="K111" s="53" t="s">
        <v>187</v>
      </c>
      <c r="L111" s="53" t="s">
        <v>188</v>
      </c>
      <c r="M111" s="53" t="s">
        <v>189</v>
      </c>
      <c r="N111" s="53" t="s">
        <v>189</v>
      </c>
      <c r="Q111" s="55">
        <v>110500.0</v>
      </c>
      <c r="R111" s="56" t="s">
        <v>70</v>
      </c>
      <c r="S111" s="56"/>
      <c r="T111" s="56"/>
      <c r="U111" s="56"/>
      <c r="V111" s="56"/>
      <c r="W111" s="57">
        <v>552.0</v>
      </c>
      <c r="X111" s="56" t="s">
        <v>70</v>
      </c>
      <c r="Y111" s="56"/>
      <c r="Z111" s="56"/>
      <c r="AA111" s="56"/>
      <c r="AB111" s="56"/>
      <c r="AC111" s="56"/>
      <c r="AD111" s="56"/>
      <c r="AE111" s="57">
        <v>998981.0</v>
      </c>
      <c r="AF111" s="53" t="s">
        <v>70</v>
      </c>
      <c r="AG111" s="19"/>
    </row>
    <row r="112" ht="15.75" customHeight="1">
      <c r="A112" s="52">
        <v>5.965804563E9</v>
      </c>
      <c r="B112" s="53"/>
      <c r="C112" s="54">
        <v>44624.34930555556</v>
      </c>
      <c r="D112" s="53" t="s">
        <v>64</v>
      </c>
      <c r="E112" s="53" t="s">
        <v>65</v>
      </c>
      <c r="F112" s="53"/>
      <c r="G112" s="53"/>
      <c r="H112" s="53"/>
      <c r="I112" s="53" t="s">
        <v>245</v>
      </c>
      <c r="J112" s="53" t="s">
        <v>246</v>
      </c>
      <c r="K112" s="53" t="s">
        <v>246</v>
      </c>
      <c r="L112" s="53" t="s">
        <v>188</v>
      </c>
      <c r="M112" s="53" t="s">
        <v>189</v>
      </c>
      <c r="N112" s="53" t="s">
        <v>189</v>
      </c>
      <c r="Q112" s="55">
        <v>146000.0</v>
      </c>
      <c r="R112" s="56" t="s">
        <v>70</v>
      </c>
      <c r="S112" s="56"/>
      <c r="T112" s="56"/>
      <c r="U112" s="56"/>
      <c r="V112" s="56"/>
      <c r="W112" s="57">
        <v>730.0</v>
      </c>
      <c r="X112" s="56" t="s">
        <v>70</v>
      </c>
      <c r="Y112" s="56"/>
      <c r="Z112" s="56"/>
      <c r="AA112" s="56"/>
      <c r="AB112" s="56"/>
      <c r="AC112" s="56"/>
      <c r="AD112" s="56"/>
      <c r="AE112" s="57">
        <v>889033.0</v>
      </c>
      <c r="AF112" s="53" t="s">
        <v>70</v>
      </c>
      <c r="AG112" s="19"/>
    </row>
    <row r="113" ht="15.75" customHeight="1">
      <c r="A113" s="52">
        <v>5.964694971E9</v>
      </c>
      <c r="B113" s="53"/>
      <c r="C113" s="54">
        <v>44623.89444444444</v>
      </c>
      <c r="D113" s="53" t="s">
        <v>64</v>
      </c>
      <c r="E113" s="53" t="s">
        <v>65</v>
      </c>
      <c r="F113" s="53"/>
      <c r="G113" s="53"/>
      <c r="H113" s="53"/>
      <c r="I113" s="53" t="s">
        <v>248</v>
      </c>
      <c r="J113" s="53" t="s">
        <v>249</v>
      </c>
      <c r="K113" s="53" t="s">
        <v>249</v>
      </c>
      <c r="L113" s="53" t="s">
        <v>188</v>
      </c>
      <c r="M113" s="53" t="s">
        <v>189</v>
      </c>
      <c r="N113" s="53" t="s">
        <v>189</v>
      </c>
      <c r="Q113" s="55">
        <v>12000.0</v>
      </c>
      <c r="R113" s="56" t="s">
        <v>70</v>
      </c>
      <c r="S113" s="56"/>
      <c r="T113" s="56"/>
      <c r="U113" s="56"/>
      <c r="V113" s="56"/>
      <c r="W113" s="57">
        <v>60.0</v>
      </c>
      <c r="X113" s="56" t="s">
        <v>70</v>
      </c>
      <c r="Y113" s="56"/>
      <c r="Z113" s="56"/>
      <c r="AA113" s="56"/>
      <c r="AB113" s="56"/>
      <c r="AC113" s="56"/>
      <c r="AD113" s="56"/>
      <c r="AE113" s="57">
        <v>743763.0</v>
      </c>
      <c r="AF113" s="53" t="s">
        <v>70</v>
      </c>
      <c r="AG113" s="19"/>
    </row>
    <row r="114" ht="15.75" customHeight="1">
      <c r="A114" s="52">
        <v>5.96456387E9</v>
      </c>
      <c r="B114" s="53"/>
      <c r="C114" s="54">
        <v>44623.879166666666</v>
      </c>
      <c r="D114" s="53" t="s">
        <v>64</v>
      </c>
      <c r="E114" s="53" t="s">
        <v>65</v>
      </c>
      <c r="F114" s="53"/>
      <c r="G114" s="53"/>
      <c r="H114" s="53"/>
      <c r="I114" s="53" t="s">
        <v>190</v>
      </c>
      <c r="J114" s="53" t="s">
        <v>191</v>
      </c>
      <c r="K114" s="53" t="s">
        <v>191</v>
      </c>
      <c r="L114" s="53" t="s">
        <v>188</v>
      </c>
      <c r="M114" s="53" t="s">
        <v>189</v>
      </c>
      <c r="N114" s="53" t="s">
        <v>189</v>
      </c>
      <c r="Q114" s="55">
        <v>69000.0</v>
      </c>
      <c r="R114" s="56" t="s">
        <v>70</v>
      </c>
      <c r="S114" s="56"/>
      <c r="T114" s="56"/>
      <c r="U114" s="56"/>
      <c r="V114" s="56"/>
      <c r="W114" s="57">
        <v>345.0</v>
      </c>
      <c r="X114" s="56" t="s">
        <v>70</v>
      </c>
      <c r="Y114" s="56"/>
      <c r="Z114" s="56"/>
      <c r="AA114" s="56"/>
      <c r="AB114" s="56"/>
      <c r="AC114" s="56"/>
      <c r="AD114" s="56"/>
      <c r="AE114" s="57">
        <v>731823.0</v>
      </c>
      <c r="AF114" s="53" t="s">
        <v>70</v>
      </c>
      <c r="AG114" s="19"/>
    </row>
    <row r="115" ht="15.75" customHeight="1">
      <c r="A115" s="52">
        <v>5.961938714E9</v>
      </c>
      <c r="B115" s="53"/>
      <c r="C115" s="54">
        <v>44623.68263888889</v>
      </c>
      <c r="D115" s="53" t="s">
        <v>64</v>
      </c>
      <c r="E115" s="53" t="s">
        <v>65</v>
      </c>
      <c r="F115" s="53"/>
      <c r="G115" s="53"/>
      <c r="H115" s="53"/>
      <c r="I115" s="53" t="s">
        <v>195</v>
      </c>
      <c r="J115" s="53" t="s">
        <v>196</v>
      </c>
      <c r="K115" s="53" t="s">
        <v>196</v>
      </c>
      <c r="L115" s="53" t="s">
        <v>188</v>
      </c>
      <c r="M115" s="53" t="s">
        <v>189</v>
      </c>
      <c r="N115" s="53" t="s">
        <v>189</v>
      </c>
      <c r="Q115" s="55">
        <v>45000.0</v>
      </c>
      <c r="R115" s="56" t="s">
        <v>70</v>
      </c>
      <c r="S115" s="56"/>
      <c r="T115" s="56"/>
      <c r="U115" s="56"/>
      <c r="V115" s="56"/>
      <c r="W115" s="57">
        <v>225.0</v>
      </c>
      <c r="X115" s="56" t="s">
        <v>70</v>
      </c>
      <c r="Y115" s="56"/>
      <c r="Z115" s="56"/>
      <c r="AA115" s="56"/>
      <c r="AB115" s="56"/>
      <c r="AC115" s="56"/>
      <c r="AD115" s="56"/>
      <c r="AE115" s="57">
        <v>663168.0</v>
      </c>
      <c r="AF115" s="53" t="s">
        <v>70</v>
      </c>
      <c r="AG115" s="19"/>
    </row>
    <row r="116" ht="15.75" customHeight="1">
      <c r="A116" s="52">
        <v>5.960493623E9</v>
      </c>
      <c r="B116" s="53"/>
      <c r="C116" s="54">
        <v>44623.53680555556</v>
      </c>
      <c r="D116" s="53" t="s">
        <v>64</v>
      </c>
      <c r="E116" s="53" t="s">
        <v>65</v>
      </c>
      <c r="F116" s="53"/>
      <c r="G116" s="53"/>
      <c r="H116" s="53"/>
      <c r="I116" s="53" t="s">
        <v>213</v>
      </c>
      <c r="J116" s="53" t="s">
        <v>214</v>
      </c>
      <c r="K116" s="53" t="s">
        <v>214</v>
      </c>
      <c r="L116" s="53" t="s">
        <v>188</v>
      </c>
      <c r="M116" s="53" t="s">
        <v>189</v>
      </c>
      <c r="N116" s="53" t="s">
        <v>189</v>
      </c>
      <c r="Q116" s="55">
        <v>22000.0</v>
      </c>
      <c r="R116" s="56" t="s">
        <v>70</v>
      </c>
      <c r="S116" s="56"/>
      <c r="T116" s="56"/>
      <c r="U116" s="56"/>
      <c r="V116" s="56"/>
      <c r="W116" s="57">
        <v>110.0</v>
      </c>
      <c r="X116" s="56" t="s">
        <v>70</v>
      </c>
      <c r="Y116" s="56"/>
      <c r="Z116" s="56"/>
      <c r="AA116" s="56"/>
      <c r="AB116" s="56"/>
      <c r="AC116" s="56"/>
      <c r="AD116" s="56"/>
      <c r="AE116" s="57">
        <v>618393.0</v>
      </c>
      <c r="AF116" s="53" t="s">
        <v>70</v>
      </c>
      <c r="AG116" s="19"/>
    </row>
    <row r="117" ht="15.75" customHeight="1">
      <c r="A117" s="52">
        <v>5.959135633E9</v>
      </c>
      <c r="B117" s="53"/>
      <c r="C117" s="54">
        <v>44623.399305555555</v>
      </c>
      <c r="D117" s="53" t="s">
        <v>64</v>
      </c>
      <c r="E117" s="53" t="s">
        <v>65</v>
      </c>
      <c r="F117" s="53"/>
      <c r="G117" s="53"/>
      <c r="H117" s="53"/>
      <c r="I117" s="53" t="s">
        <v>186</v>
      </c>
      <c r="J117" s="53" t="s">
        <v>187</v>
      </c>
      <c r="K117" s="53" t="s">
        <v>187</v>
      </c>
      <c r="L117" s="53" t="s">
        <v>188</v>
      </c>
      <c r="M117" s="53" t="s">
        <v>189</v>
      </c>
      <c r="N117" s="53" t="s">
        <v>189</v>
      </c>
      <c r="Q117" s="55">
        <v>120000.0</v>
      </c>
      <c r="R117" s="56" t="s">
        <v>70</v>
      </c>
      <c r="S117" s="56"/>
      <c r="T117" s="56"/>
      <c r="U117" s="56"/>
      <c r="V117" s="56"/>
      <c r="W117" s="57">
        <v>600.0</v>
      </c>
      <c r="X117" s="56" t="s">
        <v>70</v>
      </c>
      <c r="Y117" s="56"/>
      <c r="Z117" s="56"/>
      <c r="AA117" s="56"/>
      <c r="AB117" s="56"/>
      <c r="AC117" s="56"/>
      <c r="AD117" s="56"/>
      <c r="AE117" s="57">
        <v>596503.0</v>
      </c>
      <c r="AF117" s="53" t="s">
        <v>70</v>
      </c>
      <c r="AG117" s="19"/>
    </row>
    <row r="118" ht="15.75" customHeight="1">
      <c r="A118" s="52">
        <v>5.956812525E9</v>
      </c>
      <c r="B118" s="53"/>
      <c r="C118" s="54">
        <v>44622.81319444445</v>
      </c>
      <c r="D118" s="53" t="s">
        <v>64</v>
      </c>
      <c r="E118" s="53" t="s">
        <v>65</v>
      </c>
      <c r="F118" s="53"/>
      <c r="G118" s="53"/>
      <c r="H118" s="53"/>
      <c r="I118" s="53" t="s">
        <v>245</v>
      </c>
      <c r="J118" s="53" t="s">
        <v>246</v>
      </c>
      <c r="K118" s="53" t="s">
        <v>246</v>
      </c>
      <c r="L118" s="53" t="s">
        <v>188</v>
      </c>
      <c r="M118" s="53" t="s">
        <v>189</v>
      </c>
      <c r="N118" s="53" t="s">
        <v>189</v>
      </c>
      <c r="Q118" s="55">
        <v>23000.0</v>
      </c>
      <c r="R118" s="56" t="s">
        <v>70</v>
      </c>
      <c r="S118" s="56"/>
      <c r="T118" s="56"/>
      <c r="U118" s="56"/>
      <c r="V118" s="56"/>
      <c r="W118" s="57">
        <v>115.0</v>
      </c>
      <c r="X118" s="56" t="s">
        <v>70</v>
      </c>
      <c r="Y118" s="56"/>
      <c r="Z118" s="56"/>
      <c r="AA118" s="56"/>
      <c r="AB118" s="56"/>
      <c r="AC118" s="56"/>
      <c r="AD118" s="56"/>
      <c r="AE118" s="57">
        <v>477103.0</v>
      </c>
      <c r="AF118" s="53" t="s">
        <v>70</v>
      </c>
      <c r="AG118" s="19"/>
    </row>
    <row r="119" ht="15.75" customHeight="1">
      <c r="A119" s="52">
        <v>5.95635578E9</v>
      </c>
      <c r="B119" s="53"/>
      <c r="C119" s="54">
        <v>44622.78472222222</v>
      </c>
      <c r="D119" s="53" t="s">
        <v>64</v>
      </c>
      <c r="E119" s="53" t="s">
        <v>65</v>
      </c>
      <c r="F119" s="53"/>
      <c r="G119" s="53"/>
      <c r="H119" s="53"/>
      <c r="I119" s="53" t="s">
        <v>190</v>
      </c>
      <c r="J119" s="53" t="s">
        <v>191</v>
      </c>
      <c r="K119" s="53" t="s">
        <v>191</v>
      </c>
      <c r="L119" s="53" t="s">
        <v>188</v>
      </c>
      <c r="M119" s="53" t="s">
        <v>189</v>
      </c>
      <c r="N119" s="53" t="s">
        <v>189</v>
      </c>
      <c r="Q119" s="55">
        <v>95000.0</v>
      </c>
      <c r="R119" s="56" t="s">
        <v>70</v>
      </c>
      <c r="S119" s="56"/>
      <c r="T119" s="56"/>
      <c r="U119" s="56"/>
      <c r="V119" s="56"/>
      <c r="W119" s="57">
        <v>475.0</v>
      </c>
      <c r="X119" s="56" t="s">
        <v>70</v>
      </c>
      <c r="Y119" s="56"/>
      <c r="Z119" s="56"/>
      <c r="AA119" s="56"/>
      <c r="AB119" s="56"/>
      <c r="AC119" s="56"/>
      <c r="AD119" s="56"/>
      <c r="AE119" s="57">
        <v>454218.0</v>
      </c>
      <c r="AF119" s="53" t="s">
        <v>70</v>
      </c>
      <c r="AG119" s="19"/>
    </row>
    <row r="120" ht="15.75" customHeight="1">
      <c r="A120" s="52">
        <v>5.955511817E9</v>
      </c>
      <c r="B120" s="53"/>
      <c r="C120" s="54">
        <v>44622.72986111111</v>
      </c>
      <c r="D120" s="53" t="s">
        <v>64</v>
      </c>
      <c r="E120" s="53" t="s">
        <v>65</v>
      </c>
      <c r="F120" s="53"/>
      <c r="G120" s="53"/>
      <c r="H120" s="53"/>
      <c r="I120" s="53" t="s">
        <v>186</v>
      </c>
      <c r="J120" s="53" t="s">
        <v>187</v>
      </c>
      <c r="K120" s="53" t="s">
        <v>187</v>
      </c>
      <c r="L120" s="53" t="s">
        <v>188</v>
      </c>
      <c r="M120" s="53" t="s">
        <v>189</v>
      </c>
      <c r="N120" s="53" t="s">
        <v>189</v>
      </c>
      <c r="Q120" s="55">
        <v>12500.0</v>
      </c>
      <c r="R120" s="56" t="s">
        <v>70</v>
      </c>
      <c r="S120" s="56"/>
      <c r="T120" s="56"/>
      <c r="U120" s="56"/>
      <c r="V120" s="56"/>
      <c r="W120" s="57">
        <v>62.0</v>
      </c>
      <c r="X120" s="56" t="s">
        <v>70</v>
      </c>
      <c r="Y120" s="56"/>
      <c r="Z120" s="56"/>
      <c r="AA120" s="56"/>
      <c r="AB120" s="56"/>
      <c r="AC120" s="56"/>
      <c r="AD120" s="56"/>
      <c r="AE120" s="57">
        <v>359693.0</v>
      </c>
      <c r="AF120" s="53" t="s">
        <v>70</v>
      </c>
      <c r="AG120" s="19"/>
    </row>
    <row r="121" ht="15.75" customHeight="1">
      <c r="A121" s="52">
        <v>5.95499297E9</v>
      </c>
      <c r="B121" s="53"/>
      <c r="C121" s="54">
        <v>44622.68819444445</v>
      </c>
      <c r="D121" s="53" t="s">
        <v>64</v>
      </c>
      <c r="E121" s="53" t="s">
        <v>65</v>
      </c>
      <c r="F121" s="53"/>
      <c r="G121" s="53"/>
      <c r="H121" s="53"/>
      <c r="I121" s="53" t="s">
        <v>195</v>
      </c>
      <c r="J121" s="53" t="s">
        <v>196</v>
      </c>
      <c r="K121" s="53" t="s">
        <v>196</v>
      </c>
      <c r="L121" s="53" t="s">
        <v>188</v>
      </c>
      <c r="M121" s="53" t="s">
        <v>189</v>
      </c>
      <c r="N121" s="53" t="s">
        <v>189</v>
      </c>
      <c r="Q121" s="55">
        <v>73000.0</v>
      </c>
      <c r="R121" s="56" t="s">
        <v>70</v>
      </c>
      <c r="S121" s="56"/>
      <c r="T121" s="56"/>
      <c r="U121" s="56"/>
      <c r="V121" s="56"/>
      <c r="W121" s="57">
        <v>365.0</v>
      </c>
      <c r="X121" s="56" t="s">
        <v>70</v>
      </c>
      <c r="Y121" s="56"/>
      <c r="Z121" s="56"/>
      <c r="AA121" s="56"/>
      <c r="AB121" s="56"/>
      <c r="AC121" s="56"/>
      <c r="AD121" s="56"/>
      <c r="AE121" s="57">
        <v>347255.0</v>
      </c>
      <c r="AF121" s="53" t="s">
        <v>70</v>
      </c>
      <c r="AG121" s="19"/>
    </row>
    <row r="122" ht="15.75" customHeight="1">
      <c r="A122" s="52">
        <v>5.954091154E9</v>
      </c>
      <c r="B122" s="53"/>
      <c r="C122" s="54">
        <v>44622.595138888886</v>
      </c>
      <c r="D122" s="53" t="s">
        <v>64</v>
      </c>
      <c r="E122" s="53" t="s">
        <v>65</v>
      </c>
      <c r="F122" s="53"/>
      <c r="G122" s="53"/>
      <c r="H122" s="53"/>
      <c r="I122" s="53" t="s">
        <v>168</v>
      </c>
      <c r="J122" s="53" t="s">
        <v>169</v>
      </c>
      <c r="K122" s="53" t="s">
        <v>169</v>
      </c>
      <c r="L122" s="53" t="s">
        <v>188</v>
      </c>
      <c r="M122" s="53" t="s">
        <v>189</v>
      </c>
      <c r="N122" s="53" t="s">
        <v>189</v>
      </c>
      <c r="Q122" s="55">
        <v>35000.0</v>
      </c>
      <c r="R122" s="56" t="s">
        <v>70</v>
      </c>
      <c r="S122" s="56"/>
      <c r="T122" s="56"/>
      <c r="U122" s="56"/>
      <c r="V122" s="56"/>
      <c r="W122" s="57">
        <v>175.0</v>
      </c>
      <c r="X122" s="56" t="s">
        <v>70</v>
      </c>
      <c r="Y122" s="56"/>
      <c r="Z122" s="56"/>
      <c r="AA122" s="56"/>
      <c r="AB122" s="56"/>
      <c r="AC122" s="56"/>
      <c r="AD122" s="56"/>
      <c r="AE122" s="57">
        <v>274620.0</v>
      </c>
      <c r="AF122" s="53" t="s">
        <v>70</v>
      </c>
      <c r="AG122" s="19"/>
    </row>
    <row r="123" ht="15.75" customHeight="1">
      <c r="A123" s="58">
        <v>5.953618989E9</v>
      </c>
      <c r="B123" s="59"/>
      <c r="C123" s="60">
        <v>44622.541666666664</v>
      </c>
      <c r="D123" s="59" t="s">
        <v>64</v>
      </c>
      <c r="E123" s="59" t="s">
        <v>65</v>
      </c>
      <c r="F123" s="59"/>
      <c r="G123" s="59"/>
      <c r="H123" s="59"/>
      <c r="I123" s="59" t="s">
        <v>213</v>
      </c>
      <c r="J123" s="59" t="s">
        <v>214</v>
      </c>
      <c r="K123" s="59" t="s">
        <v>214</v>
      </c>
      <c r="L123" s="59" t="s">
        <v>188</v>
      </c>
      <c r="M123" s="59" t="s">
        <v>189</v>
      </c>
      <c r="N123" s="59" t="s">
        <v>189</v>
      </c>
      <c r="Q123" s="55">
        <v>4500.0</v>
      </c>
      <c r="R123" s="62" t="s">
        <v>70</v>
      </c>
      <c r="S123" s="62"/>
      <c r="T123" s="62"/>
      <c r="U123" s="62"/>
      <c r="V123" s="62"/>
      <c r="W123" s="61">
        <v>22.0</v>
      </c>
      <c r="X123" s="62" t="s">
        <v>70</v>
      </c>
      <c r="Y123" s="62"/>
      <c r="Z123" s="62"/>
      <c r="AA123" s="62"/>
      <c r="AB123" s="62"/>
      <c r="AC123" s="62"/>
      <c r="AD123" s="62"/>
      <c r="AE123" s="61">
        <v>239795.0</v>
      </c>
      <c r="AF123" s="59" t="s">
        <v>70</v>
      </c>
      <c r="AG123" s="139" t="s">
        <v>250</v>
      </c>
    </row>
    <row r="124" ht="15.75" customHeight="1">
      <c r="A124" s="52">
        <v>5.952715225E9</v>
      </c>
      <c r="B124" s="53"/>
      <c r="C124" s="54">
        <v>44622.44305555556</v>
      </c>
      <c r="D124" s="53" t="s">
        <v>64</v>
      </c>
      <c r="E124" s="53" t="s">
        <v>65</v>
      </c>
      <c r="F124" s="53"/>
      <c r="G124" s="53"/>
      <c r="H124" s="53"/>
      <c r="I124" s="53" t="s">
        <v>190</v>
      </c>
      <c r="J124" s="53" t="s">
        <v>191</v>
      </c>
      <c r="K124" s="53" t="s">
        <v>191</v>
      </c>
      <c r="L124" s="53" t="s">
        <v>188</v>
      </c>
      <c r="M124" s="53" t="s">
        <v>189</v>
      </c>
      <c r="N124" s="53" t="s">
        <v>189</v>
      </c>
      <c r="Q124" s="55">
        <v>71500.0</v>
      </c>
      <c r="R124" s="56" t="s">
        <v>70</v>
      </c>
      <c r="S124" s="56"/>
      <c r="T124" s="56"/>
      <c r="U124" s="56"/>
      <c r="V124" s="56"/>
      <c r="W124" s="57">
        <v>358.0</v>
      </c>
      <c r="X124" s="56" t="s">
        <v>70</v>
      </c>
      <c r="Y124" s="56"/>
      <c r="Z124" s="56"/>
      <c r="AA124" s="56"/>
      <c r="AB124" s="56"/>
      <c r="AC124" s="56"/>
      <c r="AD124" s="56"/>
      <c r="AE124" s="57">
        <v>235317.0</v>
      </c>
      <c r="AF124" s="53" t="s">
        <v>70</v>
      </c>
      <c r="AG124" s="19"/>
    </row>
    <row r="125" ht="15.75" customHeight="1">
      <c r="A125" s="52">
        <v>5.952035201E9</v>
      </c>
      <c r="B125" s="53"/>
      <c r="C125" s="54">
        <v>44622.365277777775</v>
      </c>
      <c r="D125" s="53" t="s">
        <v>64</v>
      </c>
      <c r="E125" s="53" t="s">
        <v>65</v>
      </c>
      <c r="F125" s="53"/>
      <c r="G125" s="53"/>
      <c r="H125" s="53"/>
      <c r="I125" s="53" t="s">
        <v>207</v>
      </c>
      <c r="J125" s="53" t="s">
        <v>208</v>
      </c>
      <c r="K125" s="53" t="s">
        <v>208</v>
      </c>
      <c r="L125" s="53" t="s">
        <v>188</v>
      </c>
      <c r="M125" s="53" t="s">
        <v>189</v>
      </c>
      <c r="N125" s="53" t="s">
        <v>189</v>
      </c>
      <c r="Q125" s="55">
        <v>25000.0</v>
      </c>
      <c r="R125" s="56" t="s">
        <v>70</v>
      </c>
      <c r="S125" s="56"/>
      <c r="T125" s="56"/>
      <c r="U125" s="56"/>
      <c r="V125" s="56"/>
      <c r="W125" s="57">
        <v>125.0</v>
      </c>
      <c r="X125" s="56" t="s">
        <v>70</v>
      </c>
      <c r="Y125" s="56"/>
      <c r="Z125" s="56"/>
      <c r="AA125" s="56"/>
      <c r="AB125" s="56"/>
      <c r="AC125" s="56"/>
      <c r="AD125" s="56"/>
      <c r="AE125" s="57">
        <v>164175.0</v>
      </c>
      <c r="AF125" s="53" t="s">
        <v>70</v>
      </c>
      <c r="AG125" s="19"/>
    </row>
    <row r="126" ht="15.75" customHeight="1">
      <c r="A126" s="52">
        <v>5.951857162E9</v>
      </c>
      <c r="B126" s="53"/>
      <c r="C126" s="54">
        <v>44622.34583333333</v>
      </c>
      <c r="D126" s="53" t="s">
        <v>64</v>
      </c>
      <c r="E126" s="53" t="s">
        <v>65</v>
      </c>
      <c r="F126" s="53"/>
      <c r="G126" s="53"/>
      <c r="H126" s="53"/>
      <c r="I126" s="53" t="s">
        <v>245</v>
      </c>
      <c r="J126" s="53" t="s">
        <v>246</v>
      </c>
      <c r="K126" s="53" t="s">
        <v>246</v>
      </c>
      <c r="L126" s="53" t="s">
        <v>188</v>
      </c>
      <c r="M126" s="53" t="s">
        <v>189</v>
      </c>
      <c r="N126" s="53" t="s">
        <v>189</v>
      </c>
      <c r="Q126" s="55">
        <v>80000.0</v>
      </c>
      <c r="R126" s="56" t="s">
        <v>70</v>
      </c>
      <c r="S126" s="56"/>
      <c r="T126" s="56"/>
      <c r="U126" s="56"/>
      <c r="V126" s="56"/>
      <c r="W126" s="57">
        <v>400.0</v>
      </c>
      <c r="X126" s="56" t="s">
        <v>70</v>
      </c>
      <c r="Y126" s="56"/>
      <c r="Z126" s="56"/>
      <c r="AA126" s="56"/>
      <c r="AB126" s="56"/>
      <c r="AC126" s="56"/>
      <c r="AD126" s="56"/>
      <c r="AE126" s="57">
        <v>139300.0</v>
      </c>
      <c r="AF126" s="53" t="s">
        <v>70</v>
      </c>
      <c r="AG126" s="19"/>
    </row>
    <row r="127" ht="15.75" customHeight="1">
      <c r="A127" s="58">
        <v>5.94718403E9</v>
      </c>
      <c r="B127" s="59"/>
      <c r="C127" s="60">
        <v>44621.62291666667</v>
      </c>
      <c r="D127" s="59" t="s">
        <v>64</v>
      </c>
      <c r="E127" s="59" t="s">
        <v>65</v>
      </c>
      <c r="F127" s="59"/>
      <c r="G127" s="59"/>
      <c r="H127" s="59"/>
      <c r="I127" s="59" t="s">
        <v>213</v>
      </c>
      <c r="J127" s="59" t="s">
        <v>214</v>
      </c>
      <c r="K127" s="59" t="s">
        <v>214</v>
      </c>
      <c r="L127" s="59" t="s">
        <v>188</v>
      </c>
      <c r="M127" s="59" t="s">
        <v>189</v>
      </c>
      <c r="N127" s="59" t="s">
        <v>189</v>
      </c>
      <c r="Q127" s="55">
        <v>10500.0</v>
      </c>
      <c r="R127" s="62" t="s">
        <v>70</v>
      </c>
      <c r="S127" s="62"/>
      <c r="T127" s="62"/>
      <c r="U127" s="62"/>
      <c r="V127" s="62"/>
      <c r="W127" s="61">
        <v>52.0</v>
      </c>
      <c r="X127" s="62" t="s">
        <v>70</v>
      </c>
      <c r="Y127" s="62"/>
      <c r="Z127" s="62"/>
      <c r="AA127" s="62"/>
      <c r="AB127" s="62"/>
      <c r="AC127" s="62"/>
      <c r="AD127" s="62"/>
      <c r="AE127" s="61">
        <v>59700.0</v>
      </c>
      <c r="AF127" s="59" t="s">
        <v>70</v>
      </c>
      <c r="AG127" s="139" t="s">
        <v>251</v>
      </c>
    </row>
    <row r="128" ht="15.75" customHeight="1">
      <c r="A128" s="58">
        <v>5.947174776E9</v>
      </c>
      <c r="B128" s="59"/>
      <c r="C128" s="60">
        <v>44621.62222222222</v>
      </c>
      <c r="D128" s="59" t="s">
        <v>64</v>
      </c>
      <c r="E128" s="59" t="s">
        <v>65</v>
      </c>
      <c r="F128" s="59"/>
      <c r="G128" s="59"/>
      <c r="H128" s="59"/>
      <c r="I128" s="59" t="s">
        <v>213</v>
      </c>
      <c r="J128" s="59" t="s">
        <v>214</v>
      </c>
      <c r="K128" s="59" t="s">
        <v>214</v>
      </c>
      <c r="L128" s="59" t="s">
        <v>188</v>
      </c>
      <c r="M128" s="59" t="s">
        <v>189</v>
      </c>
      <c r="N128" s="59" t="s">
        <v>189</v>
      </c>
      <c r="Q128" s="55">
        <v>49500.0</v>
      </c>
      <c r="R128" s="62" t="s">
        <v>70</v>
      </c>
      <c r="S128" s="62"/>
      <c r="T128" s="62"/>
      <c r="U128" s="62"/>
      <c r="V128" s="62"/>
      <c r="W128" s="61">
        <v>248.0</v>
      </c>
      <c r="X128" s="62" t="s">
        <v>70</v>
      </c>
      <c r="Y128" s="62"/>
      <c r="Z128" s="62"/>
      <c r="AA128" s="62"/>
      <c r="AB128" s="62"/>
      <c r="AC128" s="62"/>
      <c r="AD128" s="62"/>
      <c r="AE128" s="61">
        <v>49252.0</v>
      </c>
      <c r="AF128" s="59" t="s">
        <v>70</v>
      </c>
      <c r="AG128" s="139" t="s">
        <v>252</v>
      </c>
    </row>
    <row r="129" ht="15.75" customHeight="1">
      <c r="A129" s="52">
        <v>5.946693132E9</v>
      </c>
      <c r="B129" s="53" t="s">
        <v>253</v>
      </c>
      <c r="C129" s="54">
        <v>44621.572222222225</v>
      </c>
      <c r="D129" s="53" t="s">
        <v>64</v>
      </c>
      <c r="E129" s="53" t="s">
        <v>86</v>
      </c>
      <c r="G129" s="53"/>
      <c r="H129" s="53"/>
      <c r="I129" s="53" t="s">
        <v>198</v>
      </c>
      <c r="J129" s="53" t="s">
        <v>189</v>
      </c>
      <c r="K129" s="53" t="s">
        <v>189</v>
      </c>
      <c r="L129" s="53" t="s">
        <v>88</v>
      </c>
      <c r="M129" s="53" t="s">
        <v>89</v>
      </c>
      <c r="N129" s="53" t="s">
        <v>90</v>
      </c>
      <c r="O129" s="53" t="s">
        <v>199</v>
      </c>
      <c r="P129" s="53" t="s">
        <v>199</v>
      </c>
      <c r="Q129" s="57">
        <v>-2143680.0</v>
      </c>
      <c r="R129" s="56" t="s">
        <v>70</v>
      </c>
      <c r="S129" s="56"/>
      <c r="T129" s="56"/>
      <c r="U129" s="56"/>
      <c r="V129" s="56"/>
      <c r="W129" s="57">
        <v>0.0</v>
      </c>
      <c r="X129" s="56" t="s">
        <v>70</v>
      </c>
      <c r="Y129" s="56"/>
      <c r="Z129" s="56"/>
      <c r="AA129" s="56"/>
      <c r="AB129" s="56"/>
      <c r="AC129" s="56"/>
      <c r="AD129" s="56"/>
      <c r="AE129" s="57">
        <v>0.0</v>
      </c>
      <c r="AF129" s="53" t="s">
        <v>70</v>
      </c>
      <c r="AG129" s="19"/>
    </row>
    <row r="130" ht="15.75" customHeight="1">
      <c r="A130" s="58">
        <v>5.945526023E9</v>
      </c>
      <c r="B130" s="59"/>
      <c r="C130" s="60">
        <v>44621.45416666667</v>
      </c>
      <c r="D130" s="59" t="s">
        <v>64</v>
      </c>
      <c r="E130" s="59" t="s">
        <v>65</v>
      </c>
      <c r="F130" s="59"/>
      <c r="G130" s="59"/>
      <c r="H130" s="59"/>
      <c r="I130" s="59" t="s">
        <v>195</v>
      </c>
      <c r="J130" s="59" t="s">
        <v>196</v>
      </c>
      <c r="K130" s="59" t="s">
        <v>196</v>
      </c>
      <c r="L130" s="59" t="s">
        <v>188</v>
      </c>
      <c r="M130" s="59" t="s">
        <v>189</v>
      </c>
      <c r="N130" s="59" t="s">
        <v>189</v>
      </c>
      <c r="Q130" s="55">
        <v>92000.0</v>
      </c>
      <c r="R130" s="62" t="s">
        <v>70</v>
      </c>
      <c r="S130" s="62"/>
      <c r="T130" s="62"/>
      <c r="U130" s="62"/>
      <c r="V130" s="62"/>
      <c r="W130" s="61">
        <v>460.0</v>
      </c>
      <c r="X130" s="62" t="s">
        <v>70</v>
      </c>
      <c r="Y130" s="62"/>
      <c r="Z130" s="62"/>
      <c r="AA130" s="62"/>
      <c r="AB130" s="62"/>
      <c r="AC130" s="62"/>
      <c r="AD130" s="62"/>
      <c r="AE130" s="61">
        <v>2143680.0</v>
      </c>
      <c r="AF130" s="59" t="s">
        <v>70</v>
      </c>
      <c r="AG130" s="139" t="s">
        <v>254</v>
      </c>
    </row>
    <row r="131" ht="15.75" customHeight="1">
      <c r="A131" s="58">
        <v>5.94532883E9</v>
      </c>
      <c r="B131" s="59"/>
      <c r="C131" s="60">
        <v>44621.43472222222</v>
      </c>
      <c r="D131" s="59" t="s">
        <v>64</v>
      </c>
      <c r="E131" s="59" t="s">
        <v>65</v>
      </c>
      <c r="F131" s="59"/>
      <c r="G131" s="59"/>
      <c r="H131" s="59"/>
      <c r="I131" s="59" t="s">
        <v>186</v>
      </c>
      <c r="J131" s="59" t="s">
        <v>187</v>
      </c>
      <c r="K131" s="59" t="s">
        <v>187</v>
      </c>
      <c r="L131" s="59" t="s">
        <v>188</v>
      </c>
      <c r="M131" s="59" t="s">
        <v>189</v>
      </c>
      <c r="N131" s="59" t="s">
        <v>189</v>
      </c>
      <c r="Q131" s="55">
        <v>44000.0</v>
      </c>
      <c r="R131" s="62" t="s">
        <v>70</v>
      </c>
      <c r="S131" s="62"/>
      <c r="T131" s="62"/>
      <c r="U131" s="62"/>
      <c r="V131" s="62"/>
      <c r="W131" s="61">
        <v>220.0</v>
      </c>
      <c r="X131" s="62" t="s">
        <v>70</v>
      </c>
      <c r="Y131" s="62"/>
      <c r="Z131" s="62"/>
      <c r="AA131" s="62"/>
      <c r="AB131" s="62"/>
      <c r="AC131" s="62"/>
      <c r="AD131" s="62"/>
      <c r="AE131" s="61">
        <v>2052140.0</v>
      </c>
      <c r="AF131" s="59" t="s">
        <v>70</v>
      </c>
      <c r="AG131" s="139" t="s">
        <v>255</v>
      </c>
    </row>
    <row r="132" ht="15.75" customHeight="1">
      <c r="A132" s="58">
        <v>5.945323986E9</v>
      </c>
      <c r="B132" s="59"/>
      <c r="C132" s="60">
        <v>44621.43402777778</v>
      </c>
      <c r="D132" s="59" t="s">
        <v>64</v>
      </c>
      <c r="E132" s="59" t="s">
        <v>65</v>
      </c>
      <c r="F132" s="59"/>
      <c r="G132" s="59"/>
      <c r="H132" s="59"/>
      <c r="I132" s="59" t="s">
        <v>186</v>
      </c>
      <c r="J132" s="59" t="s">
        <v>187</v>
      </c>
      <c r="K132" s="59" t="s">
        <v>187</v>
      </c>
      <c r="L132" s="59" t="s">
        <v>188</v>
      </c>
      <c r="M132" s="59" t="s">
        <v>189</v>
      </c>
      <c r="N132" s="59" t="s">
        <v>189</v>
      </c>
      <c r="Q132" s="55">
        <v>10500.0</v>
      </c>
      <c r="R132" s="62" t="s">
        <v>70</v>
      </c>
      <c r="S132" s="62"/>
      <c r="T132" s="62"/>
      <c r="U132" s="62"/>
      <c r="V132" s="62"/>
      <c r="W132" s="61">
        <v>52.0</v>
      </c>
      <c r="X132" s="62" t="s">
        <v>70</v>
      </c>
      <c r="Y132" s="62"/>
      <c r="Z132" s="62"/>
      <c r="AA132" s="62"/>
      <c r="AB132" s="62"/>
      <c r="AC132" s="62"/>
      <c r="AD132" s="62"/>
      <c r="AE132" s="61">
        <v>2008360.0</v>
      </c>
      <c r="AF132" s="59" t="s">
        <v>70</v>
      </c>
      <c r="AG132" s="139" t="s">
        <v>250</v>
      </c>
    </row>
    <row r="133" ht="15.75" customHeight="1">
      <c r="A133" s="58">
        <v>5.945105824E9</v>
      </c>
      <c r="B133" s="59"/>
      <c r="C133" s="60">
        <v>44621.4125</v>
      </c>
      <c r="D133" s="59" t="s">
        <v>64</v>
      </c>
      <c r="E133" s="59" t="s">
        <v>65</v>
      </c>
      <c r="F133" s="59"/>
      <c r="G133" s="59"/>
      <c r="H133" s="59"/>
      <c r="I133" s="59" t="s">
        <v>245</v>
      </c>
      <c r="J133" s="59" t="s">
        <v>246</v>
      </c>
      <c r="K133" s="59" t="s">
        <v>246</v>
      </c>
      <c r="L133" s="59" t="s">
        <v>188</v>
      </c>
      <c r="M133" s="59" t="s">
        <v>189</v>
      </c>
      <c r="N133" s="59" t="s">
        <v>189</v>
      </c>
      <c r="Q133" s="55">
        <v>82200.0</v>
      </c>
      <c r="R133" s="62" t="s">
        <v>70</v>
      </c>
      <c r="S133" s="62"/>
      <c r="T133" s="62"/>
      <c r="U133" s="62"/>
      <c r="V133" s="62"/>
      <c r="W133" s="61">
        <v>411.0</v>
      </c>
      <c r="X133" s="62" t="s">
        <v>70</v>
      </c>
      <c r="Y133" s="62"/>
      <c r="Z133" s="62"/>
      <c r="AA133" s="62"/>
      <c r="AB133" s="62"/>
      <c r="AC133" s="62"/>
      <c r="AD133" s="62"/>
      <c r="AE133" s="61">
        <v>1997912.0</v>
      </c>
      <c r="AF133" s="59" t="s">
        <v>70</v>
      </c>
      <c r="AG133" s="139" t="s">
        <v>256</v>
      </c>
    </row>
    <row r="134" ht="15.75" customHeight="1">
      <c r="A134" s="85"/>
      <c r="B134" s="86"/>
      <c r="C134" s="87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Q134" s="88"/>
      <c r="R134" s="89"/>
      <c r="S134" s="89"/>
      <c r="T134" s="89"/>
      <c r="U134" s="89"/>
      <c r="V134" s="89"/>
      <c r="W134" s="88"/>
      <c r="X134" s="89"/>
      <c r="Y134" s="89"/>
      <c r="Z134" s="89"/>
      <c r="AA134" s="89"/>
      <c r="AB134" s="89"/>
      <c r="AC134" s="89"/>
      <c r="AD134" s="89"/>
      <c r="AE134" s="88"/>
      <c r="AF134" s="86"/>
      <c r="AG134" s="19"/>
    </row>
    <row r="135" ht="15.75" customHeight="1">
      <c r="A135" s="85"/>
      <c r="B135" s="86"/>
      <c r="C135" s="87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Q135" s="88"/>
      <c r="R135" s="89"/>
      <c r="S135" s="89"/>
      <c r="T135" s="89"/>
      <c r="U135" s="89"/>
      <c r="V135" s="89"/>
      <c r="W135" s="88"/>
      <c r="X135" s="89"/>
      <c r="Y135" s="89"/>
      <c r="Z135" s="89"/>
      <c r="AA135" s="89"/>
      <c r="AB135" s="89"/>
      <c r="AC135" s="89"/>
      <c r="AD135" s="89"/>
      <c r="AE135" s="88"/>
      <c r="AF135" s="86"/>
      <c r="AG135" s="19"/>
    </row>
    <row r="136" ht="15.75" customHeight="1">
      <c r="A136" s="85"/>
      <c r="B136" s="86"/>
      <c r="C136" s="87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Q136" s="88"/>
      <c r="R136" s="89"/>
      <c r="S136" s="89"/>
      <c r="T136" s="89"/>
      <c r="U136" s="89"/>
      <c r="V136" s="89"/>
      <c r="W136" s="88"/>
      <c r="X136" s="89"/>
      <c r="Y136" s="89"/>
      <c r="Z136" s="89"/>
      <c r="AA136" s="89"/>
      <c r="AB136" s="89"/>
      <c r="AC136" s="89"/>
      <c r="AD136" s="89"/>
      <c r="AE136" s="88"/>
      <c r="AF136" s="86"/>
      <c r="AG136" s="19"/>
    </row>
    <row r="137" ht="15.75" customHeight="1">
      <c r="A137" s="85"/>
      <c r="B137" s="86"/>
      <c r="C137" s="87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Q137" s="88"/>
      <c r="R137" s="89"/>
      <c r="S137" s="89"/>
      <c r="T137" s="89"/>
      <c r="U137" s="89"/>
      <c r="V137" s="89"/>
      <c r="W137" s="88"/>
      <c r="X137" s="89"/>
      <c r="Y137" s="89"/>
      <c r="Z137" s="89"/>
      <c r="AA137" s="89"/>
      <c r="AB137" s="89"/>
      <c r="AC137" s="89"/>
      <c r="AD137" s="89"/>
      <c r="AE137" s="88"/>
      <c r="AF137" s="86"/>
      <c r="AG137" s="19"/>
    </row>
    <row r="138" ht="15.75" customHeight="1">
      <c r="A138" s="85"/>
      <c r="B138" s="86"/>
      <c r="C138" s="87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Q138" s="88"/>
      <c r="R138" s="89"/>
      <c r="S138" s="89"/>
      <c r="T138" s="89"/>
      <c r="U138" s="89"/>
      <c r="V138" s="89"/>
      <c r="W138" s="88"/>
      <c r="X138" s="89"/>
      <c r="Y138" s="89"/>
      <c r="Z138" s="89"/>
      <c r="AA138" s="89"/>
      <c r="AB138" s="89"/>
      <c r="AC138" s="89"/>
      <c r="AD138" s="89"/>
      <c r="AE138" s="88"/>
      <c r="AF138" s="86"/>
      <c r="AG138" s="19"/>
    </row>
    <row r="139" ht="15.75" customHeight="1">
      <c r="A139" s="85"/>
      <c r="B139" s="86"/>
      <c r="C139" s="87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Q139" s="88"/>
      <c r="R139" s="89"/>
      <c r="S139" s="89"/>
      <c r="T139" s="89"/>
      <c r="U139" s="89"/>
      <c r="V139" s="89"/>
      <c r="W139" s="88"/>
      <c r="X139" s="89"/>
      <c r="Y139" s="89"/>
      <c r="Z139" s="89"/>
      <c r="AA139" s="89"/>
      <c r="AB139" s="89"/>
      <c r="AC139" s="89"/>
      <c r="AD139" s="89"/>
      <c r="AE139" s="88"/>
      <c r="AF139" s="86"/>
      <c r="AG139" s="19"/>
    </row>
    <row r="140" ht="15.75" customHeight="1">
      <c r="A140" s="85"/>
      <c r="B140" s="86"/>
      <c r="C140" s="87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Q140" s="88"/>
      <c r="R140" s="89"/>
      <c r="S140" s="89"/>
      <c r="T140" s="89"/>
      <c r="U140" s="89"/>
      <c r="V140" s="89"/>
      <c r="W140" s="88"/>
      <c r="X140" s="89"/>
      <c r="Y140" s="89"/>
      <c r="Z140" s="89"/>
      <c r="AA140" s="89"/>
      <c r="AB140" s="89"/>
      <c r="AC140" s="89"/>
      <c r="AD140" s="89"/>
      <c r="AE140" s="88"/>
      <c r="AF140" s="86"/>
      <c r="AG140" s="19"/>
    </row>
    <row r="141" ht="15.75" customHeight="1">
      <c r="A141" s="85"/>
      <c r="B141" s="86"/>
      <c r="C141" s="87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Q141" s="88"/>
      <c r="R141" s="89"/>
      <c r="S141" s="89"/>
      <c r="T141" s="89"/>
      <c r="U141" s="89"/>
      <c r="V141" s="89"/>
      <c r="W141" s="88"/>
      <c r="X141" s="89"/>
      <c r="Y141" s="89"/>
      <c r="Z141" s="89"/>
      <c r="AA141" s="89"/>
      <c r="AB141" s="89"/>
      <c r="AC141" s="89"/>
      <c r="AD141" s="89"/>
      <c r="AE141" s="88"/>
      <c r="AF141" s="86"/>
      <c r="AG141" s="19"/>
    </row>
    <row r="142" ht="15.75" customHeight="1">
      <c r="A142" s="85"/>
      <c r="B142" s="86"/>
      <c r="C142" s="87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Q142" s="88"/>
      <c r="R142" s="89"/>
      <c r="S142" s="89"/>
      <c r="T142" s="89"/>
      <c r="U142" s="89"/>
      <c r="V142" s="89"/>
      <c r="W142" s="88"/>
      <c r="X142" s="89"/>
      <c r="Y142" s="89"/>
      <c r="Z142" s="89"/>
      <c r="AA142" s="89"/>
      <c r="AB142" s="89"/>
      <c r="AC142" s="89"/>
      <c r="AD142" s="89"/>
      <c r="AE142" s="88"/>
      <c r="AF142" s="86"/>
      <c r="AG142" s="19"/>
    </row>
    <row r="143" ht="15.75" customHeight="1">
      <c r="A143" s="85"/>
      <c r="B143" s="86"/>
      <c r="C143" s="87"/>
      <c r="D143" s="86"/>
      <c r="E143" s="86"/>
      <c r="F143" s="86"/>
      <c r="G143" s="86"/>
      <c r="H143" s="85"/>
      <c r="I143" s="86"/>
      <c r="J143" s="86"/>
      <c r="K143" s="86"/>
      <c r="L143" s="86"/>
      <c r="M143" s="86"/>
      <c r="N143" s="86"/>
      <c r="Q143" s="88"/>
      <c r="R143" s="89"/>
      <c r="S143" s="89"/>
      <c r="T143" s="89"/>
      <c r="U143" s="89"/>
      <c r="V143" s="89"/>
      <c r="W143" s="88"/>
      <c r="X143" s="89"/>
      <c r="Y143" s="89"/>
      <c r="Z143" s="89"/>
      <c r="AA143" s="89"/>
      <c r="AB143" s="89"/>
      <c r="AC143" s="89"/>
      <c r="AD143" s="89"/>
      <c r="AE143" s="88"/>
      <c r="AF143" s="86"/>
      <c r="AG143" s="19"/>
    </row>
    <row r="144" ht="15.75" customHeight="1">
      <c r="A144" s="85"/>
      <c r="B144" s="86"/>
      <c r="C144" s="87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Q144" s="88"/>
      <c r="R144" s="89"/>
      <c r="S144" s="89"/>
      <c r="T144" s="89"/>
      <c r="U144" s="89"/>
      <c r="V144" s="89"/>
      <c r="W144" s="88"/>
      <c r="X144" s="89"/>
      <c r="Y144" s="89"/>
      <c r="Z144" s="89"/>
      <c r="AA144" s="89"/>
      <c r="AB144" s="89"/>
      <c r="AC144" s="89"/>
      <c r="AD144" s="89"/>
      <c r="AE144" s="88"/>
      <c r="AF144" s="86"/>
      <c r="AG144" s="19"/>
    </row>
    <row r="145" ht="15.75" customHeight="1">
      <c r="A145" s="85"/>
      <c r="B145" s="86"/>
      <c r="C145" s="87"/>
      <c r="D145" s="86"/>
      <c r="E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8"/>
      <c r="R145" s="89"/>
      <c r="S145" s="89"/>
      <c r="T145" s="89"/>
      <c r="U145" s="89"/>
      <c r="V145" s="89"/>
      <c r="W145" s="88"/>
      <c r="X145" s="89"/>
      <c r="Y145" s="89"/>
      <c r="Z145" s="89"/>
      <c r="AA145" s="89"/>
      <c r="AB145" s="89"/>
      <c r="AC145" s="89"/>
      <c r="AD145" s="89"/>
      <c r="AE145" s="88"/>
      <c r="AF145" s="86"/>
      <c r="AG145" s="19"/>
    </row>
    <row r="146" ht="15.75" customHeight="1">
      <c r="A146" s="85"/>
      <c r="B146" s="86"/>
      <c r="C146" s="87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Q146" s="88"/>
      <c r="R146" s="89"/>
      <c r="S146" s="89"/>
      <c r="T146" s="89"/>
      <c r="U146" s="89"/>
      <c r="V146" s="89"/>
      <c r="W146" s="88"/>
      <c r="X146" s="89"/>
      <c r="Y146" s="89"/>
      <c r="Z146" s="89"/>
      <c r="AA146" s="89"/>
      <c r="AB146" s="89"/>
      <c r="AC146" s="89"/>
      <c r="AD146" s="89"/>
      <c r="AE146" s="88"/>
      <c r="AF146" s="86"/>
      <c r="AG146" s="19"/>
    </row>
    <row r="147" ht="15.75" customHeight="1">
      <c r="A147" s="85"/>
      <c r="B147" s="86"/>
      <c r="C147" s="87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8"/>
      <c r="R147" s="89"/>
      <c r="S147" s="89"/>
      <c r="T147" s="89"/>
      <c r="U147" s="89"/>
      <c r="V147" s="89"/>
      <c r="W147" s="88"/>
      <c r="X147" s="89"/>
      <c r="Y147" s="89"/>
      <c r="Z147" s="89"/>
      <c r="AA147" s="89"/>
      <c r="AB147" s="89"/>
      <c r="AC147" s="89"/>
      <c r="AD147" s="89"/>
      <c r="AE147" s="88"/>
      <c r="AF147" s="86"/>
      <c r="AG147" s="19"/>
    </row>
    <row r="148" ht="15.75" customHeight="1">
      <c r="A148" s="85"/>
      <c r="B148" s="86"/>
      <c r="C148" s="87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8"/>
      <c r="R148" s="89"/>
      <c r="S148" s="89"/>
      <c r="T148" s="89"/>
      <c r="U148" s="89"/>
      <c r="V148" s="89"/>
      <c r="W148" s="88"/>
      <c r="X148" s="89"/>
      <c r="Y148" s="89"/>
      <c r="Z148" s="89"/>
      <c r="AA148" s="89"/>
      <c r="AB148" s="89"/>
      <c r="AC148" s="89"/>
      <c r="AD148" s="89"/>
      <c r="AE148" s="88"/>
      <c r="AF148" s="86"/>
      <c r="AG148" s="19"/>
    </row>
    <row r="149" ht="15.75" customHeight="1">
      <c r="A149" s="85"/>
      <c r="B149" s="86"/>
      <c r="C149" s="87"/>
      <c r="D149" s="86"/>
      <c r="E149" s="86"/>
      <c r="F149" s="86"/>
      <c r="G149" s="86"/>
      <c r="H149" s="85"/>
      <c r="I149" s="86"/>
      <c r="J149" s="86"/>
      <c r="K149" s="86"/>
      <c r="L149" s="86"/>
      <c r="M149" s="86"/>
      <c r="N149" s="86"/>
      <c r="Q149" s="88"/>
      <c r="R149" s="89"/>
      <c r="S149" s="89"/>
      <c r="T149" s="89"/>
      <c r="U149" s="89"/>
      <c r="V149" s="89"/>
      <c r="W149" s="88"/>
      <c r="X149" s="89"/>
      <c r="Y149" s="89"/>
      <c r="Z149" s="89"/>
      <c r="AA149" s="89"/>
      <c r="AB149" s="89"/>
      <c r="AC149" s="89"/>
      <c r="AD149" s="89"/>
      <c r="AE149" s="88"/>
      <c r="AF149" s="86"/>
      <c r="AG149" s="19"/>
    </row>
    <row r="150" ht="15.75" customHeight="1">
      <c r="A150" s="85"/>
      <c r="B150" s="86"/>
      <c r="C150" s="87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Q150" s="88"/>
      <c r="R150" s="89"/>
      <c r="S150" s="89"/>
      <c r="T150" s="89"/>
      <c r="U150" s="89"/>
      <c r="V150" s="89"/>
      <c r="W150" s="88"/>
      <c r="X150" s="89"/>
      <c r="Y150" s="89"/>
      <c r="Z150" s="89"/>
      <c r="AA150" s="89"/>
      <c r="AB150" s="89"/>
      <c r="AC150" s="89"/>
      <c r="AD150" s="89"/>
      <c r="AE150" s="88"/>
      <c r="AF150" s="86"/>
      <c r="AG150" s="19"/>
    </row>
    <row r="151" ht="15.75" customHeight="1">
      <c r="A151" s="85"/>
      <c r="B151" s="86"/>
      <c r="C151" s="87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Q151" s="88"/>
      <c r="R151" s="89"/>
      <c r="S151" s="89"/>
      <c r="T151" s="89"/>
      <c r="U151" s="89"/>
      <c r="V151" s="89"/>
      <c r="W151" s="88"/>
      <c r="X151" s="89"/>
      <c r="Y151" s="89"/>
      <c r="Z151" s="89"/>
      <c r="AA151" s="89"/>
      <c r="AB151" s="89"/>
      <c r="AC151" s="89"/>
      <c r="AD151" s="89"/>
      <c r="AE151" s="88"/>
      <c r="AF151" s="86"/>
      <c r="AG151" s="19"/>
    </row>
    <row r="152" ht="15.75" customHeight="1">
      <c r="A152" s="85"/>
      <c r="B152" s="86"/>
      <c r="C152" s="87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Q152" s="88"/>
      <c r="R152" s="89"/>
      <c r="S152" s="89"/>
      <c r="T152" s="89"/>
      <c r="U152" s="89"/>
      <c r="V152" s="89"/>
      <c r="W152" s="88"/>
      <c r="X152" s="89"/>
      <c r="Y152" s="89"/>
      <c r="Z152" s="89"/>
      <c r="AA152" s="89"/>
      <c r="AB152" s="89"/>
      <c r="AC152" s="89"/>
      <c r="AD152" s="89"/>
      <c r="AE152" s="88"/>
      <c r="AF152" s="86"/>
      <c r="AG152" s="19"/>
    </row>
    <row r="153" ht="15.75" customHeight="1">
      <c r="A153" s="85"/>
      <c r="B153" s="86"/>
      <c r="C153" s="87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Q153" s="88"/>
      <c r="R153" s="89"/>
      <c r="S153" s="89"/>
      <c r="T153" s="89"/>
      <c r="U153" s="89"/>
      <c r="V153" s="89"/>
      <c r="W153" s="88"/>
      <c r="X153" s="89"/>
      <c r="Y153" s="89"/>
      <c r="Z153" s="89"/>
      <c r="AA153" s="89"/>
      <c r="AB153" s="89"/>
      <c r="AC153" s="89"/>
      <c r="AD153" s="89"/>
      <c r="AE153" s="88"/>
      <c r="AF153" s="86"/>
      <c r="AG153" s="19"/>
    </row>
    <row r="154" ht="15.75" customHeight="1">
      <c r="A154" s="85"/>
      <c r="B154" s="86"/>
      <c r="C154" s="87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Q154" s="88"/>
      <c r="R154" s="89"/>
      <c r="S154" s="89"/>
      <c r="T154" s="89"/>
      <c r="U154" s="89"/>
      <c r="V154" s="89"/>
      <c r="W154" s="88"/>
      <c r="X154" s="89"/>
      <c r="Y154" s="89"/>
      <c r="Z154" s="89"/>
      <c r="AA154" s="89"/>
      <c r="AB154" s="89"/>
      <c r="AC154" s="89"/>
      <c r="AD154" s="89"/>
      <c r="AE154" s="88"/>
      <c r="AF154" s="86"/>
      <c r="AG154" s="19"/>
    </row>
    <row r="155" ht="15.75" customHeight="1">
      <c r="A155" s="85"/>
      <c r="B155" s="86"/>
      <c r="C155" s="87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Q155" s="88"/>
      <c r="R155" s="89"/>
      <c r="S155" s="89"/>
      <c r="T155" s="89"/>
      <c r="U155" s="89"/>
      <c r="V155" s="89"/>
      <c r="W155" s="88"/>
      <c r="X155" s="89"/>
      <c r="Y155" s="89"/>
      <c r="Z155" s="89"/>
      <c r="AA155" s="89"/>
      <c r="AB155" s="89"/>
      <c r="AC155" s="89"/>
      <c r="AD155" s="89"/>
      <c r="AE155" s="88"/>
      <c r="AF155" s="86"/>
      <c r="AG155" s="19"/>
    </row>
    <row r="156" ht="15.75" customHeight="1">
      <c r="A156" s="85"/>
      <c r="B156" s="86"/>
      <c r="C156" s="87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Q156" s="88"/>
      <c r="R156" s="89"/>
      <c r="S156" s="89"/>
      <c r="T156" s="89"/>
      <c r="U156" s="89"/>
      <c r="V156" s="89"/>
      <c r="W156" s="88"/>
      <c r="X156" s="89"/>
      <c r="Y156" s="89"/>
      <c r="Z156" s="89"/>
      <c r="AA156" s="89"/>
      <c r="AB156" s="89"/>
      <c r="AC156" s="89"/>
      <c r="AD156" s="89"/>
      <c r="AE156" s="88"/>
      <c r="AF156" s="86"/>
      <c r="AG156" s="19"/>
    </row>
    <row r="157" ht="15.75" customHeight="1">
      <c r="A157" s="85"/>
      <c r="B157" s="86"/>
      <c r="C157" s="87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Q157" s="88"/>
      <c r="R157" s="89"/>
      <c r="S157" s="89"/>
      <c r="T157" s="89"/>
      <c r="U157" s="89"/>
      <c r="V157" s="89"/>
      <c r="W157" s="88"/>
      <c r="X157" s="89"/>
      <c r="Y157" s="89"/>
      <c r="Z157" s="89"/>
      <c r="AA157" s="89"/>
      <c r="AB157" s="89"/>
      <c r="AC157" s="89"/>
      <c r="AD157" s="89"/>
      <c r="AE157" s="88"/>
      <c r="AF157" s="86"/>
      <c r="AG157" s="19"/>
    </row>
    <row r="158" ht="15.75" customHeight="1">
      <c r="A158" s="85"/>
      <c r="B158" s="86"/>
      <c r="C158" s="87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Q158" s="88"/>
      <c r="R158" s="89"/>
      <c r="S158" s="89"/>
      <c r="T158" s="89"/>
      <c r="U158" s="89"/>
      <c r="V158" s="89"/>
      <c r="W158" s="88"/>
      <c r="X158" s="89"/>
      <c r="Y158" s="89"/>
      <c r="Z158" s="89"/>
      <c r="AA158" s="89"/>
      <c r="AB158" s="89"/>
      <c r="AC158" s="89"/>
      <c r="AD158" s="89"/>
      <c r="AE158" s="88"/>
      <c r="AF158" s="86"/>
      <c r="AG158" s="19"/>
    </row>
    <row r="159" ht="15.75" customHeight="1">
      <c r="A159" s="85"/>
      <c r="B159" s="86"/>
      <c r="C159" s="87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Q159" s="88"/>
      <c r="R159" s="89"/>
      <c r="S159" s="89"/>
      <c r="T159" s="89"/>
      <c r="U159" s="89"/>
      <c r="V159" s="89"/>
      <c r="W159" s="88"/>
      <c r="X159" s="89"/>
      <c r="Y159" s="89"/>
      <c r="Z159" s="89"/>
      <c r="AA159" s="89"/>
      <c r="AB159" s="89"/>
      <c r="AC159" s="89"/>
      <c r="AD159" s="89"/>
      <c r="AE159" s="88"/>
      <c r="AF159" s="86"/>
      <c r="AG159" s="19"/>
    </row>
    <row r="160" ht="15.75" customHeight="1">
      <c r="A160" s="85"/>
      <c r="B160" s="86"/>
      <c r="C160" s="87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Q160" s="88"/>
      <c r="R160" s="89"/>
      <c r="S160" s="89"/>
      <c r="T160" s="89"/>
      <c r="U160" s="89"/>
      <c r="V160" s="89"/>
      <c r="W160" s="88"/>
      <c r="X160" s="89"/>
      <c r="Y160" s="89"/>
      <c r="Z160" s="89"/>
      <c r="AA160" s="89"/>
      <c r="AB160" s="89"/>
      <c r="AC160" s="89"/>
      <c r="AD160" s="89"/>
      <c r="AE160" s="88"/>
      <c r="AF160" s="86"/>
      <c r="AG160" s="19"/>
    </row>
    <row r="161" ht="15.75" customHeight="1">
      <c r="A161" s="85"/>
      <c r="B161" s="86"/>
      <c r="C161" s="87"/>
      <c r="D161" s="86"/>
      <c r="E161" s="86"/>
      <c r="F161" s="86"/>
      <c r="G161" s="86"/>
      <c r="H161" s="85"/>
      <c r="I161" s="86"/>
      <c r="J161" s="86"/>
      <c r="K161" s="86"/>
      <c r="L161" s="86"/>
      <c r="M161" s="86"/>
      <c r="N161" s="86"/>
      <c r="Q161" s="88"/>
      <c r="R161" s="89"/>
      <c r="S161" s="89"/>
      <c r="T161" s="89"/>
      <c r="U161" s="89"/>
      <c r="V161" s="89"/>
      <c r="W161" s="88"/>
      <c r="X161" s="89"/>
      <c r="Y161" s="89"/>
      <c r="Z161" s="89"/>
      <c r="AA161" s="89"/>
      <c r="AB161" s="89"/>
      <c r="AC161" s="89"/>
      <c r="AD161" s="89"/>
      <c r="AE161" s="88"/>
      <c r="AF161" s="86"/>
      <c r="AG161" s="19"/>
    </row>
    <row r="162" ht="15.75" customHeight="1">
      <c r="A162" s="85"/>
      <c r="B162" s="86"/>
      <c r="C162" s="87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Q162" s="88"/>
      <c r="R162" s="89"/>
      <c r="S162" s="89"/>
      <c r="T162" s="89"/>
      <c r="U162" s="89"/>
      <c r="V162" s="89"/>
      <c r="W162" s="88"/>
      <c r="X162" s="89"/>
      <c r="Y162" s="89"/>
      <c r="Z162" s="89"/>
      <c r="AA162" s="89"/>
      <c r="AB162" s="89"/>
      <c r="AC162" s="89"/>
      <c r="AD162" s="89"/>
      <c r="AE162" s="88"/>
      <c r="AF162" s="86"/>
      <c r="AG162" s="19"/>
    </row>
    <row r="163" ht="15.75" customHeight="1">
      <c r="A163" s="85"/>
      <c r="B163" s="86"/>
      <c r="C163" s="87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Q163" s="88"/>
      <c r="R163" s="89"/>
      <c r="S163" s="89"/>
      <c r="T163" s="89"/>
      <c r="U163" s="89"/>
      <c r="V163" s="89"/>
      <c r="W163" s="88"/>
      <c r="X163" s="89"/>
      <c r="Y163" s="89"/>
      <c r="Z163" s="89"/>
      <c r="AA163" s="89"/>
      <c r="AB163" s="89"/>
      <c r="AC163" s="89"/>
      <c r="AD163" s="89"/>
      <c r="AE163" s="88"/>
      <c r="AF163" s="86"/>
      <c r="AG163" s="19"/>
    </row>
    <row r="164" ht="15.75" customHeight="1">
      <c r="A164" s="85"/>
      <c r="B164" s="86"/>
      <c r="C164" s="87"/>
      <c r="D164" s="86"/>
      <c r="E164" s="86"/>
      <c r="F164" s="86"/>
      <c r="G164" s="86"/>
      <c r="H164" s="85"/>
      <c r="I164" s="86"/>
      <c r="J164" s="86"/>
      <c r="K164" s="86"/>
      <c r="L164" s="86"/>
      <c r="M164" s="86"/>
      <c r="N164" s="86"/>
      <c r="Q164" s="88"/>
      <c r="R164" s="89"/>
      <c r="S164" s="89"/>
      <c r="T164" s="89"/>
      <c r="U164" s="89"/>
      <c r="V164" s="89"/>
      <c r="W164" s="88"/>
      <c r="X164" s="89"/>
      <c r="Y164" s="89"/>
      <c r="Z164" s="89"/>
      <c r="AA164" s="89"/>
      <c r="AB164" s="89"/>
      <c r="AC164" s="89"/>
      <c r="AD164" s="89"/>
      <c r="AE164" s="88"/>
      <c r="AF164" s="86"/>
      <c r="AG164" s="19"/>
    </row>
    <row r="165" ht="15.75" customHeight="1">
      <c r="A165" s="85"/>
      <c r="B165" s="86"/>
      <c r="C165" s="87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Q165" s="88"/>
      <c r="R165" s="89"/>
      <c r="S165" s="89"/>
      <c r="T165" s="89"/>
      <c r="U165" s="89"/>
      <c r="V165" s="89"/>
      <c r="W165" s="88"/>
      <c r="X165" s="89"/>
      <c r="Y165" s="89"/>
      <c r="Z165" s="89"/>
      <c r="AA165" s="89"/>
      <c r="AB165" s="89"/>
      <c r="AC165" s="89"/>
      <c r="AD165" s="89"/>
      <c r="AE165" s="88"/>
      <c r="AF165" s="86"/>
      <c r="AG165" s="19"/>
    </row>
    <row r="166" ht="15.75" customHeight="1">
      <c r="A166" s="85"/>
      <c r="B166" s="86"/>
      <c r="C166" s="87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Q166" s="88"/>
      <c r="R166" s="89"/>
      <c r="S166" s="89"/>
      <c r="T166" s="89"/>
      <c r="U166" s="89"/>
      <c r="V166" s="89"/>
      <c r="W166" s="88"/>
      <c r="X166" s="89"/>
      <c r="Y166" s="89"/>
      <c r="Z166" s="89"/>
      <c r="AA166" s="89"/>
      <c r="AB166" s="89"/>
      <c r="AC166" s="89"/>
      <c r="AD166" s="89"/>
      <c r="AE166" s="88"/>
      <c r="AF166" s="86"/>
      <c r="AG166" s="19"/>
    </row>
    <row r="167" ht="15.75" customHeight="1">
      <c r="A167" s="85"/>
      <c r="B167" s="86"/>
      <c r="C167" s="87"/>
      <c r="D167" s="86"/>
      <c r="E167" s="86"/>
      <c r="F167" s="86"/>
      <c r="G167" s="86"/>
      <c r="H167" s="85"/>
      <c r="I167" s="86"/>
      <c r="J167" s="86"/>
      <c r="K167" s="86"/>
      <c r="L167" s="86"/>
      <c r="M167" s="86"/>
      <c r="N167" s="86"/>
      <c r="Q167" s="88"/>
      <c r="R167" s="89"/>
      <c r="S167" s="89"/>
      <c r="T167" s="89"/>
      <c r="U167" s="89"/>
      <c r="V167" s="89"/>
      <c r="W167" s="88"/>
      <c r="X167" s="89"/>
      <c r="Y167" s="89"/>
      <c r="Z167" s="89"/>
      <c r="AA167" s="89"/>
      <c r="AB167" s="89"/>
      <c r="AC167" s="89"/>
      <c r="AD167" s="89"/>
      <c r="AE167" s="88"/>
      <c r="AF167" s="86"/>
      <c r="AG167" s="19"/>
    </row>
    <row r="168" ht="15.75" customHeight="1">
      <c r="A168" s="85"/>
      <c r="B168" s="86"/>
      <c r="C168" s="87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Q168" s="88"/>
      <c r="R168" s="89"/>
      <c r="S168" s="89"/>
      <c r="T168" s="89"/>
      <c r="U168" s="89"/>
      <c r="V168" s="89"/>
      <c r="W168" s="88"/>
      <c r="X168" s="89"/>
      <c r="Y168" s="89"/>
      <c r="Z168" s="89"/>
      <c r="AA168" s="89"/>
      <c r="AB168" s="89"/>
      <c r="AC168" s="89"/>
      <c r="AD168" s="89"/>
      <c r="AE168" s="88"/>
      <c r="AF168" s="86"/>
      <c r="AG168" s="19"/>
    </row>
    <row r="169" ht="15.75" customHeight="1">
      <c r="A169" s="85"/>
      <c r="B169" s="86"/>
      <c r="C169" s="87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Q169" s="88"/>
      <c r="R169" s="89"/>
      <c r="S169" s="89"/>
      <c r="T169" s="89"/>
      <c r="U169" s="89"/>
      <c r="V169" s="89"/>
      <c r="W169" s="88"/>
      <c r="X169" s="89"/>
      <c r="Y169" s="89"/>
      <c r="Z169" s="89"/>
      <c r="AA169" s="89"/>
      <c r="AB169" s="89"/>
      <c r="AC169" s="89"/>
      <c r="AD169" s="89"/>
      <c r="AE169" s="88"/>
      <c r="AF169" s="86"/>
      <c r="AG169" s="19"/>
    </row>
    <row r="170" ht="15.75" customHeight="1">
      <c r="A170" s="85"/>
      <c r="B170" s="86"/>
      <c r="C170" s="87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Q170" s="88"/>
      <c r="R170" s="89"/>
      <c r="S170" s="89"/>
      <c r="T170" s="89"/>
      <c r="U170" s="89"/>
      <c r="V170" s="89"/>
      <c r="W170" s="88"/>
      <c r="X170" s="89"/>
      <c r="Y170" s="89"/>
      <c r="Z170" s="89"/>
      <c r="AA170" s="89"/>
      <c r="AB170" s="89"/>
      <c r="AC170" s="89"/>
      <c r="AD170" s="89"/>
      <c r="AE170" s="88">
        <f>1500+Q56</f>
        <v>1700</v>
      </c>
      <c r="AF170" s="86"/>
      <c r="AG170" s="19"/>
    </row>
    <row r="171" ht="15.75" customHeight="1">
      <c r="A171" s="85"/>
      <c r="B171" s="86"/>
      <c r="C171" s="87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Q171" s="88"/>
      <c r="R171" s="89"/>
      <c r="S171" s="89"/>
      <c r="T171" s="89"/>
      <c r="U171" s="89"/>
      <c r="V171" s="89"/>
      <c r="W171" s="88"/>
      <c r="X171" s="89"/>
      <c r="Y171" s="89"/>
      <c r="Z171" s="89"/>
      <c r="AA171" s="89"/>
      <c r="AB171" s="89"/>
      <c r="AC171" s="89"/>
      <c r="AD171" s="89"/>
      <c r="AE171" s="88"/>
      <c r="AF171" s="86"/>
      <c r="AG171" s="19"/>
    </row>
    <row r="172" ht="15.75" customHeight="1">
      <c r="A172" s="85"/>
      <c r="B172" s="86"/>
      <c r="C172" s="87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Q172" s="88"/>
      <c r="R172" s="89"/>
      <c r="S172" s="89"/>
      <c r="T172" s="89"/>
      <c r="U172" s="89"/>
      <c r="V172" s="89"/>
      <c r="W172" s="88"/>
      <c r="X172" s="89"/>
      <c r="Y172" s="89"/>
      <c r="Z172" s="89"/>
      <c r="AA172" s="89"/>
      <c r="AB172" s="89"/>
      <c r="AC172" s="89"/>
      <c r="AD172" s="89"/>
      <c r="AE172" s="88"/>
      <c r="AF172" s="86"/>
      <c r="AG172" s="19"/>
    </row>
    <row r="173" ht="15.75" customHeight="1">
      <c r="A173" s="85"/>
      <c r="B173" s="86"/>
      <c r="C173" s="87"/>
      <c r="D173" s="86"/>
      <c r="E173" s="86"/>
      <c r="F173" s="86"/>
      <c r="G173" s="86"/>
      <c r="H173" s="85"/>
      <c r="I173" s="86"/>
      <c r="J173" s="86"/>
      <c r="K173" s="86"/>
      <c r="L173" s="86"/>
      <c r="M173" s="86"/>
      <c r="N173" s="86"/>
      <c r="Q173" s="88"/>
      <c r="R173" s="89"/>
      <c r="S173" s="89"/>
      <c r="T173" s="89"/>
      <c r="U173" s="89"/>
      <c r="V173" s="89"/>
      <c r="W173" s="88"/>
      <c r="X173" s="89"/>
      <c r="Y173" s="89"/>
      <c r="Z173" s="89"/>
      <c r="AA173" s="89"/>
      <c r="AB173" s="89"/>
      <c r="AC173" s="89"/>
      <c r="AD173" s="89"/>
      <c r="AE173" s="88"/>
      <c r="AF173" s="86"/>
      <c r="AG173" s="19"/>
    </row>
    <row r="174" ht="15.75" customHeight="1">
      <c r="A174" s="85"/>
      <c r="B174" s="86"/>
      <c r="C174" s="87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Q174" s="88"/>
      <c r="R174" s="89"/>
      <c r="S174" s="89"/>
      <c r="T174" s="89"/>
      <c r="U174" s="89"/>
      <c r="V174" s="89"/>
      <c r="W174" s="88"/>
      <c r="X174" s="89"/>
      <c r="Y174" s="89"/>
      <c r="Z174" s="89"/>
      <c r="AA174" s="89"/>
      <c r="AB174" s="89"/>
      <c r="AC174" s="89"/>
      <c r="AD174" s="89"/>
      <c r="AE174" s="88"/>
      <c r="AF174" s="86"/>
      <c r="AG174" s="19"/>
    </row>
    <row r="175" ht="15.75" customHeight="1">
      <c r="A175" s="85"/>
      <c r="B175" s="86"/>
      <c r="C175" s="87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Q175" s="88"/>
      <c r="R175" s="89"/>
      <c r="S175" s="89"/>
      <c r="T175" s="89"/>
      <c r="U175" s="89"/>
      <c r="V175" s="89"/>
      <c r="W175" s="88"/>
      <c r="X175" s="89"/>
      <c r="Y175" s="89"/>
      <c r="Z175" s="89"/>
      <c r="AA175" s="89"/>
      <c r="AB175" s="89"/>
      <c r="AC175" s="89"/>
      <c r="AD175" s="89"/>
      <c r="AE175" s="88"/>
      <c r="AF175" s="86"/>
      <c r="AG175" s="19"/>
    </row>
    <row r="176" ht="15.75" customHeight="1">
      <c r="A176" s="85"/>
      <c r="B176" s="86"/>
      <c r="C176" s="87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Q176" s="88"/>
      <c r="R176" s="89"/>
      <c r="S176" s="89"/>
      <c r="T176" s="89"/>
      <c r="U176" s="89"/>
      <c r="V176" s="89"/>
      <c r="W176" s="88"/>
      <c r="X176" s="89"/>
      <c r="Y176" s="89"/>
      <c r="Z176" s="89"/>
      <c r="AA176" s="89"/>
      <c r="AB176" s="89"/>
      <c r="AC176" s="89"/>
      <c r="AD176" s="89"/>
      <c r="AE176" s="88"/>
      <c r="AF176" s="86"/>
      <c r="AG176" s="19"/>
    </row>
    <row r="177" ht="15.75" customHeight="1">
      <c r="A177" s="85"/>
      <c r="B177" s="86"/>
      <c r="C177" s="87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8"/>
      <c r="R177" s="89"/>
      <c r="S177" s="89"/>
      <c r="T177" s="89"/>
      <c r="U177" s="89"/>
      <c r="V177" s="89"/>
      <c r="W177" s="88"/>
      <c r="X177" s="89"/>
      <c r="Y177" s="89"/>
      <c r="Z177" s="89"/>
      <c r="AA177" s="89"/>
      <c r="AB177" s="89"/>
      <c r="AC177" s="89"/>
      <c r="AD177" s="89"/>
      <c r="AE177" s="88"/>
      <c r="AF177" s="86"/>
      <c r="AG177" s="19"/>
    </row>
    <row r="178" ht="15.75" customHeight="1">
      <c r="A178" s="85"/>
      <c r="B178" s="86"/>
      <c r="C178" s="87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8"/>
      <c r="R178" s="89"/>
      <c r="S178" s="89"/>
      <c r="T178" s="89"/>
      <c r="U178" s="89"/>
      <c r="V178" s="89"/>
      <c r="X178" s="89"/>
      <c r="Y178" s="89"/>
      <c r="Z178" s="89"/>
      <c r="AA178" s="89"/>
      <c r="AB178" s="89"/>
      <c r="AC178" s="89"/>
      <c r="AD178" s="89"/>
      <c r="AE178" s="88"/>
      <c r="AF178" s="86"/>
      <c r="AG178" s="19"/>
    </row>
    <row r="179" ht="15.75" customHeight="1">
      <c r="A179" s="85"/>
      <c r="B179" s="86"/>
      <c r="C179" s="87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Q179" s="88"/>
      <c r="R179" s="89"/>
      <c r="S179" s="89"/>
      <c r="T179" s="89"/>
      <c r="U179" s="89"/>
      <c r="V179" s="89"/>
      <c r="W179" s="88"/>
      <c r="X179" s="89"/>
      <c r="Y179" s="89"/>
      <c r="Z179" s="89"/>
      <c r="AA179" s="89"/>
      <c r="AB179" s="89"/>
      <c r="AC179" s="89"/>
      <c r="AD179" s="89"/>
      <c r="AE179" s="88"/>
      <c r="AF179" s="86"/>
      <c r="AG179" s="19"/>
    </row>
    <row r="180" ht="15.75" customHeight="1">
      <c r="A180" s="85"/>
      <c r="B180" s="86"/>
      <c r="C180" s="87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Q180" s="88"/>
      <c r="R180" s="89"/>
      <c r="S180" s="89"/>
      <c r="T180" s="89"/>
      <c r="U180" s="89"/>
      <c r="V180" s="89"/>
      <c r="W180" s="88"/>
      <c r="X180" s="89"/>
      <c r="Y180" s="89"/>
      <c r="Z180" s="89"/>
      <c r="AA180" s="89"/>
      <c r="AB180" s="89"/>
      <c r="AC180" s="89"/>
      <c r="AD180" s="89"/>
      <c r="AE180" s="88"/>
      <c r="AF180" s="86"/>
      <c r="AG180" s="19"/>
    </row>
    <row r="181" ht="15.75" customHeight="1">
      <c r="A181" s="85"/>
      <c r="B181" s="86"/>
      <c r="C181" s="87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Q181" s="88"/>
      <c r="R181" s="89"/>
      <c r="S181" s="89"/>
      <c r="T181" s="89"/>
      <c r="U181" s="89"/>
      <c r="V181" s="89"/>
      <c r="W181" s="88"/>
      <c r="X181" s="89"/>
      <c r="Y181" s="89"/>
      <c r="Z181" s="89"/>
      <c r="AA181" s="89"/>
      <c r="AB181" s="89"/>
      <c r="AC181" s="89"/>
      <c r="AD181" s="89"/>
      <c r="AE181" s="88"/>
      <c r="AF181" s="86"/>
      <c r="AG181" s="19"/>
    </row>
    <row r="182" ht="15.75" customHeight="1">
      <c r="A182" s="85"/>
      <c r="B182" s="86"/>
      <c r="C182" s="87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Q182" s="88"/>
      <c r="R182" s="89"/>
      <c r="S182" s="89"/>
      <c r="T182" s="89"/>
      <c r="U182" s="89"/>
      <c r="V182" s="89"/>
      <c r="W182" s="88"/>
      <c r="X182" s="89"/>
      <c r="Y182" s="89"/>
      <c r="Z182" s="89"/>
      <c r="AA182" s="89"/>
      <c r="AB182" s="89"/>
      <c r="AC182" s="89"/>
      <c r="AD182" s="89"/>
      <c r="AE182" s="88"/>
      <c r="AF182" s="86"/>
      <c r="AG182" s="19"/>
    </row>
    <row r="183" ht="15.75" customHeight="1">
      <c r="A183" s="85"/>
      <c r="B183" s="86"/>
      <c r="C183" s="87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Q183" s="46"/>
      <c r="R183" s="89"/>
      <c r="S183" s="89"/>
      <c r="T183" s="89"/>
      <c r="U183" s="89"/>
      <c r="V183" s="89"/>
      <c r="W183" s="88"/>
      <c r="X183" s="89"/>
      <c r="Y183" s="89"/>
      <c r="Z183" s="89"/>
      <c r="AA183" s="89"/>
      <c r="AB183" s="89"/>
      <c r="AC183" s="89"/>
      <c r="AD183" s="89"/>
      <c r="AE183" s="88"/>
      <c r="AF183" s="86"/>
      <c r="AG183" s="19"/>
    </row>
    <row r="184" ht="15.75" customHeight="1">
      <c r="A184" s="85"/>
      <c r="B184" s="86"/>
      <c r="C184" s="87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Q184" s="88"/>
      <c r="R184" s="89"/>
      <c r="S184" s="89"/>
      <c r="T184" s="89"/>
      <c r="U184" s="89"/>
      <c r="V184" s="89"/>
      <c r="W184" s="88"/>
      <c r="X184" s="89"/>
      <c r="Y184" s="89"/>
      <c r="Z184" s="89"/>
      <c r="AA184" s="89"/>
      <c r="AB184" s="89"/>
      <c r="AC184" s="89"/>
      <c r="AD184" s="89"/>
      <c r="AE184" s="88"/>
      <c r="AF184" s="86"/>
      <c r="AG184" s="19"/>
    </row>
    <row r="185" ht="15.75" customHeight="1">
      <c r="A185" s="85"/>
      <c r="B185" s="86"/>
      <c r="C185" s="87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Q185" s="88"/>
      <c r="R185" s="89"/>
      <c r="S185" s="89"/>
      <c r="T185" s="89"/>
      <c r="U185" s="89"/>
      <c r="V185" s="89"/>
      <c r="W185" s="88"/>
      <c r="X185" s="89"/>
      <c r="Y185" s="89"/>
      <c r="Z185" s="89"/>
      <c r="AA185" s="89"/>
      <c r="AB185" s="89"/>
      <c r="AC185" s="89"/>
      <c r="AD185" s="89"/>
      <c r="AE185" s="88"/>
      <c r="AF185" s="86"/>
      <c r="AG185" s="19"/>
    </row>
    <row r="186" ht="15.75" customHeight="1">
      <c r="A186" s="85"/>
      <c r="B186" s="86"/>
      <c r="C186" s="87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Q186" s="88"/>
      <c r="R186" s="89"/>
      <c r="S186" s="89"/>
      <c r="T186" s="89"/>
      <c r="U186" s="89"/>
      <c r="V186" s="89"/>
      <c r="W186" s="88"/>
      <c r="X186" s="89"/>
      <c r="Y186" s="89"/>
      <c r="Z186" s="89"/>
      <c r="AA186" s="89"/>
      <c r="AB186" s="89"/>
      <c r="AC186" s="89"/>
      <c r="AD186" s="89"/>
      <c r="AE186" s="88"/>
      <c r="AF186" s="86"/>
      <c r="AG186" s="19"/>
    </row>
    <row r="187" ht="15.75" customHeight="1">
      <c r="A187" s="85"/>
      <c r="B187" s="86"/>
      <c r="C187" s="87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Q187" s="88"/>
      <c r="R187" s="89"/>
      <c r="S187" s="89"/>
      <c r="T187" s="89"/>
      <c r="U187" s="89"/>
      <c r="V187" s="89"/>
      <c r="W187" s="88"/>
      <c r="X187" s="89"/>
      <c r="Y187" s="89"/>
      <c r="Z187" s="89"/>
      <c r="AA187" s="89"/>
      <c r="AB187" s="89"/>
      <c r="AC187" s="89"/>
      <c r="AD187" s="89"/>
      <c r="AE187" s="88"/>
      <c r="AF187" s="86"/>
      <c r="AG187" s="19"/>
    </row>
    <row r="188" ht="15.75" customHeight="1">
      <c r="A188" s="85"/>
      <c r="B188" s="86"/>
      <c r="C188" s="87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Q188" s="88"/>
      <c r="R188" s="89"/>
      <c r="S188" s="89"/>
      <c r="T188" s="89"/>
      <c r="U188" s="89"/>
      <c r="V188" s="89"/>
      <c r="W188" s="88"/>
      <c r="X188" s="89"/>
      <c r="Y188" s="89"/>
      <c r="Z188" s="89"/>
      <c r="AA188" s="89"/>
      <c r="AB188" s="89"/>
      <c r="AC188" s="89"/>
      <c r="AD188" s="89"/>
      <c r="AE188" s="88"/>
      <c r="AF188" s="86"/>
      <c r="AG188" s="19"/>
    </row>
    <row r="189" ht="15.75" customHeight="1">
      <c r="A189" s="85"/>
      <c r="B189" s="86"/>
      <c r="C189" s="87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Q189" s="88"/>
      <c r="R189" s="89"/>
      <c r="S189" s="89"/>
      <c r="T189" s="89"/>
      <c r="U189" s="89"/>
      <c r="V189" s="89"/>
      <c r="W189" s="88"/>
      <c r="X189" s="89"/>
      <c r="Y189" s="89"/>
      <c r="Z189" s="89"/>
      <c r="AA189" s="89"/>
      <c r="AB189" s="89"/>
      <c r="AC189" s="89"/>
      <c r="AD189" s="89"/>
      <c r="AE189" s="88"/>
      <c r="AF189" s="86"/>
      <c r="AG189" s="19"/>
    </row>
    <row r="190" ht="15.75" customHeight="1">
      <c r="A190" s="85"/>
      <c r="B190" s="86"/>
      <c r="C190" s="87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Q190" s="88"/>
      <c r="R190" s="89"/>
      <c r="S190" s="89"/>
      <c r="T190" s="89"/>
      <c r="U190" s="89"/>
      <c r="V190" s="89"/>
      <c r="W190" s="88"/>
      <c r="X190" s="89"/>
      <c r="Y190" s="89"/>
      <c r="Z190" s="89"/>
      <c r="AA190" s="89"/>
      <c r="AB190" s="89"/>
      <c r="AC190" s="89"/>
      <c r="AD190" s="89"/>
      <c r="AE190" s="88"/>
      <c r="AF190" s="86"/>
      <c r="AG190" s="19"/>
    </row>
    <row r="191" ht="15.75" customHeight="1">
      <c r="A191" s="85"/>
      <c r="B191" s="86"/>
      <c r="C191" s="87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Q191" s="88"/>
      <c r="R191" s="89"/>
      <c r="S191" s="89"/>
      <c r="T191" s="89"/>
      <c r="U191" s="89"/>
      <c r="V191" s="89"/>
      <c r="W191" s="88"/>
      <c r="X191" s="89"/>
      <c r="Y191" s="89"/>
      <c r="Z191" s="89"/>
      <c r="AA191" s="89"/>
      <c r="AB191" s="89"/>
      <c r="AC191" s="89"/>
      <c r="AD191" s="89"/>
      <c r="AE191" s="88"/>
      <c r="AF191" s="86"/>
      <c r="AG191" s="19"/>
    </row>
    <row r="192" ht="15.75" customHeight="1">
      <c r="A192" s="85"/>
      <c r="B192" s="86"/>
      <c r="C192" s="87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Q192" s="88"/>
      <c r="R192" s="89"/>
      <c r="S192" s="89"/>
      <c r="T192" s="89"/>
      <c r="U192" s="89"/>
      <c r="V192" s="89"/>
      <c r="W192" s="88"/>
      <c r="X192" s="89"/>
      <c r="Y192" s="89"/>
      <c r="Z192" s="89"/>
      <c r="AA192" s="89"/>
      <c r="AB192" s="89"/>
      <c r="AC192" s="89"/>
      <c r="AD192" s="89"/>
      <c r="AE192" s="88"/>
      <c r="AF192" s="86"/>
      <c r="AG192" s="19"/>
    </row>
    <row r="193" ht="15.75" customHeight="1">
      <c r="A193" s="85"/>
      <c r="B193" s="86"/>
      <c r="C193" s="87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Q193" s="88"/>
      <c r="R193" s="89"/>
      <c r="S193" s="89"/>
      <c r="T193" s="89"/>
      <c r="U193" s="89"/>
      <c r="V193" s="89"/>
      <c r="W193" s="88"/>
      <c r="X193" s="89"/>
      <c r="Y193" s="89"/>
      <c r="Z193" s="89"/>
      <c r="AA193" s="89"/>
      <c r="AB193" s="89"/>
      <c r="AC193" s="89"/>
      <c r="AD193" s="89"/>
      <c r="AE193" s="88"/>
      <c r="AF193" s="86"/>
      <c r="AG193" s="19"/>
    </row>
    <row r="194" ht="15.75" customHeight="1">
      <c r="A194" s="85"/>
      <c r="B194" s="86"/>
      <c r="C194" s="87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Q194" s="88"/>
      <c r="R194" s="89"/>
      <c r="S194" s="89"/>
      <c r="T194" s="89"/>
      <c r="U194" s="89"/>
      <c r="V194" s="89"/>
      <c r="W194" s="88"/>
      <c r="X194" s="89"/>
      <c r="Y194" s="89"/>
      <c r="Z194" s="89"/>
      <c r="AA194" s="89"/>
      <c r="AB194" s="89"/>
      <c r="AC194" s="89"/>
      <c r="AD194" s="89"/>
      <c r="AE194" s="88"/>
      <c r="AF194" s="86"/>
      <c r="AG194" s="19"/>
    </row>
    <row r="195" ht="15.75" customHeight="1">
      <c r="A195" s="85"/>
      <c r="B195" s="86"/>
      <c r="C195" s="87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Q195" s="88"/>
      <c r="R195" s="89"/>
      <c r="S195" s="89"/>
      <c r="T195" s="89"/>
      <c r="U195" s="89"/>
      <c r="V195" s="89"/>
      <c r="W195" s="88"/>
      <c r="X195" s="89"/>
      <c r="Y195" s="89"/>
      <c r="Z195" s="89"/>
      <c r="AA195" s="89"/>
      <c r="AB195" s="89"/>
      <c r="AC195" s="89"/>
      <c r="AD195" s="89"/>
      <c r="AE195" s="88"/>
      <c r="AF195" s="86"/>
      <c r="AG195" s="19"/>
    </row>
    <row r="196" ht="15.75" customHeight="1">
      <c r="A196" s="85"/>
      <c r="B196" s="86"/>
      <c r="C196" s="87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Q196" s="88"/>
      <c r="R196" s="89"/>
      <c r="S196" s="89"/>
      <c r="T196" s="89"/>
      <c r="U196" s="89"/>
      <c r="V196" s="89"/>
      <c r="W196" s="88"/>
      <c r="X196" s="89"/>
      <c r="Y196" s="89"/>
      <c r="Z196" s="89"/>
      <c r="AA196" s="89"/>
      <c r="AB196" s="89"/>
      <c r="AC196" s="89"/>
      <c r="AD196" s="89"/>
      <c r="AE196" s="88"/>
      <c r="AF196" s="86"/>
      <c r="AG196" s="19"/>
    </row>
    <row r="197" ht="15.75" customHeight="1">
      <c r="A197" s="85"/>
      <c r="B197" s="86"/>
      <c r="C197" s="87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Q197" s="88"/>
      <c r="R197" s="89"/>
      <c r="S197" s="89"/>
      <c r="T197" s="89"/>
      <c r="U197" s="89"/>
      <c r="V197" s="89"/>
      <c r="W197" s="88"/>
      <c r="X197" s="89"/>
      <c r="Y197" s="89"/>
      <c r="Z197" s="89"/>
      <c r="AA197" s="89"/>
      <c r="AB197" s="89"/>
      <c r="AC197" s="89"/>
      <c r="AD197" s="89"/>
      <c r="AE197" s="88"/>
      <c r="AF197" s="86"/>
      <c r="AG197" s="19"/>
    </row>
    <row r="198" ht="15.75" customHeight="1">
      <c r="A198" s="85"/>
      <c r="B198" s="86"/>
      <c r="C198" s="87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Q198" s="88"/>
      <c r="R198" s="89"/>
      <c r="S198" s="89"/>
      <c r="T198" s="89"/>
      <c r="U198" s="89"/>
      <c r="V198" s="89"/>
      <c r="W198" s="88"/>
      <c r="X198" s="89"/>
      <c r="Y198" s="89"/>
      <c r="Z198" s="89"/>
      <c r="AA198" s="89"/>
      <c r="AB198" s="89"/>
      <c r="AC198" s="89"/>
      <c r="AD198" s="89"/>
      <c r="AE198" s="88"/>
      <c r="AF198" s="86"/>
      <c r="AG198" s="19"/>
    </row>
    <row r="199" ht="15.75" customHeight="1">
      <c r="A199" s="85"/>
      <c r="B199" s="86"/>
      <c r="C199" s="87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Q199" s="88"/>
      <c r="R199" s="89"/>
      <c r="S199" s="89"/>
      <c r="T199" s="89"/>
      <c r="U199" s="89"/>
      <c r="V199" s="89"/>
      <c r="W199" s="88"/>
      <c r="X199" s="89"/>
      <c r="Y199" s="89"/>
      <c r="Z199" s="89"/>
      <c r="AA199" s="89"/>
      <c r="AB199" s="89"/>
      <c r="AC199" s="89"/>
      <c r="AD199" s="89"/>
      <c r="AE199" s="88"/>
      <c r="AF199" s="86"/>
      <c r="AG199" s="19"/>
    </row>
    <row r="200" ht="15.75" customHeight="1">
      <c r="A200" s="85"/>
      <c r="B200" s="86"/>
      <c r="C200" s="87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Q200" s="88"/>
      <c r="R200" s="89"/>
      <c r="S200" s="89"/>
      <c r="T200" s="89"/>
      <c r="U200" s="89"/>
      <c r="V200" s="89"/>
      <c r="W200" s="88"/>
      <c r="X200" s="89"/>
      <c r="Y200" s="89"/>
      <c r="Z200" s="89"/>
      <c r="AA200" s="89"/>
      <c r="AB200" s="89"/>
      <c r="AC200" s="89"/>
      <c r="AD200" s="89"/>
      <c r="AE200" s="88"/>
      <c r="AF200" s="86"/>
      <c r="AG200" s="19"/>
    </row>
    <row r="201" ht="15.75" customHeight="1">
      <c r="A201" s="85"/>
      <c r="B201" s="86"/>
      <c r="C201" s="87"/>
      <c r="D201" s="86"/>
      <c r="E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8"/>
      <c r="R201" s="89"/>
      <c r="S201" s="89"/>
      <c r="T201" s="89"/>
      <c r="U201" s="89"/>
      <c r="V201" s="89"/>
      <c r="W201" s="88"/>
      <c r="X201" s="89"/>
      <c r="Y201" s="89"/>
      <c r="Z201" s="89"/>
      <c r="AA201" s="89"/>
      <c r="AB201" s="89"/>
      <c r="AC201" s="89"/>
      <c r="AD201" s="89"/>
      <c r="AE201" s="88"/>
      <c r="AF201" s="86"/>
      <c r="AG201" s="19"/>
    </row>
    <row r="202" ht="15.75" customHeight="1">
      <c r="A202" s="19"/>
      <c r="B202" s="19"/>
      <c r="C202" s="116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19"/>
      <c r="AG202" s="19"/>
    </row>
    <row r="203" ht="15.75" customHeight="1">
      <c r="C203" s="116"/>
      <c r="Q203" s="46"/>
      <c r="R203" s="46"/>
      <c r="S203" s="46"/>
      <c r="T203" s="46"/>
      <c r="U203" s="46"/>
      <c r="V203" s="46"/>
      <c r="W203" s="117"/>
      <c r="X203" s="46"/>
      <c r="Y203" s="46"/>
      <c r="Z203" s="46"/>
      <c r="AA203" s="46"/>
      <c r="AB203" s="46"/>
      <c r="AC203" s="46"/>
      <c r="AD203" s="46"/>
    </row>
    <row r="204" ht="15.75" customHeight="1">
      <c r="A204" s="19"/>
      <c r="C204" s="116"/>
      <c r="D204" s="84"/>
      <c r="E204" s="84"/>
      <c r="I204" s="84"/>
      <c r="J204" s="84"/>
      <c r="K204" s="84"/>
      <c r="L204" s="84"/>
      <c r="M204" s="84"/>
      <c r="N204" s="84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84"/>
    </row>
    <row r="205" ht="15.75" customHeight="1">
      <c r="A205" s="19"/>
      <c r="C205" s="116"/>
      <c r="D205" s="84"/>
      <c r="E205" s="84"/>
      <c r="I205" s="84"/>
      <c r="J205" s="84"/>
      <c r="K205" s="84"/>
      <c r="L205" s="84"/>
      <c r="M205" s="84"/>
      <c r="N205" s="84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84"/>
    </row>
    <row r="206" ht="15.75" customHeight="1">
      <c r="A206" s="19"/>
      <c r="C206" s="116"/>
      <c r="D206" s="84"/>
      <c r="E206" s="84"/>
      <c r="I206" s="84"/>
      <c r="J206" s="84"/>
      <c r="K206" s="84"/>
      <c r="L206" s="84"/>
      <c r="M206" s="84"/>
      <c r="N206" s="84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84"/>
    </row>
    <row r="207" ht="15.75" customHeight="1">
      <c r="A207" s="19"/>
      <c r="C207" s="116"/>
      <c r="D207" s="84"/>
      <c r="E207" s="84"/>
      <c r="I207" s="84"/>
      <c r="J207" s="84"/>
      <c r="K207" s="84"/>
      <c r="L207" s="84"/>
      <c r="M207" s="84"/>
      <c r="N207" s="84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84"/>
    </row>
    <row r="208" ht="15.75" customHeight="1">
      <c r="A208" s="19"/>
      <c r="C208" s="116"/>
      <c r="D208" s="84"/>
      <c r="E208" s="84"/>
      <c r="I208" s="84"/>
      <c r="J208" s="84"/>
      <c r="K208" s="84"/>
      <c r="L208" s="84"/>
      <c r="M208" s="84"/>
      <c r="N208" s="84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84"/>
    </row>
    <row r="209" ht="15.75" customHeight="1">
      <c r="A209" s="19"/>
      <c r="C209" s="116"/>
      <c r="D209" s="84"/>
      <c r="E209" s="84"/>
      <c r="I209" s="84"/>
      <c r="J209" s="84"/>
      <c r="K209" s="84"/>
      <c r="L209" s="84"/>
      <c r="M209" s="84"/>
      <c r="N209" s="84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84"/>
    </row>
    <row r="210" ht="15.75" customHeight="1">
      <c r="A210" s="19"/>
      <c r="C210" s="116"/>
      <c r="D210" s="84"/>
      <c r="E210" s="84"/>
      <c r="I210" s="84"/>
      <c r="J210" s="84"/>
      <c r="K210" s="84"/>
      <c r="L210" s="84"/>
      <c r="M210" s="84"/>
      <c r="N210" s="84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84"/>
    </row>
    <row r="211" ht="15.75" customHeight="1">
      <c r="A211" s="19"/>
      <c r="C211" s="116"/>
      <c r="D211" s="84"/>
      <c r="E211" s="84"/>
      <c r="I211" s="84"/>
      <c r="J211" s="84"/>
      <c r="K211" s="84"/>
      <c r="L211" s="84"/>
      <c r="M211" s="84"/>
      <c r="N211" s="84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84"/>
    </row>
    <row r="212" ht="15.75" customHeight="1">
      <c r="A212" s="19"/>
      <c r="B212" s="19"/>
      <c r="C212" s="116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19"/>
      <c r="AG212" s="19"/>
    </row>
    <row r="213" ht="15.75" customHeight="1">
      <c r="A213" s="19"/>
      <c r="C213" s="116"/>
      <c r="D213" s="84"/>
      <c r="E213" s="84"/>
      <c r="I213" s="84"/>
      <c r="J213" s="84"/>
      <c r="K213" s="84"/>
      <c r="L213" s="84"/>
      <c r="M213" s="84"/>
      <c r="N213" s="84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84"/>
    </row>
    <row r="214" ht="15.75" customHeight="1">
      <c r="A214" s="19"/>
      <c r="C214" s="116"/>
      <c r="D214" s="84"/>
      <c r="E214" s="84"/>
      <c r="I214" s="84"/>
      <c r="J214" s="84"/>
      <c r="K214" s="84"/>
      <c r="L214" s="84"/>
      <c r="M214" s="84"/>
      <c r="N214" s="84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84"/>
    </row>
    <row r="215" ht="15.75" customHeight="1">
      <c r="A215" s="19"/>
      <c r="C215" s="116"/>
      <c r="D215" s="84"/>
      <c r="E215" s="84"/>
      <c r="I215" s="84"/>
      <c r="J215" s="84"/>
      <c r="K215" s="84"/>
      <c r="L215" s="84"/>
      <c r="M215" s="84"/>
      <c r="N215" s="84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84"/>
    </row>
    <row r="216" ht="15.75" customHeight="1">
      <c r="A216" s="19"/>
      <c r="B216" s="19"/>
      <c r="C216" s="116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19"/>
      <c r="AG216" s="19"/>
    </row>
    <row r="217" ht="15.75" customHeight="1">
      <c r="A217" s="19"/>
      <c r="B217" s="19"/>
      <c r="C217" s="116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19"/>
      <c r="AG217" s="19"/>
    </row>
    <row r="218" ht="15.75" customHeight="1">
      <c r="A218" s="19"/>
      <c r="B218" s="19"/>
      <c r="C218" s="116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19"/>
      <c r="AG218" s="19"/>
    </row>
    <row r="219" ht="15.75" customHeight="1">
      <c r="A219" s="19"/>
      <c r="B219" s="19"/>
      <c r="C219" s="116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19"/>
      <c r="AG219" s="19"/>
    </row>
    <row r="220" ht="15.75" customHeight="1">
      <c r="A220" s="19"/>
      <c r="B220" s="19"/>
      <c r="C220" s="116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19"/>
      <c r="AG220" s="19"/>
    </row>
    <row r="221" ht="15.75" customHeight="1">
      <c r="A221" s="19"/>
      <c r="C221" s="116"/>
      <c r="D221" s="84"/>
      <c r="E221" s="84"/>
      <c r="I221" s="84"/>
      <c r="J221" s="84"/>
      <c r="K221" s="84"/>
      <c r="L221" s="84"/>
      <c r="M221" s="84"/>
      <c r="N221" s="84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84"/>
    </row>
    <row r="222" ht="15.75" customHeight="1">
      <c r="A222" s="19"/>
      <c r="C222" s="116"/>
      <c r="D222" s="84"/>
      <c r="E222" s="84"/>
      <c r="I222" s="84"/>
      <c r="J222" s="84"/>
      <c r="K222" s="84"/>
      <c r="L222" s="84"/>
      <c r="M222" s="84"/>
      <c r="N222" s="84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84"/>
    </row>
    <row r="223" ht="15.75" customHeight="1">
      <c r="A223" s="19"/>
      <c r="C223" s="116"/>
      <c r="D223" s="84"/>
      <c r="E223" s="84"/>
      <c r="I223" s="84"/>
      <c r="J223" s="84"/>
      <c r="K223" s="84"/>
      <c r="L223" s="84"/>
      <c r="M223" s="84"/>
      <c r="N223" s="84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84"/>
    </row>
    <row r="224" ht="15.75" customHeight="1">
      <c r="A224" s="19"/>
      <c r="C224" s="116"/>
      <c r="D224" s="84"/>
      <c r="E224" s="84"/>
      <c r="I224" s="84"/>
      <c r="J224" s="84"/>
      <c r="K224" s="84"/>
      <c r="L224" s="84"/>
      <c r="M224" s="84"/>
      <c r="N224" s="84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84"/>
    </row>
    <row r="225" ht="15.75" customHeight="1">
      <c r="A225" s="19"/>
      <c r="C225" s="116"/>
      <c r="D225" s="84"/>
      <c r="E225" s="84"/>
      <c r="I225" s="84"/>
      <c r="J225" s="84"/>
      <c r="K225" s="84"/>
      <c r="L225" s="84"/>
      <c r="M225" s="84"/>
      <c r="N225" s="84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84"/>
    </row>
    <row r="226" ht="15.75" customHeight="1">
      <c r="A226" s="19"/>
      <c r="C226" s="116"/>
      <c r="D226" s="84"/>
      <c r="E226" s="84"/>
      <c r="I226" s="84"/>
      <c r="J226" s="84"/>
      <c r="K226" s="84"/>
      <c r="L226" s="84"/>
      <c r="M226" s="84"/>
      <c r="N226" s="84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84"/>
    </row>
    <row r="227" ht="15.75" customHeight="1">
      <c r="A227" s="19"/>
      <c r="C227" s="116"/>
      <c r="D227" s="84"/>
      <c r="E227" s="84"/>
      <c r="I227" s="84"/>
      <c r="J227" s="84"/>
      <c r="K227" s="84"/>
      <c r="L227" s="84"/>
      <c r="M227" s="84"/>
      <c r="N227" s="84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84"/>
    </row>
    <row r="228" ht="15.75" customHeight="1">
      <c r="A228" s="19"/>
      <c r="C228" s="116"/>
      <c r="D228" s="84"/>
      <c r="E228" s="84"/>
      <c r="I228" s="84"/>
      <c r="J228" s="84"/>
      <c r="K228" s="84"/>
      <c r="L228" s="84"/>
      <c r="M228" s="84"/>
      <c r="N228" s="84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84"/>
    </row>
    <row r="229" ht="15.75" customHeight="1">
      <c r="A229" s="19"/>
      <c r="C229" s="116"/>
      <c r="D229" s="84"/>
      <c r="E229" s="84"/>
      <c r="I229" s="84"/>
      <c r="J229" s="84"/>
      <c r="K229" s="84"/>
      <c r="L229" s="84"/>
      <c r="M229" s="84"/>
      <c r="N229" s="84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84"/>
    </row>
    <row r="230" ht="15.75" customHeight="1">
      <c r="A230" s="19"/>
      <c r="B230" s="19"/>
      <c r="C230" s="116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19"/>
      <c r="AG230" s="19"/>
    </row>
    <row r="231" ht="15.75" customHeight="1">
      <c r="A231" s="19"/>
      <c r="B231" s="19"/>
      <c r="C231" s="116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19"/>
      <c r="AG231" s="19"/>
    </row>
    <row r="232" ht="15.75" customHeight="1">
      <c r="A232" s="19"/>
      <c r="C232" s="116"/>
      <c r="D232" s="84"/>
      <c r="E232" s="84"/>
      <c r="I232" s="84"/>
      <c r="J232" s="84"/>
      <c r="K232" s="84"/>
      <c r="L232" s="84"/>
      <c r="M232" s="84"/>
      <c r="N232" s="84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84"/>
    </row>
    <row r="233" ht="15.75" customHeight="1">
      <c r="A233" s="19"/>
      <c r="C233" s="116"/>
      <c r="D233" s="84"/>
      <c r="E233" s="84"/>
      <c r="I233" s="84"/>
      <c r="J233" s="84"/>
      <c r="K233" s="84"/>
      <c r="L233" s="84"/>
      <c r="M233" s="84"/>
      <c r="N233" s="84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84"/>
    </row>
    <row r="234" ht="15.75" customHeight="1">
      <c r="A234" s="19"/>
      <c r="B234" s="19"/>
      <c r="C234" s="116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19"/>
      <c r="AG234" s="19"/>
    </row>
    <row r="235" ht="15.75" customHeight="1">
      <c r="A235" s="19"/>
      <c r="C235" s="116"/>
      <c r="D235" s="84"/>
      <c r="E235" s="84"/>
      <c r="I235" s="84"/>
      <c r="J235" s="84"/>
      <c r="K235" s="84"/>
      <c r="L235" s="84"/>
      <c r="M235" s="84"/>
      <c r="N235" s="84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84"/>
    </row>
    <row r="236" ht="15.75" customHeight="1">
      <c r="A236" s="19"/>
      <c r="C236" s="116"/>
      <c r="D236" s="84"/>
      <c r="E236" s="84"/>
      <c r="I236" s="84"/>
      <c r="J236" s="84"/>
      <c r="K236" s="84"/>
      <c r="L236" s="84"/>
      <c r="M236" s="84"/>
      <c r="N236" s="84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84"/>
    </row>
    <row r="237" ht="15.75" customHeight="1">
      <c r="A237" s="19"/>
      <c r="B237" s="19"/>
      <c r="C237" s="116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15.75" customHeight="1">
      <c r="A238" s="19"/>
      <c r="B238" s="19"/>
      <c r="C238" s="116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15.75" customHeight="1">
      <c r="A239" s="19"/>
      <c r="B239" s="19"/>
      <c r="C239" s="116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15.75" customHeight="1">
      <c r="A240" s="19"/>
      <c r="B240" s="19"/>
      <c r="C240" s="116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15.75" customHeight="1">
      <c r="A241" s="19"/>
      <c r="B241" s="19"/>
      <c r="C241" s="116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15.75" customHeight="1">
      <c r="A242" s="19"/>
      <c r="B242" s="19"/>
      <c r="C242" s="116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15.75" customHeight="1">
      <c r="A243" s="118"/>
      <c r="B243" s="13"/>
      <c r="C243" s="11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Q243" s="14"/>
      <c r="R243" s="13"/>
      <c r="S243" s="13"/>
      <c r="T243" s="13"/>
      <c r="U243" s="13"/>
      <c r="V243" s="13"/>
      <c r="W243" s="118"/>
      <c r="X243" s="13"/>
      <c r="Y243" s="13"/>
      <c r="Z243" s="13"/>
      <c r="AA243" s="13"/>
      <c r="AB243" s="13"/>
      <c r="AC243" s="13"/>
      <c r="AD243" s="13"/>
      <c r="AE243" s="14"/>
      <c r="AF243" s="13"/>
      <c r="AG243" s="13"/>
    </row>
    <row r="244" ht="15.75" customHeight="1">
      <c r="A244" s="118"/>
      <c r="B244" s="13"/>
      <c r="C244" s="119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Q244" s="14"/>
      <c r="R244" s="13"/>
      <c r="S244" s="13"/>
      <c r="T244" s="13"/>
      <c r="U244" s="13"/>
      <c r="V244" s="13"/>
      <c r="W244" s="118"/>
      <c r="X244" s="13"/>
      <c r="Y244" s="13"/>
      <c r="Z244" s="13"/>
      <c r="AA244" s="13"/>
      <c r="AB244" s="13"/>
      <c r="AC244" s="13"/>
      <c r="AD244" s="13"/>
      <c r="AE244" s="14"/>
      <c r="AF244" s="13"/>
      <c r="AG244" s="13"/>
    </row>
    <row r="245" ht="15.75" customHeight="1">
      <c r="A245" s="118"/>
      <c r="B245" s="13"/>
      <c r="C245" s="119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Q245" s="14"/>
      <c r="R245" s="13"/>
      <c r="S245" s="13"/>
      <c r="T245" s="13"/>
      <c r="U245" s="13"/>
      <c r="V245" s="13"/>
      <c r="W245" s="118"/>
      <c r="X245" s="13"/>
      <c r="Y245" s="13"/>
      <c r="Z245" s="13"/>
      <c r="AA245" s="13"/>
      <c r="AB245" s="13"/>
      <c r="AC245" s="13"/>
      <c r="AD245" s="13"/>
      <c r="AE245" s="14"/>
      <c r="AF245" s="13"/>
      <c r="AG245" s="13"/>
    </row>
    <row r="246" ht="15.75" customHeight="1">
      <c r="A246" s="118"/>
      <c r="B246" s="13"/>
      <c r="C246" s="119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Q246" s="14"/>
      <c r="R246" s="13"/>
      <c r="S246" s="13"/>
      <c r="T246" s="13"/>
      <c r="U246" s="13"/>
      <c r="V246" s="13"/>
      <c r="W246" s="118"/>
      <c r="X246" s="13"/>
      <c r="Y246" s="13"/>
      <c r="Z246" s="13"/>
      <c r="AA246" s="13"/>
      <c r="AB246" s="13"/>
      <c r="AC246" s="13"/>
      <c r="AD246" s="13"/>
      <c r="AE246" s="14"/>
      <c r="AF246" s="13"/>
      <c r="AG246" s="13"/>
    </row>
    <row r="247" ht="15.75" customHeight="1">
      <c r="A247" s="118"/>
      <c r="B247" s="13"/>
      <c r="C247" s="119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Q247" s="14"/>
      <c r="R247" s="13"/>
      <c r="S247" s="13"/>
      <c r="T247" s="13"/>
      <c r="U247" s="13"/>
      <c r="V247" s="13"/>
      <c r="W247" s="118"/>
      <c r="X247" s="13"/>
      <c r="Y247" s="13"/>
      <c r="Z247" s="13"/>
      <c r="AA247" s="13"/>
      <c r="AB247" s="13"/>
      <c r="AC247" s="13"/>
      <c r="AD247" s="13"/>
      <c r="AE247" s="14"/>
      <c r="AF247" s="13"/>
      <c r="AG247" s="13"/>
    </row>
    <row r="248" ht="15.75" customHeight="1">
      <c r="A248" s="118"/>
      <c r="B248" s="13"/>
      <c r="C248" s="119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Q248" s="14"/>
      <c r="R248" s="13"/>
      <c r="S248" s="13"/>
      <c r="T248" s="13"/>
      <c r="U248" s="13"/>
      <c r="V248" s="13"/>
      <c r="W248" s="118"/>
      <c r="X248" s="13"/>
      <c r="Y248" s="13"/>
      <c r="Z248" s="13"/>
      <c r="AA248" s="13"/>
      <c r="AB248" s="13"/>
      <c r="AC248" s="13"/>
      <c r="AD248" s="13"/>
      <c r="AE248" s="14"/>
      <c r="AF248" s="13"/>
      <c r="AG248" s="13"/>
    </row>
    <row r="249" ht="15.75" customHeight="1">
      <c r="A249" s="118"/>
      <c r="B249" s="13"/>
      <c r="C249" s="119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Q249" s="14"/>
      <c r="R249" s="13"/>
      <c r="S249" s="13"/>
      <c r="T249" s="13"/>
      <c r="U249" s="13"/>
      <c r="V249" s="13"/>
      <c r="W249" s="118"/>
      <c r="X249" s="13"/>
      <c r="Y249" s="13"/>
      <c r="Z249" s="13"/>
      <c r="AA249" s="13"/>
      <c r="AB249" s="13"/>
      <c r="AC249" s="13"/>
      <c r="AD249" s="13"/>
      <c r="AE249" s="14"/>
      <c r="AF249" s="13"/>
      <c r="AG249" s="13"/>
    </row>
    <row r="250" ht="15.75" customHeight="1">
      <c r="A250" s="118"/>
      <c r="B250" s="13"/>
      <c r="C250" s="119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Q250" s="14"/>
      <c r="R250" s="13"/>
      <c r="S250" s="13"/>
      <c r="T250" s="13"/>
      <c r="U250" s="13"/>
      <c r="V250" s="13"/>
      <c r="W250" s="118"/>
      <c r="X250" s="13"/>
      <c r="Y250" s="13"/>
      <c r="Z250" s="13"/>
      <c r="AA250" s="13"/>
      <c r="AB250" s="13"/>
      <c r="AC250" s="13"/>
      <c r="AD250" s="13"/>
      <c r="AE250" s="14"/>
      <c r="AF250" s="13"/>
      <c r="AG250" s="13"/>
    </row>
    <row r="251" ht="15.75" customHeight="1">
      <c r="A251" s="118"/>
      <c r="B251" s="13"/>
      <c r="C251" s="119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Q251" s="14"/>
      <c r="R251" s="13"/>
      <c r="S251" s="13"/>
      <c r="T251" s="13"/>
      <c r="U251" s="13"/>
      <c r="V251" s="13"/>
      <c r="W251" s="118"/>
      <c r="X251" s="13"/>
      <c r="Y251" s="13"/>
      <c r="Z251" s="13"/>
      <c r="AA251" s="13"/>
      <c r="AB251" s="13"/>
      <c r="AC251" s="13"/>
      <c r="AD251" s="13"/>
      <c r="AE251" s="14"/>
      <c r="AF251" s="13"/>
      <c r="AG251" s="13"/>
    </row>
    <row r="252" ht="15.75" customHeight="1">
      <c r="A252" s="118"/>
      <c r="B252" s="13"/>
      <c r="C252" s="119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Q252" s="14"/>
      <c r="R252" s="13"/>
      <c r="S252" s="13"/>
      <c r="T252" s="13"/>
      <c r="U252" s="13"/>
      <c r="V252" s="13"/>
      <c r="W252" s="118"/>
      <c r="X252" s="13"/>
      <c r="Y252" s="13"/>
      <c r="Z252" s="13"/>
      <c r="AA252" s="13"/>
      <c r="AB252" s="13"/>
      <c r="AC252" s="13"/>
      <c r="AD252" s="13"/>
      <c r="AE252" s="14"/>
      <c r="AF252" s="13"/>
      <c r="AG252" s="13"/>
    </row>
    <row r="253" ht="15.75" customHeight="1">
      <c r="A253" s="118"/>
      <c r="B253" s="13"/>
      <c r="C253" s="119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Q253" s="14"/>
      <c r="R253" s="13"/>
      <c r="S253" s="13"/>
      <c r="T253" s="13"/>
      <c r="U253" s="13"/>
      <c r="V253" s="13"/>
      <c r="W253" s="118"/>
      <c r="X253" s="13"/>
      <c r="Y253" s="13"/>
      <c r="Z253" s="13"/>
      <c r="AA253" s="13"/>
      <c r="AB253" s="13"/>
      <c r="AC253" s="13"/>
      <c r="AD253" s="13"/>
      <c r="AE253" s="14"/>
      <c r="AF253" s="13"/>
      <c r="AG253" s="13"/>
    </row>
    <row r="254" ht="15.75" customHeight="1">
      <c r="A254" s="118"/>
      <c r="B254" s="13"/>
      <c r="C254" s="119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Q254" s="14"/>
      <c r="R254" s="13"/>
      <c r="S254" s="13"/>
      <c r="T254" s="13"/>
      <c r="U254" s="13"/>
      <c r="V254" s="13"/>
      <c r="W254" s="118"/>
      <c r="X254" s="13"/>
      <c r="Y254" s="13"/>
      <c r="Z254" s="13"/>
      <c r="AA254" s="13"/>
      <c r="AB254" s="13"/>
      <c r="AC254" s="13"/>
      <c r="AD254" s="13"/>
      <c r="AE254" s="14"/>
      <c r="AF254" s="13"/>
      <c r="AG254" s="13"/>
    </row>
    <row r="255" ht="15.75" customHeight="1">
      <c r="A255" s="118"/>
      <c r="B255" s="13"/>
      <c r="C255" s="119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Q255" s="14"/>
      <c r="R255" s="13"/>
      <c r="S255" s="13"/>
      <c r="T255" s="13"/>
      <c r="U255" s="13"/>
      <c r="V255" s="13"/>
      <c r="W255" s="118"/>
      <c r="X255" s="13"/>
      <c r="Y255" s="13"/>
      <c r="Z255" s="13"/>
      <c r="AA255" s="13"/>
      <c r="AB255" s="13"/>
      <c r="AC255" s="13"/>
      <c r="AD255" s="13"/>
      <c r="AE255" s="14"/>
      <c r="AF255" s="13"/>
      <c r="AG255" s="13"/>
    </row>
    <row r="256" ht="15.75" customHeight="1">
      <c r="A256" s="118"/>
      <c r="B256" s="13"/>
      <c r="C256" s="119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Q256" s="14"/>
      <c r="R256" s="13"/>
      <c r="S256" s="13"/>
      <c r="T256" s="13"/>
      <c r="U256" s="13"/>
      <c r="V256" s="13"/>
      <c r="W256" s="118"/>
      <c r="X256" s="13"/>
      <c r="Y256" s="13"/>
      <c r="Z256" s="13"/>
      <c r="AA256" s="13"/>
      <c r="AB256" s="13"/>
      <c r="AC256" s="13"/>
      <c r="AD256" s="13"/>
      <c r="AE256" s="14"/>
      <c r="AF256" s="13"/>
      <c r="AG256" s="13"/>
    </row>
    <row r="257" ht="15.75" customHeight="1">
      <c r="A257" s="118"/>
      <c r="B257" s="13"/>
      <c r="C257" s="119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Q257" s="14"/>
      <c r="R257" s="13"/>
      <c r="S257" s="13"/>
      <c r="T257" s="13"/>
      <c r="U257" s="13"/>
      <c r="V257" s="13"/>
      <c r="W257" s="118"/>
      <c r="X257" s="13"/>
      <c r="Y257" s="13"/>
      <c r="Z257" s="13"/>
      <c r="AA257" s="13"/>
      <c r="AB257" s="13"/>
      <c r="AC257" s="13"/>
      <c r="AD257" s="13"/>
      <c r="AE257" s="14"/>
      <c r="AF257" s="13"/>
      <c r="AG257" s="13"/>
    </row>
    <row r="258" ht="15.75" customHeight="1">
      <c r="A258" s="118"/>
      <c r="B258" s="13"/>
      <c r="C258" s="11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Q258" s="14"/>
      <c r="R258" s="13"/>
      <c r="S258" s="13"/>
      <c r="T258" s="13"/>
      <c r="U258" s="13"/>
      <c r="V258" s="13"/>
      <c r="W258" s="118"/>
      <c r="X258" s="13"/>
      <c r="Y258" s="13"/>
      <c r="Z258" s="13"/>
      <c r="AA258" s="13"/>
      <c r="AB258" s="13"/>
      <c r="AC258" s="13"/>
      <c r="AD258" s="13"/>
      <c r="AE258" s="14"/>
      <c r="AF258" s="13"/>
      <c r="AG258" s="13"/>
    </row>
    <row r="259" ht="15.75" customHeight="1">
      <c r="A259" s="118"/>
      <c r="B259" s="13"/>
      <c r="C259" s="119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Q259" s="14"/>
      <c r="R259" s="13"/>
      <c r="S259" s="13"/>
      <c r="T259" s="13"/>
      <c r="U259" s="13"/>
      <c r="V259" s="13"/>
      <c r="W259" s="118"/>
      <c r="X259" s="13"/>
      <c r="Y259" s="13"/>
      <c r="Z259" s="13"/>
      <c r="AA259" s="13"/>
      <c r="AB259" s="13"/>
      <c r="AC259" s="13"/>
      <c r="AD259" s="13"/>
      <c r="AE259" s="14"/>
      <c r="AF259" s="13"/>
      <c r="AG259" s="13"/>
    </row>
    <row r="260" ht="15.75" customHeight="1">
      <c r="A260" s="118"/>
      <c r="B260" s="13"/>
      <c r="C260" s="119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Q260" s="14"/>
      <c r="R260" s="13"/>
      <c r="S260" s="13"/>
      <c r="T260" s="13"/>
      <c r="U260" s="13"/>
      <c r="V260" s="13"/>
      <c r="W260" s="118"/>
      <c r="X260" s="13"/>
      <c r="Y260" s="13"/>
      <c r="Z260" s="13"/>
      <c r="AA260" s="13"/>
      <c r="AB260" s="13"/>
      <c r="AC260" s="13"/>
      <c r="AD260" s="13"/>
      <c r="AE260" s="14"/>
      <c r="AF260" s="13"/>
      <c r="AG260" s="13"/>
    </row>
    <row r="261" ht="15.75" customHeight="1">
      <c r="A261" s="118"/>
      <c r="B261" s="13"/>
      <c r="C261" s="119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Q261" s="14"/>
      <c r="R261" s="13"/>
      <c r="S261" s="13"/>
      <c r="T261" s="13"/>
      <c r="U261" s="13"/>
      <c r="V261" s="13"/>
      <c r="W261" s="118"/>
      <c r="X261" s="13"/>
      <c r="Y261" s="13"/>
      <c r="Z261" s="13"/>
      <c r="AA261" s="13"/>
      <c r="AB261" s="13"/>
      <c r="AC261" s="13"/>
      <c r="AD261" s="13"/>
      <c r="AE261" s="14"/>
      <c r="AF261" s="13"/>
      <c r="AG261" s="13"/>
    </row>
    <row r="262" ht="15.75" customHeight="1">
      <c r="A262" s="118"/>
      <c r="B262" s="13"/>
      <c r="C262" s="119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  <c r="R262" s="13"/>
      <c r="S262" s="13"/>
      <c r="T262" s="13"/>
      <c r="U262" s="13"/>
      <c r="V262" s="13"/>
      <c r="W262" s="118"/>
      <c r="X262" s="13"/>
      <c r="Y262" s="13"/>
      <c r="Z262" s="13"/>
      <c r="AA262" s="13"/>
      <c r="AB262" s="13"/>
      <c r="AC262" s="13"/>
      <c r="AD262" s="13"/>
      <c r="AE262" s="14"/>
      <c r="AF262" s="13"/>
      <c r="AG262" s="13"/>
    </row>
    <row r="263" ht="15.75" customHeight="1">
      <c r="A263" s="118"/>
      <c r="B263" s="13"/>
      <c r="C263" s="119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Q263" s="14"/>
      <c r="R263" s="13"/>
      <c r="S263" s="13"/>
      <c r="T263" s="13"/>
      <c r="U263" s="13"/>
      <c r="V263" s="13"/>
      <c r="W263" s="118"/>
      <c r="X263" s="13"/>
      <c r="Y263" s="13"/>
      <c r="Z263" s="13"/>
      <c r="AA263" s="13"/>
      <c r="AB263" s="13"/>
      <c r="AC263" s="13"/>
      <c r="AD263" s="13"/>
      <c r="AE263" s="14"/>
      <c r="AF263" s="13"/>
      <c r="AG263" s="13"/>
    </row>
    <row r="264" ht="15.75" customHeight="1">
      <c r="A264" s="118"/>
      <c r="B264" s="13"/>
      <c r="C264" s="119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Q264" s="14"/>
      <c r="R264" s="13"/>
      <c r="S264" s="13"/>
      <c r="T264" s="13"/>
      <c r="U264" s="13"/>
      <c r="V264" s="13"/>
      <c r="W264" s="118"/>
      <c r="X264" s="13"/>
      <c r="Y264" s="13"/>
      <c r="Z264" s="13"/>
      <c r="AA264" s="13"/>
      <c r="AB264" s="13"/>
      <c r="AC264" s="13"/>
      <c r="AD264" s="13"/>
      <c r="AE264" s="14"/>
      <c r="AF264" s="13"/>
      <c r="AG264" s="13"/>
    </row>
    <row r="265" ht="15.75" customHeight="1">
      <c r="A265" s="118"/>
      <c r="B265" s="13"/>
      <c r="C265" s="119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Q265" s="14"/>
      <c r="R265" s="13"/>
      <c r="S265" s="13"/>
      <c r="T265" s="13"/>
      <c r="U265" s="13"/>
      <c r="V265" s="13"/>
      <c r="W265" s="118"/>
      <c r="X265" s="13"/>
      <c r="Y265" s="13"/>
      <c r="Z265" s="13"/>
      <c r="AA265" s="13"/>
      <c r="AB265" s="13"/>
      <c r="AC265" s="13"/>
      <c r="AD265" s="13"/>
      <c r="AE265" s="14"/>
      <c r="AF265" s="13"/>
      <c r="AG265" s="13"/>
    </row>
    <row r="266" ht="15.75" customHeight="1">
      <c r="A266" s="118"/>
      <c r="B266" s="13"/>
      <c r="C266" s="119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Q266" s="14"/>
      <c r="R266" s="13"/>
      <c r="S266" s="13"/>
      <c r="T266" s="13"/>
      <c r="U266" s="13"/>
      <c r="V266" s="13"/>
      <c r="W266" s="118"/>
      <c r="X266" s="13"/>
      <c r="Y266" s="13"/>
      <c r="Z266" s="13"/>
      <c r="AA266" s="13"/>
      <c r="AB266" s="13"/>
      <c r="AC266" s="13"/>
      <c r="AD266" s="13"/>
      <c r="AE266" s="14"/>
      <c r="AF266" s="13"/>
      <c r="AG266" s="13"/>
    </row>
    <row r="267" ht="15.75" customHeight="1">
      <c r="A267" s="118"/>
      <c r="B267" s="13"/>
      <c r="C267" s="119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Q267" s="14"/>
      <c r="R267" s="13"/>
      <c r="S267" s="13"/>
      <c r="T267" s="13"/>
      <c r="U267" s="13"/>
      <c r="V267" s="13"/>
      <c r="W267" s="118"/>
      <c r="X267" s="13"/>
      <c r="Y267" s="13"/>
      <c r="Z267" s="13"/>
      <c r="AA267" s="13"/>
      <c r="AB267" s="13"/>
      <c r="AC267" s="13"/>
      <c r="AD267" s="13"/>
      <c r="AE267" s="14"/>
      <c r="AF267" s="13"/>
      <c r="AG267" s="13"/>
    </row>
    <row r="268" ht="15.75" customHeight="1">
      <c r="A268" s="118"/>
      <c r="B268" s="13"/>
      <c r="C268" s="119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Q268" s="14"/>
      <c r="R268" s="13"/>
      <c r="S268" s="13"/>
      <c r="T268" s="13"/>
      <c r="U268" s="13"/>
      <c r="V268" s="13"/>
      <c r="W268" s="118"/>
      <c r="X268" s="13"/>
      <c r="Y268" s="13"/>
      <c r="Z268" s="13"/>
      <c r="AA268" s="13"/>
      <c r="AB268" s="13"/>
      <c r="AC268" s="13"/>
      <c r="AD268" s="13"/>
      <c r="AE268" s="14"/>
      <c r="AF268" s="13"/>
      <c r="AG268" s="13"/>
    </row>
    <row r="269" ht="15.75" customHeight="1">
      <c r="A269" s="118"/>
      <c r="B269" s="13"/>
      <c r="C269" s="119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Q269" s="14"/>
      <c r="R269" s="13"/>
      <c r="S269" s="13"/>
      <c r="T269" s="13"/>
      <c r="U269" s="13"/>
      <c r="V269" s="13"/>
      <c r="W269" s="118"/>
      <c r="X269" s="13"/>
      <c r="Y269" s="13"/>
      <c r="Z269" s="13"/>
      <c r="AA269" s="13"/>
      <c r="AB269" s="13"/>
      <c r="AC269" s="13"/>
      <c r="AD269" s="13"/>
      <c r="AE269" s="14"/>
      <c r="AF269" s="13"/>
      <c r="AG269" s="13"/>
    </row>
    <row r="270" ht="15.75" customHeight="1">
      <c r="A270" s="118"/>
      <c r="B270" s="13"/>
      <c r="C270" s="119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Q270" s="14"/>
      <c r="R270" s="13"/>
      <c r="S270" s="13"/>
      <c r="T270" s="13"/>
      <c r="U270" s="13"/>
      <c r="V270" s="13"/>
      <c r="W270" s="118"/>
      <c r="X270" s="13"/>
      <c r="Y270" s="13"/>
      <c r="Z270" s="13"/>
      <c r="AA270" s="13"/>
      <c r="AB270" s="13"/>
      <c r="AC270" s="13"/>
      <c r="AD270" s="13"/>
      <c r="AE270" s="14"/>
      <c r="AF270" s="13"/>
      <c r="AG270" s="13"/>
    </row>
    <row r="271" ht="15.75" customHeight="1">
      <c r="A271" s="118"/>
      <c r="B271" s="13"/>
      <c r="C271" s="119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Q271" s="14"/>
      <c r="R271" s="13"/>
      <c r="S271" s="13"/>
      <c r="T271" s="13"/>
      <c r="U271" s="13"/>
      <c r="V271" s="13"/>
      <c r="W271" s="118"/>
      <c r="X271" s="13"/>
      <c r="Y271" s="13"/>
      <c r="Z271" s="13"/>
      <c r="AA271" s="13"/>
      <c r="AB271" s="13"/>
      <c r="AC271" s="13"/>
      <c r="AD271" s="13"/>
      <c r="AE271" s="14"/>
      <c r="AF271" s="13"/>
      <c r="AG271" s="13"/>
    </row>
    <row r="272" ht="15.75" customHeight="1">
      <c r="A272" s="118"/>
      <c r="B272" s="13"/>
      <c r="C272" s="119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  <c r="R272" s="13"/>
      <c r="S272" s="13"/>
      <c r="T272" s="13"/>
      <c r="U272" s="13"/>
      <c r="V272" s="13"/>
      <c r="W272" s="118"/>
      <c r="X272" s="13"/>
      <c r="Y272" s="13"/>
      <c r="Z272" s="13"/>
      <c r="AA272" s="13"/>
      <c r="AB272" s="13"/>
      <c r="AC272" s="13"/>
      <c r="AD272" s="13"/>
      <c r="AE272" s="14"/>
      <c r="AF272" s="13"/>
      <c r="AG272" s="13"/>
    </row>
    <row r="273" ht="15.75" customHeight="1">
      <c r="A273" s="118"/>
      <c r="B273" s="13"/>
      <c r="C273" s="119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  <c r="R273" s="13"/>
      <c r="S273" s="13"/>
      <c r="T273" s="13"/>
      <c r="U273" s="13"/>
      <c r="V273" s="13"/>
      <c r="W273" s="118"/>
      <c r="X273" s="13"/>
      <c r="Y273" s="13"/>
      <c r="Z273" s="13"/>
      <c r="AA273" s="13"/>
      <c r="AB273" s="13"/>
      <c r="AC273" s="13"/>
      <c r="AD273" s="13"/>
      <c r="AE273" s="14"/>
      <c r="AF273" s="13"/>
      <c r="AG273" s="13"/>
    </row>
    <row r="274" ht="15.75" customHeight="1">
      <c r="A274" s="118"/>
      <c r="B274" s="13"/>
      <c r="C274" s="1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Q274" s="14"/>
      <c r="R274" s="13"/>
      <c r="S274" s="13"/>
      <c r="T274" s="13"/>
      <c r="U274" s="13"/>
      <c r="V274" s="13"/>
      <c r="W274" s="118"/>
      <c r="X274" s="13"/>
      <c r="Y274" s="13"/>
      <c r="Z274" s="13"/>
      <c r="AA274" s="13"/>
      <c r="AB274" s="13"/>
      <c r="AC274" s="13"/>
      <c r="AD274" s="13"/>
      <c r="AE274" s="14"/>
      <c r="AF274" s="13"/>
      <c r="AG274" s="13"/>
    </row>
    <row r="275" ht="15.75" customHeight="1">
      <c r="A275" s="118"/>
      <c r="B275" s="13"/>
      <c r="C275" s="119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Q275" s="14"/>
      <c r="R275" s="13"/>
      <c r="S275" s="13"/>
      <c r="T275" s="13"/>
      <c r="U275" s="13"/>
      <c r="V275" s="13"/>
      <c r="W275" s="118"/>
      <c r="X275" s="13"/>
      <c r="Y275" s="13"/>
      <c r="Z275" s="13"/>
      <c r="AA275" s="13"/>
      <c r="AB275" s="13"/>
      <c r="AC275" s="13"/>
      <c r="AD275" s="13"/>
      <c r="AE275" s="14"/>
      <c r="AF275" s="13"/>
      <c r="AG275" s="13"/>
    </row>
    <row r="276" ht="15.75" customHeight="1">
      <c r="A276" s="118"/>
      <c r="B276" s="13"/>
      <c r="C276" s="119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Q276" s="14"/>
      <c r="R276" s="13"/>
      <c r="S276" s="13"/>
      <c r="T276" s="13"/>
      <c r="U276" s="13"/>
      <c r="V276" s="13"/>
      <c r="W276" s="118"/>
      <c r="X276" s="13"/>
      <c r="Y276" s="13"/>
      <c r="Z276" s="13"/>
      <c r="AA276" s="13"/>
      <c r="AB276" s="13"/>
      <c r="AC276" s="13"/>
      <c r="AD276" s="13"/>
      <c r="AE276" s="14"/>
      <c r="AF276" s="13"/>
      <c r="AG276" s="13"/>
    </row>
    <row r="277" ht="15.75" customHeight="1">
      <c r="A277" s="118"/>
      <c r="B277" s="13"/>
      <c r="C277" s="119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Q277" s="14"/>
      <c r="R277" s="13"/>
      <c r="S277" s="13"/>
      <c r="T277" s="13"/>
      <c r="U277" s="13"/>
      <c r="V277" s="13"/>
      <c r="W277" s="118"/>
      <c r="X277" s="13"/>
      <c r="Y277" s="13"/>
      <c r="Z277" s="13"/>
      <c r="AA277" s="13"/>
      <c r="AB277" s="13"/>
      <c r="AC277" s="13"/>
      <c r="AD277" s="13"/>
      <c r="AE277" s="14"/>
      <c r="AF277" s="13"/>
      <c r="AG277" s="13"/>
    </row>
    <row r="278" ht="15.75" customHeight="1">
      <c r="A278" s="118"/>
      <c r="B278" s="13"/>
      <c r="C278" s="119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Q278" s="14"/>
      <c r="R278" s="13"/>
      <c r="S278" s="13"/>
      <c r="T278" s="13"/>
      <c r="U278" s="13"/>
      <c r="V278" s="13"/>
      <c r="W278" s="118"/>
      <c r="X278" s="13"/>
      <c r="Y278" s="13"/>
      <c r="Z278" s="13"/>
      <c r="AA278" s="13"/>
      <c r="AB278" s="13"/>
      <c r="AC278" s="13"/>
      <c r="AD278" s="13"/>
      <c r="AE278" s="14"/>
      <c r="AF278" s="13"/>
      <c r="AG278" s="13"/>
    </row>
    <row r="279" ht="15.75" customHeight="1">
      <c r="A279" s="118"/>
      <c r="B279" s="13"/>
      <c r="C279" s="119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Q279" s="14"/>
      <c r="R279" s="13"/>
      <c r="S279" s="13"/>
      <c r="T279" s="13"/>
      <c r="U279" s="13"/>
      <c r="V279" s="13"/>
      <c r="W279" s="118"/>
      <c r="X279" s="13"/>
      <c r="Y279" s="13"/>
      <c r="Z279" s="13"/>
      <c r="AA279" s="13"/>
      <c r="AB279" s="13"/>
      <c r="AC279" s="13"/>
      <c r="AD279" s="13"/>
      <c r="AE279" s="14"/>
      <c r="AF279" s="13"/>
      <c r="AG279" s="13"/>
    </row>
    <row r="280" ht="15.75" customHeight="1">
      <c r="A280" s="118"/>
      <c r="B280" s="13"/>
      <c r="C280" s="119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Q280" s="14"/>
      <c r="R280" s="13"/>
      <c r="S280" s="13"/>
      <c r="T280" s="13"/>
      <c r="U280" s="13"/>
      <c r="V280" s="13"/>
      <c r="W280" s="118"/>
      <c r="X280" s="13"/>
      <c r="Y280" s="13"/>
      <c r="Z280" s="13"/>
      <c r="AA280" s="13"/>
      <c r="AB280" s="13"/>
      <c r="AC280" s="13"/>
      <c r="AD280" s="13"/>
      <c r="AE280" s="14"/>
      <c r="AF280" s="13"/>
      <c r="AG280" s="13"/>
    </row>
    <row r="281" ht="15.75" customHeight="1">
      <c r="A281" s="118"/>
      <c r="B281" s="13"/>
      <c r="C281" s="119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Q281" s="14"/>
      <c r="R281" s="13"/>
      <c r="S281" s="13"/>
      <c r="T281" s="13"/>
      <c r="U281" s="13"/>
      <c r="V281" s="13"/>
      <c r="W281" s="118"/>
      <c r="X281" s="13"/>
      <c r="Y281" s="13"/>
      <c r="Z281" s="13"/>
      <c r="AA281" s="13"/>
      <c r="AB281" s="13"/>
      <c r="AC281" s="13"/>
      <c r="AD281" s="13"/>
      <c r="AE281" s="14"/>
      <c r="AF281" s="13"/>
      <c r="AG281" s="13"/>
    </row>
    <row r="282" ht="15.75" customHeight="1">
      <c r="A282" s="118"/>
      <c r="B282" s="13"/>
      <c r="C282" s="119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Q282" s="14"/>
      <c r="R282" s="13"/>
      <c r="S282" s="13"/>
      <c r="T282" s="13"/>
      <c r="U282" s="13"/>
      <c r="V282" s="13"/>
      <c r="W282" s="118"/>
      <c r="X282" s="13"/>
      <c r="Y282" s="13"/>
      <c r="Z282" s="13"/>
      <c r="AA282" s="13"/>
      <c r="AB282" s="13"/>
      <c r="AC282" s="13"/>
      <c r="AD282" s="13"/>
      <c r="AE282" s="14"/>
      <c r="AF282" s="13"/>
      <c r="AG282" s="13"/>
    </row>
    <row r="283" ht="15.75" customHeight="1">
      <c r="A283" s="118"/>
      <c r="B283" s="13"/>
      <c r="C283" s="119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Q283" s="14"/>
      <c r="R283" s="13"/>
      <c r="S283" s="13"/>
      <c r="T283" s="13"/>
      <c r="U283" s="13"/>
      <c r="V283" s="13"/>
      <c r="W283" s="118"/>
      <c r="X283" s="13"/>
      <c r="Y283" s="13"/>
      <c r="Z283" s="13"/>
      <c r="AA283" s="13"/>
      <c r="AB283" s="13"/>
      <c r="AC283" s="13"/>
      <c r="AD283" s="13"/>
      <c r="AE283" s="14"/>
      <c r="AF283" s="13"/>
      <c r="AG283" s="13"/>
    </row>
    <row r="284" ht="15.75" customHeight="1">
      <c r="A284" s="118"/>
      <c r="B284" s="13"/>
      <c r="C284" s="119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Q284" s="14"/>
      <c r="R284" s="13"/>
      <c r="S284" s="13"/>
      <c r="T284" s="13"/>
      <c r="U284" s="13"/>
      <c r="V284" s="13"/>
      <c r="W284" s="118"/>
      <c r="X284" s="13"/>
      <c r="Y284" s="13"/>
      <c r="Z284" s="13"/>
      <c r="AA284" s="13"/>
      <c r="AB284" s="13"/>
      <c r="AC284" s="13"/>
      <c r="AD284" s="13"/>
      <c r="AE284" s="14"/>
      <c r="AF284" s="13"/>
      <c r="AG284" s="13"/>
    </row>
    <row r="285" ht="15.75" customHeight="1">
      <c r="A285" s="118"/>
      <c r="B285" s="19"/>
      <c r="C285" s="119"/>
      <c r="D285" s="13"/>
      <c r="E285" s="13"/>
      <c r="F285" s="19"/>
      <c r="G285" s="19"/>
      <c r="H285" s="19"/>
      <c r="I285" s="13"/>
      <c r="J285" s="13"/>
      <c r="K285" s="13"/>
      <c r="L285" s="13"/>
      <c r="M285" s="13"/>
      <c r="N285" s="13"/>
      <c r="Q285" s="14"/>
      <c r="R285" s="13"/>
      <c r="S285" s="19"/>
      <c r="T285" s="19"/>
      <c r="U285" s="19"/>
      <c r="V285" s="19"/>
      <c r="W285" s="118"/>
      <c r="X285" s="13"/>
      <c r="Y285" s="19"/>
      <c r="Z285" s="19"/>
      <c r="AA285" s="19"/>
      <c r="AB285" s="19"/>
      <c r="AC285" s="19"/>
      <c r="AD285" s="19"/>
      <c r="AE285" s="14"/>
      <c r="AF285" s="13"/>
      <c r="AG285" s="13"/>
    </row>
    <row r="286" ht="15.75" customHeight="1">
      <c r="A286" s="118"/>
      <c r="B286" s="19"/>
      <c r="C286" s="119"/>
      <c r="D286" s="13"/>
      <c r="E286" s="13"/>
      <c r="F286" s="19"/>
      <c r="G286" s="19"/>
      <c r="H286" s="19"/>
      <c r="I286" s="13"/>
      <c r="J286" s="13"/>
      <c r="K286" s="13"/>
      <c r="L286" s="13"/>
      <c r="M286" s="13"/>
      <c r="N286" s="13"/>
      <c r="O286" s="13"/>
      <c r="P286" s="13"/>
      <c r="Q286" s="14"/>
      <c r="R286" s="13"/>
      <c r="S286" s="19"/>
      <c r="T286" s="19"/>
      <c r="U286" s="19"/>
      <c r="V286" s="19"/>
      <c r="W286" s="118"/>
      <c r="X286" s="13"/>
      <c r="Y286" s="19"/>
      <c r="Z286" s="19"/>
      <c r="AA286" s="19"/>
      <c r="AB286" s="19"/>
      <c r="AC286" s="19"/>
      <c r="AD286" s="19"/>
      <c r="AE286" s="14"/>
      <c r="AF286" s="13"/>
      <c r="AG286" s="13"/>
    </row>
    <row r="287" ht="15.75" customHeight="1">
      <c r="A287" s="118"/>
      <c r="B287" s="19"/>
      <c r="C287" s="119"/>
      <c r="D287" s="13"/>
      <c r="E287" s="13"/>
      <c r="F287" s="19"/>
      <c r="G287" s="19"/>
      <c r="H287" s="19"/>
      <c r="I287" s="13"/>
      <c r="J287" s="13"/>
      <c r="K287" s="13"/>
      <c r="L287" s="13"/>
      <c r="M287" s="13"/>
      <c r="N287" s="13"/>
      <c r="O287" s="13"/>
      <c r="P287" s="13"/>
      <c r="Q287" s="14"/>
      <c r="R287" s="13"/>
      <c r="S287" s="19"/>
      <c r="T287" s="19"/>
      <c r="U287" s="19"/>
      <c r="V287" s="19"/>
      <c r="W287" s="118"/>
      <c r="X287" s="13"/>
      <c r="Y287" s="19"/>
      <c r="Z287" s="19"/>
      <c r="AA287" s="19"/>
      <c r="AB287" s="19"/>
      <c r="AC287" s="19"/>
      <c r="AD287" s="19"/>
      <c r="AE287" s="14"/>
      <c r="AF287" s="13"/>
      <c r="AG287" s="13"/>
    </row>
    <row r="288" ht="15.75" customHeight="1">
      <c r="A288" s="118"/>
      <c r="B288" s="19"/>
      <c r="C288" s="119"/>
      <c r="D288" s="13"/>
      <c r="E288" s="13"/>
      <c r="F288" s="19"/>
      <c r="G288" s="19"/>
      <c r="H288" s="19"/>
      <c r="I288" s="13"/>
      <c r="J288" s="13"/>
      <c r="K288" s="13"/>
      <c r="L288" s="13"/>
      <c r="M288" s="13"/>
      <c r="N288" s="13"/>
      <c r="Q288" s="14"/>
      <c r="R288" s="13"/>
      <c r="S288" s="19"/>
      <c r="T288" s="19"/>
      <c r="U288" s="19"/>
      <c r="V288" s="19"/>
      <c r="W288" s="118"/>
      <c r="X288" s="13"/>
      <c r="Y288" s="19"/>
      <c r="Z288" s="19"/>
      <c r="AA288" s="19"/>
      <c r="AB288" s="19"/>
      <c r="AC288" s="19"/>
      <c r="AD288" s="19"/>
      <c r="AE288" s="14"/>
      <c r="AF288" s="13"/>
      <c r="AG288" s="13"/>
    </row>
    <row r="289" ht="15.75" customHeight="1">
      <c r="A289" s="118"/>
      <c r="B289" s="19"/>
      <c r="C289" s="119"/>
      <c r="D289" s="13"/>
      <c r="E289" s="13"/>
      <c r="F289" s="19"/>
      <c r="G289" s="19"/>
      <c r="H289" s="19"/>
      <c r="I289" s="13"/>
      <c r="J289" s="13"/>
      <c r="K289" s="13"/>
      <c r="L289" s="13"/>
      <c r="M289" s="13"/>
      <c r="N289" s="13"/>
      <c r="Q289" s="14"/>
      <c r="R289" s="13"/>
      <c r="S289" s="19"/>
      <c r="T289" s="19"/>
      <c r="U289" s="19"/>
      <c r="V289" s="19"/>
      <c r="W289" s="118"/>
      <c r="X289" s="13"/>
      <c r="Y289" s="19"/>
      <c r="Z289" s="19"/>
      <c r="AA289" s="19"/>
      <c r="AB289" s="19"/>
      <c r="AC289" s="19"/>
      <c r="AD289" s="19"/>
      <c r="AE289" s="14"/>
      <c r="AF289" s="13"/>
      <c r="AG289" s="13"/>
    </row>
    <row r="290" ht="15.75" customHeight="1">
      <c r="A290" s="118"/>
      <c r="B290" s="19"/>
      <c r="C290" s="119"/>
      <c r="D290" s="13"/>
      <c r="E290" s="13"/>
      <c r="F290" s="19"/>
      <c r="G290" s="19"/>
      <c r="H290" s="19"/>
      <c r="I290" s="13"/>
      <c r="J290" s="13"/>
      <c r="K290" s="13"/>
      <c r="L290" s="13"/>
      <c r="M290" s="13"/>
      <c r="N290" s="13"/>
      <c r="Q290" s="14"/>
      <c r="R290" s="13"/>
      <c r="S290" s="19"/>
      <c r="T290" s="19"/>
      <c r="U290" s="19"/>
      <c r="V290" s="19"/>
      <c r="W290" s="118"/>
      <c r="X290" s="13"/>
      <c r="Y290" s="19"/>
      <c r="Z290" s="19"/>
      <c r="AA290" s="19"/>
      <c r="AB290" s="19"/>
      <c r="AC290" s="19"/>
      <c r="AD290" s="19"/>
      <c r="AE290" s="14"/>
      <c r="AF290" s="13"/>
      <c r="AG290" s="13"/>
    </row>
    <row r="291" ht="15.75" customHeight="1">
      <c r="A291" s="118"/>
      <c r="B291" s="19"/>
      <c r="C291" s="119"/>
      <c r="D291" s="13"/>
      <c r="E291" s="13"/>
      <c r="F291" s="19"/>
      <c r="G291" s="19"/>
      <c r="H291" s="19"/>
      <c r="I291" s="13"/>
      <c r="J291" s="13"/>
      <c r="K291" s="13"/>
      <c r="L291" s="13"/>
      <c r="M291" s="13"/>
      <c r="N291" s="13"/>
      <c r="Q291" s="14"/>
      <c r="R291" s="13"/>
      <c r="S291" s="19"/>
      <c r="T291" s="19"/>
      <c r="U291" s="19"/>
      <c r="V291" s="19"/>
      <c r="W291" s="118"/>
      <c r="X291" s="13"/>
      <c r="Y291" s="19"/>
      <c r="Z291" s="19"/>
      <c r="AA291" s="19"/>
      <c r="AB291" s="19"/>
      <c r="AC291" s="19"/>
      <c r="AD291" s="19"/>
      <c r="AE291" s="14"/>
      <c r="AF291" s="13"/>
      <c r="AG291" s="13"/>
    </row>
    <row r="292" ht="15.75" customHeight="1">
      <c r="A292" s="118"/>
      <c r="B292" s="19"/>
      <c r="C292" s="119"/>
      <c r="D292" s="13"/>
      <c r="E292" s="13"/>
      <c r="F292" s="19"/>
      <c r="G292" s="19"/>
      <c r="H292" s="19"/>
      <c r="I292" s="13"/>
      <c r="J292" s="13"/>
      <c r="K292" s="13"/>
      <c r="L292" s="13"/>
      <c r="M292" s="13"/>
      <c r="N292" s="13"/>
      <c r="Q292" s="14"/>
      <c r="R292" s="13"/>
      <c r="S292" s="19"/>
      <c r="T292" s="19"/>
      <c r="U292" s="19"/>
      <c r="V292" s="19"/>
      <c r="W292" s="118"/>
      <c r="X292" s="13"/>
      <c r="Y292" s="19"/>
      <c r="Z292" s="19"/>
      <c r="AA292" s="19"/>
      <c r="AB292" s="19"/>
      <c r="AC292" s="19"/>
      <c r="AD292" s="19"/>
      <c r="AE292" s="14"/>
      <c r="AF292" s="13"/>
      <c r="AG292" s="13"/>
    </row>
    <row r="293" ht="15.75" customHeight="1">
      <c r="A293" s="118"/>
      <c r="B293" s="19"/>
      <c r="C293" s="119"/>
      <c r="D293" s="13"/>
      <c r="E293" s="13"/>
      <c r="F293" s="19"/>
      <c r="G293" s="19"/>
      <c r="H293" s="19"/>
      <c r="I293" s="13"/>
      <c r="J293" s="13"/>
      <c r="K293" s="13"/>
      <c r="L293" s="13"/>
      <c r="M293" s="13"/>
      <c r="N293" s="13"/>
      <c r="Q293" s="14"/>
      <c r="R293" s="13"/>
      <c r="S293" s="19"/>
      <c r="T293" s="19"/>
      <c r="U293" s="19"/>
      <c r="V293" s="19"/>
      <c r="W293" s="118"/>
      <c r="X293" s="13"/>
      <c r="Y293" s="19"/>
      <c r="Z293" s="19"/>
      <c r="AA293" s="19"/>
      <c r="AB293" s="19"/>
      <c r="AC293" s="19"/>
      <c r="AD293" s="19"/>
      <c r="AE293" s="14"/>
      <c r="AF293" s="13"/>
      <c r="AG293" s="13"/>
    </row>
    <row r="294" ht="15.75" customHeight="1">
      <c r="A294" s="118"/>
      <c r="B294" s="19"/>
      <c r="C294" s="119"/>
      <c r="D294" s="13"/>
      <c r="E294" s="13"/>
      <c r="F294" s="19"/>
      <c r="G294" s="19"/>
      <c r="H294" s="19"/>
      <c r="I294" s="13"/>
      <c r="J294" s="13"/>
      <c r="K294" s="13"/>
      <c r="L294" s="13"/>
      <c r="M294" s="13"/>
      <c r="N294" s="13"/>
      <c r="Q294" s="14"/>
      <c r="R294" s="13"/>
      <c r="S294" s="19"/>
      <c r="T294" s="19"/>
      <c r="U294" s="19"/>
      <c r="V294" s="19"/>
      <c r="W294" s="118"/>
      <c r="X294" s="13"/>
      <c r="Y294" s="19"/>
      <c r="Z294" s="19"/>
      <c r="AA294" s="19"/>
      <c r="AB294" s="19"/>
      <c r="AC294" s="19"/>
      <c r="AD294" s="19"/>
      <c r="AE294" s="14"/>
      <c r="AF294" s="13"/>
      <c r="AG294" s="13"/>
    </row>
    <row r="295" ht="15.75" customHeight="1">
      <c r="A295" s="118"/>
      <c r="B295" s="19"/>
      <c r="C295" s="119"/>
      <c r="D295" s="13"/>
      <c r="E295" s="13"/>
      <c r="F295" s="19"/>
      <c r="G295" s="19"/>
      <c r="H295" s="19"/>
      <c r="I295" s="13"/>
      <c r="J295" s="13"/>
      <c r="K295" s="13"/>
      <c r="L295" s="13"/>
      <c r="M295" s="13"/>
      <c r="N295" s="13"/>
      <c r="Q295" s="14"/>
      <c r="R295" s="13"/>
      <c r="S295" s="19"/>
      <c r="T295" s="19"/>
      <c r="U295" s="19"/>
      <c r="V295" s="19"/>
      <c r="W295" s="118"/>
      <c r="X295" s="13"/>
      <c r="Y295" s="19"/>
      <c r="Z295" s="19"/>
      <c r="AA295" s="19"/>
      <c r="AB295" s="19"/>
      <c r="AC295" s="19"/>
      <c r="AD295" s="19"/>
      <c r="AE295" s="14"/>
      <c r="AF295" s="13"/>
      <c r="AG295" s="13"/>
    </row>
    <row r="296" ht="15.75" customHeight="1">
      <c r="A296" s="118"/>
      <c r="B296" s="19"/>
      <c r="C296" s="119"/>
      <c r="D296" s="13"/>
      <c r="E296" s="13"/>
      <c r="F296" s="19"/>
      <c r="G296" s="19"/>
      <c r="H296" s="19"/>
      <c r="I296" s="13"/>
      <c r="J296" s="13"/>
      <c r="K296" s="13"/>
      <c r="L296" s="13"/>
      <c r="M296" s="13"/>
      <c r="N296" s="13"/>
      <c r="Q296" s="14"/>
      <c r="R296" s="13"/>
      <c r="S296" s="19"/>
      <c r="T296" s="19"/>
      <c r="U296" s="19"/>
      <c r="V296" s="19"/>
      <c r="W296" s="118"/>
      <c r="X296" s="13"/>
      <c r="Y296" s="19"/>
      <c r="Z296" s="19"/>
      <c r="AA296" s="19"/>
      <c r="AB296" s="19"/>
      <c r="AC296" s="19"/>
      <c r="AD296" s="19"/>
      <c r="AE296" s="14"/>
      <c r="AF296" s="13"/>
      <c r="AG296" s="13"/>
    </row>
    <row r="297" ht="15.75" customHeight="1">
      <c r="A297" s="118"/>
      <c r="B297" s="19"/>
      <c r="C297" s="119"/>
      <c r="D297" s="13"/>
      <c r="E297" s="13"/>
      <c r="F297" s="19"/>
      <c r="G297" s="19"/>
      <c r="H297" s="19"/>
      <c r="I297" s="13"/>
      <c r="J297" s="13"/>
      <c r="K297" s="13"/>
      <c r="L297" s="13"/>
      <c r="M297" s="13"/>
      <c r="N297" s="13"/>
      <c r="Q297" s="14"/>
      <c r="R297" s="13"/>
      <c r="S297" s="19"/>
      <c r="T297" s="19"/>
      <c r="U297" s="19"/>
      <c r="V297" s="19"/>
      <c r="W297" s="118"/>
      <c r="X297" s="13"/>
      <c r="Y297" s="19"/>
      <c r="Z297" s="19"/>
      <c r="AA297" s="19"/>
      <c r="AB297" s="19"/>
      <c r="AC297" s="19"/>
      <c r="AD297" s="19"/>
      <c r="AE297" s="14"/>
      <c r="AF297" s="13"/>
      <c r="AG297" s="13"/>
    </row>
    <row r="298" ht="15.75" customHeight="1">
      <c r="A298" s="118"/>
      <c r="B298" s="19"/>
      <c r="C298" s="119"/>
      <c r="D298" s="13"/>
      <c r="E298" s="13"/>
      <c r="F298" s="19"/>
      <c r="G298" s="19"/>
      <c r="H298" s="19"/>
      <c r="I298" s="13"/>
      <c r="J298" s="13"/>
      <c r="K298" s="13"/>
      <c r="L298" s="13"/>
      <c r="M298" s="13"/>
      <c r="N298" s="13"/>
      <c r="Q298" s="14"/>
      <c r="R298" s="13"/>
      <c r="S298" s="19"/>
      <c r="T298" s="19"/>
      <c r="U298" s="19"/>
      <c r="V298" s="19"/>
      <c r="W298" s="118"/>
      <c r="X298" s="13"/>
      <c r="Y298" s="19"/>
      <c r="Z298" s="19"/>
      <c r="AA298" s="19"/>
      <c r="AB298" s="19"/>
      <c r="AC298" s="19"/>
      <c r="AD298" s="19"/>
      <c r="AE298" s="14"/>
      <c r="AF298" s="13"/>
      <c r="AG298" s="13"/>
    </row>
    <row r="299" ht="15.75" customHeight="1">
      <c r="A299" s="118"/>
      <c r="B299" s="19"/>
      <c r="C299" s="119"/>
      <c r="D299" s="13"/>
      <c r="E299" s="13"/>
      <c r="F299" s="19"/>
      <c r="G299" s="19"/>
      <c r="H299" s="19"/>
      <c r="I299" s="13"/>
      <c r="J299" s="13"/>
      <c r="K299" s="13"/>
      <c r="L299" s="13"/>
      <c r="M299" s="13"/>
      <c r="N299" s="13"/>
      <c r="Q299" s="14"/>
      <c r="R299" s="13"/>
      <c r="S299" s="19"/>
      <c r="T299" s="19"/>
      <c r="U299" s="19"/>
      <c r="V299" s="19"/>
      <c r="W299" s="118"/>
      <c r="X299" s="13"/>
      <c r="Y299" s="19"/>
      <c r="Z299" s="19"/>
      <c r="AA299" s="19"/>
      <c r="AB299" s="19"/>
      <c r="AC299" s="19"/>
      <c r="AD299" s="19"/>
      <c r="AE299" s="14"/>
      <c r="AF299" s="13"/>
      <c r="AG299" s="13"/>
    </row>
    <row r="300" ht="15.75" customHeight="1">
      <c r="A300" s="118"/>
      <c r="B300" s="19"/>
      <c r="C300" s="119"/>
      <c r="D300" s="13"/>
      <c r="E300" s="13"/>
      <c r="F300" s="19"/>
      <c r="G300" s="19"/>
      <c r="H300" s="19"/>
      <c r="I300" s="13"/>
      <c r="J300" s="13"/>
      <c r="K300" s="13"/>
      <c r="L300" s="13"/>
      <c r="M300" s="13"/>
      <c r="N300" s="13"/>
      <c r="Q300" s="14"/>
      <c r="R300" s="13"/>
      <c r="S300" s="19"/>
      <c r="T300" s="19"/>
      <c r="U300" s="19"/>
      <c r="V300" s="19"/>
      <c r="W300" s="118"/>
      <c r="X300" s="13"/>
      <c r="Y300" s="19"/>
      <c r="Z300" s="19"/>
      <c r="AA300" s="19"/>
      <c r="AB300" s="19"/>
      <c r="AC300" s="19"/>
      <c r="AD300" s="19"/>
      <c r="AE300" s="14"/>
      <c r="AF300" s="13"/>
      <c r="AG300" s="13"/>
    </row>
    <row r="301" ht="15.75" customHeight="1">
      <c r="A301" s="118"/>
      <c r="B301" s="19"/>
      <c r="C301" s="119"/>
      <c r="D301" s="13"/>
      <c r="E301" s="13"/>
      <c r="F301" s="19"/>
      <c r="G301" s="19"/>
      <c r="H301" s="19"/>
      <c r="I301" s="13"/>
      <c r="J301" s="13"/>
      <c r="K301" s="13"/>
      <c r="L301" s="13"/>
      <c r="M301" s="13"/>
      <c r="N301" s="13"/>
      <c r="Q301" s="14"/>
      <c r="R301" s="13"/>
      <c r="S301" s="19"/>
      <c r="T301" s="19"/>
      <c r="U301" s="19"/>
      <c r="V301" s="19"/>
      <c r="W301" s="118"/>
      <c r="X301" s="13"/>
      <c r="Y301" s="19"/>
      <c r="Z301" s="19"/>
      <c r="AA301" s="19"/>
      <c r="AB301" s="19"/>
      <c r="AC301" s="19"/>
      <c r="AD301" s="19"/>
      <c r="AE301" s="14"/>
      <c r="AF301" s="13"/>
      <c r="AG301" s="13"/>
    </row>
    <row r="302" ht="15.75" customHeight="1">
      <c r="A302" s="118"/>
      <c r="B302" s="19"/>
      <c r="C302" s="119"/>
      <c r="D302" s="13"/>
      <c r="E302" s="13"/>
      <c r="F302" s="19"/>
      <c r="G302" s="19"/>
      <c r="H302" s="19"/>
      <c r="I302" s="13"/>
      <c r="J302" s="13"/>
      <c r="K302" s="13"/>
      <c r="L302" s="13"/>
      <c r="M302" s="13"/>
      <c r="N302" s="13"/>
      <c r="Q302" s="14"/>
      <c r="R302" s="13"/>
      <c r="S302" s="19"/>
      <c r="T302" s="19"/>
      <c r="U302" s="19"/>
      <c r="V302" s="19"/>
      <c r="W302" s="118"/>
      <c r="X302" s="13"/>
      <c r="Y302" s="19"/>
      <c r="Z302" s="19"/>
      <c r="AA302" s="19"/>
      <c r="AB302" s="19"/>
      <c r="AC302" s="19"/>
      <c r="AD302" s="19"/>
      <c r="AE302" s="14"/>
      <c r="AF302" s="13"/>
      <c r="AG302" s="13"/>
    </row>
    <row r="303" ht="15.75" customHeight="1">
      <c r="A303" s="118"/>
      <c r="B303" s="13"/>
      <c r="C303" s="119"/>
      <c r="D303" s="13"/>
      <c r="E303" s="13"/>
      <c r="G303" s="19"/>
      <c r="H303" s="19"/>
      <c r="I303" s="13"/>
      <c r="J303" s="13"/>
      <c r="K303" s="13"/>
      <c r="L303" s="13"/>
      <c r="M303" s="13"/>
      <c r="N303" s="13"/>
      <c r="O303" s="13"/>
      <c r="P303" s="13"/>
      <c r="Q303" s="14"/>
      <c r="R303" s="13"/>
      <c r="S303" s="19"/>
      <c r="T303" s="19"/>
      <c r="U303" s="19"/>
      <c r="V303" s="19"/>
      <c r="W303" s="118"/>
      <c r="X303" s="13"/>
      <c r="Y303" s="19"/>
      <c r="Z303" s="19"/>
      <c r="AA303" s="19"/>
      <c r="AB303" s="19"/>
      <c r="AC303" s="19"/>
      <c r="AD303" s="19"/>
      <c r="AE303" s="14"/>
      <c r="AF303" s="13"/>
      <c r="AG303" s="13"/>
    </row>
    <row r="304" ht="15.75" customHeight="1">
      <c r="A304" s="118"/>
      <c r="B304" s="19"/>
      <c r="C304" s="119"/>
      <c r="D304" s="13"/>
      <c r="E304" s="13"/>
      <c r="F304" s="19"/>
      <c r="G304" s="19"/>
      <c r="H304" s="19"/>
      <c r="I304" s="13"/>
      <c r="J304" s="13"/>
      <c r="K304" s="13"/>
      <c r="L304" s="13"/>
      <c r="M304" s="13"/>
      <c r="N304" s="13"/>
      <c r="O304" s="13"/>
      <c r="P304" s="13"/>
      <c r="Q304" s="14"/>
      <c r="R304" s="13"/>
      <c r="S304" s="19"/>
      <c r="T304" s="19"/>
      <c r="U304" s="19"/>
      <c r="V304" s="19"/>
      <c r="W304" s="14"/>
      <c r="X304" s="13"/>
      <c r="Y304" s="19"/>
      <c r="Z304" s="19"/>
      <c r="AA304" s="19"/>
      <c r="AB304" s="19"/>
      <c r="AC304" s="19"/>
      <c r="AD304" s="19"/>
      <c r="AE304" s="14"/>
      <c r="AF304" s="13"/>
      <c r="AG304" s="13"/>
    </row>
    <row r="305" ht="15.75" customHeight="1">
      <c r="A305" s="118"/>
      <c r="B305" s="19"/>
      <c r="C305" s="119"/>
      <c r="D305" s="13"/>
      <c r="E305" s="13"/>
      <c r="F305" s="19"/>
      <c r="G305" s="19"/>
      <c r="H305" s="19"/>
      <c r="I305" s="13"/>
      <c r="J305" s="13"/>
      <c r="K305" s="13"/>
      <c r="L305" s="13"/>
      <c r="M305" s="13"/>
      <c r="N305" s="13"/>
      <c r="O305" s="13"/>
      <c r="P305" s="13"/>
      <c r="Q305" s="14"/>
      <c r="R305" s="13"/>
      <c r="S305" s="19"/>
      <c r="T305" s="19"/>
      <c r="U305" s="19"/>
      <c r="V305" s="19"/>
      <c r="W305" s="118"/>
      <c r="X305" s="13"/>
      <c r="Y305" s="19"/>
      <c r="Z305" s="19"/>
      <c r="AA305" s="19"/>
      <c r="AB305" s="19"/>
      <c r="AC305" s="19"/>
      <c r="AD305" s="19"/>
      <c r="AE305" s="14"/>
      <c r="AF305" s="13"/>
      <c r="AG305" s="13"/>
    </row>
    <row r="306" ht="15.75" customHeight="1">
      <c r="A306" s="118"/>
      <c r="B306" s="19"/>
      <c r="C306" s="119"/>
      <c r="D306" s="13"/>
      <c r="E306" s="13"/>
      <c r="F306" s="19"/>
      <c r="G306" s="19"/>
      <c r="H306" s="19"/>
      <c r="I306" s="13"/>
      <c r="J306" s="13"/>
      <c r="K306" s="13"/>
      <c r="L306" s="13"/>
      <c r="M306" s="13"/>
      <c r="N306" s="13"/>
      <c r="Q306" s="14"/>
      <c r="R306" s="13"/>
      <c r="S306" s="19"/>
      <c r="T306" s="19"/>
      <c r="U306" s="19"/>
      <c r="V306" s="19"/>
      <c r="W306" s="118"/>
      <c r="X306" s="13"/>
      <c r="Y306" s="19"/>
      <c r="Z306" s="19"/>
      <c r="AA306" s="19"/>
      <c r="AB306" s="19"/>
      <c r="AC306" s="19"/>
      <c r="AD306" s="19"/>
      <c r="AE306" s="14"/>
      <c r="AF306" s="13"/>
      <c r="AG306" s="13"/>
    </row>
    <row r="307" ht="15.75" customHeight="1">
      <c r="A307" s="118"/>
      <c r="B307" s="19"/>
      <c r="C307" s="119"/>
      <c r="D307" s="13"/>
      <c r="E307" s="13"/>
      <c r="F307" s="19"/>
      <c r="G307" s="19"/>
      <c r="H307" s="19"/>
      <c r="I307" s="13"/>
      <c r="J307" s="13"/>
      <c r="K307" s="13"/>
      <c r="L307" s="13"/>
      <c r="M307" s="13"/>
      <c r="N307" s="13"/>
      <c r="Q307" s="14"/>
      <c r="R307" s="13"/>
      <c r="S307" s="19"/>
      <c r="T307" s="19"/>
      <c r="U307" s="19"/>
      <c r="V307" s="19"/>
      <c r="W307" s="118"/>
      <c r="X307" s="13"/>
      <c r="Y307" s="19"/>
      <c r="Z307" s="19"/>
      <c r="AA307" s="19"/>
      <c r="AB307" s="19"/>
      <c r="AC307" s="19"/>
      <c r="AD307" s="19"/>
      <c r="AE307" s="14"/>
      <c r="AF307" s="13"/>
      <c r="AG307" s="13"/>
    </row>
    <row r="308" ht="15.75" customHeight="1">
      <c r="A308" s="118"/>
      <c r="B308" s="19"/>
      <c r="C308" s="119"/>
      <c r="D308" s="13"/>
      <c r="E308" s="13"/>
      <c r="F308" s="19"/>
      <c r="G308" s="19"/>
      <c r="H308" s="19"/>
      <c r="I308" s="13"/>
      <c r="J308" s="13"/>
      <c r="K308" s="13"/>
      <c r="L308" s="13"/>
      <c r="M308" s="13"/>
      <c r="N308" s="13"/>
      <c r="Q308" s="14"/>
      <c r="R308" s="13"/>
      <c r="S308" s="19"/>
      <c r="T308" s="19"/>
      <c r="U308" s="19"/>
      <c r="V308" s="19"/>
      <c r="W308" s="118"/>
      <c r="X308" s="13"/>
      <c r="Y308" s="19"/>
      <c r="Z308" s="19"/>
      <c r="AA308" s="19"/>
      <c r="AB308" s="19"/>
      <c r="AC308" s="19"/>
      <c r="AD308" s="19"/>
      <c r="AE308" s="14"/>
      <c r="AF308" s="13"/>
      <c r="AG308" s="13"/>
    </row>
    <row r="309" ht="15.75" customHeight="1">
      <c r="A309" s="118"/>
      <c r="B309" s="19"/>
      <c r="C309" s="119"/>
      <c r="D309" s="13"/>
      <c r="E309" s="13"/>
      <c r="F309" s="19"/>
      <c r="G309" s="19"/>
      <c r="H309" s="19"/>
      <c r="I309" s="13"/>
      <c r="J309" s="13"/>
      <c r="K309" s="13"/>
      <c r="L309" s="13"/>
      <c r="M309" s="13"/>
      <c r="N309" s="13"/>
      <c r="Q309" s="14"/>
      <c r="R309" s="13"/>
      <c r="S309" s="19"/>
      <c r="T309" s="19"/>
      <c r="U309" s="19"/>
      <c r="V309" s="19"/>
      <c r="W309" s="118"/>
      <c r="X309" s="13"/>
      <c r="Y309" s="19"/>
      <c r="Z309" s="19"/>
      <c r="AA309" s="19"/>
      <c r="AB309" s="19"/>
      <c r="AC309" s="19"/>
      <c r="AD309" s="19"/>
      <c r="AE309" s="14"/>
      <c r="AF309" s="13"/>
      <c r="AG309" s="13"/>
    </row>
    <row r="310" ht="15.75" customHeight="1">
      <c r="A310" s="118"/>
      <c r="B310" s="19"/>
      <c r="C310" s="119"/>
      <c r="D310" s="13"/>
      <c r="E310" s="13"/>
      <c r="F310" s="19"/>
      <c r="G310" s="19"/>
      <c r="H310" s="19"/>
      <c r="I310" s="13"/>
      <c r="J310" s="13"/>
      <c r="K310" s="13"/>
      <c r="L310" s="13"/>
      <c r="M310" s="13"/>
      <c r="N310" s="13"/>
      <c r="Q310" s="14"/>
      <c r="R310" s="13"/>
      <c r="S310" s="19"/>
      <c r="T310" s="19"/>
      <c r="U310" s="19"/>
      <c r="V310" s="19"/>
      <c r="W310" s="118"/>
      <c r="X310" s="13"/>
      <c r="Y310" s="19"/>
      <c r="Z310" s="19"/>
      <c r="AA310" s="19"/>
      <c r="AB310" s="19"/>
      <c r="AC310" s="19"/>
      <c r="AD310" s="19"/>
      <c r="AE310" s="14"/>
      <c r="AF310" s="13"/>
      <c r="AG310" s="13"/>
    </row>
    <row r="311" ht="15.75" customHeight="1">
      <c r="A311" s="118"/>
      <c r="B311" s="19"/>
      <c r="C311" s="119"/>
      <c r="D311" s="13"/>
      <c r="E311" s="13"/>
      <c r="F311" s="19"/>
      <c r="G311" s="19"/>
      <c r="H311" s="19"/>
      <c r="I311" s="13"/>
      <c r="J311" s="13"/>
      <c r="K311" s="13"/>
      <c r="L311" s="13"/>
      <c r="M311" s="13"/>
      <c r="N311" s="13"/>
      <c r="Q311" s="14"/>
      <c r="R311" s="13"/>
      <c r="S311" s="19"/>
      <c r="T311" s="19"/>
      <c r="U311" s="19"/>
      <c r="V311" s="19"/>
      <c r="W311" s="118"/>
      <c r="X311" s="13"/>
      <c r="Y311" s="19"/>
      <c r="Z311" s="19"/>
      <c r="AA311" s="19"/>
      <c r="AB311" s="19"/>
      <c r="AC311" s="19"/>
      <c r="AD311" s="19"/>
      <c r="AE311" s="14"/>
      <c r="AF311" s="13"/>
      <c r="AG311" s="13"/>
    </row>
    <row r="312" ht="15.75" customHeight="1">
      <c r="A312" s="118"/>
      <c r="B312" s="19"/>
      <c r="C312" s="119"/>
      <c r="D312" s="13"/>
      <c r="E312" s="13"/>
      <c r="F312" s="19"/>
      <c r="G312" s="19"/>
      <c r="H312" s="19"/>
      <c r="I312" s="13"/>
      <c r="J312" s="13"/>
      <c r="K312" s="13"/>
      <c r="L312" s="13"/>
      <c r="M312" s="13"/>
      <c r="N312" s="13"/>
      <c r="Q312" s="14"/>
      <c r="R312" s="13"/>
      <c r="S312" s="19"/>
      <c r="T312" s="19"/>
      <c r="U312" s="19"/>
      <c r="V312" s="19"/>
      <c r="W312" s="118"/>
      <c r="X312" s="13"/>
      <c r="Y312" s="19"/>
      <c r="Z312" s="19"/>
      <c r="AA312" s="19"/>
      <c r="AB312" s="19"/>
      <c r="AC312" s="19"/>
      <c r="AD312" s="19"/>
      <c r="AE312" s="14"/>
      <c r="AF312" s="13"/>
      <c r="AG312" s="13"/>
    </row>
    <row r="313" ht="15.75" customHeight="1">
      <c r="A313" s="118"/>
      <c r="B313" s="19"/>
      <c r="C313" s="119"/>
      <c r="D313" s="13"/>
      <c r="E313" s="13"/>
      <c r="F313" s="19"/>
      <c r="G313" s="19"/>
      <c r="H313" s="19"/>
      <c r="I313" s="13"/>
      <c r="J313" s="13"/>
      <c r="K313" s="13"/>
      <c r="L313" s="13"/>
      <c r="M313" s="13"/>
      <c r="N313" s="13"/>
      <c r="Q313" s="14"/>
      <c r="R313" s="13"/>
      <c r="S313" s="19"/>
      <c r="T313" s="19"/>
      <c r="U313" s="19"/>
      <c r="V313" s="19"/>
      <c r="W313" s="118"/>
      <c r="X313" s="13"/>
      <c r="Y313" s="19"/>
      <c r="Z313" s="19"/>
      <c r="AA313" s="19"/>
      <c r="AB313" s="19"/>
      <c r="AC313" s="19"/>
      <c r="AD313" s="19"/>
      <c r="AE313" s="14"/>
      <c r="AF313" s="13"/>
      <c r="AG313" s="13"/>
    </row>
    <row r="314" ht="15.75" customHeight="1">
      <c r="A314" s="118"/>
      <c r="B314" s="19"/>
      <c r="C314" s="119"/>
      <c r="D314" s="13"/>
      <c r="E314" s="13"/>
      <c r="F314" s="19"/>
      <c r="G314" s="19"/>
      <c r="H314" s="19"/>
      <c r="I314" s="13"/>
      <c r="J314" s="13"/>
      <c r="K314" s="13"/>
      <c r="L314" s="13"/>
      <c r="M314" s="13"/>
      <c r="N314" s="13"/>
      <c r="Q314" s="14"/>
      <c r="R314" s="13"/>
      <c r="S314" s="19"/>
      <c r="T314" s="19"/>
      <c r="U314" s="19"/>
      <c r="V314" s="19"/>
      <c r="W314" s="118"/>
      <c r="X314" s="16"/>
      <c r="Y314" s="19"/>
      <c r="Z314" s="19"/>
      <c r="AA314" s="19"/>
      <c r="AB314" s="19"/>
      <c r="AC314" s="19"/>
      <c r="AD314" s="19"/>
      <c r="AE314" s="14"/>
      <c r="AF314" s="13"/>
      <c r="AG314" s="13"/>
    </row>
    <row r="315" ht="15.75" customHeight="1">
      <c r="A315" s="118"/>
      <c r="B315" s="19"/>
      <c r="C315" s="119"/>
      <c r="D315" s="13"/>
      <c r="E315" s="13"/>
      <c r="F315" s="19"/>
      <c r="G315" s="19"/>
      <c r="H315" s="19"/>
      <c r="I315" s="13"/>
      <c r="J315" s="13"/>
      <c r="K315" s="13"/>
      <c r="L315" s="13"/>
      <c r="M315" s="13"/>
      <c r="N315" s="13"/>
      <c r="Q315" s="14"/>
      <c r="R315" s="13"/>
      <c r="S315" s="19"/>
      <c r="T315" s="19"/>
      <c r="U315" s="19"/>
      <c r="V315" s="19"/>
      <c r="W315" s="118"/>
      <c r="X315" s="13"/>
      <c r="Y315" s="19"/>
      <c r="Z315" s="19"/>
      <c r="AA315" s="19"/>
      <c r="AB315" s="19"/>
      <c r="AC315" s="19"/>
      <c r="AD315" s="19"/>
      <c r="AE315" s="14"/>
      <c r="AF315" s="13"/>
      <c r="AG315" s="13"/>
    </row>
    <row r="316" ht="15.75" customHeight="1">
      <c r="A316" s="118"/>
      <c r="B316" s="19"/>
      <c r="C316" s="119"/>
      <c r="D316" s="13"/>
      <c r="E316" s="13"/>
      <c r="F316" s="19"/>
      <c r="G316" s="19"/>
      <c r="H316" s="19"/>
      <c r="I316" s="13"/>
      <c r="J316" s="13"/>
      <c r="K316" s="13"/>
      <c r="L316" s="13"/>
      <c r="M316" s="13"/>
      <c r="N316" s="13"/>
      <c r="Q316" s="14"/>
      <c r="R316" s="13"/>
      <c r="S316" s="19"/>
      <c r="T316" s="19"/>
      <c r="U316" s="19"/>
      <c r="V316" s="19"/>
      <c r="W316" s="118"/>
      <c r="X316" s="13"/>
      <c r="Y316" s="19"/>
      <c r="Z316" s="19"/>
      <c r="AA316" s="19"/>
      <c r="AB316" s="19"/>
      <c r="AC316" s="19"/>
      <c r="AD316" s="19"/>
      <c r="AE316" s="14"/>
      <c r="AF316" s="13"/>
      <c r="AG316" s="13"/>
    </row>
    <row r="317" ht="15.75" customHeight="1">
      <c r="A317" s="118"/>
      <c r="B317" s="19"/>
      <c r="C317" s="119"/>
      <c r="D317" s="13"/>
      <c r="E317" s="13"/>
      <c r="F317" s="19"/>
      <c r="G317" s="19"/>
      <c r="H317" s="19"/>
      <c r="I317" s="13"/>
      <c r="J317" s="13"/>
      <c r="K317" s="13"/>
      <c r="L317" s="13"/>
      <c r="M317" s="13"/>
      <c r="N317" s="13"/>
      <c r="Q317" s="14"/>
      <c r="R317" s="13"/>
      <c r="S317" s="19"/>
      <c r="T317" s="19"/>
      <c r="U317" s="19"/>
      <c r="V317" s="19"/>
      <c r="W317" s="118"/>
      <c r="X317" s="13"/>
      <c r="Y317" s="19"/>
      <c r="Z317" s="19"/>
      <c r="AA317" s="19"/>
      <c r="AB317" s="19"/>
      <c r="AC317" s="19"/>
      <c r="AD317" s="19"/>
      <c r="AE317" s="14"/>
      <c r="AF317" s="13"/>
      <c r="AG317" s="13"/>
    </row>
    <row r="318" ht="15.75" customHeight="1">
      <c r="A318" s="118"/>
      <c r="B318" s="13"/>
      <c r="C318" s="119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  <c r="R318" s="13"/>
      <c r="S318" s="13"/>
      <c r="T318" s="13"/>
      <c r="U318" s="13"/>
      <c r="V318" s="13"/>
      <c r="W318" s="118"/>
      <c r="X318" s="13"/>
      <c r="Y318" s="13"/>
      <c r="Z318" s="13"/>
      <c r="AA318" s="13"/>
      <c r="AB318" s="13"/>
      <c r="AC318" s="13"/>
      <c r="AD318" s="13"/>
      <c r="AE318" s="16"/>
      <c r="AF318" s="13"/>
      <c r="AG318" s="13"/>
    </row>
    <row r="319" ht="15.75" customHeight="1">
      <c r="A319" s="118"/>
      <c r="B319" s="13"/>
      <c r="C319" s="119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  <c r="R319" s="13"/>
      <c r="S319" s="13"/>
      <c r="T319" s="13"/>
      <c r="U319" s="13"/>
      <c r="V319" s="13"/>
      <c r="W319" s="118"/>
      <c r="X319" s="13"/>
      <c r="Y319" s="13"/>
      <c r="Z319" s="13"/>
      <c r="AA319" s="13"/>
      <c r="AB319" s="13"/>
      <c r="AC319" s="13"/>
      <c r="AD319" s="13"/>
      <c r="AE319" s="118"/>
      <c r="AF319" s="13"/>
      <c r="AG319" s="13"/>
    </row>
    <row r="320" ht="15.75" customHeight="1">
      <c r="A320" s="118"/>
      <c r="B320" s="13"/>
      <c r="C320" s="1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  <c r="R320" s="13"/>
      <c r="S320" s="13"/>
      <c r="T320" s="13"/>
      <c r="U320" s="13"/>
      <c r="V320" s="13"/>
      <c r="W320" s="118"/>
      <c r="X320" s="13"/>
      <c r="Y320" s="13"/>
      <c r="Z320" s="13"/>
      <c r="AA320" s="13"/>
      <c r="AB320" s="13"/>
      <c r="AC320" s="13"/>
      <c r="AD320" s="13"/>
      <c r="AE320" s="16"/>
      <c r="AF320" s="13"/>
      <c r="AG320" s="13"/>
    </row>
    <row r="321" ht="15.75" customHeight="1">
      <c r="A321" s="118"/>
      <c r="B321" s="13"/>
      <c r="C321" s="119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  <c r="R321" s="13"/>
      <c r="S321" s="13"/>
      <c r="T321" s="13"/>
      <c r="U321" s="13"/>
      <c r="V321" s="13"/>
      <c r="W321" s="118"/>
      <c r="X321" s="13"/>
      <c r="Y321" s="13"/>
      <c r="Z321" s="13"/>
      <c r="AA321" s="13"/>
      <c r="AB321" s="13"/>
      <c r="AC321" s="13"/>
      <c r="AD321" s="13"/>
      <c r="AE321" s="16"/>
      <c r="AF321" s="13"/>
      <c r="AG321" s="13"/>
    </row>
    <row r="322" ht="15.75" customHeight="1">
      <c r="A322" s="118"/>
      <c r="B322" s="13"/>
      <c r="C322" s="119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  <c r="R322" s="13"/>
      <c r="S322" s="13"/>
      <c r="T322" s="13"/>
      <c r="U322" s="13"/>
      <c r="V322" s="13"/>
      <c r="W322" s="118"/>
      <c r="X322" s="13"/>
      <c r="Y322" s="13"/>
      <c r="Z322" s="13"/>
      <c r="AA322" s="13"/>
      <c r="AB322" s="13"/>
      <c r="AC322" s="13"/>
      <c r="AD322" s="13"/>
      <c r="AE322" s="16"/>
      <c r="AF322" s="13"/>
      <c r="AG322" s="13"/>
    </row>
    <row r="323" ht="15.75" customHeight="1">
      <c r="A323" s="118"/>
      <c r="B323" s="13"/>
      <c r="C323" s="119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  <c r="R323" s="13"/>
      <c r="S323" s="13"/>
      <c r="T323" s="13"/>
      <c r="U323" s="13"/>
      <c r="V323" s="13"/>
      <c r="W323" s="118"/>
      <c r="X323" s="13"/>
      <c r="Y323" s="13"/>
      <c r="Z323" s="13"/>
      <c r="AA323" s="13"/>
      <c r="AB323" s="13"/>
      <c r="AC323" s="13"/>
      <c r="AD323" s="13"/>
      <c r="AE323" s="14"/>
      <c r="AF323" s="13"/>
      <c r="AG323" s="13"/>
    </row>
    <row r="324" ht="15.75" customHeight="1">
      <c r="A324" s="118"/>
      <c r="B324" s="13"/>
      <c r="C324" s="119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  <c r="R324" s="13"/>
      <c r="S324" s="13"/>
      <c r="T324" s="13"/>
      <c r="U324" s="13"/>
      <c r="V324" s="13"/>
      <c r="W324" s="118"/>
      <c r="X324" s="13"/>
      <c r="Y324" s="13"/>
      <c r="Z324" s="13"/>
      <c r="AA324" s="13"/>
      <c r="AB324" s="13"/>
      <c r="AC324" s="13"/>
      <c r="AD324" s="13"/>
      <c r="AE324" s="14"/>
      <c r="AF324" s="13"/>
      <c r="AG324" s="13"/>
    </row>
    <row r="325" ht="15.75" customHeight="1">
      <c r="A325" s="118"/>
      <c r="B325" s="13"/>
      <c r="C325" s="119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  <c r="R325" s="13"/>
      <c r="S325" s="13"/>
      <c r="T325" s="13"/>
      <c r="U325" s="13"/>
      <c r="V325" s="13"/>
      <c r="W325" s="118"/>
      <c r="X325" s="13"/>
      <c r="Y325" s="13"/>
      <c r="Z325" s="13"/>
      <c r="AA325" s="13"/>
      <c r="AB325" s="13"/>
      <c r="AC325" s="13"/>
      <c r="AD325" s="13"/>
      <c r="AE325" s="16"/>
      <c r="AF325" s="13"/>
      <c r="AG325" s="13"/>
    </row>
    <row r="326" ht="15.75" customHeight="1">
      <c r="A326" s="118"/>
      <c r="B326" s="13"/>
      <c r="C326" s="119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  <c r="R326" s="13"/>
      <c r="S326" s="13"/>
      <c r="T326" s="13"/>
      <c r="U326" s="13"/>
      <c r="V326" s="13"/>
      <c r="W326" s="118"/>
      <c r="X326" s="13"/>
      <c r="Y326" s="13"/>
      <c r="Z326" s="13"/>
      <c r="AA326" s="13"/>
      <c r="AB326" s="13"/>
      <c r="AC326" s="13"/>
      <c r="AD326" s="13"/>
      <c r="AE326" s="16"/>
      <c r="AF326" s="13"/>
      <c r="AG326" s="13"/>
    </row>
    <row r="327" ht="15.75" customHeight="1">
      <c r="A327" s="118"/>
      <c r="B327" s="13"/>
      <c r="C327" s="119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  <c r="R327" s="13"/>
      <c r="S327" s="13"/>
      <c r="T327" s="13"/>
      <c r="U327" s="13"/>
      <c r="V327" s="13"/>
      <c r="W327" s="118"/>
      <c r="X327" s="13"/>
      <c r="Y327" s="13"/>
      <c r="Z327" s="13"/>
      <c r="AA327" s="13"/>
      <c r="AB327" s="13"/>
      <c r="AC327" s="13"/>
      <c r="AD327" s="13"/>
      <c r="AE327" s="16"/>
      <c r="AF327" s="13"/>
      <c r="AG327" s="13"/>
    </row>
    <row r="328" ht="15.75" customHeight="1">
      <c r="A328" s="118"/>
      <c r="B328" s="13"/>
      <c r="C328" s="119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6"/>
      <c r="R328" s="13"/>
      <c r="S328" s="13"/>
      <c r="T328" s="13"/>
      <c r="U328" s="13"/>
      <c r="V328" s="13"/>
      <c r="W328" s="118"/>
      <c r="X328" s="13"/>
      <c r="Y328" s="13"/>
      <c r="Z328" s="13"/>
      <c r="AA328" s="13"/>
      <c r="AB328" s="13"/>
      <c r="AC328" s="13"/>
      <c r="AD328" s="13"/>
      <c r="AE328" s="16"/>
      <c r="AF328" s="13"/>
      <c r="AG328" s="13"/>
    </row>
    <row r="329" ht="15.75" customHeight="1">
      <c r="A329" s="118"/>
      <c r="B329" s="13"/>
      <c r="C329" s="119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6"/>
      <c r="R329" s="13"/>
      <c r="S329" s="13"/>
      <c r="T329" s="13"/>
      <c r="U329" s="13"/>
      <c r="V329" s="13"/>
      <c r="W329" s="118"/>
      <c r="X329" s="13"/>
      <c r="Y329" s="13"/>
      <c r="Z329" s="13"/>
      <c r="AA329" s="13"/>
      <c r="AB329" s="13"/>
      <c r="AC329" s="13"/>
      <c r="AD329" s="13"/>
      <c r="AE329" s="16"/>
      <c r="AF329" s="13"/>
      <c r="AG329" s="13"/>
    </row>
    <row r="330" ht="15.75" customHeight="1">
      <c r="A330" s="118"/>
      <c r="B330" s="13"/>
      <c r="C330" s="119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6"/>
      <c r="R330" s="13"/>
      <c r="S330" s="13"/>
      <c r="T330" s="13"/>
      <c r="U330" s="13"/>
      <c r="V330" s="13"/>
      <c r="W330" s="118"/>
      <c r="X330" s="13"/>
      <c r="Y330" s="13"/>
      <c r="Z330" s="13"/>
      <c r="AA330" s="13"/>
      <c r="AB330" s="13"/>
      <c r="AC330" s="13"/>
      <c r="AD330" s="13"/>
      <c r="AE330" s="16"/>
      <c r="AF330" s="13"/>
      <c r="AG330" s="13"/>
    </row>
    <row r="331" ht="15.75" customHeight="1">
      <c r="A331" s="118"/>
      <c r="B331" s="13"/>
      <c r="C331" s="119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6"/>
      <c r="R331" s="13"/>
      <c r="S331" s="13"/>
      <c r="T331" s="13"/>
      <c r="U331" s="13"/>
      <c r="V331" s="13"/>
      <c r="W331" s="118"/>
      <c r="X331" s="13"/>
      <c r="Y331" s="13"/>
      <c r="Z331" s="13"/>
      <c r="AA331" s="13"/>
      <c r="AB331" s="13"/>
      <c r="AC331" s="13"/>
      <c r="AD331" s="13"/>
      <c r="AE331" s="16"/>
      <c r="AF331" s="13"/>
      <c r="AG331" s="13"/>
    </row>
    <row r="332" ht="15.75" customHeight="1">
      <c r="A332" s="118"/>
      <c r="B332" s="13"/>
      <c r="C332" s="119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6"/>
      <c r="R332" s="13"/>
      <c r="S332" s="13"/>
      <c r="T332" s="13"/>
      <c r="U332" s="13"/>
      <c r="V332" s="13"/>
      <c r="W332" s="118"/>
      <c r="X332" s="13"/>
      <c r="Y332" s="13"/>
      <c r="Z332" s="13"/>
      <c r="AA332" s="13"/>
      <c r="AB332" s="13"/>
      <c r="AC332" s="13"/>
      <c r="AD332" s="13"/>
      <c r="AE332" s="16"/>
      <c r="AF332" s="13"/>
      <c r="AG332" s="13"/>
    </row>
    <row r="333" ht="15.75" customHeight="1">
      <c r="A333" s="118"/>
      <c r="B333" s="13"/>
      <c r="C333" s="119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18"/>
      <c r="R333" s="13"/>
      <c r="S333" s="13"/>
      <c r="T333" s="13"/>
      <c r="U333" s="13"/>
      <c r="V333" s="13"/>
      <c r="W333" s="118"/>
      <c r="X333" s="13"/>
      <c r="Y333" s="13"/>
      <c r="Z333" s="13"/>
      <c r="AA333" s="13"/>
      <c r="AB333" s="13"/>
      <c r="AC333" s="13"/>
      <c r="AD333" s="13"/>
      <c r="AE333" s="118"/>
      <c r="AF333" s="13"/>
      <c r="AG333" s="13"/>
    </row>
    <row r="334" ht="15.75" customHeight="1">
      <c r="A334" s="118"/>
      <c r="B334" s="13"/>
      <c r="C334" s="119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Q334" s="16"/>
      <c r="R334" s="13"/>
      <c r="S334" s="13"/>
      <c r="T334" s="13"/>
      <c r="U334" s="13"/>
      <c r="V334" s="13"/>
      <c r="W334" s="118"/>
      <c r="X334" s="13"/>
      <c r="Y334" s="13"/>
      <c r="Z334" s="13"/>
      <c r="AA334" s="13"/>
      <c r="AB334" s="13"/>
      <c r="AC334" s="13"/>
      <c r="AD334" s="13"/>
      <c r="AE334" s="16"/>
      <c r="AF334" s="13"/>
      <c r="AG334" s="13"/>
    </row>
    <row r="335" ht="15.75" customHeight="1">
      <c r="A335" s="118"/>
      <c r="B335" s="13"/>
      <c r="C335" s="119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Q335" s="118"/>
      <c r="R335" s="13"/>
      <c r="S335" s="13"/>
      <c r="T335" s="13"/>
      <c r="U335" s="13"/>
      <c r="V335" s="13"/>
      <c r="W335" s="118"/>
      <c r="X335" s="13"/>
      <c r="Y335" s="13"/>
      <c r="Z335" s="13"/>
      <c r="AA335" s="13"/>
      <c r="AB335" s="13"/>
      <c r="AC335" s="13"/>
      <c r="AD335" s="13"/>
      <c r="AE335" s="16"/>
      <c r="AF335" s="13"/>
      <c r="AG335" s="13"/>
    </row>
    <row r="336" ht="15.75" customHeight="1">
      <c r="A336" s="118"/>
      <c r="B336" s="13"/>
      <c r="C336" s="11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Q336" s="16"/>
      <c r="R336" s="13"/>
      <c r="S336" s="13"/>
      <c r="T336" s="13"/>
      <c r="U336" s="13"/>
      <c r="V336" s="13"/>
      <c r="W336" s="118"/>
      <c r="X336" s="13"/>
      <c r="Y336" s="13"/>
      <c r="Z336" s="13"/>
      <c r="AA336" s="13"/>
      <c r="AB336" s="13"/>
      <c r="AC336" s="13"/>
      <c r="AD336" s="13"/>
      <c r="AE336" s="16"/>
      <c r="AF336" s="13"/>
      <c r="AG336" s="13"/>
    </row>
    <row r="337" ht="15.75" customHeight="1">
      <c r="A337" s="118"/>
      <c r="B337" s="13"/>
      <c r="C337" s="119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Q337" s="16"/>
      <c r="R337" s="13"/>
      <c r="S337" s="13"/>
      <c r="T337" s="13"/>
      <c r="U337" s="13"/>
      <c r="V337" s="13"/>
      <c r="W337" s="118"/>
      <c r="X337" s="13"/>
      <c r="Y337" s="13"/>
      <c r="Z337" s="13"/>
      <c r="AA337" s="13"/>
      <c r="AB337" s="13"/>
      <c r="AC337" s="13"/>
      <c r="AD337" s="13"/>
      <c r="AE337" s="16"/>
      <c r="AF337" s="13"/>
      <c r="AG337" s="13"/>
    </row>
    <row r="338" ht="15.75" customHeight="1">
      <c r="A338" s="118"/>
      <c r="B338" s="13"/>
      <c r="C338" s="119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Q338" s="16"/>
      <c r="R338" s="13"/>
      <c r="S338" s="13"/>
      <c r="T338" s="13"/>
      <c r="U338" s="13"/>
      <c r="V338" s="13"/>
      <c r="W338" s="118"/>
      <c r="X338" s="13"/>
      <c r="Y338" s="13"/>
      <c r="Z338" s="13"/>
      <c r="AA338" s="13"/>
      <c r="AB338" s="13"/>
      <c r="AC338" s="13"/>
      <c r="AD338" s="13"/>
      <c r="AE338" s="16"/>
      <c r="AF338" s="13"/>
      <c r="AG338" s="13"/>
    </row>
    <row r="339" ht="15.75" customHeight="1">
      <c r="A339" s="118"/>
      <c r="B339" s="13"/>
      <c r="C339" s="119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Q339" s="16"/>
      <c r="R339" s="13"/>
      <c r="S339" s="13"/>
      <c r="T339" s="13"/>
      <c r="U339" s="13"/>
      <c r="V339" s="13"/>
      <c r="W339" s="118"/>
      <c r="X339" s="13"/>
      <c r="Y339" s="13"/>
      <c r="Z339" s="13"/>
      <c r="AA339" s="13"/>
      <c r="AB339" s="13"/>
      <c r="AC339" s="13"/>
      <c r="AD339" s="13"/>
      <c r="AE339" s="16"/>
      <c r="AF339" s="13"/>
      <c r="AG339" s="13"/>
    </row>
    <row r="340" ht="15.75" customHeight="1">
      <c r="A340" s="118"/>
      <c r="B340" s="13"/>
      <c r="C340" s="119"/>
      <c r="D340" s="13"/>
      <c r="E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6"/>
      <c r="R340" s="13"/>
      <c r="S340" s="13"/>
      <c r="T340" s="13"/>
      <c r="U340" s="13"/>
      <c r="V340" s="13"/>
      <c r="W340" s="118"/>
      <c r="X340" s="13"/>
      <c r="Y340" s="13"/>
      <c r="Z340" s="13"/>
      <c r="AA340" s="13"/>
      <c r="AB340" s="13"/>
      <c r="AC340" s="13"/>
      <c r="AD340" s="13"/>
      <c r="AE340" s="16"/>
      <c r="AF340" s="13"/>
      <c r="AG340" s="13"/>
    </row>
    <row r="341" ht="15.75" customHeight="1">
      <c r="A341" s="118"/>
      <c r="B341" s="13"/>
      <c r="C341" s="119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Q341" s="16"/>
      <c r="R341" s="13"/>
      <c r="S341" s="13"/>
      <c r="T341" s="13"/>
      <c r="U341" s="13"/>
      <c r="V341" s="13"/>
      <c r="W341" s="118"/>
      <c r="X341" s="13"/>
      <c r="Y341" s="13"/>
      <c r="Z341" s="13"/>
      <c r="AA341" s="13"/>
      <c r="AB341" s="13"/>
      <c r="AC341" s="13"/>
      <c r="AD341" s="13"/>
      <c r="AE341" s="16"/>
      <c r="AF341" s="13"/>
      <c r="AG341" s="13"/>
    </row>
    <row r="342" ht="15.75" customHeight="1">
      <c r="A342" s="118"/>
      <c r="B342" s="13"/>
      <c r="C342" s="119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Q342" s="16"/>
      <c r="R342" s="13"/>
      <c r="S342" s="13"/>
      <c r="T342" s="13"/>
      <c r="U342" s="13"/>
      <c r="V342" s="13"/>
      <c r="W342" s="118"/>
      <c r="X342" s="13"/>
      <c r="Y342" s="13"/>
      <c r="Z342" s="13"/>
      <c r="AA342" s="13"/>
      <c r="AB342" s="13"/>
      <c r="AC342" s="13"/>
      <c r="AD342" s="13"/>
      <c r="AE342" s="16"/>
      <c r="AF342" s="13"/>
      <c r="AG342" s="13"/>
    </row>
    <row r="343" ht="15.75" customHeight="1">
      <c r="A343" s="118"/>
      <c r="B343" s="13"/>
      <c r="C343" s="119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Q343" s="16"/>
      <c r="R343" s="13"/>
      <c r="S343" s="13"/>
      <c r="T343" s="13"/>
      <c r="U343" s="13"/>
      <c r="V343" s="13"/>
      <c r="W343" s="118"/>
      <c r="X343" s="13"/>
      <c r="Y343" s="13"/>
      <c r="Z343" s="13"/>
      <c r="AA343" s="13"/>
      <c r="AB343" s="13"/>
      <c r="AC343" s="13"/>
      <c r="AD343" s="13"/>
      <c r="AE343" s="16"/>
      <c r="AF343" s="13"/>
      <c r="AG343" s="149"/>
    </row>
    <row r="344" ht="15.75" customHeight="1">
      <c r="A344" s="118"/>
      <c r="B344" s="19"/>
      <c r="C344" s="150"/>
      <c r="D344" s="19"/>
      <c r="E344" s="13"/>
      <c r="F344" s="19"/>
      <c r="G344" s="19"/>
      <c r="H344" s="19"/>
      <c r="I344" s="19"/>
      <c r="J344" s="13"/>
      <c r="K344" s="19"/>
      <c r="L344" s="19"/>
      <c r="M344" s="13"/>
      <c r="N344" s="19"/>
      <c r="O344" s="19"/>
      <c r="P344" s="19"/>
      <c r="Q344" s="16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6"/>
      <c r="AF344" s="19"/>
      <c r="AG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6">
    <mergeCell ref="N9:P9"/>
    <mergeCell ref="N10:P10"/>
    <mergeCell ref="N11:P11"/>
    <mergeCell ref="N12:P12"/>
    <mergeCell ref="E13:F13"/>
    <mergeCell ref="N14:P14"/>
    <mergeCell ref="N2:P2"/>
    <mergeCell ref="N3:P3"/>
    <mergeCell ref="N4:P4"/>
    <mergeCell ref="N5:P5"/>
    <mergeCell ref="N6:P6"/>
    <mergeCell ref="N7:P7"/>
    <mergeCell ref="N8:P8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45:P45"/>
    <mergeCell ref="N46:P46"/>
    <mergeCell ref="N47:P47"/>
    <mergeCell ref="E48:F48"/>
    <mergeCell ref="N38:P38"/>
    <mergeCell ref="N39:P39"/>
    <mergeCell ref="N40:P40"/>
    <mergeCell ref="N41:P41"/>
    <mergeCell ref="N42:P42"/>
    <mergeCell ref="N43:P43"/>
    <mergeCell ref="N44:P44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7:P77"/>
    <mergeCell ref="N78:P78"/>
    <mergeCell ref="N79:P79"/>
    <mergeCell ref="N80:P80"/>
    <mergeCell ref="N88:P88"/>
    <mergeCell ref="E89:F89"/>
    <mergeCell ref="N81:P81"/>
    <mergeCell ref="N82:P82"/>
    <mergeCell ref="N83:P83"/>
    <mergeCell ref="N84:P84"/>
    <mergeCell ref="N85:P85"/>
    <mergeCell ref="N86:P86"/>
    <mergeCell ref="N87:P87"/>
    <mergeCell ref="N90:P90"/>
    <mergeCell ref="N91:P91"/>
    <mergeCell ref="N92:P92"/>
    <mergeCell ref="N93:P93"/>
    <mergeCell ref="N94:P94"/>
    <mergeCell ref="N95:P95"/>
    <mergeCell ref="N96:P96"/>
    <mergeCell ref="N155:P155"/>
    <mergeCell ref="N156:P156"/>
    <mergeCell ref="N157:P157"/>
    <mergeCell ref="N158:P158"/>
    <mergeCell ref="N159:P159"/>
    <mergeCell ref="N160:P160"/>
    <mergeCell ref="N161:P161"/>
    <mergeCell ref="N162:P162"/>
    <mergeCell ref="N163:P163"/>
    <mergeCell ref="N164:P164"/>
    <mergeCell ref="N165:P165"/>
    <mergeCell ref="N166:P166"/>
    <mergeCell ref="N167:P167"/>
    <mergeCell ref="N168:P168"/>
    <mergeCell ref="N169:P169"/>
    <mergeCell ref="N170:P170"/>
    <mergeCell ref="N171:P171"/>
    <mergeCell ref="N172:P172"/>
    <mergeCell ref="N173:P173"/>
    <mergeCell ref="N174:P174"/>
    <mergeCell ref="N175:P175"/>
    <mergeCell ref="N176:P176"/>
    <mergeCell ref="N179:P179"/>
    <mergeCell ref="N180:P180"/>
    <mergeCell ref="N181:P181"/>
    <mergeCell ref="N182:P182"/>
    <mergeCell ref="N183:P183"/>
    <mergeCell ref="N184:P184"/>
    <mergeCell ref="N185:P185"/>
    <mergeCell ref="N186:P186"/>
    <mergeCell ref="N187:P187"/>
    <mergeCell ref="N188:P188"/>
    <mergeCell ref="N189:P189"/>
    <mergeCell ref="N190:P190"/>
    <mergeCell ref="N191:P191"/>
    <mergeCell ref="N199:P199"/>
    <mergeCell ref="N200:P200"/>
    <mergeCell ref="E201:F201"/>
    <mergeCell ref="N192:P192"/>
    <mergeCell ref="N193:P193"/>
    <mergeCell ref="N194:P194"/>
    <mergeCell ref="N195:P195"/>
    <mergeCell ref="N196:P196"/>
    <mergeCell ref="N197:P197"/>
    <mergeCell ref="N198:P198"/>
    <mergeCell ref="N97:P97"/>
    <mergeCell ref="N98:P98"/>
    <mergeCell ref="N99:P99"/>
    <mergeCell ref="N100:P100"/>
    <mergeCell ref="N101:P101"/>
    <mergeCell ref="N102:P102"/>
    <mergeCell ref="N105:P105"/>
    <mergeCell ref="N106:P106"/>
    <mergeCell ref="N107:P107"/>
    <mergeCell ref="N108:P108"/>
    <mergeCell ref="N109:P109"/>
    <mergeCell ref="N110:P110"/>
    <mergeCell ref="N111:P111"/>
    <mergeCell ref="N112:P112"/>
    <mergeCell ref="N113:P113"/>
    <mergeCell ref="N114:P114"/>
    <mergeCell ref="N115:P115"/>
    <mergeCell ref="N116:P116"/>
    <mergeCell ref="N117:P117"/>
    <mergeCell ref="N118:P118"/>
    <mergeCell ref="N119:P119"/>
    <mergeCell ref="N127:P127"/>
    <mergeCell ref="N128:P128"/>
    <mergeCell ref="E129:F129"/>
    <mergeCell ref="N120:P120"/>
    <mergeCell ref="N121:P121"/>
    <mergeCell ref="N122:P122"/>
    <mergeCell ref="N123:P123"/>
    <mergeCell ref="N124:P124"/>
    <mergeCell ref="N125:P125"/>
    <mergeCell ref="N126:P126"/>
    <mergeCell ref="N144:P144"/>
    <mergeCell ref="E145:F145"/>
    <mergeCell ref="N146:P146"/>
    <mergeCell ref="N149:P149"/>
    <mergeCell ref="N150:P150"/>
    <mergeCell ref="N151:P151"/>
    <mergeCell ref="N152:P152"/>
    <mergeCell ref="N153:P153"/>
    <mergeCell ref="N154:P154"/>
    <mergeCell ref="N281:P281"/>
    <mergeCell ref="N282:P282"/>
    <mergeCell ref="N283:P283"/>
    <mergeCell ref="N284:P284"/>
    <mergeCell ref="N285:P285"/>
    <mergeCell ref="N288:P288"/>
    <mergeCell ref="N289:P289"/>
    <mergeCell ref="N297:P297"/>
    <mergeCell ref="N298:P298"/>
    <mergeCell ref="N299:P299"/>
    <mergeCell ref="N300:P300"/>
    <mergeCell ref="N301:P301"/>
    <mergeCell ref="N302:P302"/>
    <mergeCell ref="E303:F303"/>
    <mergeCell ref="N290:P290"/>
    <mergeCell ref="N291:P291"/>
    <mergeCell ref="N292:P292"/>
    <mergeCell ref="N293:P293"/>
    <mergeCell ref="N294:P294"/>
    <mergeCell ref="N295:P295"/>
    <mergeCell ref="N296:P296"/>
    <mergeCell ref="N313:P313"/>
    <mergeCell ref="N314:P314"/>
    <mergeCell ref="N315:P315"/>
    <mergeCell ref="N316:P316"/>
    <mergeCell ref="N317:P317"/>
    <mergeCell ref="E340:F340"/>
    <mergeCell ref="N306:P306"/>
    <mergeCell ref="N307:P307"/>
    <mergeCell ref="N308:P308"/>
    <mergeCell ref="N309:P309"/>
    <mergeCell ref="N310:P310"/>
    <mergeCell ref="N311:P311"/>
    <mergeCell ref="N312:P312"/>
    <mergeCell ref="N342:P342"/>
    <mergeCell ref="N343:P343"/>
    <mergeCell ref="N334:P334"/>
    <mergeCell ref="N335:P335"/>
    <mergeCell ref="N336:P336"/>
    <mergeCell ref="N337:P337"/>
    <mergeCell ref="N338:P338"/>
    <mergeCell ref="N339:P339"/>
    <mergeCell ref="N341:P341"/>
    <mergeCell ref="N130:P130"/>
    <mergeCell ref="N131:P131"/>
    <mergeCell ref="N132:P132"/>
    <mergeCell ref="N133:P133"/>
    <mergeCell ref="N134:P134"/>
    <mergeCell ref="N135:P135"/>
    <mergeCell ref="N136:P136"/>
    <mergeCell ref="N137:P137"/>
    <mergeCell ref="N138:P138"/>
    <mergeCell ref="N139:P139"/>
    <mergeCell ref="N140:P140"/>
    <mergeCell ref="N141:P141"/>
    <mergeCell ref="N142:P142"/>
    <mergeCell ref="N143:P143"/>
    <mergeCell ref="N243:P243"/>
    <mergeCell ref="N244:P244"/>
    <mergeCell ref="N245:P245"/>
    <mergeCell ref="N246:P246"/>
    <mergeCell ref="N247:P247"/>
    <mergeCell ref="N248:P248"/>
    <mergeCell ref="N249:P249"/>
    <mergeCell ref="N250:P250"/>
    <mergeCell ref="N251:P251"/>
    <mergeCell ref="N252:P252"/>
    <mergeCell ref="N253:P253"/>
    <mergeCell ref="N254:P254"/>
    <mergeCell ref="N255:P255"/>
    <mergeCell ref="N256:P256"/>
    <mergeCell ref="N257:P257"/>
    <mergeCell ref="N258:P258"/>
    <mergeCell ref="N259:P259"/>
    <mergeCell ref="N260:P260"/>
    <mergeCell ref="N261:P261"/>
    <mergeCell ref="N263:P263"/>
    <mergeCell ref="N264:P264"/>
    <mergeCell ref="N265:P265"/>
    <mergeCell ref="N266:P266"/>
    <mergeCell ref="N267:P267"/>
    <mergeCell ref="N268:P268"/>
    <mergeCell ref="N269:P269"/>
    <mergeCell ref="N270:P270"/>
    <mergeCell ref="N271:P271"/>
    <mergeCell ref="N274:P274"/>
    <mergeCell ref="N275:P275"/>
    <mergeCell ref="N276:P276"/>
    <mergeCell ref="N277:P277"/>
    <mergeCell ref="N278:P278"/>
    <mergeCell ref="N279:P279"/>
    <mergeCell ref="N280:P28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4.75"/>
    <col customWidth="1" min="3" max="3" width="43.25"/>
    <col customWidth="1" min="4" max="5" width="12.63"/>
    <col customWidth="1" min="6" max="6" width="14.5"/>
    <col customWidth="1" min="7" max="7" width="18.88"/>
    <col customWidth="1" min="9" max="9" width="50.75"/>
    <col customWidth="1" min="11" max="11" width="70.38"/>
  </cols>
  <sheetData>
    <row r="1" ht="15.75" customHeight="1">
      <c r="A1" s="137" t="s">
        <v>257</v>
      </c>
      <c r="B1" s="137" t="s">
        <v>258</v>
      </c>
      <c r="C1" s="137" t="s">
        <v>259</v>
      </c>
      <c r="D1" s="137" t="s">
        <v>260</v>
      </c>
      <c r="E1" s="137" t="s">
        <v>261</v>
      </c>
      <c r="F1" s="137" t="s">
        <v>262</v>
      </c>
      <c r="G1" s="137" t="s">
        <v>263</v>
      </c>
      <c r="H1" s="137" t="s">
        <v>264</v>
      </c>
      <c r="I1" s="137" t="s">
        <v>265</v>
      </c>
      <c r="J1" s="137" t="s">
        <v>266</v>
      </c>
      <c r="K1" s="151" t="s">
        <v>267</v>
      </c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ht="15.75" customHeight="1">
      <c r="A2" s="152">
        <v>44621.0</v>
      </c>
      <c r="B2" s="153" t="s">
        <v>268</v>
      </c>
      <c r="C2" s="153" t="s">
        <v>269</v>
      </c>
      <c r="D2" s="154">
        <v>35000.0</v>
      </c>
      <c r="E2" s="155">
        <v>35000.0</v>
      </c>
      <c r="F2" s="153">
        <v>0.0</v>
      </c>
      <c r="G2" s="153">
        <v>5.954091154E9</v>
      </c>
      <c r="H2" s="152">
        <v>44622.0</v>
      </c>
      <c r="I2" s="153" t="s">
        <v>270</v>
      </c>
      <c r="J2" s="39"/>
      <c r="K2" s="19" t="s">
        <v>271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ht="15.75" customHeight="1">
      <c r="A3" s="152">
        <v>44621.0</v>
      </c>
      <c r="B3" s="153" t="s">
        <v>268</v>
      </c>
      <c r="C3" s="153" t="s">
        <v>272</v>
      </c>
      <c r="D3" s="154">
        <v>23000.0</v>
      </c>
      <c r="E3" s="155">
        <v>23000.0</v>
      </c>
      <c r="F3" s="154">
        <v>0.0</v>
      </c>
      <c r="G3" s="153">
        <v>5.95499297E9</v>
      </c>
      <c r="H3" s="152">
        <v>44622.0</v>
      </c>
      <c r="I3" s="153" t="s">
        <v>273</v>
      </c>
      <c r="J3" s="39"/>
      <c r="K3" s="19" t="s">
        <v>271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ht="15.75" customHeight="1">
      <c r="A4" s="156">
        <v>44621.0</v>
      </c>
      <c r="B4" s="157" t="s">
        <v>274</v>
      </c>
      <c r="C4" s="157" t="s">
        <v>275</v>
      </c>
      <c r="D4" s="158">
        <v>40000.0</v>
      </c>
      <c r="E4" s="159">
        <v>40000.0</v>
      </c>
      <c r="F4" s="158">
        <v>0.0</v>
      </c>
      <c r="G4" s="157" t="s">
        <v>276</v>
      </c>
      <c r="H4" s="156">
        <v>44623.0</v>
      </c>
      <c r="I4" s="157" t="s">
        <v>277</v>
      </c>
      <c r="J4" s="19"/>
      <c r="K4" s="19" t="s">
        <v>271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ht="15.75" customHeight="1">
      <c r="A5" s="156">
        <v>44621.0</v>
      </c>
      <c r="B5" s="157" t="s">
        <v>274</v>
      </c>
      <c r="C5" s="157" t="s">
        <v>278</v>
      </c>
      <c r="D5" s="158">
        <v>30000.0</v>
      </c>
      <c r="E5" s="159">
        <v>30000.0</v>
      </c>
      <c r="F5" s="158">
        <v>0.0</v>
      </c>
      <c r="G5" s="157">
        <v>5.950217772E9</v>
      </c>
      <c r="H5" s="156">
        <v>44621.0</v>
      </c>
      <c r="I5" s="157" t="s">
        <v>279</v>
      </c>
      <c r="J5" s="19"/>
      <c r="K5" s="19" t="s">
        <v>271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ht="15.75" customHeight="1">
      <c r="A6" s="156">
        <v>44621.0</v>
      </c>
      <c r="B6" s="157" t="s">
        <v>274</v>
      </c>
      <c r="C6" s="157" t="s">
        <v>280</v>
      </c>
      <c r="D6" s="158">
        <v>40000.0</v>
      </c>
      <c r="E6" s="159">
        <v>40000.0</v>
      </c>
      <c r="F6" s="158">
        <v>0.0</v>
      </c>
      <c r="G6" s="157">
        <v>5.952367588E9</v>
      </c>
      <c r="H6" s="156">
        <v>44622.0</v>
      </c>
      <c r="I6" s="157" t="s">
        <v>281</v>
      </c>
      <c r="J6" s="19"/>
      <c r="K6" s="19" t="s">
        <v>271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ht="15.75" customHeight="1">
      <c r="A7" s="156">
        <v>44621.0</v>
      </c>
      <c r="B7" s="157" t="s">
        <v>274</v>
      </c>
      <c r="C7" s="157" t="s">
        <v>282</v>
      </c>
      <c r="D7" s="158">
        <v>15000.0</v>
      </c>
      <c r="E7" s="159">
        <v>15000.0</v>
      </c>
      <c r="F7" s="157">
        <v>0.0</v>
      </c>
      <c r="G7" s="157">
        <v>5.952367588E9</v>
      </c>
      <c r="H7" s="156">
        <v>44622.0</v>
      </c>
      <c r="I7" s="157" t="s">
        <v>281</v>
      </c>
      <c r="J7" s="19"/>
      <c r="K7" s="19" t="s">
        <v>271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ht="15.75" customHeight="1">
      <c r="A8" s="156">
        <v>44621.0</v>
      </c>
      <c r="B8" s="157" t="s">
        <v>274</v>
      </c>
      <c r="C8" s="157" t="s">
        <v>282</v>
      </c>
      <c r="D8" s="158">
        <v>20000.0</v>
      </c>
      <c r="E8" s="159">
        <v>20000.0</v>
      </c>
      <c r="F8" s="158">
        <v>0.0</v>
      </c>
      <c r="G8" s="157">
        <v>5.950234215E9</v>
      </c>
      <c r="H8" s="156">
        <v>44621.0</v>
      </c>
      <c r="I8" s="157" t="s">
        <v>279</v>
      </c>
      <c r="J8" s="19"/>
      <c r="K8" s="19" t="s">
        <v>271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ht="15.75" customHeight="1">
      <c r="A9" s="156">
        <v>44621.0</v>
      </c>
      <c r="B9" s="157" t="s">
        <v>274</v>
      </c>
      <c r="C9" s="157" t="s">
        <v>282</v>
      </c>
      <c r="D9" s="158">
        <v>6000.0</v>
      </c>
      <c r="E9" s="159">
        <v>6000.0</v>
      </c>
      <c r="F9" s="157">
        <v>0.0</v>
      </c>
      <c r="G9" s="157">
        <v>5.952367588E9</v>
      </c>
      <c r="H9" s="156">
        <v>44622.0</v>
      </c>
      <c r="I9" s="157" t="s">
        <v>281</v>
      </c>
      <c r="J9" s="19"/>
      <c r="K9" s="19" t="s">
        <v>271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ht="15.75" customHeight="1">
      <c r="A10" s="160">
        <v>44621.0</v>
      </c>
      <c r="B10" s="161" t="s">
        <v>283</v>
      </c>
      <c r="C10" s="161" t="s">
        <v>284</v>
      </c>
      <c r="D10" s="162">
        <v>198000.0</v>
      </c>
      <c r="E10" s="162">
        <v>0.0</v>
      </c>
      <c r="F10" s="162">
        <v>198000.0</v>
      </c>
      <c r="G10" s="161"/>
      <c r="H10" s="161" t="s">
        <v>285</v>
      </c>
      <c r="I10" s="161" t="s">
        <v>286</v>
      </c>
      <c r="J10" s="163"/>
      <c r="K10" s="161" t="s">
        <v>287</v>
      </c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</row>
    <row r="11" ht="15.75" customHeight="1">
      <c r="A11" s="156">
        <v>44621.0</v>
      </c>
      <c r="B11" s="157" t="s">
        <v>274</v>
      </c>
      <c r="C11" s="157" t="s">
        <v>288</v>
      </c>
      <c r="D11" s="158">
        <v>15000.0</v>
      </c>
      <c r="E11" s="159">
        <v>15000.0</v>
      </c>
      <c r="F11" s="158">
        <v>0.0</v>
      </c>
      <c r="G11" s="157">
        <v>5.952367588E9</v>
      </c>
      <c r="H11" s="156">
        <v>44622.0</v>
      </c>
      <c r="I11" s="157" t="s">
        <v>281</v>
      </c>
      <c r="J11" s="19"/>
      <c r="K11" s="19" t="s">
        <v>271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ht="15.75" customHeight="1">
      <c r="A12" s="152">
        <v>44621.0</v>
      </c>
      <c r="B12" s="153" t="s">
        <v>268</v>
      </c>
      <c r="C12" s="153" t="s">
        <v>289</v>
      </c>
      <c r="D12" s="154">
        <v>15000.0</v>
      </c>
      <c r="E12" s="155">
        <v>15000.0</v>
      </c>
      <c r="F12" s="154">
        <v>0.0</v>
      </c>
      <c r="G12" s="153">
        <v>5.952715225E9</v>
      </c>
      <c r="H12" s="164">
        <v>44622.0</v>
      </c>
      <c r="I12" s="153" t="s">
        <v>290</v>
      </c>
      <c r="J12" s="39"/>
      <c r="K12" s="19" t="s">
        <v>271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ht="15.75" customHeight="1">
      <c r="A13" s="156">
        <v>44621.0</v>
      </c>
      <c r="B13" s="157" t="s">
        <v>274</v>
      </c>
      <c r="C13" s="157" t="s">
        <v>291</v>
      </c>
      <c r="D13" s="158">
        <v>15000.0</v>
      </c>
      <c r="E13" s="159">
        <v>15000.0</v>
      </c>
      <c r="F13" s="157">
        <v>0.0</v>
      </c>
      <c r="G13" s="157">
        <v>5.950226485E9</v>
      </c>
      <c r="H13" s="156">
        <v>44621.0</v>
      </c>
      <c r="I13" s="157" t="s">
        <v>279</v>
      </c>
      <c r="J13" s="19"/>
      <c r="K13" s="19" t="s">
        <v>271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ht="15.75" customHeight="1">
      <c r="A14" s="152">
        <v>44621.0</v>
      </c>
      <c r="B14" s="153" t="s">
        <v>268</v>
      </c>
      <c r="C14" s="153" t="s">
        <v>292</v>
      </c>
      <c r="D14" s="154">
        <v>6000.0</v>
      </c>
      <c r="E14" s="155">
        <v>6000.0</v>
      </c>
      <c r="F14" s="154">
        <v>0.0</v>
      </c>
      <c r="G14" s="153">
        <v>5.95499297E9</v>
      </c>
      <c r="H14" s="152">
        <v>44622.0</v>
      </c>
      <c r="I14" s="153" t="s">
        <v>273</v>
      </c>
      <c r="J14" s="39"/>
      <c r="K14" s="19" t="s">
        <v>271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ht="15.75" customHeight="1">
      <c r="A15" s="152">
        <v>44621.0</v>
      </c>
      <c r="B15" s="153" t="s">
        <v>268</v>
      </c>
      <c r="C15" s="153" t="s">
        <v>293</v>
      </c>
      <c r="D15" s="154">
        <v>14000.0</v>
      </c>
      <c r="E15" s="155">
        <v>14000.0</v>
      </c>
      <c r="F15" s="153">
        <v>0.0</v>
      </c>
      <c r="G15" s="153">
        <v>5.95499297E9</v>
      </c>
      <c r="H15" s="152">
        <v>44622.0</v>
      </c>
      <c r="I15" s="153" t="s">
        <v>273</v>
      </c>
      <c r="J15" s="39"/>
      <c r="K15" s="19" t="s">
        <v>271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ht="15.75" customHeight="1">
      <c r="A16" s="156">
        <v>44621.0</v>
      </c>
      <c r="B16" s="157" t="s">
        <v>274</v>
      </c>
      <c r="C16" s="157" t="s">
        <v>294</v>
      </c>
      <c r="D16" s="158">
        <v>10000.0</v>
      </c>
      <c r="E16" s="159">
        <v>10000.0</v>
      </c>
      <c r="F16" s="157">
        <v>0.0</v>
      </c>
      <c r="G16" s="157">
        <v>5.952367588E9</v>
      </c>
      <c r="H16" s="156">
        <v>44622.0</v>
      </c>
      <c r="I16" s="157" t="s">
        <v>281</v>
      </c>
      <c r="J16" s="19"/>
      <c r="K16" s="19" t="s">
        <v>271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ht="15.75" customHeight="1">
      <c r="A17" s="152">
        <v>44621.0</v>
      </c>
      <c r="B17" s="153" t="s">
        <v>268</v>
      </c>
      <c r="C17" s="153" t="s">
        <v>295</v>
      </c>
      <c r="D17" s="154">
        <v>55000.0</v>
      </c>
      <c r="E17" s="155">
        <v>55000.0</v>
      </c>
      <c r="F17" s="153">
        <v>0.0</v>
      </c>
      <c r="G17" s="153">
        <v>5.951857162E9</v>
      </c>
      <c r="H17" s="152">
        <v>44622.0</v>
      </c>
      <c r="I17" s="153" t="s">
        <v>296</v>
      </c>
      <c r="J17" s="39"/>
      <c r="K17" s="19" t="s">
        <v>271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ht="15.75" customHeight="1">
      <c r="A18" s="165">
        <v>44621.0</v>
      </c>
      <c r="B18" s="166" t="s">
        <v>268</v>
      </c>
      <c r="C18" s="166" t="s">
        <v>297</v>
      </c>
      <c r="D18" s="167">
        <v>22500.0</v>
      </c>
      <c r="E18" s="167">
        <v>22500.0</v>
      </c>
      <c r="F18" s="167">
        <v>0.0</v>
      </c>
      <c r="G18" s="153">
        <v>5.993999499E9</v>
      </c>
      <c r="H18" s="164">
        <v>44628.0</v>
      </c>
      <c r="I18" s="166" t="s">
        <v>298</v>
      </c>
      <c r="J18" s="39"/>
      <c r="K18" s="19" t="s">
        <v>271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ht="15.75" customHeight="1">
      <c r="A19" s="152">
        <v>44621.0</v>
      </c>
      <c r="B19" s="153" t="s">
        <v>268</v>
      </c>
      <c r="C19" s="153" t="s">
        <v>299</v>
      </c>
      <c r="D19" s="154">
        <v>25000.0</v>
      </c>
      <c r="E19" s="155">
        <v>25000.0</v>
      </c>
      <c r="F19" s="154">
        <v>0.0</v>
      </c>
      <c r="G19" s="153">
        <v>5.952035201E9</v>
      </c>
      <c r="H19" s="152">
        <v>44622.0</v>
      </c>
      <c r="I19" s="153" t="s">
        <v>298</v>
      </c>
      <c r="J19" s="39"/>
      <c r="K19" s="19" t="s">
        <v>271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ht="15.75" customHeight="1">
      <c r="A20" s="152">
        <v>44621.0</v>
      </c>
      <c r="B20" s="153" t="s">
        <v>268</v>
      </c>
      <c r="C20" s="153" t="s">
        <v>299</v>
      </c>
      <c r="D20" s="154">
        <v>25000.0</v>
      </c>
      <c r="E20" s="155">
        <v>25000.0</v>
      </c>
      <c r="F20" s="154">
        <v>0.0</v>
      </c>
      <c r="G20" s="153">
        <v>5.951857162E9</v>
      </c>
      <c r="H20" s="152">
        <v>44622.0</v>
      </c>
      <c r="I20" s="153" t="s">
        <v>296</v>
      </c>
      <c r="J20" s="39"/>
      <c r="K20" s="19" t="s">
        <v>271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ht="15.75" customHeight="1">
      <c r="A21" s="152">
        <v>44621.0</v>
      </c>
      <c r="B21" s="153" t="s">
        <v>268</v>
      </c>
      <c r="C21" s="153" t="s">
        <v>300</v>
      </c>
      <c r="D21" s="154">
        <v>25000.0</v>
      </c>
      <c r="E21" s="155">
        <v>25000.0</v>
      </c>
      <c r="F21" s="154">
        <v>0.0</v>
      </c>
      <c r="G21" s="153">
        <v>5.952715225E9</v>
      </c>
      <c r="H21" s="152">
        <v>44622.0</v>
      </c>
      <c r="I21" s="153" t="s">
        <v>290</v>
      </c>
      <c r="J21" s="39"/>
      <c r="K21" s="19" t="s">
        <v>271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ht="15.75" customHeight="1">
      <c r="A22" s="152">
        <v>44621.0</v>
      </c>
      <c r="B22" s="153" t="s">
        <v>268</v>
      </c>
      <c r="C22" s="153" t="s">
        <v>301</v>
      </c>
      <c r="D22" s="154">
        <v>24500.0</v>
      </c>
      <c r="E22" s="155">
        <v>24500.0</v>
      </c>
      <c r="F22" s="153">
        <v>0.0</v>
      </c>
      <c r="G22" s="153">
        <v>5.952715225E9</v>
      </c>
      <c r="H22" s="152">
        <v>44622.0</v>
      </c>
      <c r="I22" s="153" t="s">
        <v>290</v>
      </c>
      <c r="J22" s="39"/>
      <c r="K22" s="19" t="s">
        <v>271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ht="15.75" customHeight="1">
      <c r="A23" s="152">
        <v>44621.0</v>
      </c>
      <c r="B23" s="153" t="s">
        <v>268</v>
      </c>
      <c r="C23" s="153" t="s">
        <v>302</v>
      </c>
      <c r="D23" s="154">
        <v>30000.0</v>
      </c>
      <c r="E23" s="155">
        <v>30000.0</v>
      </c>
      <c r="F23" s="153">
        <v>0.0</v>
      </c>
      <c r="G23" s="153">
        <v>5.95499297E9</v>
      </c>
      <c r="H23" s="152">
        <v>44622.0</v>
      </c>
      <c r="I23" s="153" t="s">
        <v>273</v>
      </c>
      <c r="J23" s="39"/>
      <c r="K23" s="19" t="s">
        <v>271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ht="15.75" customHeight="1">
      <c r="A24" s="156">
        <v>44621.0</v>
      </c>
      <c r="B24" s="157" t="s">
        <v>274</v>
      </c>
      <c r="C24" s="157" t="s">
        <v>303</v>
      </c>
      <c r="D24" s="158">
        <v>23000.0</v>
      </c>
      <c r="E24" s="159">
        <v>23000.0</v>
      </c>
      <c r="F24" s="157">
        <v>0.0</v>
      </c>
      <c r="G24" s="157">
        <v>5.95257245E9</v>
      </c>
      <c r="H24" s="156">
        <v>44622.0</v>
      </c>
      <c r="I24" s="157" t="s">
        <v>277</v>
      </c>
      <c r="J24" s="19"/>
      <c r="K24" s="19" t="s">
        <v>271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ht="15.75" customHeight="1">
      <c r="A25" s="156">
        <v>44621.0</v>
      </c>
      <c r="B25" s="157" t="s">
        <v>274</v>
      </c>
      <c r="C25" s="157" t="s">
        <v>304</v>
      </c>
      <c r="D25" s="158">
        <v>26000.0</v>
      </c>
      <c r="E25" s="159">
        <v>26000.0</v>
      </c>
      <c r="F25" s="157">
        <v>0.0</v>
      </c>
      <c r="G25" s="157">
        <v>5.952567357E9</v>
      </c>
      <c r="H25" s="156">
        <v>44622.0</v>
      </c>
      <c r="I25" s="157" t="s">
        <v>277</v>
      </c>
      <c r="J25" s="19"/>
      <c r="K25" s="19" t="s">
        <v>271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ht="15.75" customHeight="1">
      <c r="A26" s="152">
        <v>44621.0</v>
      </c>
      <c r="B26" s="153" t="s">
        <v>268</v>
      </c>
      <c r="C26" s="153" t="s">
        <v>305</v>
      </c>
      <c r="D26" s="154">
        <v>7000.0</v>
      </c>
      <c r="E26" s="155">
        <v>7000.0</v>
      </c>
      <c r="F26" s="153">
        <v>0.0</v>
      </c>
      <c r="G26" s="153">
        <v>5.952715225E9</v>
      </c>
      <c r="H26" s="152">
        <v>44622.0</v>
      </c>
      <c r="I26" s="153" t="s">
        <v>290</v>
      </c>
      <c r="J26" s="39"/>
      <c r="K26" s="19" t="s">
        <v>271</v>
      </c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ht="15.75" customHeight="1">
      <c r="A27" s="168">
        <v>44621.0</v>
      </c>
      <c r="B27" s="169" t="s">
        <v>274</v>
      </c>
      <c r="C27" s="169" t="s">
        <v>306</v>
      </c>
      <c r="D27" s="170">
        <v>11650.0</v>
      </c>
      <c r="E27" s="170">
        <v>0.0</v>
      </c>
      <c r="F27" s="170">
        <v>11650.0</v>
      </c>
      <c r="G27" s="169"/>
      <c r="H27" s="169" t="s">
        <v>285</v>
      </c>
      <c r="I27" s="169" t="s">
        <v>277</v>
      </c>
      <c r="J27" s="171"/>
      <c r="K27" s="172" t="s">
        <v>307</v>
      </c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</row>
    <row r="28" ht="15.75" customHeight="1">
      <c r="A28" s="152">
        <v>44621.0</v>
      </c>
      <c r="B28" s="153" t="s">
        <v>268</v>
      </c>
      <c r="C28" s="153" t="s">
        <v>308</v>
      </c>
      <c r="D28" s="154">
        <v>12500.0</v>
      </c>
      <c r="E28" s="155">
        <v>12500.0</v>
      </c>
      <c r="F28" s="154">
        <v>0.0</v>
      </c>
      <c r="G28" s="153">
        <v>5.955511817E9</v>
      </c>
      <c r="H28" s="152">
        <v>44622.0</v>
      </c>
      <c r="I28" s="153" t="s">
        <v>270</v>
      </c>
      <c r="J28" s="39"/>
      <c r="K28" s="19" t="s">
        <v>271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 ht="15.75" customHeight="1">
      <c r="A29" s="173">
        <v>44622.0</v>
      </c>
      <c r="B29" s="174" t="s">
        <v>283</v>
      </c>
      <c r="C29" s="174" t="s">
        <v>309</v>
      </c>
      <c r="D29" s="175">
        <v>180000.0</v>
      </c>
      <c r="E29" s="175">
        <v>0.0</v>
      </c>
      <c r="F29" s="175">
        <v>180000.0</v>
      </c>
      <c r="G29" s="174"/>
      <c r="H29" s="174" t="s">
        <v>285</v>
      </c>
      <c r="I29" s="174" t="s">
        <v>286</v>
      </c>
      <c r="J29" s="176"/>
      <c r="K29" s="174" t="s">
        <v>310</v>
      </c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</row>
    <row r="30" ht="15.75" customHeight="1">
      <c r="A30" s="177">
        <v>44622.0</v>
      </c>
      <c r="B30" s="178" t="s">
        <v>268</v>
      </c>
      <c r="C30" s="178" t="s">
        <v>311</v>
      </c>
      <c r="D30" s="179">
        <v>30000.0</v>
      </c>
      <c r="E30" s="179">
        <v>0.0</v>
      </c>
      <c r="F30" s="179">
        <v>30000.0</v>
      </c>
      <c r="G30" s="178"/>
      <c r="H30" s="178" t="s">
        <v>285</v>
      </c>
      <c r="I30" s="178" t="s">
        <v>298</v>
      </c>
      <c r="J30" s="180"/>
      <c r="K30" s="181" t="s">
        <v>312</v>
      </c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</row>
    <row r="31" ht="15.75" customHeight="1">
      <c r="A31" s="152">
        <v>44622.0</v>
      </c>
      <c r="B31" s="153" t="s">
        <v>268</v>
      </c>
      <c r="C31" s="153" t="s">
        <v>313</v>
      </c>
      <c r="D31" s="154">
        <v>16000.0</v>
      </c>
      <c r="E31" s="155">
        <v>16000.0</v>
      </c>
      <c r="F31" s="154">
        <v>0.0</v>
      </c>
      <c r="G31" s="153">
        <v>5.956812525E9</v>
      </c>
      <c r="H31" s="152">
        <v>44622.0</v>
      </c>
      <c r="I31" s="153" t="s">
        <v>296</v>
      </c>
      <c r="J31" s="39"/>
      <c r="K31" s="19" t="s">
        <v>271</v>
      </c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ht="15.75" customHeight="1">
      <c r="A32" s="152">
        <v>44622.0</v>
      </c>
      <c r="B32" s="153" t="s">
        <v>268</v>
      </c>
      <c r="C32" s="153" t="s">
        <v>314</v>
      </c>
      <c r="D32" s="154">
        <v>70000.0</v>
      </c>
      <c r="E32" s="155">
        <v>70000.0</v>
      </c>
      <c r="F32" s="154">
        <v>0.0</v>
      </c>
      <c r="G32" s="153">
        <v>5.95635578E9</v>
      </c>
      <c r="H32" s="152">
        <v>44622.0</v>
      </c>
      <c r="I32" s="153" t="s">
        <v>290</v>
      </c>
      <c r="J32" s="39"/>
      <c r="K32" s="19" t="s">
        <v>271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ht="15.75" customHeight="1">
      <c r="A33" s="152">
        <v>44622.0</v>
      </c>
      <c r="B33" s="153" t="s">
        <v>268</v>
      </c>
      <c r="C33" s="153" t="s">
        <v>315</v>
      </c>
      <c r="D33" s="154">
        <v>15000.0</v>
      </c>
      <c r="E33" s="155">
        <v>15000.0</v>
      </c>
      <c r="F33" s="154">
        <v>0.0</v>
      </c>
      <c r="G33" s="153">
        <v>5.95635578E9</v>
      </c>
      <c r="H33" s="152">
        <v>44622.0</v>
      </c>
      <c r="I33" s="153" t="s">
        <v>290</v>
      </c>
      <c r="J33" s="39"/>
      <c r="K33" s="19" t="s">
        <v>271</v>
      </c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ht="15.75" customHeight="1">
      <c r="A34" s="152">
        <v>44622.0</v>
      </c>
      <c r="B34" s="153" t="s">
        <v>268</v>
      </c>
      <c r="C34" s="153" t="s">
        <v>316</v>
      </c>
      <c r="D34" s="154">
        <v>7000.0</v>
      </c>
      <c r="E34" s="155">
        <v>7000.0</v>
      </c>
      <c r="F34" s="153">
        <v>0.0</v>
      </c>
      <c r="G34" s="153">
        <v>5.95635578E9</v>
      </c>
      <c r="H34" s="152">
        <v>44622.0</v>
      </c>
      <c r="I34" s="153" t="s">
        <v>290</v>
      </c>
      <c r="J34" s="39"/>
      <c r="K34" s="19" t="s">
        <v>271</v>
      </c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ht="15.75" customHeight="1">
      <c r="A35" s="152">
        <v>44622.0</v>
      </c>
      <c r="B35" s="153" t="s">
        <v>268</v>
      </c>
      <c r="C35" s="153" t="s">
        <v>317</v>
      </c>
      <c r="D35" s="154">
        <v>120000.0</v>
      </c>
      <c r="E35" s="155">
        <v>120000.0</v>
      </c>
      <c r="F35" s="153">
        <v>0.0</v>
      </c>
      <c r="G35" s="153">
        <v>5.959135633E9</v>
      </c>
      <c r="H35" s="152">
        <v>44623.0</v>
      </c>
      <c r="I35" s="153" t="s">
        <v>270</v>
      </c>
      <c r="J35" s="39"/>
      <c r="K35" s="19" t="s">
        <v>271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ht="15.75" customHeight="1">
      <c r="A36" s="152">
        <v>44622.0</v>
      </c>
      <c r="B36" s="153" t="s">
        <v>268</v>
      </c>
      <c r="C36" s="153" t="s">
        <v>318</v>
      </c>
      <c r="D36" s="154">
        <v>3000.0</v>
      </c>
      <c r="E36" s="155">
        <v>3000.0</v>
      </c>
      <c r="F36" s="153">
        <v>0.0</v>
      </c>
      <c r="G36" s="153">
        <v>5.95635578E9</v>
      </c>
      <c r="H36" s="152">
        <v>44622.0</v>
      </c>
      <c r="I36" s="153" t="s">
        <v>290</v>
      </c>
      <c r="J36" s="39"/>
      <c r="K36" s="19" t="s">
        <v>271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ht="15.75" customHeight="1">
      <c r="A37" s="152">
        <v>44622.0</v>
      </c>
      <c r="B37" s="153" t="s">
        <v>268</v>
      </c>
      <c r="C37" s="153" t="s">
        <v>319</v>
      </c>
      <c r="D37" s="154">
        <v>7000.0</v>
      </c>
      <c r="E37" s="155">
        <v>7000.0</v>
      </c>
      <c r="F37" s="153">
        <v>0.0</v>
      </c>
      <c r="G37" s="153">
        <v>5.956812525E9</v>
      </c>
      <c r="H37" s="152">
        <v>44622.0</v>
      </c>
      <c r="I37" s="153" t="s">
        <v>296</v>
      </c>
      <c r="J37" s="39"/>
      <c r="K37" s="19" t="s">
        <v>271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ht="15.75" customHeight="1">
      <c r="A38" s="152">
        <v>44622.0</v>
      </c>
      <c r="B38" s="153" t="s">
        <v>268</v>
      </c>
      <c r="C38" s="153" t="s">
        <v>292</v>
      </c>
      <c r="D38" s="154">
        <v>10000.0</v>
      </c>
      <c r="E38" s="155">
        <v>10000.0</v>
      </c>
      <c r="F38" s="153">
        <v>0.0</v>
      </c>
      <c r="G38" s="153">
        <v>5.961938714E9</v>
      </c>
      <c r="H38" s="152">
        <v>44623.0</v>
      </c>
      <c r="I38" s="153" t="s">
        <v>273</v>
      </c>
      <c r="J38" s="39"/>
      <c r="K38" s="19" t="s">
        <v>271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ht="15.75" customHeight="1">
      <c r="A39" s="152">
        <v>44622.0</v>
      </c>
      <c r="B39" s="153" t="s">
        <v>268</v>
      </c>
      <c r="C39" s="153" t="s">
        <v>320</v>
      </c>
      <c r="D39" s="154">
        <v>20000.0</v>
      </c>
      <c r="E39" s="155">
        <v>20000.0</v>
      </c>
      <c r="F39" s="153">
        <v>0.0</v>
      </c>
      <c r="G39" s="153">
        <v>5.961938714E9</v>
      </c>
      <c r="H39" s="152">
        <v>44623.0</v>
      </c>
      <c r="I39" s="153" t="s">
        <v>273</v>
      </c>
      <c r="J39" s="39"/>
      <c r="K39" s="19" t="s">
        <v>271</v>
      </c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ht="15.75" customHeight="1">
      <c r="A40" s="152">
        <v>44622.0</v>
      </c>
      <c r="B40" s="153" t="s">
        <v>268</v>
      </c>
      <c r="C40" s="153" t="s">
        <v>321</v>
      </c>
      <c r="D40" s="154">
        <v>15000.0</v>
      </c>
      <c r="E40" s="155">
        <v>15000.0</v>
      </c>
      <c r="F40" s="153">
        <v>0.0</v>
      </c>
      <c r="G40" s="153">
        <v>5.961938714E9</v>
      </c>
      <c r="H40" s="152">
        <v>44623.0</v>
      </c>
      <c r="I40" s="153" t="s">
        <v>273</v>
      </c>
      <c r="J40" s="39"/>
      <c r="K40" s="19" t="s">
        <v>271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ht="15.75" customHeight="1">
      <c r="A41" s="156">
        <v>44622.0</v>
      </c>
      <c r="B41" s="157" t="s">
        <v>274</v>
      </c>
      <c r="C41" s="157" t="s">
        <v>322</v>
      </c>
      <c r="D41" s="158">
        <v>12500.0</v>
      </c>
      <c r="E41" s="159">
        <v>12500.0</v>
      </c>
      <c r="F41" s="157">
        <v>0.0</v>
      </c>
      <c r="G41" s="157">
        <v>5.957078521E9</v>
      </c>
      <c r="H41" s="156">
        <v>44622.0</v>
      </c>
      <c r="I41" s="157" t="s">
        <v>281</v>
      </c>
      <c r="J41" s="19"/>
      <c r="K41" s="19" t="s">
        <v>271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ht="15.75" customHeight="1">
      <c r="A42" s="156">
        <v>44622.0</v>
      </c>
      <c r="B42" s="157" t="s">
        <v>274</v>
      </c>
      <c r="C42" s="157" t="s">
        <v>323</v>
      </c>
      <c r="D42" s="158">
        <v>31500.0</v>
      </c>
      <c r="E42" s="159">
        <v>31500.0</v>
      </c>
      <c r="F42" s="157">
        <v>0.0</v>
      </c>
      <c r="G42" s="157">
        <v>5.957078521E9</v>
      </c>
      <c r="H42" s="156">
        <v>44622.0</v>
      </c>
      <c r="I42" s="157" t="s">
        <v>281</v>
      </c>
      <c r="J42" s="19"/>
      <c r="K42" s="19" t="s">
        <v>271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ht="15.75" customHeight="1">
      <c r="A43" s="182">
        <v>44622.0</v>
      </c>
      <c r="B43" s="183" t="s">
        <v>274</v>
      </c>
      <c r="C43" s="183" t="s">
        <v>324</v>
      </c>
      <c r="D43" s="184">
        <v>25000.0</v>
      </c>
      <c r="E43" s="184">
        <v>25000.0</v>
      </c>
      <c r="F43" s="183">
        <v>0.0</v>
      </c>
      <c r="G43" s="183">
        <v>5.957715918E9</v>
      </c>
      <c r="H43" s="182">
        <v>44622.0</v>
      </c>
      <c r="I43" s="183" t="s">
        <v>279</v>
      </c>
      <c r="J43" s="185"/>
      <c r="K43" s="183" t="s">
        <v>325</v>
      </c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</row>
    <row r="44" ht="15.75" customHeight="1">
      <c r="A44" s="152">
        <v>44622.0</v>
      </c>
      <c r="B44" s="153" t="s">
        <v>268</v>
      </c>
      <c r="C44" s="153" t="s">
        <v>326</v>
      </c>
      <c r="D44" s="154">
        <v>22000.0</v>
      </c>
      <c r="E44" s="155">
        <v>22000.0</v>
      </c>
      <c r="F44" s="153">
        <v>0.0</v>
      </c>
      <c r="G44" s="153">
        <v>5.960493623E9</v>
      </c>
      <c r="H44" s="152">
        <v>44623.0</v>
      </c>
      <c r="I44" s="153" t="s">
        <v>298</v>
      </c>
      <c r="J44" s="39"/>
      <c r="K44" s="19" t="s">
        <v>271</v>
      </c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ht="15.75" customHeight="1">
      <c r="A45" s="156">
        <v>44622.0</v>
      </c>
      <c r="B45" s="157" t="s">
        <v>274</v>
      </c>
      <c r="C45" s="157" t="s">
        <v>327</v>
      </c>
      <c r="D45" s="158">
        <v>65000.0</v>
      </c>
      <c r="E45" s="159">
        <v>65000.0</v>
      </c>
      <c r="F45" s="157">
        <v>0.0</v>
      </c>
      <c r="G45" s="157">
        <v>5.968642116E9</v>
      </c>
      <c r="H45" s="156">
        <v>44624.0</v>
      </c>
      <c r="I45" s="157" t="s">
        <v>277</v>
      </c>
      <c r="J45" s="19"/>
      <c r="K45" s="19" t="s">
        <v>271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ht="15.75" customHeight="1">
      <c r="A46" s="168">
        <v>44622.0</v>
      </c>
      <c r="B46" s="169" t="s">
        <v>274</v>
      </c>
      <c r="C46" s="169" t="s">
        <v>306</v>
      </c>
      <c r="D46" s="170">
        <v>5000.0</v>
      </c>
      <c r="E46" s="170">
        <v>0.0</v>
      </c>
      <c r="F46" s="170">
        <v>5000.0</v>
      </c>
      <c r="G46" s="169"/>
      <c r="H46" s="169" t="s">
        <v>285</v>
      </c>
      <c r="I46" s="169" t="s">
        <v>277</v>
      </c>
      <c r="J46" s="171"/>
      <c r="K46" s="172" t="s">
        <v>307</v>
      </c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</row>
    <row r="47" ht="15.75" customHeight="1">
      <c r="A47" s="182">
        <v>44622.0</v>
      </c>
      <c r="B47" s="183" t="s">
        <v>274</v>
      </c>
      <c r="C47" s="183" t="s">
        <v>324</v>
      </c>
      <c r="D47" s="184">
        <v>25000.0</v>
      </c>
      <c r="E47" s="184">
        <v>25000.0</v>
      </c>
      <c r="F47" s="183">
        <v>0.0</v>
      </c>
      <c r="G47" s="183">
        <v>5.957713261E9</v>
      </c>
      <c r="H47" s="182">
        <v>44622.0</v>
      </c>
      <c r="I47" s="183" t="s">
        <v>279</v>
      </c>
      <c r="J47" s="185"/>
      <c r="K47" s="183" t="s">
        <v>325</v>
      </c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</row>
    <row r="48" ht="15.75" customHeight="1">
      <c r="A48" s="182">
        <v>44622.0</v>
      </c>
      <c r="B48" s="183" t="s">
        <v>274</v>
      </c>
      <c r="C48" s="183" t="s">
        <v>324</v>
      </c>
      <c r="D48" s="184">
        <v>20000.0</v>
      </c>
      <c r="E48" s="184">
        <v>20000.0</v>
      </c>
      <c r="F48" s="184">
        <v>0.0</v>
      </c>
      <c r="G48" s="183" t="s">
        <v>328</v>
      </c>
      <c r="H48" s="186">
        <v>44622.0</v>
      </c>
      <c r="I48" s="183" t="s">
        <v>279</v>
      </c>
      <c r="J48" s="185"/>
      <c r="K48" s="183" t="s">
        <v>325</v>
      </c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</row>
    <row r="49" ht="15.75" customHeight="1">
      <c r="A49" s="168">
        <v>44623.0</v>
      </c>
      <c r="B49" s="169" t="s">
        <v>274</v>
      </c>
      <c r="C49" s="169" t="s">
        <v>306</v>
      </c>
      <c r="D49" s="170">
        <v>11090.0</v>
      </c>
      <c r="E49" s="170">
        <v>0.0</v>
      </c>
      <c r="F49" s="170">
        <v>11090.0</v>
      </c>
      <c r="G49" s="169"/>
      <c r="H49" s="169" t="s">
        <v>285</v>
      </c>
      <c r="I49" s="169" t="s">
        <v>329</v>
      </c>
      <c r="J49" s="171"/>
      <c r="K49" s="172" t="s">
        <v>307</v>
      </c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</row>
    <row r="50" ht="15.75" customHeight="1">
      <c r="A50" s="156">
        <v>44623.0</v>
      </c>
      <c r="B50" s="157" t="s">
        <v>274</v>
      </c>
      <c r="C50" s="157" t="s">
        <v>275</v>
      </c>
      <c r="D50" s="158">
        <v>40000.0</v>
      </c>
      <c r="E50" s="159">
        <v>40000.0</v>
      </c>
      <c r="F50" s="157">
        <v>0.0</v>
      </c>
      <c r="G50" s="157" t="s">
        <v>330</v>
      </c>
      <c r="H50" s="156">
        <v>44625.0</v>
      </c>
      <c r="I50" s="157" t="s">
        <v>329</v>
      </c>
      <c r="J50" s="19"/>
      <c r="K50" s="19" t="s">
        <v>271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ht="15.75" customHeight="1">
      <c r="A51" s="182">
        <v>44623.0</v>
      </c>
      <c r="B51" s="183" t="s">
        <v>274</v>
      </c>
      <c r="C51" s="183" t="s">
        <v>324</v>
      </c>
      <c r="D51" s="184">
        <v>20000.0</v>
      </c>
      <c r="E51" s="184">
        <v>20000.0</v>
      </c>
      <c r="F51" s="184">
        <v>0.0</v>
      </c>
      <c r="G51" s="157">
        <v>5.998846389E9</v>
      </c>
      <c r="H51" s="187">
        <v>44628.0</v>
      </c>
      <c r="I51" s="183" t="s">
        <v>279</v>
      </c>
      <c r="J51" s="185"/>
      <c r="K51" s="183" t="s">
        <v>325</v>
      </c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</row>
    <row r="52" ht="15.75" customHeight="1">
      <c r="A52" s="156">
        <v>44623.0</v>
      </c>
      <c r="B52" s="157" t="s">
        <v>274</v>
      </c>
      <c r="C52" s="157" t="s">
        <v>331</v>
      </c>
      <c r="D52" s="158">
        <v>15000.0</v>
      </c>
      <c r="E52" s="159">
        <v>15000.0</v>
      </c>
      <c r="F52" s="158">
        <v>0.0</v>
      </c>
      <c r="G52" s="157">
        <v>5.971728099E9</v>
      </c>
      <c r="H52" s="156">
        <v>44624.0</v>
      </c>
      <c r="I52" s="157" t="s">
        <v>279</v>
      </c>
      <c r="J52" s="19"/>
      <c r="K52" s="19" t="s">
        <v>271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ht="15.75" customHeight="1">
      <c r="A53" s="156">
        <v>44623.0</v>
      </c>
      <c r="B53" s="157" t="s">
        <v>274</v>
      </c>
      <c r="C53" s="157" t="s">
        <v>332</v>
      </c>
      <c r="D53" s="158">
        <v>40000.0</v>
      </c>
      <c r="E53" s="159">
        <v>40000.0</v>
      </c>
      <c r="F53" s="157">
        <v>0.0</v>
      </c>
      <c r="G53" s="157">
        <v>5.971728099E9</v>
      </c>
      <c r="H53" s="156">
        <v>44624.0</v>
      </c>
      <c r="I53" s="157" t="s">
        <v>279</v>
      </c>
      <c r="J53" s="19"/>
      <c r="K53" s="19" t="s">
        <v>271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ht="15.75" customHeight="1">
      <c r="A54" s="152">
        <v>44623.0</v>
      </c>
      <c r="B54" s="153" t="s">
        <v>268</v>
      </c>
      <c r="C54" s="153" t="s">
        <v>333</v>
      </c>
      <c r="D54" s="154">
        <v>39500.0</v>
      </c>
      <c r="E54" s="155">
        <v>39500.0</v>
      </c>
      <c r="F54" s="154">
        <v>0.0</v>
      </c>
      <c r="G54" s="153">
        <v>5.967807888E9</v>
      </c>
      <c r="H54" s="164">
        <v>44624.0</v>
      </c>
      <c r="I54" s="153" t="s">
        <v>270</v>
      </c>
      <c r="J54" s="39"/>
      <c r="K54" s="19" t="s">
        <v>271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 ht="15.75" customHeight="1">
      <c r="A55" s="156">
        <v>44623.0</v>
      </c>
      <c r="B55" s="157" t="s">
        <v>274</v>
      </c>
      <c r="C55" s="157" t="s">
        <v>327</v>
      </c>
      <c r="D55" s="158">
        <v>40000.0</v>
      </c>
      <c r="E55" s="159">
        <v>40000.0</v>
      </c>
      <c r="F55" s="158">
        <v>0.0</v>
      </c>
      <c r="G55" s="157">
        <v>5.968642116E9</v>
      </c>
      <c r="H55" s="187">
        <v>44624.0</v>
      </c>
      <c r="I55" s="157" t="s">
        <v>281</v>
      </c>
      <c r="J55" s="19"/>
      <c r="K55" s="19" t="s">
        <v>271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ht="15.75" customHeight="1">
      <c r="A56" s="188">
        <v>44623.0</v>
      </c>
      <c r="B56" s="189" t="s">
        <v>283</v>
      </c>
      <c r="C56" s="189" t="s">
        <v>309</v>
      </c>
      <c r="D56" s="190">
        <v>250000.0</v>
      </c>
      <c r="E56" s="190">
        <v>0.0</v>
      </c>
      <c r="F56" s="190">
        <v>250000.0</v>
      </c>
      <c r="G56" s="189"/>
      <c r="H56" s="189" t="s">
        <v>285</v>
      </c>
      <c r="I56" s="189" t="s">
        <v>286</v>
      </c>
      <c r="J56" s="191"/>
      <c r="K56" s="189" t="s">
        <v>334</v>
      </c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</row>
    <row r="57" ht="15.75" customHeight="1">
      <c r="A57" s="182">
        <v>44623.0</v>
      </c>
      <c r="B57" s="183" t="s">
        <v>274</v>
      </c>
      <c r="C57" s="183" t="s">
        <v>324</v>
      </c>
      <c r="D57" s="184">
        <v>10000.0</v>
      </c>
      <c r="E57" s="184">
        <v>10000.0</v>
      </c>
      <c r="F57" s="184">
        <v>0.0</v>
      </c>
      <c r="G57" s="157">
        <v>5.998846389E9</v>
      </c>
      <c r="H57" s="187">
        <v>44628.0</v>
      </c>
      <c r="I57" s="183" t="s">
        <v>279</v>
      </c>
      <c r="J57" s="185"/>
      <c r="K57" s="183" t="s">
        <v>325</v>
      </c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</row>
    <row r="58" ht="15.75" customHeight="1">
      <c r="A58" s="152">
        <v>44623.0</v>
      </c>
      <c r="B58" s="153" t="s">
        <v>268</v>
      </c>
      <c r="C58" s="153" t="s">
        <v>335</v>
      </c>
      <c r="D58" s="154">
        <v>12000.0</v>
      </c>
      <c r="E58" s="155">
        <v>12000.0</v>
      </c>
      <c r="F58" s="154">
        <v>0.0</v>
      </c>
      <c r="G58" s="153">
        <v>5.965804563E9</v>
      </c>
      <c r="H58" s="164">
        <v>44624.0</v>
      </c>
      <c r="I58" s="153" t="s">
        <v>336</v>
      </c>
      <c r="J58" s="39"/>
      <c r="K58" s="19" t="s">
        <v>271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 ht="15.75" customHeight="1">
      <c r="A59" s="152">
        <v>44623.0</v>
      </c>
      <c r="B59" s="153" t="s">
        <v>268</v>
      </c>
      <c r="C59" s="153" t="s">
        <v>300</v>
      </c>
      <c r="D59" s="154">
        <v>13000.0</v>
      </c>
      <c r="E59" s="155">
        <v>13000.0</v>
      </c>
      <c r="F59" s="154">
        <v>0.0</v>
      </c>
      <c r="G59" s="153">
        <v>5.965804563E9</v>
      </c>
      <c r="H59" s="152">
        <v>44624.0</v>
      </c>
      <c r="I59" s="153" t="s">
        <v>336</v>
      </c>
      <c r="J59" s="39"/>
      <c r="K59" s="19" t="s">
        <v>271</v>
      </c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 ht="15.75" customHeight="1">
      <c r="A60" s="152">
        <v>44623.0</v>
      </c>
      <c r="B60" s="153" t="s">
        <v>268</v>
      </c>
      <c r="C60" s="153" t="s">
        <v>337</v>
      </c>
      <c r="D60" s="154">
        <v>56000.0</v>
      </c>
      <c r="E60" s="155">
        <v>56000.0</v>
      </c>
      <c r="F60" s="154">
        <v>0.0</v>
      </c>
      <c r="G60" s="153">
        <v>5.965804563E9</v>
      </c>
      <c r="H60" s="152">
        <v>44624.0</v>
      </c>
      <c r="I60" s="153" t="s">
        <v>336</v>
      </c>
      <c r="J60" s="39"/>
      <c r="K60" s="19" t="s">
        <v>271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ht="15.75" customHeight="1">
      <c r="A61" s="156">
        <v>44623.0</v>
      </c>
      <c r="B61" s="157" t="s">
        <v>274</v>
      </c>
      <c r="C61" s="157" t="s">
        <v>338</v>
      </c>
      <c r="D61" s="158">
        <v>30000.0</v>
      </c>
      <c r="E61" s="159">
        <v>30000.0</v>
      </c>
      <c r="F61" s="158">
        <v>0.0</v>
      </c>
      <c r="G61" s="157">
        <v>5.974201433E9</v>
      </c>
      <c r="H61" s="187">
        <v>44625.0</v>
      </c>
      <c r="I61" s="157" t="s">
        <v>277</v>
      </c>
      <c r="J61" s="19"/>
      <c r="K61" s="19" t="s">
        <v>271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ht="15.75" customHeight="1">
      <c r="A62" s="152">
        <v>44623.0</v>
      </c>
      <c r="B62" s="153" t="s">
        <v>268</v>
      </c>
      <c r="C62" s="153" t="s">
        <v>339</v>
      </c>
      <c r="D62" s="154">
        <v>12000.0</v>
      </c>
      <c r="E62" s="155">
        <v>12000.0</v>
      </c>
      <c r="F62" s="154">
        <v>0.0</v>
      </c>
      <c r="G62" s="153">
        <v>5.964694971E9</v>
      </c>
      <c r="H62" s="192">
        <v>44623.0</v>
      </c>
      <c r="I62" s="153" t="s">
        <v>296</v>
      </c>
      <c r="J62" s="39"/>
      <c r="K62" s="19" t="s">
        <v>271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 ht="15.75" customHeight="1">
      <c r="A63" s="152">
        <v>44623.0</v>
      </c>
      <c r="B63" s="153" t="s">
        <v>268</v>
      </c>
      <c r="C63" s="153" t="s">
        <v>340</v>
      </c>
      <c r="D63" s="154">
        <v>28500.0</v>
      </c>
      <c r="E63" s="155">
        <v>28500.0</v>
      </c>
      <c r="F63" s="154">
        <v>0.0</v>
      </c>
      <c r="G63" s="153">
        <v>5.967821161E9</v>
      </c>
      <c r="H63" s="152">
        <v>44624.0</v>
      </c>
      <c r="I63" s="153" t="s">
        <v>296</v>
      </c>
      <c r="J63" s="39"/>
      <c r="K63" s="19" t="s">
        <v>271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 ht="15.75" customHeight="1">
      <c r="A64" s="152">
        <v>44623.0</v>
      </c>
      <c r="B64" s="153" t="s">
        <v>268</v>
      </c>
      <c r="C64" s="153" t="s">
        <v>341</v>
      </c>
      <c r="D64" s="154">
        <v>15000.0</v>
      </c>
      <c r="E64" s="155">
        <v>15000.0</v>
      </c>
      <c r="F64" s="154">
        <v>0.0</v>
      </c>
      <c r="G64" s="153">
        <v>5.96456387E9</v>
      </c>
      <c r="H64" s="152">
        <v>44623.0</v>
      </c>
      <c r="I64" s="153" t="s">
        <v>290</v>
      </c>
      <c r="J64" s="39"/>
      <c r="K64" s="19" t="s">
        <v>271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 ht="15.75" customHeight="1">
      <c r="A65" s="152">
        <v>44623.0</v>
      </c>
      <c r="B65" s="153" t="s">
        <v>268</v>
      </c>
      <c r="C65" s="153" t="s">
        <v>292</v>
      </c>
      <c r="D65" s="154">
        <v>10000.0</v>
      </c>
      <c r="E65" s="155">
        <v>10000.0</v>
      </c>
      <c r="F65" s="153">
        <v>0.0</v>
      </c>
      <c r="G65" s="153">
        <v>5.96456387E9</v>
      </c>
      <c r="H65" s="164">
        <v>44623.0</v>
      </c>
      <c r="I65" s="153" t="s">
        <v>290</v>
      </c>
      <c r="J65" s="39"/>
      <c r="K65" s="19" t="s">
        <v>271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ht="15.75" customHeight="1">
      <c r="A66" s="152">
        <v>44623.0</v>
      </c>
      <c r="B66" s="153" t="s">
        <v>268</v>
      </c>
      <c r="C66" s="153" t="s">
        <v>300</v>
      </c>
      <c r="D66" s="154">
        <v>15000.0</v>
      </c>
      <c r="E66" s="155">
        <v>15000.0</v>
      </c>
      <c r="F66" s="153">
        <v>0.0</v>
      </c>
      <c r="G66" s="153">
        <v>5.96456387E9</v>
      </c>
      <c r="H66" s="152">
        <v>44623.0</v>
      </c>
      <c r="I66" s="153" t="s">
        <v>290</v>
      </c>
      <c r="J66" s="39"/>
      <c r="K66" s="19" t="s">
        <v>271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 ht="15.75" customHeight="1">
      <c r="A67" s="152">
        <v>44623.0</v>
      </c>
      <c r="B67" s="153" t="s">
        <v>268</v>
      </c>
      <c r="C67" s="153" t="s">
        <v>342</v>
      </c>
      <c r="D67" s="154">
        <v>14000.0</v>
      </c>
      <c r="E67" s="155">
        <v>14000.0</v>
      </c>
      <c r="F67" s="154">
        <v>0.0</v>
      </c>
      <c r="G67" s="153">
        <v>5.96456387E9</v>
      </c>
      <c r="H67" s="192">
        <v>44623.0</v>
      </c>
      <c r="I67" s="153" t="s">
        <v>290</v>
      </c>
      <c r="J67" s="39"/>
      <c r="K67" s="19" t="s">
        <v>271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ht="15.75" customHeight="1">
      <c r="A68" s="164">
        <v>44623.0</v>
      </c>
      <c r="B68" s="153" t="s">
        <v>268</v>
      </c>
      <c r="C68" s="153" t="s">
        <v>343</v>
      </c>
      <c r="D68" s="154">
        <v>18000.0</v>
      </c>
      <c r="E68" s="155">
        <v>18000.0</v>
      </c>
      <c r="F68" s="153">
        <v>0.0</v>
      </c>
      <c r="G68" s="153">
        <v>5.967821161E9</v>
      </c>
      <c r="H68" s="164">
        <v>44624.0</v>
      </c>
      <c r="I68" s="153" t="s">
        <v>296</v>
      </c>
      <c r="J68" s="39"/>
      <c r="K68" s="19" t="s">
        <v>271</v>
      </c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 ht="15.75" customHeight="1">
      <c r="A69" s="152">
        <v>44623.0</v>
      </c>
      <c r="B69" s="153" t="s">
        <v>268</v>
      </c>
      <c r="C69" s="153" t="s">
        <v>344</v>
      </c>
      <c r="D69" s="154">
        <v>26000.0</v>
      </c>
      <c r="E69" s="155">
        <v>26000.0</v>
      </c>
      <c r="F69" s="153">
        <v>0.0</v>
      </c>
      <c r="G69" s="153">
        <v>5.967807888E9</v>
      </c>
      <c r="H69" s="152">
        <v>44624.0</v>
      </c>
      <c r="I69" s="153" t="s">
        <v>270</v>
      </c>
      <c r="J69" s="39"/>
      <c r="K69" s="19" t="s">
        <v>271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ht="15.75" customHeight="1">
      <c r="A70" s="152">
        <v>44623.0</v>
      </c>
      <c r="B70" s="153" t="s">
        <v>268</v>
      </c>
      <c r="C70" s="153" t="s">
        <v>345</v>
      </c>
      <c r="D70" s="154">
        <v>15000.0</v>
      </c>
      <c r="E70" s="155">
        <v>15000.0</v>
      </c>
      <c r="F70" s="153">
        <v>0.0</v>
      </c>
      <c r="G70" s="153">
        <v>5.967807888E9</v>
      </c>
      <c r="H70" s="152">
        <v>44624.0</v>
      </c>
      <c r="I70" s="153" t="s">
        <v>270</v>
      </c>
      <c r="J70" s="39"/>
      <c r="K70" s="19" t="s">
        <v>271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ht="15.75" customHeight="1">
      <c r="A71" s="152">
        <v>44623.0</v>
      </c>
      <c r="B71" s="153" t="s">
        <v>268</v>
      </c>
      <c r="C71" s="153" t="s">
        <v>346</v>
      </c>
      <c r="D71" s="154">
        <v>15000.0</v>
      </c>
      <c r="E71" s="155">
        <v>15000.0</v>
      </c>
      <c r="F71" s="153">
        <v>0.0</v>
      </c>
      <c r="G71" s="153">
        <v>5.967807888E9</v>
      </c>
      <c r="H71" s="152">
        <v>44624.0</v>
      </c>
      <c r="I71" s="153" t="s">
        <v>270</v>
      </c>
      <c r="J71" s="39"/>
      <c r="K71" s="19" t="s">
        <v>271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ht="15.75" customHeight="1">
      <c r="A72" s="177">
        <v>44623.0</v>
      </c>
      <c r="B72" s="178" t="s">
        <v>268</v>
      </c>
      <c r="C72" s="178" t="s">
        <v>311</v>
      </c>
      <c r="D72" s="179">
        <v>30000.0</v>
      </c>
      <c r="E72" s="179">
        <v>0.0</v>
      </c>
      <c r="F72" s="179">
        <v>30000.0</v>
      </c>
      <c r="G72" s="178"/>
      <c r="H72" s="178" t="s">
        <v>285</v>
      </c>
      <c r="I72" s="178" t="s">
        <v>298</v>
      </c>
      <c r="J72" s="180"/>
      <c r="K72" s="181" t="s">
        <v>312</v>
      </c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</row>
    <row r="73" ht="15.75" customHeight="1">
      <c r="A73" s="152">
        <v>44623.0</v>
      </c>
      <c r="B73" s="153" t="s">
        <v>268</v>
      </c>
      <c r="C73" s="153" t="s">
        <v>347</v>
      </c>
      <c r="D73" s="154">
        <v>40000.0</v>
      </c>
      <c r="E73" s="155">
        <v>40000.0</v>
      </c>
      <c r="F73" s="153">
        <v>0.0</v>
      </c>
      <c r="G73" s="153">
        <v>5.965804563E9</v>
      </c>
      <c r="H73" s="152">
        <v>44624.0</v>
      </c>
      <c r="I73" s="153" t="s">
        <v>273</v>
      </c>
      <c r="J73" s="39"/>
      <c r="K73" s="19" t="s">
        <v>271</v>
      </c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 ht="15.75" customHeight="1">
      <c r="A74" s="152">
        <v>44623.0</v>
      </c>
      <c r="B74" s="153" t="s">
        <v>268</v>
      </c>
      <c r="C74" s="153" t="s">
        <v>348</v>
      </c>
      <c r="D74" s="154">
        <v>15000.0</v>
      </c>
      <c r="E74" s="155">
        <v>15000.0</v>
      </c>
      <c r="F74" s="153">
        <v>0.0</v>
      </c>
      <c r="G74" s="153">
        <v>5.967807888E9</v>
      </c>
      <c r="H74" s="152">
        <v>44624.0</v>
      </c>
      <c r="I74" s="153" t="s">
        <v>270</v>
      </c>
      <c r="J74" s="39"/>
      <c r="K74" s="19" t="s">
        <v>271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ht="15.75" customHeight="1">
      <c r="A75" s="152">
        <v>44623.0</v>
      </c>
      <c r="B75" s="153" t="s">
        <v>268</v>
      </c>
      <c r="C75" s="153" t="s">
        <v>349</v>
      </c>
      <c r="D75" s="154">
        <v>7000.0</v>
      </c>
      <c r="E75" s="155">
        <v>7000.0</v>
      </c>
      <c r="F75" s="153">
        <v>0.0</v>
      </c>
      <c r="G75" s="153">
        <v>5.965804563E9</v>
      </c>
      <c r="H75" s="152">
        <v>44624.0</v>
      </c>
      <c r="I75" s="153" t="s">
        <v>273</v>
      </c>
      <c r="J75" s="39"/>
      <c r="K75" s="19" t="s">
        <v>271</v>
      </c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 ht="15.75" customHeight="1">
      <c r="A76" s="152">
        <v>44623.0</v>
      </c>
      <c r="B76" s="153" t="s">
        <v>268</v>
      </c>
      <c r="C76" s="153" t="s">
        <v>350</v>
      </c>
      <c r="D76" s="154">
        <v>18000.0</v>
      </c>
      <c r="E76" s="155">
        <v>18000.0</v>
      </c>
      <c r="F76" s="153">
        <v>0.0</v>
      </c>
      <c r="G76" s="153">
        <v>5.965804563E9</v>
      </c>
      <c r="H76" s="152">
        <v>44624.0</v>
      </c>
      <c r="I76" s="153" t="s">
        <v>273</v>
      </c>
      <c r="J76" s="39"/>
      <c r="K76" s="19" t="s">
        <v>271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ht="15.75" customHeight="1">
      <c r="A77" s="152">
        <v>44623.0</v>
      </c>
      <c r="B77" s="153" t="s">
        <v>268</v>
      </c>
      <c r="C77" s="153" t="s">
        <v>351</v>
      </c>
      <c r="D77" s="154">
        <v>10000.0</v>
      </c>
      <c r="E77" s="155">
        <v>10000.0</v>
      </c>
      <c r="F77" s="153">
        <v>0.0</v>
      </c>
      <c r="G77" s="153">
        <v>5.96456387E9</v>
      </c>
      <c r="H77" s="152">
        <v>44623.0</v>
      </c>
      <c r="I77" s="153" t="s">
        <v>290</v>
      </c>
      <c r="J77" s="39"/>
      <c r="K77" s="19" t="s">
        <v>271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ht="15.75" customHeight="1">
      <c r="A78" s="152">
        <v>44623.0</v>
      </c>
      <c r="B78" s="153" t="s">
        <v>268</v>
      </c>
      <c r="C78" s="153" t="s">
        <v>352</v>
      </c>
      <c r="D78" s="154">
        <v>5000.0</v>
      </c>
      <c r="E78" s="155">
        <v>5000.0</v>
      </c>
      <c r="F78" s="154">
        <v>0.0</v>
      </c>
      <c r="G78" s="153">
        <v>5.96456387E9</v>
      </c>
      <c r="H78" s="152">
        <v>44623.0</v>
      </c>
      <c r="I78" s="153" t="s">
        <v>290</v>
      </c>
      <c r="J78" s="39"/>
      <c r="K78" s="19" t="s">
        <v>271</v>
      </c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ht="15.75" customHeight="1">
      <c r="A79" s="156">
        <v>44624.0</v>
      </c>
      <c r="B79" s="157" t="s">
        <v>274</v>
      </c>
      <c r="C79" s="157" t="s">
        <v>282</v>
      </c>
      <c r="D79" s="158">
        <v>70000.0</v>
      </c>
      <c r="E79" s="159">
        <v>70000.0</v>
      </c>
      <c r="F79" s="157">
        <v>0.0</v>
      </c>
      <c r="G79" s="157">
        <v>5.974201433E9</v>
      </c>
      <c r="H79" s="156">
        <v>44625.0</v>
      </c>
      <c r="I79" s="157" t="s">
        <v>329</v>
      </c>
      <c r="J79" s="19"/>
      <c r="K79" s="19" t="s">
        <v>271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ht="15.75" customHeight="1">
      <c r="A80" s="156">
        <v>44624.0</v>
      </c>
      <c r="B80" s="157" t="s">
        <v>274</v>
      </c>
      <c r="C80" s="157" t="s">
        <v>353</v>
      </c>
      <c r="D80" s="158">
        <v>6000.0</v>
      </c>
      <c r="E80" s="159">
        <v>6000.0</v>
      </c>
      <c r="F80" s="157">
        <v>0.0</v>
      </c>
      <c r="G80" s="157">
        <v>5.968110106E9</v>
      </c>
      <c r="H80" s="156">
        <v>44624.0</v>
      </c>
      <c r="I80" s="157" t="s">
        <v>329</v>
      </c>
      <c r="J80" s="19"/>
      <c r="K80" s="19" t="s">
        <v>271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ht="15.75" customHeight="1">
      <c r="A81" s="168">
        <v>44624.0</v>
      </c>
      <c r="B81" s="169" t="s">
        <v>274</v>
      </c>
      <c r="C81" s="169" t="s">
        <v>306</v>
      </c>
      <c r="D81" s="170">
        <v>10950.0</v>
      </c>
      <c r="E81" s="170">
        <v>0.0</v>
      </c>
      <c r="F81" s="170">
        <v>10950.0</v>
      </c>
      <c r="G81" s="169"/>
      <c r="H81" s="169" t="s">
        <v>285</v>
      </c>
      <c r="I81" s="169" t="s">
        <v>277</v>
      </c>
      <c r="J81" s="171"/>
      <c r="K81" s="172" t="s">
        <v>307</v>
      </c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</row>
    <row r="82" ht="15.75" customHeight="1">
      <c r="A82" s="156">
        <v>44624.0</v>
      </c>
      <c r="B82" s="157" t="s">
        <v>274</v>
      </c>
      <c r="C82" s="157" t="s">
        <v>338</v>
      </c>
      <c r="D82" s="158">
        <v>21500.0</v>
      </c>
      <c r="E82" s="159">
        <v>21500.0</v>
      </c>
      <c r="F82" s="157">
        <v>0.0</v>
      </c>
      <c r="G82" s="157">
        <v>5.971732311E9</v>
      </c>
      <c r="H82" s="156">
        <v>44624.0</v>
      </c>
      <c r="I82" s="157" t="s">
        <v>279</v>
      </c>
      <c r="J82" s="19"/>
      <c r="K82" s="19" t="s">
        <v>271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ht="15.75" customHeight="1">
      <c r="A83" s="152">
        <v>44624.0</v>
      </c>
      <c r="B83" s="153" t="s">
        <v>268</v>
      </c>
      <c r="C83" s="153" t="s">
        <v>354</v>
      </c>
      <c r="D83" s="154">
        <v>15000.0</v>
      </c>
      <c r="E83" s="155">
        <v>15000.0</v>
      </c>
      <c r="F83" s="154">
        <v>0.0</v>
      </c>
      <c r="G83" s="157">
        <v>5.971345436E9</v>
      </c>
      <c r="H83" s="187">
        <v>44624.0</v>
      </c>
      <c r="I83" s="153" t="s">
        <v>290</v>
      </c>
      <c r="J83" s="39"/>
      <c r="K83" s="19" t="s">
        <v>271</v>
      </c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ht="15.75" customHeight="1">
      <c r="A84" s="152">
        <v>44624.0</v>
      </c>
      <c r="B84" s="153" t="s">
        <v>268</v>
      </c>
      <c r="C84" s="153" t="s">
        <v>355</v>
      </c>
      <c r="D84" s="154">
        <v>15000.0</v>
      </c>
      <c r="E84" s="155">
        <v>15000.0</v>
      </c>
      <c r="F84" s="154">
        <v>0.0</v>
      </c>
      <c r="G84" s="157">
        <v>5.971345436E9</v>
      </c>
      <c r="H84" s="187">
        <v>44624.0</v>
      </c>
      <c r="I84" s="153" t="s">
        <v>290</v>
      </c>
      <c r="J84" s="39"/>
      <c r="K84" s="19" t="s">
        <v>271</v>
      </c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 ht="15.75" customHeight="1">
      <c r="A85" s="152">
        <v>44624.0</v>
      </c>
      <c r="B85" s="153" t="s">
        <v>268</v>
      </c>
      <c r="C85" s="153" t="s">
        <v>356</v>
      </c>
      <c r="D85" s="154">
        <v>18000.0</v>
      </c>
      <c r="E85" s="154">
        <v>18000.0</v>
      </c>
      <c r="F85" s="154">
        <v>0.0</v>
      </c>
      <c r="G85" s="157">
        <v>5.986768622E9</v>
      </c>
      <c r="H85" s="187">
        <v>44627.0</v>
      </c>
      <c r="I85" s="153" t="s">
        <v>270</v>
      </c>
      <c r="J85" s="39"/>
      <c r="K85" s="19" t="s">
        <v>271</v>
      </c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ht="15.75" customHeight="1">
      <c r="A86" s="152">
        <v>44624.0</v>
      </c>
      <c r="B86" s="153" t="s">
        <v>268</v>
      </c>
      <c r="C86" s="153" t="s">
        <v>320</v>
      </c>
      <c r="D86" s="154">
        <v>20000.0</v>
      </c>
      <c r="E86" s="155">
        <v>20000.0</v>
      </c>
      <c r="F86" s="154">
        <v>0.0</v>
      </c>
      <c r="G86" s="157">
        <v>5.971345436E9</v>
      </c>
      <c r="H86" s="187">
        <v>44624.0</v>
      </c>
      <c r="I86" s="153" t="s">
        <v>290</v>
      </c>
      <c r="J86" s="39"/>
      <c r="K86" s="19" t="s">
        <v>271</v>
      </c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 ht="15.75" customHeight="1">
      <c r="A87" s="152">
        <v>44624.0</v>
      </c>
      <c r="B87" s="153" t="s">
        <v>268</v>
      </c>
      <c r="C87" s="153" t="s">
        <v>357</v>
      </c>
      <c r="D87" s="154">
        <v>17000.0</v>
      </c>
      <c r="E87" s="155">
        <v>17000.0</v>
      </c>
      <c r="F87" s="154">
        <v>0.0</v>
      </c>
      <c r="G87" s="157">
        <v>5.974262993E9</v>
      </c>
      <c r="H87" s="187">
        <v>44625.0</v>
      </c>
      <c r="I87" s="153" t="s">
        <v>270</v>
      </c>
      <c r="J87" s="39"/>
      <c r="K87" s="19" t="s">
        <v>271</v>
      </c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ht="15.75" customHeight="1">
      <c r="A88" s="152">
        <v>44624.0</v>
      </c>
      <c r="B88" s="153" t="s">
        <v>268</v>
      </c>
      <c r="C88" s="153" t="s">
        <v>358</v>
      </c>
      <c r="D88" s="154">
        <v>20000.0</v>
      </c>
      <c r="E88" s="155">
        <v>20000.0</v>
      </c>
      <c r="F88" s="154">
        <v>0.0</v>
      </c>
      <c r="G88" s="157">
        <v>5.974267452E9</v>
      </c>
      <c r="H88" s="187">
        <v>44625.0</v>
      </c>
      <c r="I88" s="153" t="s">
        <v>270</v>
      </c>
      <c r="J88" s="39"/>
      <c r="K88" s="19" t="s">
        <v>271</v>
      </c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 ht="15.75" customHeight="1">
      <c r="A89" s="152">
        <v>44624.0</v>
      </c>
      <c r="B89" s="153" t="s">
        <v>268</v>
      </c>
      <c r="C89" s="153" t="s">
        <v>359</v>
      </c>
      <c r="D89" s="154">
        <v>45000.0</v>
      </c>
      <c r="E89" s="154">
        <v>0.0</v>
      </c>
      <c r="F89" s="154">
        <v>45000.0</v>
      </c>
      <c r="G89" s="153"/>
      <c r="H89" s="153" t="s">
        <v>285</v>
      </c>
      <c r="I89" s="153" t="s">
        <v>336</v>
      </c>
      <c r="J89" s="39"/>
      <c r="K89" s="19" t="s">
        <v>271</v>
      </c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 ht="15.75" customHeight="1">
      <c r="A90" s="193">
        <v>44624.0</v>
      </c>
      <c r="B90" s="194" t="s">
        <v>268</v>
      </c>
      <c r="C90" s="194" t="s">
        <v>326</v>
      </c>
      <c r="D90" s="195">
        <v>9000.0</v>
      </c>
      <c r="E90" s="195">
        <v>9000.0</v>
      </c>
      <c r="F90" s="194">
        <v>0.0</v>
      </c>
      <c r="G90" s="194">
        <v>5.973845289E9</v>
      </c>
      <c r="H90" s="193">
        <v>44625.0</v>
      </c>
      <c r="I90" s="53" t="s">
        <v>296</v>
      </c>
      <c r="J90" s="194"/>
      <c r="K90" s="196" t="s">
        <v>360</v>
      </c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</row>
    <row r="91" ht="15.75" customHeight="1">
      <c r="A91" s="193">
        <v>44624.0</v>
      </c>
      <c r="B91" s="194" t="s">
        <v>268</v>
      </c>
      <c r="C91" s="194" t="s">
        <v>293</v>
      </c>
      <c r="D91" s="195">
        <v>13000.0</v>
      </c>
      <c r="E91" s="195">
        <v>13000.0</v>
      </c>
      <c r="F91" s="194">
        <v>0.0</v>
      </c>
      <c r="G91" s="194">
        <v>5.973845289E9</v>
      </c>
      <c r="H91" s="193">
        <v>44625.0</v>
      </c>
      <c r="I91" s="53" t="s">
        <v>296</v>
      </c>
      <c r="J91" s="194"/>
      <c r="K91" s="196" t="s">
        <v>360</v>
      </c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</row>
    <row r="92" ht="15.75" customHeight="1">
      <c r="A92" s="197">
        <v>44624.0</v>
      </c>
      <c r="B92" s="198" t="s">
        <v>268</v>
      </c>
      <c r="C92" s="198" t="s">
        <v>359</v>
      </c>
      <c r="D92" s="199">
        <v>24000.0</v>
      </c>
      <c r="E92" s="198">
        <v>0.0</v>
      </c>
      <c r="F92" s="199">
        <v>24000.0</v>
      </c>
      <c r="G92" s="198"/>
      <c r="H92" s="198" t="s">
        <v>285</v>
      </c>
      <c r="I92" s="53" t="s">
        <v>296</v>
      </c>
      <c r="J92" s="198"/>
      <c r="K92" s="200" t="s">
        <v>360</v>
      </c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  <c r="AB92" s="198"/>
    </row>
    <row r="93" ht="15.75" customHeight="1">
      <c r="A93" s="168">
        <v>44625.0</v>
      </c>
      <c r="B93" s="169" t="s">
        <v>274</v>
      </c>
      <c r="C93" s="169" t="s">
        <v>306</v>
      </c>
      <c r="D93" s="170">
        <v>8400.0</v>
      </c>
      <c r="E93" s="170">
        <v>0.0</v>
      </c>
      <c r="F93" s="170">
        <v>8400.0</v>
      </c>
      <c r="G93" s="169"/>
      <c r="H93" s="169" t="s">
        <v>285</v>
      </c>
      <c r="I93" s="169" t="s">
        <v>279</v>
      </c>
      <c r="J93" s="171"/>
      <c r="K93" s="172" t="s">
        <v>307</v>
      </c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</row>
    <row r="94" ht="15.75" customHeight="1">
      <c r="A94" s="201">
        <v>44625.0</v>
      </c>
      <c r="B94" s="202" t="s">
        <v>274</v>
      </c>
      <c r="C94" s="202" t="s">
        <v>269</v>
      </c>
      <c r="D94" s="203">
        <v>35000.0</v>
      </c>
      <c r="E94" s="203">
        <v>35000.0</v>
      </c>
      <c r="F94" s="203">
        <v>0.0</v>
      </c>
      <c r="G94" s="202" t="s">
        <v>361</v>
      </c>
      <c r="H94" s="201">
        <v>44625.0</v>
      </c>
      <c r="I94" s="202" t="s">
        <v>329</v>
      </c>
      <c r="J94" s="19"/>
      <c r="K94" s="19" t="s">
        <v>271</v>
      </c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ht="15.75" customHeight="1">
      <c r="A95" s="156">
        <v>44625.0</v>
      </c>
      <c r="B95" s="157" t="s">
        <v>274</v>
      </c>
      <c r="C95" s="157" t="s">
        <v>362</v>
      </c>
      <c r="D95" s="158">
        <v>15000.0</v>
      </c>
      <c r="E95" s="159">
        <v>15000.0</v>
      </c>
      <c r="F95" s="158">
        <v>0.0</v>
      </c>
      <c r="G95" s="157">
        <v>5.983817462E9</v>
      </c>
      <c r="H95" s="156">
        <v>44626.0</v>
      </c>
      <c r="I95" s="157" t="s">
        <v>277</v>
      </c>
      <c r="J95" s="19"/>
      <c r="K95" s="19" t="s">
        <v>271</v>
      </c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ht="15.75" customHeight="1">
      <c r="A96" s="187">
        <v>44625.0</v>
      </c>
      <c r="B96" s="157" t="s">
        <v>274</v>
      </c>
      <c r="C96" s="157" t="s">
        <v>323</v>
      </c>
      <c r="D96" s="158">
        <v>15300.0</v>
      </c>
      <c r="E96" s="159">
        <v>15300.0</v>
      </c>
      <c r="F96" s="158">
        <v>0.0</v>
      </c>
      <c r="G96" s="157">
        <v>5.983817462E9</v>
      </c>
      <c r="H96" s="156">
        <v>44626.0</v>
      </c>
      <c r="I96" s="157" t="s">
        <v>277</v>
      </c>
      <c r="J96" s="19"/>
      <c r="K96" s="19" t="s">
        <v>271</v>
      </c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ht="15.75" customHeight="1">
      <c r="A97" s="156">
        <v>44625.0</v>
      </c>
      <c r="B97" s="157" t="s">
        <v>274</v>
      </c>
      <c r="C97" s="158" t="s">
        <v>288</v>
      </c>
      <c r="D97" s="158">
        <v>80000.0</v>
      </c>
      <c r="E97" s="159">
        <v>80000.0</v>
      </c>
      <c r="F97" s="157">
        <v>0.0</v>
      </c>
      <c r="G97" s="157">
        <v>5.983817462E9</v>
      </c>
      <c r="H97" s="156">
        <v>44626.0</v>
      </c>
      <c r="I97" s="157" t="s">
        <v>279</v>
      </c>
      <c r="J97" s="19"/>
      <c r="K97" s="19" t="s">
        <v>271</v>
      </c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ht="15.75" customHeight="1">
      <c r="A98" s="156">
        <v>44625.0</v>
      </c>
      <c r="B98" s="157" t="s">
        <v>283</v>
      </c>
      <c r="C98" s="157" t="s">
        <v>363</v>
      </c>
      <c r="D98" s="158">
        <v>168000.0</v>
      </c>
      <c r="E98" s="158">
        <v>168000.0</v>
      </c>
      <c r="F98" s="158">
        <v>0.0</v>
      </c>
      <c r="G98" s="157">
        <v>6.0162110024E10</v>
      </c>
      <c r="H98" s="187">
        <v>44631.0</v>
      </c>
      <c r="I98" s="157" t="s">
        <v>286</v>
      </c>
      <c r="J98" s="19"/>
      <c r="K98" s="19" t="s">
        <v>271</v>
      </c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ht="15.75" customHeight="1">
      <c r="A99" s="152">
        <v>44625.0</v>
      </c>
      <c r="B99" s="153" t="s">
        <v>268</v>
      </c>
      <c r="C99" s="153" t="s">
        <v>364</v>
      </c>
      <c r="D99" s="154">
        <v>20000.0</v>
      </c>
      <c r="E99" s="154">
        <v>20000.0</v>
      </c>
      <c r="F99" s="154">
        <v>0.0</v>
      </c>
      <c r="G99" s="157">
        <v>5.987281865E9</v>
      </c>
      <c r="H99" s="187">
        <v>44627.0</v>
      </c>
      <c r="I99" s="153" t="s">
        <v>270</v>
      </c>
      <c r="J99" s="39"/>
      <c r="K99" s="19" t="s">
        <v>271</v>
      </c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 ht="15.75" customHeight="1">
      <c r="A100" s="152">
        <v>44625.0</v>
      </c>
      <c r="B100" s="153" t="s">
        <v>268</v>
      </c>
      <c r="C100" s="153" t="s">
        <v>365</v>
      </c>
      <c r="D100" s="154">
        <v>6000.0</v>
      </c>
      <c r="E100" s="154">
        <v>6000.0</v>
      </c>
      <c r="F100" s="154">
        <v>0.0</v>
      </c>
      <c r="G100" s="157">
        <v>5.987281865E9</v>
      </c>
      <c r="H100" s="187">
        <v>44627.0</v>
      </c>
      <c r="I100" s="153" t="s">
        <v>270</v>
      </c>
      <c r="J100" s="39"/>
      <c r="K100" s="19" t="s">
        <v>271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 ht="15.75" customHeight="1">
      <c r="A101" s="164">
        <v>44625.0</v>
      </c>
      <c r="B101" s="153" t="s">
        <v>268</v>
      </c>
      <c r="C101" s="153" t="s">
        <v>319</v>
      </c>
      <c r="D101" s="154">
        <v>5000.0</v>
      </c>
      <c r="E101" s="153">
        <v>5000.0</v>
      </c>
      <c r="F101" s="154">
        <v>0.0</v>
      </c>
      <c r="G101" s="157">
        <v>5.987281865E9</v>
      </c>
      <c r="H101" s="187">
        <v>44627.0</v>
      </c>
      <c r="I101" s="153" t="s">
        <v>270</v>
      </c>
      <c r="J101" s="39"/>
      <c r="K101" s="19" t="s">
        <v>271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 ht="15.75" customHeight="1">
      <c r="A102" s="152">
        <v>44625.0</v>
      </c>
      <c r="B102" s="153" t="s">
        <v>268</v>
      </c>
      <c r="C102" s="153" t="s">
        <v>313</v>
      </c>
      <c r="D102" s="154">
        <v>15000.0</v>
      </c>
      <c r="E102" s="154">
        <v>15000.0</v>
      </c>
      <c r="F102" s="154">
        <v>0.0</v>
      </c>
      <c r="G102" s="157">
        <v>5.986763133E9</v>
      </c>
      <c r="H102" s="187">
        <v>44627.0</v>
      </c>
      <c r="I102" s="153" t="s">
        <v>336</v>
      </c>
      <c r="J102" s="39"/>
      <c r="K102" s="19" t="s">
        <v>271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 ht="15.75" customHeight="1">
      <c r="A103" s="164">
        <v>44625.0</v>
      </c>
      <c r="B103" s="153" t="s">
        <v>268</v>
      </c>
      <c r="C103" s="153" t="s">
        <v>344</v>
      </c>
      <c r="D103" s="154">
        <v>12000.0</v>
      </c>
      <c r="E103" s="154">
        <v>12000.0</v>
      </c>
      <c r="F103" s="154">
        <v>0.0</v>
      </c>
      <c r="G103" s="157">
        <v>5.986763133E9</v>
      </c>
      <c r="H103" s="187">
        <v>44627.0</v>
      </c>
      <c r="I103" s="153" t="s">
        <v>336</v>
      </c>
      <c r="J103" s="39"/>
      <c r="K103" s="19" t="s">
        <v>271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 ht="15.75" customHeight="1">
      <c r="A104" s="164">
        <v>44625.0</v>
      </c>
      <c r="B104" s="153" t="s">
        <v>268</v>
      </c>
      <c r="C104" s="153" t="s">
        <v>366</v>
      </c>
      <c r="D104" s="154">
        <v>30000.0</v>
      </c>
      <c r="E104" s="155">
        <v>30000.0</v>
      </c>
      <c r="F104" s="153">
        <v>0.0</v>
      </c>
      <c r="G104" s="153">
        <v>5.981220827E9</v>
      </c>
      <c r="H104" s="164">
        <v>44626.0</v>
      </c>
      <c r="I104" s="153" t="s">
        <v>290</v>
      </c>
      <c r="J104" s="39"/>
      <c r="K104" s="19" t="s">
        <v>271</v>
      </c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 ht="15.75" customHeight="1">
      <c r="A105" s="164">
        <v>44625.0</v>
      </c>
      <c r="B105" s="153" t="s">
        <v>268</v>
      </c>
      <c r="C105" s="153" t="s">
        <v>367</v>
      </c>
      <c r="D105" s="154">
        <v>25000.0</v>
      </c>
      <c r="E105" s="155">
        <v>25000.0</v>
      </c>
      <c r="F105" s="153">
        <v>0.0</v>
      </c>
      <c r="G105" s="153">
        <v>5.91220827E8</v>
      </c>
      <c r="H105" s="164">
        <v>44626.0</v>
      </c>
      <c r="I105" s="153" t="s">
        <v>290</v>
      </c>
      <c r="J105" s="39"/>
      <c r="K105" s="19" t="s">
        <v>271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 ht="15.75" customHeight="1">
      <c r="A106" s="164">
        <v>44625.0</v>
      </c>
      <c r="B106" s="153" t="s">
        <v>268</v>
      </c>
      <c r="C106" s="153" t="s">
        <v>368</v>
      </c>
      <c r="D106" s="154">
        <v>12000.0</v>
      </c>
      <c r="E106" s="154">
        <v>12000.0</v>
      </c>
      <c r="F106" s="154">
        <v>0.0</v>
      </c>
      <c r="G106" s="157">
        <v>5.986763133E9</v>
      </c>
      <c r="H106" s="187">
        <v>44627.0</v>
      </c>
      <c r="I106" s="153" t="s">
        <v>336</v>
      </c>
      <c r="J106" s="39"/>
      <c r="K106" s="19" t="s">
        <v>271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 ht="15.75" customHeight="1">
      <c r="A107" s="204" t="s">
        <v>369</v>
      </c>
      <c r="B107" s="204"/>
      <c r="C107" s="204"/>
      <c r="D107" s="205">
        <f t="shared" ref="D107:F107" si="1">SUM(D2:D106)</f>
        <v>3089390</v>
      </c>
      <c r="E107" s="205">
        <f t="shared" si="1"/>
        <v>2285300</v>
      </c>
      <c r="F107" s="205">
        <f t="shared" si="1"/>
        <v>804090</v>
      </c>
      <c r="G107" s="206"/>
      <c r="H107" s="207"/>
      <c r="I107" s="204"/>
      <c r="J107" s="137"/>
      <c r="K107" s="208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</row>
    <row r="108" ht="15.75" customHeight="1">
      <c r="A108" s="209"/>
      <c r="B108" s="210"/>
      <c r="C108" s="211" t="s">
        <v>370</v>
      </c>
      <c r="D108" s="212"/>
      <c r="E108" s="212"/>
      <c r="F108" s="210"/>
      <c r="G108" s="210"/>
      <c r="H108" s="209"/>
      <c r="I108" s="210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ht="15.75" customHeight="1">
      <c r="A109" s="209"/>
      <c r="B109" s="210"/>
      <c r="C109" s="213" t="s">
        <v>371</v>
      </c>
      <c r="D109" s="212">
        <f>D10</f>
        <v>198000</v>
      </c>
      <c r="E109" s="212"/>
      <c r="F109" s="210"/>
      <c r="G109" s="210"/>
      <c r="H109" s="209"/>
      <c r="I109" s="210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ht="15.75" customHeight="1">
      <c r="A110" s="209"/>
      <c r="B110" s="210"/>
      <c r="C110" s="210" t="s">
        <v>372</v>
      </c>
      <c r="D110" s="212">
        <f>D29+D56</f>
        <v>430000</v>
      </c>
      <c r="E110" s="212"/>
      <c r="F110" s="210"/>
      <c r="G110" s="210"/>
      <c r="H110" s="209"/>
      <c r="I110" s="2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ht="15.75" customHeight="1">
      <c r="A111" s="209"/>
      <c r="B111" s="210"/>
      <c r="C111" s="213" t="s">
        <v>373</v>
      </c>
      <c r="D111" s="212">
        <f>D30+D72</f>
        <v>60000</v>
      </c>
      <c r="E111" s="212"/>
      <c r="F111" s="210"/>
      <c r="G111" s="210"/>
      <c r="H111" s="209"/>
      <c r="I111" s="210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ht="15.75" customHeight="1">
      <c r="A112" s="209"/>
      <c r="B112" s="210"/>
      <c r="C112" s="213" t="s">
        <v>374</v>
      </c>
      <c r="D112" s="212">
        <f>D43+D47+D48+D51+D57</f>
        <v>100000</v>
      </c>
      <c r="E112" s="212"/>
      <c r="F112" s="210"/>
      <c r="G112" s="210"/>
      <c r="H112" s="209"/>
      <c r="I112" s="210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ht="15.75" customHeight="1">
      <c r="A113" s="204"/>
      <c r="B113" s="210"/>
      <c r="C113" s="210" t="s">
        <v>375</v>
      </c>
      <c r="D113" s="212">
        <f>D107-D10-D27-D29-D30-D43-D46-D47-D48-D49-D51-D56-D57-D72-D81-D93</f>
        <v>2254300</v>
      </c>
      <c r="E113" s="212"/>
      <c r="F113" s="210"/>
      <c r="G113" s="210"/>
      <c r="H113" s="209"/>
      <c r="I113" s="210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ht="15.75" customHeight="1">
      <c r="A114" s="214"/>
      <c r="B114" s="215"/>
      <c r="C114" s="216" t="s">
        <v>376</v>
      </c>
      <c r="D114" s="217">
        <f>D27+D46+D49+D81+D93</f>
        <v>47090</v>
      </c>
      <c r="E114" s="218" t="s">
        <v>377</v>
      </c>
      <c r="F114" s="215"/>
      <c r="G114" s="215"/>
      <c r="H114" s="214"/>
      <c r="I114" s="215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</row>
    <row r="115" ht="15.75" customHeight="1">
      <c r="A115" s="204"/>
      <c r="B115" s="210"/>
      <c r="C115" s="211" t="s">
        <v>378</v>
      </c>
      <c r="D115" s="220">
        <f>SUM(D109:D114)</f>
        <v>3089390</v>
      </c>
      <c r="E115" s="146">
        <f>D107-D115</f>
        <v>0</v>
      </c>
      <c r="F115" s="210"/>
      <c r="G115" s="210"/>
      <c r="H115" s="209"/>
      <c r="I115" s="210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ht="15.75" customHeight="1">
      <c r="A116" s="204"/>
      <c r="B116" s="210"/>
      <c r="C116" s="210"/>
      <c r="E116" s="146"/>
      <c r="F116" s="210"/>
      <c r="G116" s="210"/>
      <c r="H116" s="209"/>
      <c r="I116" s="210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ht="15.75" customHeight="1">
      <c r="A117" s="204" t="s">
        <v>28</v>
      </c>
      <c r="B117" s="210"/>
      <c r="C117" s="210"/>
      <c r="E117" s="212"/>
      <c r="F117" s="210"/>
      <c r="G117" s="210"/>
      <c r="H117" s="209"/>
      <c r="I117" s="210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ht="15.75" customHeight="1">
      <c r="A118" s="164">
        <v>44625.0</v>
      </c>
      <c r="B118" s="153" t="s">
        <v>268</v>
      </c>
      <c r="C118" s="153" t="s">
        <v>344</v>
      </c>
      <c r="D118" s="154">
        <v>21000.0</v>
      </c>
      <c r="E118" s="155">
        <v>21000.0</v>
      </c>
      <c r="F118" s="154">
        <v>0.0</v>
      </c>
      <c r="G118" s="157">
        <v>5.986763133E9</v>
      </c>
      <c r="H118" s="187">
        <v>44627.0</v>
      </c>
      <c r="I118" s="153" t="s">
        <v>336</v>
      </c>
      <c r="J118" s="19"/>
      <c r="K118" s="19" t="s">
        <v>379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ht="15.75" customHeight="1">
      <c r="A119" s="187">
        <v>44627.0</v>
      </c>
      <c r="B119" s="157" t="s">
        <v>274</v>
      </c>
      <c r="C119" s="157" t="s">
        <v>380</v>
      </c>
      <c r="D119" s="158">
        <v>60000.0</v>
      </c>
      <c r="E119" s="159">
        <v>60000.0</v>
      </c>
      <c r="F119" s="157">
        <v>0.0</v>
      </c>
      <c r="G119" s="157">
        <v>5.994898529E9</v>
      </c>
      <c r="H119" s="187">
        <v>44628.0</v>
      </c>
      <c r="I119" s="157" t="s">
        <v>279</v>
      </c>
      <c r="J119" s="19"/>
      <c r="K119" s="19" t="s">
        <v>379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ht="15.75" customHeight="1">
      <c r="A120" s="164">
        <v>44627.0</v>
      </c>
      <c r="B120" s="153" t="s">
        <v>268</v>
      </c>
      <c r="C120" s="153" t="s">
        <v>381</v>
      </c>
      <c r="D120" s="154">
        <v>18000.0</v>
      </c>
      <c r="E120" s="155">
        <v>18000.0</v>
      </c>
      <c r="F120" s="153">
        <v>0.0</v>
      </c>
      <c r="G120" s="153">
        <v>5.994190758E9</v>
      </c>
      <c r="H120" s="164">
        <v>44628.0</v>
      </c>
      <c r="I120" s="153" t="s">
        <v>336</v>
      </c>
      <c r="J120" s="39"/>
      <c r="K120" s="19" t="s">
        <v>379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 ht="15.75" customHeight="1">
      <c r="A121" s="164">
        <v>44627.0</v>
      </c>
      <c r="B121" s="153" t="s">
        <v>268</v>
      </c>
      <c r="C121" s="153" t="s">
        <v>350</v>
      </c>
      <c r="D121" s="154">
        <v>20000.0</v>
      </c>
      <c r="E121" s="155">
        <v>20000.0</v>
      </c>
      <c r="F121" s="153">
        <v>0.0</v>
      </c>
      <c r="G121" s="153">
        <v>5.994190758E9</v>
      </c>
      <c r="H121" s="164">
        <v>44628.0</v>
      </c>
      <c r="I121" s="153" t="s">
        <v>336</v>
      </c>
      <c r="J121" s="39"/>
      <c r="K121" s="19" t="s">
        <v>379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ht="15.75" customHeight="1">
      <c r="A122" s="164">
        <v>44627.0</v>
      </c>
      <c r="B122" s="153" t="s">
        <v>268</v>
      </c>
      <c r="C122" s="153" t="s">
        <v>320</v>
      </c>
      <c r="D122" s="154">
        <v>20000.0</v>
      </c>
      <c r="E122" s="155">
        <v>20000.0</v>
      </c>
      <c r="F122" s="153">
        <v>0.0</v>
      </c>
      <c r="G122" s="153">
        <v>5.992308988E9</v>
      </c>
      <c r="H122" s="164">
        <v>44627.0</v>
      </c>
      <c r="I122" s="153" t="s">
        <v>290</v>
      </c>
      <c r="J122" s="39"/>
      <c r="K122" s="19" t="s">
        <v>379</v>
      </c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 ht="15.75" customHeight="1">
      <c r="A123" s="164">
        <v>44627.0</v>
      </c>
      <c r="B123" s="153" t="s">
        <v>268</v>
      </c>
      <c r="C123" s="153" t="s">
        <v>349</v>
      </c>
      <c r="D123" s="154">
        <v>19500.0</v>
      </c>
      <c r="E123" s="155">
        <v>19500.0</v>
      </c>
      <c r="F123" s="153">
        <v>0.0</v>
      </c>
      <c r="G123" s="153">
        <v>5.992308988E9</v>
      </c>
      <c r="H123" s="164">
        <v>44627.0</v>
      </c>
      <c r="I123" s="153" t="s">
        <v>290</v>
      </c>
      <c r="J123" s="39"/>
      <c r="K123" s="19" t="s">
        <v>379</v>
      </c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 ht="15.75" customHeight="1">
      <c r="A124" s="164">
        <v>44627.0</v>
      </c>
      <c r="B124" s="153" t="s">
        <v>268</v>
      </c>
      <c r="C124" s="153" t="s">
        <v>382</v>
      </c>
      <c r="D124" s="154">
        <v>55000.0</v>
      </c>
      <c r="E124" s="155">
        <v>55000.0</v>
      </c>
      <c r="F124" s="153">
        <v>0.0</v>
      </c>
      <c r="G124" s="153">
        <v>5.994190758E9</v>
      </c>
      <c r="H124" s="164">
        <v>44628.0</v>
      </c>
      <c r="I124" s="153" t="s">
        <v>336</v>
      </c>
      <c r="J124" s="39"/>
      <c r="K124" s="19" t="s">
        <v>379</v>
      </c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ht="15.75" customHeight="1">
      <c r="A125" s="221">
        <v>44627.0</v>
      </c>
      <c r="B125" s="161" t="s">
        <v>283</v>
      </c>
      <c r="C125" s="161" t="s">
        <v>284</v>
      </c>
      <c r="D125" s="162">
        <v>126000.0</v>
      </c>
      <c r="E125" s="161">
        <v>0.0</v>
      </c>
      <c r="F125" s="162">
        <v>126000.0</v>
      </c>
      <c r="G125" s="161"/>
      <c r="H125" s="161" t="s">
        <v>285</v>
      </c>
      <c r="I125" s="161" t="s">
        <v>286</v>
      </c>
      <c r="J125" s="163"/>
      <c r="K125" s="161" t="s">
        <v>383</v>
      </c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</row>
    <row r="126" ht="15.75" customHeight="1">
      <c r="A126" s="164">
        <v>44627.0</v>
      </c>
      <c r="B126" s="153" t="s">
        <v>268</v>
      </c>
      <c r="C126" s="153" t="s">
        <v>344</v>
      </c>
      <c r="D126" s="154">
        <v>26500.0</v>
      </c>
      <c r="E126" s="155">
        <v>26500.0</v>
      </c>
      <c r="F126" s="153">
        <v>0.0</v>
      </c>
      <c r="G126" s="153">
        <v>5.995156696E9</v>
      </c>
      <c r="H126" s="164">
        <v>44628.0</v>
      </c>
      <c r="I126" s="153" t="s">
        <v>270</v>
      </c>
      <c r="J126" s="39"/>
      <c r="K126" s="19" t="s">
        <v>379</v>
      </c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 ht="15.75" customHeight="1">
      <c r="A127" s="164">
        <v>44627.0</v>
      </c>
      <c r="B127" s="153" t="s">
        <v>268</v>
      </c>
      <c r="C127" s="153" t="s">
        <v>313</v>
      </c>
      <c r="D127" s="154">
        <v>32000.0</v>
      </c>
      <c r="E127" s="155">
        <v>32000.0</v>
      </c>
      <c r="F127" s="153">
        <v>0.0</v>
      </c>
      <c r="G127" s="153">
        <v>5.995156696E9</v>
      </c>
      <c r="H127" s="164">
        <v>44628.0</v>
      </c>
      <c r="I127" s="153" t="s">
        <v>270</v>
      </c>
      <c r="J127" s="39"/>
      <c r="K127" s="19" t="s">
        <v>379</v>
      </c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 ht="15.75" customHeight="1">
      <c r="A128" s="164">
        <v>44627.0</v>
      </c>
      <c r="B128" s="153" t="s">
        <v>268</v>
      </c>
      <c r="C128" s="153" t="s">
        <v>384</v>
      </c>
      <c r="D128" s="154">
        <v>30000.0</v>
      </c>
      <c r="E128" s="155">
        <v>30000.0</v>
      </c>
      <c r="F128" s="153">
        <v>0.0</v>
      </c>
      <c r="G128" s="153">
        <v>5.992308988E9</v>
      </c>
      <c r="H128" s="164">
        <v>44627.0</v>
      </c>
      <c r="I128" s="153" t="s">
        <v>290</v>
      </c>
      <c r="J128" s="39"/>
      <c r="K128" s="19" t="s">
        <v>379</v>
      </c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 ht="15.75" customHeight="1">
      <c r="A129" s="164">
        <v>44627.0</v>
      </c>
      <c r="B129" s="153" t="s">
        <v>268</v>
      </c>
      <c r="C129" s="153" t="s">
        <v>382</v>
      </c>
      <c r="D129" s="154">
        <v>60000.0</v>
      </c>
      <c r="E129" s="155">
        <v>60000.0</v>
      </c>
      <c r="F129" s="153">
        <v>0.0</v>
      </c>
      <c r="G129" s="153">
        <v>5.995156696E9</v>
      </c>
      <c r="H129" s="164">
        <v>44628.0</v>
      </c>
      <c r="I129" s="153" t="s">
        <v>270</v>
      </c>
      <c r="J129" s="39"/>
      <c r="K129" s="19" t="s">
        <v>379</v>
      </c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 ht="15.75" customHeight="1">
      <c r="A130" s="164">
        <v>44627.0</v>
      </c>
      <c r="B130" s="153" t="s">
        <v>268</v>
      </c>
      <c r="C130" s="153" t="s">
        <v>301</v>
      </c>
      <c r="D130" s="154">
        <v>20000.0</v>
      </c>
      <c r="E130" s="155">
        <v>20000.0</v>
      </c>
      <c r="F130" s="153">
        <v>0.0</v>
      </c>
      <c r="G130" s="153">
        <v>6.003568823E9</v>
      </c>
      <c r="H130" s="164">
        <v>44629.0</v>
      </c>
      <c r="I130" s="153" t="s">
        <v>296</v>
      </c>
      <c r="J130" s="39"/>
      <c r="K130" s="19" t="s">
        <v>379</v>
      </c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 ht="15.75" customHeight="1">
      <c r="A131" s="164">
        <v>44627.0</v>
      </c>
      <c r="B131" s="153" t="s">
        <v>268</v>
      </c>
      <c r="C131" s="153" t="s">
        <v>301</v>
      </c>
      <c r="D131" s="154">
        <v>46500.0</v>
      </c>
      <c r="E131" s="155">
        <v>46500.0</v>
      </c>
      <c r="F131" s="153">
        <v>0.0</v>
      </c>
      <c r="G131" s="153">
        <v>5.996434496E9</v>
      </c>
      <c r="H131" s="164">
        <v>44628.0</v>
      </c>
      <c r="I131" s="153" t="s">
        <v>296</v>
      </c>
      <c r="J131" s="39"/>
      <c r="K131" s="19" t="s">
        <v>379</v>
      </c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 ht="15.75" customHeight="1">
      <c r="A132" s="164">
        <v>44627.0</v>
      </c>
      <c r="B132" s="153" t="s">
        <v>268</v>
      </c>
      <c r="C132" s="153" t="s">
        <v>385</v>
      </c>
      <c r="D132" s="154">
        <v>40000.0</v>
      </c>
      <c r="E132" s="155">
        <v>40000.0</v>
      </c>
      <c r="F132" s="153">
        <v>0.0</v>
      </c>
      <c r="G132" s="153">
        <v>6.003568823E9</v>
      </c>
      <c r="H132" s="164">
        <v>44629.0</v>
      </c>
      <c r="I132" s="153" t="s">
        <v>296</v>
      </c>
      <c r="J132" s="39"/>
      <c r="K132" s="19" t="s">
        <v>379</v>
      </c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 ht="15.75" customHeight="1">
      <c r="A133" s="164">
        <v>44627.0</v>
      </c>
      <c r="B133" s="153" t="s">
        <v>268</v>
      </c>
      <c r="C133" s="153" t="s">
        <v>356</v>
      </c>
      <c r="D133" s="154">
        <v>20000.0</v>
      </c>
      <c r="E133" s="155">
        <v>20000.0</v>
      </c>
      <c r="F133" s="153">
        <v>0.0</v>
      </c>
      <c r="G133" s="153">
        <v>6.003568823E9</v>
      </c>
      <c r="H133" s="164">
        <v>44629.0</v>
      </c>
      <c r="I133" s="153" t="s">
        <v>296</v>
      </c>
      <c r="J133" s="39"/>
      <c r="K133" s="19" t="s">
        <v>379</v>
      </c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</row>
    <row r="134" ht="15.75" customHeight="1">
      <c r="A134" s="164">
        <v>44627.0</v>
      </c>
      <c r="B134" s="153" t="s">
        <v>268</v>
      </c>
      <c r="C134" s="153" t="s">
        <v>340</v>
      </c>
      <c r="D134" s="154">
        <v>27000.0</v>
      </c>
      <c r="E134" s="155">
        <v>27000.0</v>
      </c>
      <c r="F134" s="153">
        <v>0.0</v>
      </c>
      <c r="G134" s="153">
        <v>6.003568823E9</v>
      </c>
      <c r="H134" s="164">
        <v>44629.0</v>
      </c>
      <c r="I134" s="153" t="s">
        <v>296</v>
      </c>
      <c r="J134" s="39"/>
      <c r="K134" s="19" t="s">
        <v>379</v>
      </c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 ht="15.75" customHeight="1">
      <c r="A135" s="164">
        <v>44627.0</v>
      </c>
      <c r="B135" s="153" t="s">
        <v>268</v>
      </c>
      <c r="C135" s="153" t="s">
        <v>340</v>
      </c>
      <c r="D135" s="154">
        <v>18500.0</v>
      </c>
      <c r="E135" s="155">
        <v>18500.0</v>
      </c>
      <c r="F135" s="153">
        <v>0.0</v>
      </c>
      <c r="G135" s="153" t="s">
        <v>386</v>
      </c>
      <c r="H135" s="164">
        <v>44629.0</v>
      </c>
      <c r="I135" s="153" t="s">
        <v>296</v>
      </c>
      <c r="J135" s="39"/>
      <c r="K135" s="19" t="s">
        <v>379</v>
      </c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 ht="15.75" customHeight="1">
      <c r="A136" s="187">
        <v>44627.0</v>
      </c>
      <c r="B136" s="157" t="s">
        <v>274</v>
      </c>
      <c r="C136" s="157" t="s">
        <v>387</v>
      </c>
      <c r="D136" s="158">
        <v>32000.0</v>
      </c>
      <c r="E136" s="159">
        <v>32000.0</v>
      </c>
      <c r="F136" s="157">
        <v>0.0</v>
      </c>
      <c r="G136" s="157">
        <v>5.994565386E9</v>
      </c>
      <c r="H136" s="187">
        <v>44628.0</v>
      </c>
      <c r="I136" s="157" t="s">
        <v>277</v>
      </c>
      <c r="J136" s="19"/>
      <c r="K136" s="19" t="s">
        <v>379</v>
      </c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ht="15.75" customHeight="1">
      <c r="A137" s="187">
        <v>44627.0</v>
      </c>
      <c r="B137" s="157" t="s">
        <v>274</v>
      </c>
      <c r="C137" s="157" t="s">
        <v>387</v>
      </c>
      <c r="D137" s="158">
        <v>30000.0</v>
      </c>
      <c r="E137" s="159">
        <v>30000.0</v>
      </c>
      <c r="F137" s="157">
        <v>0.0</v>
      </c>
      <c r="G137" s="157">
        <v>5.994565386E9</v>
      </c>
      <c r="H137" s="187">
        <v>44628.0</v>
      </c>
      <c r="I137" s="157" t="s">
        <v>277</v>
      </c>
      <c r="J137" s="19"/>
      <c r="K137" s="19" t="s">
        <v>379</v>
      </c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ht="15.75" customHeight="1">
      <c r="A138" s="187">
        <v>44627.0</v>
      </c>
      <c r="B138" s="157" t="s">
        <v>274</v>
      </c>
      <c r="C138" s="157" t="s">
        <v>388</v>
      </c>
      <c r="D138" s="158">
        <v>40000.0</v>
      </c>
      <c r="E138" s="159">
        <v>40000.0</v>
      </c>
      <c r="F138" s="157">
        <v>0.0</v>
      </c>
      <c r="G138" s="157">
        <v>5.994565386E9</v>
      </c>
      <c r="H138" s="187">
        <v>44628.0</v>
      </c>
      <c r="I138" s="157" t="s">
        <v>389</v>
      </c>
      <c r="J138" s="19"/>
      <c r="K138" s="19" t="s">
        <v>379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ht="15.75" customHeight="1">
      <c r="A139" s="187">
        <v>44627.0</v>
      </c>
      <c r="B139" s="157" t="s">
        <v>274</v>
      </c>
      <c r="C139" s="157" t="s">
        <v>332</v>
      </c>
      <c r="D139" s="158">
        <v>25000.0</v>
      </c>
      <c r="E139" s="159">
        <v>25000.0</v>
      </c>
      <c r="F139" s="157">
        <v>0.0</v>
      </c>
      <c r="G139" s="157">
        <v>5.994565386E9</v>
      </c>
      <c r="H139" s="187">
        <v>44628.0</v>
      </c>
      <c r="I139" s="157" t="s">
        <v>277</v>
      </c>
      <c r="J139" s="19"/>
      <c r="K139" s="19" t="s">
        <v>379</v>
      </c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ht="15.75" customHeight="1">
      <c r="A140" s="222">
        <v>44627.0</v>
      </c>
      <c r="B140" s="169" t="s">
        <v>274</v>
      </c>
      <c r="C140" s="169" t="s">
        <v>306</v>
      </c>
      <c r="D140" s="170">
        <v>15490.0</v>
      </c>
      <c r="E140" s="169">
        <v>0.0</v>
      </c>
      <c r="F140" s="170">
        <v>15490.0</v>
      </c>
      <c r="G140" s="169"/>
      <c r="H140" s="169" t="s">
        <v>285</v>
      </c>
      <c r="I140" s="169" t="s">
        <v>389</v>
      </c>
      <c r="J140" s="171"/>
      <c r="K140" s="172" t="s">
        <v>390</v>
      </c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</row>
    <row r="141" ht="15.75" customHeight="1">
      <c r="A141" s="187">
        <v>44628.0</v>
      </c>
      <c r="B141" s="157" t="s">
        <v>274</v>
      </c>
      <c r="C141" s="157" t="s">
        <v>391</v>
      </c>
      <c r="D141" s="158">
        <v>45000.0</v>
      </c>
      <c r="E141" s="159">
        <v>45000.0</v>
      </c>
      <c r="F141" s="157">
        <v>0.0</v>
      </c>
      <c r="G141" s="157">
        <v>6.004192326E9</v>
      </c>
      <c r="H141" s="187">
        <v>44629.0</v>
      </c>
      <c r="I141" s="157" t="s">
        <v>389</v>
      </c>
      <c r="J141" s="19"/>
      <c r="K141" s="19" t="s">
        <v>379</v>
      </c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ht="15.75" customHeight="1">
      <c r="A142" s="164">
        <v>44628.0</v>
      </c>
      <c r="B142" s="153" t="s">
        <v>268</v>
      </c>
      <c r="C142" s="153" t="s">
        <v>392</v>
      </c>
      <c r="D142" s="154">
        <v>25000.0</v>
      </c>
      <c r="E142" s="155">
        <v>25000.0</v>
      </c>
      <c r="F142" s="153">
        <v>0.0</v>
      </c>
      <c r="G142" s="153">
        <v>6.002536698E9</v>
      </c>
      <c r="H142" s="164">
        <v>44629.0</v>
      </c>
      <c r="I142" s="153" t="s">
        <v>336</v>
      </c>
      <c r="J142" s="39"/>
      <c r="K142" s="19" t="s">
        <v>379</v>
      </c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 ht="15.75" customHeight="1">
      <c r="A143" s="164">
        <v>44628.0</v>
      </c>
      <c r="B143" s="153" t="s">
        <v>268</v>
      </c>
      <c r="C143" s="153" t="s">
        <v>319</v>
      </c>
      <c r="D143" s="154">
        <v>3000.0</v>
      </c>
      <c r="E143" s="155">
        <v>3000.0</v>
      </c>
      <c r="F143" s="153">
        <v>0.0</v>
      </c>
      <c r="G143" s="153">
        <v>6.002536698E9</v>
      </c>
      <c r="H143" s="164">
        <v>44628.0</v>
      </c>
      <c r="I143" s="153" t="s">
        <v>336</v>
      </c>
      <c r="J143" s="39"/>
      <c r="K143" s="19" t="s">
        <v>379</v>
      </c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 ht="15.75" customHeight="1">
      <c r="A144" s="164">
        <v>44628.0</v>
      </c>
      <c r="B144" s="153" t="s">
        <v>268</v>
      </c>
      <c r="C144" s="153" t="s">
        <v>393</v>
      </c>
      <c r="D144" s="154">
        <v>28500.0</v>
      </c>
      <c r="E144" s="155">
        <v>28500.0</v>
      </c>
      <c r="F144" s="153">
        <v>0.0</v>
      </c>
      <c r="G144" s="153">
        <v>6.002536698E9</v>
      </c>
      <c r="H144" s="164">
        <v>44629.0</v>
      </c>
      <c r="I144" s="153" t="s">
        <v>336</v>
      </c>
      <c r="J144" s="39"/>
      <c r="K144" s="19" t="s">
        <v>379</v>
      </c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 ht="15.75" customHeight="1">
      <c r="A145" s="187">
        <v>44628.0</v>
      </c>
      <c r="B145" s="157" t="s">
        <v>274</v>
      </c>
      <c r="C145" s="157" t="s">
        <v>394</v>
      </c>
      <c r="D145" s="158">
        <v>6000.0</v>
      </c>
      <c r="E145" s="159">
        <v>6000.0</v>
      </c>
      <c r="F145" s="157">
        <v>0.0</v>
      </c>
      <c r="G145" s="157">
        <v>6.009529934E9</v>
      </c>
      <c r="H145" s="187">
        <v>44630.0</v>
      </c>
      <c r="I145" s="157" t="s">
        <v>389</v>
      </c>
      <c r="J145" s="19"/>
      <c r="K145" s="19" t="s">
        <v>379</v>
      </c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ht="15.75" customHeight="1">
      <c r="A146" s="164">
        <v>44628.0</v>
      </c>
      <c r="B146" s="153" t="s">
        <v>268</v>
      </c>
      <c r="C146" s="153" t="s">
        <v>313</v>
      </c>
      <c r="D146" s="154">
        <v>40000.0</v>
      </c>
      <c r="E146" s="155">
        <v>40000.0</v>
      </c>
      <c r="F146" s="153">
        <v>0.0</v>
      </c>
      <c r="G146" s="153">
        <v>6.005289536E9</v>
      </c>
      <c r="H146" s="164">
        <v>44628.0</v>
      </c>
      <c r="I146" s="153" t="s">
        <v>270</v>
      </c>
      <c r="J146" s="39"/>
      <c r="K146" s="19" t="s">
        <v>379</v>
      </c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 ht="15.75" customHeight="1">
      <c r="A147" s="164">
        <v>44628.0</v>
      </c>
      <c r="B147" s="153" t="s">
        <v>268</v>
      </c>
      <c r="C147" s="153" t="s">
        <v>320</v>
      </c>
      <c r="D147" s="154">
        <v>20000.0</v>
      </c>
      <c r="E147" s="155">
        <v>20000.0</v>
      </c>
      <c r="F147" s="153">
        <v>0.0</v>
      </c>
      <c r="G147" s="153">
        <v>6.005289536E9</v>
      </c>
      <c r="H147" s="164">
        <v>44629.0</v>
      </c>
      <c r="I147" s="153" t="s">
        <v>270</v>
      </c>
      <c r="J147" s="39"/>
      <c r="K147" s="19" t="s">
        <v>379</v>
      </c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 ht="15.75" customHeight="1">
      <c r="A148" s="164">
        <v>44628.0</v>
      </c>
      <c r="B148" s="153" t="s">
        <v>268</v>
      </c>
      <c r="C148" s="153" t="s">
        <v>297</v>
      </c>
      <c r="D148" s="154">
        <v>17800.0</v>
      </c>
      <c r="E148" s="155">
        <v>17800.0</v>
      </c>
      <c r="F148" s="153">
        <v>0.0</v>
      </c>
      <c r="G148" s="153">
        <v>5.993999499E9</v>
      </c>
      <c r="H148" s="164">
        <v>44628.0</v>
      </c>
      <c r="I148" s="153" t="s">
        <v>296</v>
      </c>
      <c r="J148" s="39"/>
      <c r="K148" s="19" t="s">
        <v>379</v>
      </c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 ht="15.75" customHeight="1">
      <c r="A149" s="187">
        <v>44628.0</v>
      </c>
      <c r="B149" s="157" t="s">
        <v>274</v>
      </c>
      <c r="C149" s="157" t="s">
        <v>395</v>
      </c>
      <c r="D149" s="158">
        <v>21500.0</v>
      </c>
      <c r="E149" s="159">
        <v>21500.0</v>
      </c>
      <c r="F149" s="157">
        <v>0.0</v>
      </c>
      <c r="G149" s="157" t="s">
        <v>396</v>
      </c>
      <c r="H149" s="187">
        <v>44629.0</v>
      </c>
      <c r="I149" s="157" t="s">
        <v>389</v>
      </c>
      <c r="J149" s="19"/>
      <c r="K149" s="19" t="s">
        <v>379</v>
      </c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ht="15.75" customHeight="1">
      <c r="A150" s="223">
        <v>44628.0</v>
      </c>
      <c r="B150" s="202" t="s">
        <v>283</v>
      </c>
      <c r="C150" s="202" t="s">
        <v>397</v>
      </c>
      <c r="D150" s="203">
        <v>27840.0</v>
      </c>
      <c r="E150" s="202">
        <v>0.0</v>
      </c>
      <c r="F150" s="203">
        <v>27840.0</v>
      </c>
      <c r="G150" s="202"/>
      <c r="H150" s="202" t="s">
        <v>285</v>
      </c>
      <c r="I150" s="202" t="s">
        <v>286</v>
      </c>
      <c r="J150" s="19"/>
      <c r="K150" s="19" t="s">
        <v>379</v>
      </c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ht="15.75" customHeight="1">
      <c r="A151" s="223">
        <v>44628.0</v>
      </c>
      <c r="B151" s="202" t="s">
        <v>283</v>
      </c>
      <c r="C151" s="202" t="s">
        <v>398</v>
      </c>
      <c r="D151" s="203">
        <v>20000.0</v>
      </c>
      <c r="E151" s="202">
        <v>20000.0</v>
      </c>
      <c r="F151" s="203">
        <v>0.0</v>
      </c>
      <c r="G151" s="52">
        <v>6.055357327E9</v>
      </c>
      <c r="H151" s="223">
        <v>44637.0</v>
      </c>
      <c r="I151" s="202" t="s">
        <v>286</v>
      </c>
      <c r="J151" s="19"/>
      <c r="K151" s="19" t="s">
        <v>379</v>
      </c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ht="15.75" customHeight="1">
      <c r="A152" s="223">
        <v>44628.0</v>
      </c>
      <c r="B152" s="202" t="s">
        <v>283</v>
      </c>
      <c r="C152" s="202" t="s">
        <v>399</v>
      </c>
      <c r="D152" s="203">
        <v>20000.0</v>
      </c>
      <c r="E152" s="224">
        <v>20000.0</v>
      </c>
      <c r="F152" s="84">
        <v>0.0</v>
      </c>
      <c r="G152" s="84">
        <v>6.118887272E9</v>
      </c>
      <c r="H152" s="225">
        <v>44646.0</v>
      </c>
      <c r="I152" s="202" t="s">
        <v>286</v>
      </c>
      <c r="J152" s="19"/>
      <c r="K152" s="19" t="s">
        <v>379</v>
      </c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ht="15.75" customHeight="1">
      <c r="A153" s="223">
        <v>44628.0</v>
      </c>
      <c r="B153" s="202" t="s">
        <v>283</v>
      </c>
      <c r="C153" s="202" t="s">
        <v>400</v>
      </c>
      <c r="D153" s="203">
        <v>6480.0</v>
      </c>
      <c r="E153" s="202">
        <v>0.0</v>
      </c>
      <c r="F153" s="203">
        <v>6480.0</v>
      </c>
      <c r="G153" s="202"/>
      <c r="H153" s="202" t="s">
        <v>285</v>
      </c>
      <c r="I153" s="202" t="s">
        <v>286</v>
      </c>
      <c r="J153" s="19"/>
      <c r="K153" s="19" t="s">
        <v>379</v>
      </c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ht="15.75" customHeight="1">
      <c r="A154" s="223">
        <v>44628.0</v>
      </c>
      <c r="B154" s="202" t="s">
        <v>283</v>
      </c>
      <c r="C154" s="202" t="s">
        <v>401</v>
      </c>
      <c r="D154" s="203">
        <v>15000.0</v>
      </c>
      <c r="E154" s="224">
        <v>15000.0</v>
      </c>
      <c r="F154" s="84">
        <v>0.0</v>
      </c>
      <c r="G154" s="84">
        <v>6.090806363E9</v>
      </c>
      <c r="H154" s="225">
        <v>44642.0</v>
      </c>
      <c r="I154" s="202" t="s">
        <v>286</v>
      </c>
      <c r="J154" s="19"/>
      <c r="K154" s="19" t="s">
        <v>379</v>
      </c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ht="15.75" customHeight="1">
      <c r="A155" s="187">
        <v>44628.0</v>
      </c>
      <c r="B155" s="157" t="s">
        <v>283</v>
      </c>
      <c r="C155" s="157" t="s">
        <v>402</v>
      </c>
      <c r="D155" s="158">
        <v>10000.0</v>
      </c>
      <c r="E155" s="159">
        <v>10000.0</v>
      </c>
      <c r="F155" s="157">
        <v>0.0</v>
      </c>
      <c r="G155" s="157">
        <v>6.026173092E9</v>
      </c>
      <c r="H155" s="187">
        <v>44632.0</v>
      </c>
      <c r="I155" s="157" t="s">
        <v>286</v>
      </c>
      <c r="J155" s="19"/>
      <c r="K155" s="19" t="s">
        <v>379</v>
      </c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ht="15.75" customHeight="1">
      <c r="A156" s="187">
        <v>44628.0</v>
      </c>
      <c r="B156" s="157" t="s">
        <v>283</v>
      </c>
      <c r="C156" s="157" t="s">
        <v>403</v>
      </c>
      <c r="D156" s="158">
        <v>7000.0</v>
      </c>
      <c r="E156" s="159">
        <v>7000.0</v>
      </c>
      <c r="F156" s="157">
        <v>0.0</v>
      </c>
      <c r="G156" s="157">
        <v>6.008811757E9</v>
      </c>
      <c r="H156" s="187">
        <v>44630.0</v>
      </c>
      <c r="I156" s="157" t="s">
        <v>286</v>
      </c>
      <c r="J156" s="19"/>
      <c r="K156" s="19" t="s">
        <v>379</v>
      </c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ht="15.75" customHeight="1">
      <c r="A157" s="187">
        <v>44628.0</v>
      </c>
      <c r="B157" s="157" t="s">
        <v>283</v>
      </c>
      <c r="C157" s="157" t="s">
        <v>404</v>
      </c>
      <c r="D157" s="158">
        <v>4000.0</v>
      </c>
      <c r="E157" s="159">
        <v>4000.0</v>
      </c>
      <c r="F157" s="157">
        <v>0.0</v>
      </c>
      <c r="G157" s="157">
        <v>6.010286104E9</v>
      </c>
      <c r="H157" s="187">
        <v>44630.0</v>
      </c>
      <c r="I157" s="157" t="s">
        <v>286</v>
      </c>
      <c r="J157" s="19"/>
      <c r="K157" s="19" t="s">
        <v>379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ht="15.75" customHeight="1">
      <c r="A158" s="223">
        <v>44628.0</v>
      </c>
      <c r="B158" s="202" t="s">
        <v>283</v>
      </c>
      <c r="C158" s="202" t="s">
        <v>405</v>
      </c>
      <c r="D158" s="203">
        <v>20000.0</v>
      </c>
      <c r="E158" s="224">
        <v>20000.0</v>
      </c>
      <c r="F158" s="84">
        <v>0.0</v>
      </c>
      <c r="G158" s="84">
        <v>6.099433855E9</v>
      </c>
      <c r="H158" s="225">
        <v>44643.0</v>
      </c>
      <c r="I158" s="202" t="s">
        <v>286</v>
      </c>
      <c r="J158" s="19"/>
      <c r="K158" s="19" t="s">
        <v>379</v>
      </c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ht="15.75" customHeight="1">
      <c r="A159" s="187">
        <v>44628.0</v>
      </c>
      <c r="B159" s="157" t="s">
        <v>283</v>
      </c>
      <c r="C159" s="157" t="s">
        <v>406</v>
      </c>
      <c r="D159" s="158">
        <v>4000.0</v>
      </c>
      <c r="E159" s="159">
        <v>4000.0</v>
      </c>
      <c r="F159" s="157">
        <v>0.0</v>
      </c>
      <c r="G159" s="157">
        <v>6.010286104E9</v>
      </c>
      <c r="H159" s="187">
        <v>44630.0</v>
      </c>
      <c r="I159" s="157" t="s">
        <v>286</v>
      </c>
      <c r="J159" s="19"/>
      <c r="K159" s="19" t="s">
        <v>379</v>
      </c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ht="15.75" customHeight="1">
      <c r="A160" s="223">
        <v>44628.0</v>
      </c>
      <c r="B160" s="202" t="s">
        <v>283</v>
      </c>
      <c r="C160" s="202" t="s">
        <v>394</v>
      </c>
      <c r="D160" s="203">
        <v>84000.0</v>
      </c>
      <c r="E160" s="202">
        <v>84000.0</v>
      </c>
      <c r="F160" s="203">
        <v>0.0</v>
      </c>
      <c r="G160" s="226">
        <v>6.044702594E9</v>
      </c>
      <c r="H160" s="227">
        <v>44635.0</v>
      </c>
      <c r="I160" s="202" t="s">
        <v>286</v>
      </c>
      <c r="J160" s="19"/>
      <c r="K160" s="19" t="s">
        <v>379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ht="15.75" customHeight="1">
      <c r="A161" s="187">
        <v>44628.0</v>
      </c>
      <c r="B161" s="157" t="s">
        <v>274</v>
      </c>
      <c r="C161" s="157" t="s">
        <v>407</v>
      </c>
      <c r="D161" s="158">
        <v>40000.0</v>
      </c>
      <c r="E161" s="159">
        <v>40000.0</v>
      </c>
      <c r="F161" s="157">
        <v>0.0</v>
      </c>
      <c r="G161" s="157">
        <v>5.996355015E9</v>
      </c>
      <c r="H161" s="187">
        <v>44628.0</v>
      </c>
      <c r="I161" s="157" t="s">
        <v>277</v>
      </c>
      <c r="J161" s="19"/>
      <c r="K161" s="19" t="s">
        <v>379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ht="15.75" customHeight="1">
      <c r="A162" s="164">
        <v>44629.0</v>
      </c>
      <c r="B162" s="153" t="s">
        <v>268</v>
      </c>
      <c r="C162" s="153" t="s">
        <v>317</v>
      </c>
      <c r="D162" s="154">
        <v>120000.0</v>
      </c>
      <c r="E162" s="155">
        <v>120000.0</v>
      </c>
      <c r="F162" s="153">
        <v>0.0</v>
      </c>
      <c r="G162" s="153">
        <v>6.006778655E9</v>
      </c>
      <c r="H162" s="164">
        <v>44630.0</v>
      </c>
      <c r="I162" s="153" t="s">
        <v>270</v>
      </c>
      <c r="J162" s="39"/>
      <c r="K162" s="19" t="s">
        <v>379</v>
      </c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 ht="15.75" customHeight="1">
      <c r="A163" s="228">
        <v>44629.0</v>
      </c>
      <c r="B163" s="183" t="s">
        <v>274</v>
      </c>
      <c r="C163" s="183" t="s">
        <v>408</v>
      </c>
      <c r="D163" s="184">
        <v>30000.0</v>
      </c>
      <c r="E163" s="184">
        <v>30000.0</v>
      </c>
      <c r="F163" s="183">
        <v>0.0</v>
      </c>
      <c r="G163" s="183">
        <v>6.017038689E9</v>
      </c>
      <c r="H163" s="228">
        <v>44631.0</v>
      </c>
      <c r="I163" s="183" t="s">
        <v>389</v>
      </c>
      <c r="J163" s="185"/>
      <c r="K163" s="183" t="s">
        <v>409</v>
      </c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</row>
    <row r="164" ht="15.75" customHeight="1">
      <c r="A164" s="177">
        <v>44629.0</v>
      </c>
      <c r="B164" s="178" t="s">
        <v>268</v>
      </c>
      <c r="C164" s="178" t="s">
        <v>311</v>
      </c>
      <c r="D164" s="179">
        <v>24000.0</v>
      </c>
      <c r="E164" s="179">
        <v>0.0</v>
      </c>
      <c r="F164" s="179">
        <v>24000.0</v>
      </c>
      <c r="G164" s="178"/>
      <c r="H164" s="178" t="s">
        <v>285</v>
      </c>
      <c r="I164" s="178" t="s">
        <v>336</v>
      </c>
      <c r="J164" s="180"/>
      <c r="K164" s="178" t="s">
        <v>410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</row>
    <row r="165" ht="16.5" customHeight="1">
      <c r="A165" s="164">
        <v>44629.0</v>
      </c>
      <c r="B165" s="153" t="s">
        <v>268</v>
      </c>
      <c r="C165" s="153" t="s">
        <v>411</v>
      </c>
      <c r="D165" s="154">
        <v>20000.0</v>
      </c>
      <c r="E165" s="155">
        <v>20000.0</v>
      </c>
      <c r="F165" s="153">
        <v>0.0</v>
      </c>
      <c r="G165" s="153">
        <v>6.008339454E9</v>
      </c>
      <c r="H165" s="164">
        <v>44630.0</v>
      </c>
      <c r="I165" s="153" t="s">
        <v>336</v>
      </c>
      <c r="J165" s="39"/>
      <c r="K165" s="19" t="s">
        <v>379</v>
      </c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 ht="16.5" customHeight="1">
      <c r="A166" s="187">
        <v>44629.0</v>
      </c>
      <c r="B166" s="157" t="s">
        <v>274</v>
      </c>
      <c r="C166" s="157" t="s">
        <v>412</v>
      </c>
      <c r="D166" s="158">
        <v>50000.0</v>
      </c>
      <c r="E166" s="159">
        <v>50000.0</v>
      </c>
      <c r="F166" s="157">
        <v>0.0</v>
      </c>
      <c r="G166" s="157">
        <v>6.010721868E9</v>
      </c>
      <c r="H166" s="187">
        <v>44630.0</v>
      </c>
      <c r="I166" s="157" t="s">
        <v>389</v>
      </c>
      <c r="J166" s="19"/>
      <c r="K166" s="19" t="s">
        <v>379</v>
      </c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ht="16.5" customHeight="1">
      <c r="A167" s="187">
        <v>44629.0</v>
      </c>
      <c r="B167" s="157" t="s">
        <v>274</v>
      </c>
      <c r="C167" s="157" t="s">
        <v>412</v>
      </c>
      <c r="D167" s="158">
        <v>50000.0</v>
      </c>
      <c r="E167" s="159">
        <v>50000.0</v>
      </c>
      <c r="F167" s="157">
        <v>0.0</v>
      </c>
      <c r="G167" s="157">
        <v>6.010716654E9</v>
      </c>
      <c r="H167" s="187">
        <v>44630.0</v>
      </c>
      <c r="I167" s="157" t="s">
        <v>277</v>
      </c>
      <c r="J167" s="19"/>
      <c r="K167" s="19" t="s">
        <v>379</v>
      </c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ht="16.5" customHeight="1">
      <c r="A168" s="222">
        <v>44629.0</v>
      </c>
      <c r="B168" s="169" t="s">
        <v>274</v>
      </c>
      <c r="C168" s="169" t="s">
        <v>306</v>
      </c>
      <c r="D168" s="170">
        <v>9060.0</v>
      </c>
      <c r="E168" s="169">
        <v>0.0</v>
      </c>
      <c r="F168" s="170">
        <v>9060.0</v>
      </c>
      <c r="G168" s="169"/>
      <c r="H168" s="169" t="s">
        <v>285</v>
      </c>
      <c r="I168" s="169" t="s">
        <v>298</v>
      </c>
      <c r="J168" s="171"/>
      <c r="K168" s="172" t="s">
        <v>390</v>
      </c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</row>
    <row r="169" ht="16.5" customHeight="1">
      <c r="A169" s="187">
        <v>44629.0</v>
      </c>
      <c r="B169" s="157" t="s">
        <v>274</v>
      </c>
      <c r="C169" s="157" t="s">
        <v>331</v>
      </c>
      <c r="D169" s="158">
        <v>2000.0</v>
      </c>
      <c r="E169" s="159">
        <v>2000.0</v>
      </c>
      <c r="F169" s="157">
        <v>0.0</v>
      </c>
      <c r="G169" s="157">
        <v>6.010282453E9</v>
      </c>
      <c r="H169" s="187">
        <v>44630.0</v>
      </c>
      <c r="I169" s="157" t="s">
        <v>298</v>
      </c>
      <c r="J169" s="19"/>
      <c r="K169" s="19" t="s">
        <v>379</v>
      </c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ht="15.75" customHeight="1">
      <c r="A170" s="228">
        <v>44629.0</v>
      </c>
      <c r="B170" s="183" t="s">
        <v>274</v>
      </c>
      <c r="C170" s="183" t="s">
        <v>408</v>
      </c>
      <c r="D170" s="184">
        <v>30000.0</v>
      </c>
      <c r="E170" s="184">
        <v>30000.0</v>
      </c>
      <c r="F170" s="183">
        <v>0.0</v>
      </c>
      <c r="G170" s="183">
        <v>6.017042969E9</v>
      </c>
      <c r="H170" s="228">
        <v>44631.0</v>
      </c>
      <c r="I170" s="183" t="s">
        <v>298</v>
      </c>
      <c r="J170" s="185"/>
      <c r="K170" s="183" t="s">
        <v>409</v>
      </c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</row>
    <row r="171" ht="15.75" customHeight="1">
      <c r="A171" s="164">
        <v>44630.0</v>
      </c>
      <c r="B171" s="153" t="s">
        <v>268</v>
      </c>
      <c r="C171" s="153" t="s">
        <v>333</v>
      </c>
      <c r="D171" s="154">
        <v>27000.0</v>
      </c>
      <c r="E171" s="155">
        <v>27000.0</v>
      </c>
      <c r="F171" s="153">
        <v>0.0</v>
      </c>
      <c r="G171" s="153">
        <v>6.014914699E9</v>
      </c>
      <c r="H171" s="164">
        <v>44631.0</v>
      </c>
      <c r="I171" s="153" t="s">
        <v>273</v>
      </c>
      <c r="J171" s="39"/>
      <c r="K171" s="19" t="s">
        <v>379</v>
      </c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ht="15.75" customHeight="1">
      <c r="A172" s="229">
        <v>44630.0</v>
      </c>
      <c r="B172" s="166" t="s">
        <v>268</v>
      </c>
      <c r="C172" s="166" t="s">
        <v>347</v>
      </c>
      <c r="D172" s="167">
        <v>24000.0</v>
      </c>
      <c r="E172" s="155">
        <v>24000.0</v>
      </c>
      <c r="F172" s="166">
        <v>0.0</v>
      </c>
      <c r="G172" s="166">
        <v>6.014963902E9</v>
      </c>
      <c r="H172" s="229">
        <v>44631.0</v>
      </c>
      <c r="I172" s="166" t="s">
        <v>336</v>
      </c>
      <c r="J172" s="39"/>
      <c r="K172" s="19" t="s">
        <v>379</v>
      </c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ht="15.75" customHeight="1">
      <c r="A173" s="187">
        <v>44630.0</v>
      </c>
      <c r="B173" s="157" t="s">
        <v>274</v>
      </c>
      <c r="C173" s="157" t="s">
        <v>413</v>
      </c>
      <c r="D173" s="158">
        <v>10000.0</v>
      </c>
      <c r="E173" s="159">
        <v>10000.0</v>
      </c>
      <c r="F173" s="157">
        <v>0.0</v>
      </c>
      <c r="G173" s="157">
        <v>6.010307694E9</v>
      </c>
      <c r="H173" s="187">
        <v>44630.0</v>
      </c>
      <c r="I173" s="157" t="s">
        <v>279</v>
      </c>
      <c r="J173" s="19"/>
      <c r="K173" s="19" t="s">
        <v>379</v>
      </c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ht="15.75" customHeight="1">
      <c r="A174" s="164">
        <v>44630.0</v>
      </c>
      <c r="B174" s="153" t="s">
        <v>268</v>
      </c>
      <c r="C174" s="153" t="s">
        <v>358</v>
      </c>
      <c r="D174" s="154">
        <v>50000.0</v>
      </c>
      <c r="E174" s="155">
        <v>50000.0</v>
      </c>
      <c r="F174" s="153">
        <v>0.0</v>
      </c>
      <c r="G174" s="153">
        <v>6.009570958E9</v>
      </c>
      <c r="H174" s="164">
        <v>44630.0</v>
      </c>
      <c r="I174" s="153" t="s">
        <v>296</v>
      </c>
      <c r="J174" s="39"/>
      <c r="K174" s="19" t="s">
        <v>379</v>
      </c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ht="15.75" customHeight="1">
      <c r="A175" s="164">
        <v>44630.0</v>
      </c>
      <c r="B175" s="153" t="s">
        <v>268</v>
      </c>
      <c r="C175" s="153" t="s">
        <v>414</v>
      </c>
      <c r="D175" s="154">
        <v>25000.0</v>
      </c>
      <c r="E175" s="155">
        <v>25000.0</v>
      </c>
      <c r="F175" s="153">
        <v>0.0</v>
      </c>
      <c r="G175" s="153">
        <v>6.009006975E9</v>
      </c>
      <c r="H175" s="164">
        <v>44630.0</v>
      </c>
      <c r="I175" s="153" t="s">
        <v>270</v>
      </c>
      <c r="J175" s="39"/>
      <c r="K175" s="19" t="s">
        <v>379</v>
      </c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ht="15.75" customHeight="1">
      <c r="A176" s="164">
        <v>44630.0</v>
      </c>
      <c r="B176" s="153" t="s">
        <v>268</v>
      </c>
      <c r="C176" s="153" t="s">
        <v>344</v>
      </c>
      <c r="D176" s="154">
        <v>18500.0</v>
      </c>
      <c r="E176" s="155">
        <v>18500.0</v>
      </c>
      <c r="F176" s="153">
        <v>0.0</v>
      </c>
      <c r="G176" s="153">
        <v>6.014931203E9</v>
      </c>
      <c r="H176" s="164">
        <v>44631.0</v>
      </c>
      <c r="I176" s="153" t="s">
        <v>270</v>
      </c>
      <c r="J176" s="39"/>
      <c r="K176" s="19" t="s">
        <v>379</v>
      </c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ht="15.75" customHeight="1">
      <c r="A177" s="164">
        <v>44630.0</v>
      </c>
      <c r="B177" s="153" t="s">
        <v>268</v>
      </c>
      <c r="C177" s="153" t="s">
        <v>415</v>
      </c>
      <c r="D177" s="154">
        <v>12000.0</v>
      </c>
      <c r="E177" s="155">
        <v>12000.0</v>
      </c>
      <c r="F177" s="153">
        <v>0.0</v>
      </c>
      <c r="G177" s="153">
        <v>6.014931203E9</v>
      </c>
      <c r="H177" s="164">
        <v>44631.0</v>
      </c>
      <c r="I177" s="153" t="s">
        <v>270</v>
      </c>
      <c r="J177" s="39"/>
      <c r="K177" s="19" t="s">
        <v>379</v>
      </c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ht="15.75" customHeight="1">
      <c r="A178" s="187">
        <v>44630.0</v>
      </c>
      <c r="B178" s="157" t="s">
        <v>283</v>
      </c>
      <c r="C178" s="157" t="s">
        <v>416</v>
      </c>
      <c r="D178" s="158">
        <v>170000.0</v>
      </c>
      <c r="E178" s="159">
        <v>170000.0</v>
      </c>
      <c r="F178" s="157">
        <v>0.0</v>
      </c>
      <c r="G178" s="157">
        <v>6.012096482E9</v>
      </c>
      <c r="H178" s="187">
        <v>44630.0</v>
      </c>
      <c r="I178" s="157" t="s">
        <v>286</v>
      </c>
      <c r="J178" s="19"/>
      <c r="K178" s="19" t="s">
        <v>379</v>
      </c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ht="15.75" customHeight="1">
      <c r="A179" s="229">
        <v>44630.0</v>
      </c>
      <c r="B179" s="166" t="s">
        <v>268</v>
      </c>
      <c r="C179" s="166" t="s">
        <v>417</v>
      </c>
      <c r="D179" s="167">
        <v>21000.0</v>
      </c>
      <c r="E179" s="155">
        <v>21000.0</v>
      </c>
      <c r="F179" s="166">
        <v>0.0</v>
      </c>
      <c r="G179" s="166">
        <v>6.014963902E9</v>
      </c>
      <c r="H179" s="229">
        <v>44631.0</v>
      </c>
      <c r="I179" s="166" t="s">
        <v>336</v>
      </c>
      <c r="J179" s="39"/>
      <c r="K179" s="19" t="s">
        <v>379</v>
      </c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ht="15.75" customHeight="1">
      <c r="A180" s="187">
        <v>44630.0</v>
      </c>
      <c r="B180" s="157" t="s">
        <v>274</v>
      </c>
      <c r="C180" s="157" t="s">
        <v>269</v>
      </c>
      <c r="D180" s="158">
        <v>50000.0</v>
      </c>
      <c r="E180" s="159">
        <v>50000.0</v>
      </c>
      <c r="F180" s="157">
        <v>0.0</v>
      </c>
      <c r="G180" s="157">
        <v>6.011988003E9</v>
      </c>
      <c r="H180" s="187">
        <v>44630.0</v>
      </c>
      <c r="I180" s="157" t="s">
        <v>277</v>
      </c>
      <c r="J180" s="19"/>
      <c r="K180" s="19" t="s">
        <v>379</v>
      </c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ht="15.75" customHeight="1">
      <c r="A181" s="187">
        <v>44630.0</v>
      </c>
      <c r="B181" s="157" t="s">
        <v>274</v>
      </c>
      <c r="C181" s="157" t="s">
        <v>380</v>
      </c>
      <c r="D181" s="158">
        <v>100000.0</v>
      </c>
      <c r="E181" s="159">
        <v>100000.0</v>
      </c>
      <c r="F181" s="157">
        <v>0.0</v>
      </c>
      <c r="G181" s="157">
        <v>6.011988003E9</v>
      </c>
      <c r="H181" s="187">
        <v>44630.0</v>
      </c>
      <c r="I181" s="157" t="s">
        <v>277</v>
      </c>
      <c r="J181" s="19"/>
      <c r="K181" s="19" t="s">
        <v>379</v>
      </c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ht="15.75" customHeight="1">
      <c r="A182" s="222">
        <v>44630.0</v>
      </c>
      <c r="B182" s="169" t="s">
        <v>274</v>
      </c>
      <c r="C182" s="169" t="s">
        <v>306</v>
      </c>
      <c r="D182" s="170">
        <v>10450.0</v>
      </c>
      <c r="E182" s="169">
        <v>0.0</v>
      </c>
      <c r="F182" s="170">
        <v>10450.0</v>
      </c>
      <c r="G182" s="169"/>
      <c r="H182" s="169" t="s">
        <v>285</v>
      </c>
      <c r="I182" s="169" t="s">
        <v>279</v>
      </c>
      <c r="J182" s="171"/>
      <c r="K182" s="172" t="s">
        <v>390</v>
      </c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</row>
    <row r="183" ht="15.75" customHeight="1">
      <c r="A183" s="229">
        <v>44630.0</v>
      </c>
      <c r="B183" s="166" t="s">
        <v>268</v>
      </c>
      <c r="C183" s="166" t="s">
        <v>418</v>
      </c>
      <c r="D183" s="167">
        <v>12500.0</v>
      </c>
      <c r="E183" s="155">
        <v>12500.0</v>
      </c>
      <c r="F183" s="166">
        <v>0.0</v>
      </c>
      <c r="G183" s="166">
        <v>6.014963902E9</v>
      </c>
      <c r="H183" s="229">
        <v>44631.0</v>
      </c>
      <c r="I183" s="166" t="s">
        <v>336</v>
      </c>
      <c r="J183" s="39"/>
      <c r="K183" s="19" t="s">
        <v>379</v>
      </c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ht="15.75" customHeight="1">
      <c r="A184" s="187">
        <v>44630.0</v>
      </c>
      <c r="B184" s="157" t="s">
        <v>274</v>
      </c>
      <c r="C184" s="157" t="s">
        <v>419</v>
      </c>
      <c r="D184" s="158">
        <v>15000.0</v>
      </c>
      <c r="E184" s="159">
        <v>15000.0</v>
      </c>
      <c r="F184" s="157">
        <v>0.0</v>
      </c>
      <c r="G184" s="157">
        <v>6.011791178E9</v>
      </c>
      <c r="H184" s="187">
        <v>44630.0</v>
      </c>
      <c r="I184" s="157" t="s">
        <v>279</v>
      </c>
      <c r="J184" s="19"/>
      <c r="K184" s="19" t="s">
        <v>379</v>
      </c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ht="15.75" customHeight="1">
      <c r="A185" s="164">
        <v>44630.0</v>
      </c>
      <c r="B185" s="153" t="s">
        <v>268</v>
      </c>
      <c r="C185" s="153" t="s">
        <v>347</v>
      </c>
      <c r="D185" s="154">
        <v>48000.0</v>
      </c>
      <c r="E185" s="155">
        <v>48000.0</v>
      </c>
      <c r="F185" s="153">
        <v>0.0</v>
      </c>
      <c r="G185" s="153">
        <v>6.014931203E9</v>
      </c>
      <c r="H185" s="164">
        <v>44631.0</v>
      </c>
      <c r="I185" s="153" t="s">
        <v>270</v>
      </c>
      <c r="J185" s="39"/>
      <c r="K185" s="19" t="s">
        <v>379</v>
      </c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ht="15.75" customHeight="1">
      <c r="A186" s="164">
        <v>44630.0</v>
      </c>
      <c r="B186" s="153" t="s">
        <v>268</v>
      </c>
      <c r="C186" s="153" t="s">
        <v>358</v>
      </c>
      <c r="D186" s="154">
        <v>20000.0</v>
      </c>
      <c r="E186" s="155">
        <v>20000.0</v>
      </c>
      <c r="F186" s="153">
        <v>0.0</v>
      </c>
      <c r="G186" s="153">
        <v>6.014914699E9</v>
      </c>
      <c r="H186" s="164">
        <v>44631.0</v>
      </c>
      <c r="I186" s="153" t="s">
        <v>273</v>
      </c>
      <c r="J186" s="39"/>
      <c r="K186" s="19" t="s">
        <v>379</v>
      </c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ht="15.75" customHeight="1">
      <c r="A187" s="164">
        <v>44630.0</v>
      </c>
      <c r="B187" s="153" t="s">
        <v>268</v>
      </c>
      <c r="C187" s="153" t="s">
        <v>356</v>
      </c>
      <c r="D187" s="154">
        <v>18000.0</v>
      </c>
      <c r="E187" s="155">
        <v>18000.0</v>
      </c>
      <c r="F187" s="153">
        <v>0.0</v>
      </c>
      <c r="G187" s="153">
        <v>6.014914699E9</v>
      </c>
      <c r="H187" s="164">
        <v>44631.0</v>
      </c>
      <c r="I187" s="153" t="s">
        <v>273</v>
      </c>
      <c r="J187" s="39"/>
      <c r="K187" s="19" t="s">
        <v>379</v>
      </c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ht="15.75" customHeight="1">
      <c r="A188" s="229">
        <v>44630.0</v>
      </c>
      <c r="B188" s="166" t="s">
        <v>268</v>
      </c>
      <c r="C188" s="166" t="s">
        <v>340</v>
      </c>
      <c r="D188" s="167">
        <v>22000.0</v>
      </c>
      <c r="E188" s="155">
        <v>22000.0</v>
      </c>
      <c r="F188" s="166">
        <v>0.0</v>
      </c>
      <c r="G188" s="166">
        <v>6.014963902E9</v>
      </c>
      <c r="H188" s="229">
        <v>44631.0</v>
      </c>
      <c r="I188" s="166" t="s">
        <v>336</v>
      </c>
      <c r="J188" s="39"/>
      <c r="K188" s="19" t="s">
        <v>379</v>
      </c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ht="15.75" customHeight="1">
      <c r="A189" s="164">
        <v>44631.0</v>
      </c>
      <c r="B189" s="153" t="s">
        <v>268</v>
      </c>
      <c r="C189" s="153" t="s">
        <v>420</v>
      </c>
      <c r="D189" s="154">
        <v>23750.0</v>
      </c>
      <c r="E189" s="155">
        <v>23750.0</v>
      </c>
      <c r="F189" s="153">
        <v>0.0</v>
      </c>
      <c r="G189" s="153">
        <v>6.026723142E9</v>
      </c>
      <c r="H189" s="164">
        <v>44632.0</v>
      </c>
      <c r="I189" s="153" t="s">
        <v>273</v>
      </c>
      <c r="J189" s="39"/>
      <c r="K189" s="19" t="s">
        <v>379</v>
      </c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ht="15.75" customHeight="1">
      <c r="A190" s="164">
        <v>44631.0</v>
      </c>
      <c r="B190" s="153" t="s">
        <v>268</v>
      </c>
      <c r="C190" s="153" t="s">
        <v>420</v>
      </c>
      <c r="D190" s="154">
        <v>6250.0</v>
      </c>
      <c r="E190" s="155">
        <v>6250.0</v>
      </c>
      <c r="F190" s="153">
        <v>0.0</v>
      </c>
      <c r="G190" s="153">
        <v>6.033258136E9</v>
      </c>
      <c r="H190" s="164">
        <v>44633.0</v>
      </c>
      <c r="I190" s="153" t="s">
        <v>273</v>
      </c>
      <c r="J190" s="39"/>
      <c r="K190" s="19" t="s">
        <v>379</v>
      </c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ht="15.75" customHeight="1">
      <c r="A191" s="164">
        <v>44631.0</v>
      </c>
      <c r="B191" s="153" t="s">
        <v>268</v>
      </c>
      <c r="C191" s="153" t="s">
        <v>359</v>
      </c>
      <c r="D191" s="154">
        <v>20000.0</v>
      </c>
      <c r="E191" s="155">
        <v>20000.0</v>
      </c>
      <c r="F191" s="153">
        <v>0.0</v>
      </c>
      <c r="G191" s="153">
        <v>6.033269928E9</v>
      </c>
      <c r="H191" s="164">
        <v>44633.0</v>
      </c>
      <c r="I191" s="153" t="s">
        <v>273</v>
      </c>
      <c r="J191" s="39"/>
      <c r="K191" s="19" t="s">
        <v>379</v>
      </c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ht="15.75" customHeight="1">
      <c r="A192" s="229">
        <v>44631.0</v>
      </c>
      <c r="B192" s="166" t="s">
        <v>268</v>
      </c>
      <c r="C192" s="166" t="s">
        <v>359</v>
      </c>
      <c r="D192" s="167">
        <v>7500.0</v>
      </c>
      <c r="E192" s="166">
        <v>0.0</v>
      </c>
      <c r="F192" s="167">
        <v>7500.0</v>
      </c>
      <c r="G192" s="166"/>
      <c r="H192" s="166" t="s">
        <v>285</v>
      </c>
      <c r="I192" s="166" t="s">
        <v>273</v>
      </c>
      <c r="J192" s="39"/>
      <c r="K192" s="19" t="s">
        <v>379</v>
      </c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ht="15.75" customHeight="1">
      <c r="A193" s="223">
        <v>44631.0</v>
      </c>
      <c r="B193" s="202" t="s">
        <v>283</v>
      </c>
      <c r="C193" s="202" t="s">
        <v>421</v>
      </c>
      <c r="D193" s="203">
        <v>160000.0</v>
      </c>
      <c r="E193" s="202">
        <v>0.0</v>
      </c>
      <c r="F193" s="203">
        <v>160000.0</v>
      </c>
      <c r="G193" s="202"/>
      <c r="H193" s="202" t="s">
        <v>285</v>
      </c>
      <c r="I193" s="202" t="s">
        <v>286</v>
      </c>
      <c r="J193" s="19"/>
      <c r="K193" s="19" t="s">
        <v>379</v>
      </c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ht="15.75" customHeight="1">
      <c r="A194" s="164">
        <v>44631.0</v>
      </c>
      <c r="B194" s="153" t="s">
        <v>268</v>
      </c>
      <c r="C194" s="153" t="s">
        <v>422</v>
      </c>
      <c r="D194" s="154">
        <v>60000.0</v>
      </c>
      <c r="E194" s="155">
        <v>60000.0</v>
      </c>
      <c r="F194" s="153">
        <v>0.0</v>
      </c>
      <c r="G194" s="153" t="s">
        <v>423</v>
      </c>
      <c r="H194" s="164">
        <v>44632.0</v>
      </c>
      <c r="I194" s="153" t="s">
        <v>336</v>
      </c>
      <c r="J194" s="39"/>
      <c r="K194" s="19" t="s">
        <v>379</v>
      </c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ht="15.75" customHeight="1">
      <c r="A195" s="164">
        <v>44631.0</v>
      </c>
      <c r="B195" s="153" t="s">
        <v>268</v>
      </c>
      <c r="C195" s="153" t="s">
        <v>424</v>
      </c>
      <c r="D195" s="154">
        <v>15000.0</v>
      </c>
      <c r="E195" s="155">
        <v>15000.0</v>
      </c>
      <c r="F195" s="154">
        <v>0.0</v>
      </c>
      <c r="G195" s="153">
        <v>6.014963902E9</v>
      </c>
      <c r="H195" s="164">
        <v>44631.0</v>
      </c>
      <c r="I195" s="153" t="s">
        <v>336</v>
      </c>
      <c r="J195" s="166"/>
      <c r="K195" s="19" t="s">
        <v>379</v>
      </c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</row>
    <row r="196" ht="15.75" customHeight="1">
      <c r="A196" s="187">
        <v>44631.0</v>
      </c>
      <c r="B196" s="157" t="s">
        <v>274</v>
      </c>
      <c r="C196" s="157" t="s">
        <v>353</v>
      </c>
      <c r="D196" s="158">
        <v>25000.0</v>
      </c>
      <c r="E196" s="159">
        <v>25000.0</v>
      </c>
      <c r="F196" s="157">
        <v>0.0</v>
      </c>
      <c r="G196" s="157">
        <v>6.016139195E9</v>
      </c>
      <c r="H196" s="187">
        <v>44631.0</v>
      </c>
      <c r="I196" s="157" t="s">
        <v>277</v>
      </c>
      <c r="J196" s="19"/>
      <c r="K196" s="19" t="s">
        <v>379</v>
      </c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ht="15.75" customHeight="1">
      <c r="A197" s="187">
        <v>44631.0</v>
      </c>
      <c r="B197" s="157" t="s">
        <v>274</v>
      </c>
      <c r="C197" s="157" t="s">
        <v>425</v>
      </c>
      <c r="D197" s="158">
        <v>35000.0</v>
      </c>
      <c r="E197" s="159">
        <v>35000.0</v>
      </c>
      <c r="F197" s="157">
        <v>0.0</v>
      </c>
      <c r="G197" s="157">
        <v>6.020243182E9</v>
      </c>
      <c r="H197" s="187">
        <v>44631.0</v>
      </c>
      <c r="I197" s="157" t="s">
        <v>277</v>
      </c>
      <c r="J197" s="19"/>
      <c r="K197" s="19" t="s">
        <v>379</v>
      </c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ht="15.75" customHeight="1">
      <c r="A198" s="187">
        <v>44631.0</v>
      </c>
      <c r="B198" s="157" t="s">
        <v>274</v>
      </c>
      <c r="C198" s="157" t="s">
        <v>425</v>
      </c>
      <c r="D198" s="158">
        <v>35000.0</v>
      </c>
      <c r="E198" s="159">
        <v>35000.0</v>
      </c>
      <c r="F198" s="157">
        <v>0.0</v>
      </c>
      <c r="G198" s="157">
        <v>6.020243182E9</v>
      </c>
      <c r="H198" s="187">
        <v>44631.0</v>
      </c>
      <c r="I198" s="157" t="s">
        <v>279</v>
      </c>
      <c r="J198" s="19"/>
      <c r="K198" s="19" t="s">
        <v>379</v>
      </c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ht="15.75" customHeight="1">
      <c r="A199" s="187">
        <v>44631.0</v>
      </c>
      <c r="B199" s="157" t="s">
        <v>274</v>
      </c>
      <c r="C199" s="157" t="s">
        <v>426</v>
      </c>
      <c r="D199" s="158">
        <v>15000.0</v>
      </c>
      <c r="E199" s="159">
        <v>15000.0</v>
      </c>
      <c r="F199" s="157">
        <v>0.0</v>
      </c>
      <c r="G199" s="157">
        <v>6.022171361E9</v>
      </c>
      <c r="H199" s="187">
        <v>44632.0</v>
      </c>
      <c r="I199" s="157" t="s">
        <v>279</v>
      </c>
      <c r="J199" s="19"/>
      <c r="K199" s="19" t="s">
        <v>379</v>
      </c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ht="15.75" customHeight="1">
      <c r="A200" s="187">
        <v>44631.0</v>
      </c>
      <c r="B200" s="157" t="s">
        <v>274</v>
      </c>
      <c r="C200" s="157" t="s">
        <v>275</v>
      </c>
      <c r="D200" s="158">
        <v>40000.0</v>
      </c>
      <c r="E200" s="159">
        <v>40000.0</v>
      </c>
      <c r="F200" s="157">
        <v>0.0</v>
      </c>
      <c r="G200" s="157" t="s">
        <v>427</v>
      </c>
      <c r="H200" s="187">
        <v>44632.0</v>
      </c>
      <c r="I200" s="157" t="s">
        <v>279</v>
      </c>
      <c r="J200" s="19"/>
      <c r="K200" s="19" t="s">
        <v>379</v>
      </c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ht="15.75" customHeight="1">
      <c r="A201" s="187">
        <v>44631.0</v>
      </c>
      <c r="B201" s="157" t="s">
        <v>274</v>
      </c>
      <c r="C201" s="157" t="s">
        <v>428</v>
      </c>
      <c r="D201" s="158">
        <v>11000.0</v>
      </c>
      <c r="E201" s="159">
        <v>11000.0</v>
      </c>
      <c r="F201" s="157">
        <v>0.0</v>
      </c>
      <c r="G201" s="157">
        <v>6.022171361E9</v>
      </c>
      <c r="H201" s="187">
        <v>44632.0</v>
      </c>
      <c r="I201" s="157" t="s">
        <v>279</v>
      </c>
      <c r="J201" s="19"/>
      <c r="K201" s="19" t="s">
        <v>379</v>
      </c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ht="15.75" customHeight="1">
      <c r="A202" s="187">
        <v>44632.0</v>
      </c>
      <c r="B202" s="157" t="s">
        <v>274</v>
      </c>
      <c r="C202" s="157" t="s">
        <v>323</v>
      </c>
      <c r="D202" s="158">
        <v>26300.0</v>
      </c>
      <c r="E202" s="159">
        <v>26300.0</v>
      </c>
      <c r="F202" s="157">
        <v>0.0</v>
      </c>
      <c r="G202" s="157">
        <v>6.031533472E9</v>
      </c>
      <c r="H202" s="187">
        <v>44633.0</v>
      </c>
      <c r="I202" s="157" t="s">
        <v>279</v>
      </c>
      <c r="J202" s="19"/>
      <c r="K202" s="19" t="s">
        <v>379</v>
      </c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ht="15.75" customHeight="1">
      <c r="A203" s="164">
        <v>44632.0</v>
      </c>
      <c r="B203" s="153" t="s">
        <v>268</v>
      </c>
      <c r="C203" s="153" t="s">
        <v>313</v>
      </c>
      <c r="D203" s="154">
        <v>18000.0</v>
      </c>
      <c r="E203" s="155">
        <v>18000.0</v>
      </c>
      <c r="F203" s="153">
        <v>0.0</v>
      </c>
      <c r="G203" s="153">
        <v>6.033267266E9</v>
      </c>
      <c r="H203" s="164">
        <v>44633.0</v>
      </c>
      <c r="I203" s="153" t="s">
        <v>273</v>
      </c>
      <c r="J203" s="39"/>
      <c r="K203" s="19" t="s">
        <v>379</v>
      </c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 ht="15.75" customHeight="1">
      <c r="A204" s="164">
        <v>44632.0</v>
      </c>
      <c r="B204" s="153" t="s">
        <v>268</v>
      </c>
      <c r="C204" s="153" t="s">
        <v>356</v>
      </c>
      <c r="D204" s="154">
        <v>23500.0</v>
      </c>
      <c r="E204" s="155">
        <v>23500.0</v>
      </c>
      <c r="F204" s="153">
        <v>0.0</v>
      </c>
      <c r="G204" s="153">
        <v>6.033267266E9</v>
      </c>
      <c r="H204" s="164">
        <v>44633.0</v>
      </c>
      <c r="I204" s="153" t="s">
        <v>273</v>
      </c>
      <c r="J204" s="39"/>
      <c r="K204" s="19" t="s">
        <v>379</v>
      </c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 ht="16.5" customHeight="1">
      <c r="A205" s="222">
        <v>44632.0</v>
      </c>
      <c r="B205" s="169" t="s">
        <v>274</v>
      </c>
      <c r="C205" s="169" t="s">
        <v>306</v>
      </c>
      <c r="D205" s="170">
        <v>11300.0</v>
      </c>
      <c r="E205" s="169">
        <v>0.0</v>
      </c>
      <c r="F205" s="170">
        <v>11300.0</v>
      </c>
      <c r="G205" s="169"/>
      <c r="H205" s="169" t="s">
        <v>285</v>
      </c>
      <c r="I205" s="169" t="s">
        <v>279</v>
      </c>
      <c r="J205" s="171"/>
      <c r="K205" s="172" t="s">
        <v>390</v>
      </c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</row>
    <row r="206" ht="15.75" customHeight="1">
      <c r="A206" s="164">
        <v>44632.0</v>
      </c>
      <c r="B206" s="153" t="s">
        <v>268</v>
      </c>
      <c r="C206" s="153" t="s">
        <v>429</v>
      </c>
      <c r="D206" s="154">
        <v>7500.0</v>
      </c>
      <c r="E206" s="155">
        <v>7500.0</v>
      </c>
      <c r="F206" s="153">
        <v>0.0</v>
      </c>
      <c r="G206" s="153">
        <v>6.033267266E9</v>
      </c>
      <c r="H206" s="164">
        <v>44633.0</v>
      </c>
      <c r="I206" s="153" t="s">
        <v>273</v>
      </c>
      <c r="J206" s="39"/>
      <c r="K206" s="19" t="s">
        <v>379</v>
      </c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 ht="15.75" customHeight="1">
      <c r="A207" s="229">
        <v>44632.0</v>
      </c>
      <c r="B207" s="166" t="s">
        <v>268</v>
      </c>
      <c r="C207" s="166" t="s">
        <v>347</v>
      </c>
      <c r="D207" s="167">
        <v>32000.0</v>
      </c>
      <c r="E207" s="166">
        <v>32000.0</v>
      </c>
      <c r="F207" s="167">
        <v>0.0</v>
      </c>
      <c r="G207" s="226">
        <v>6.041313136E9</v>
      </c>
      <c r="H207" s="227">
        <v>44635.0</v>
      </c>
      <c r="I207" s="166" t="s">
        <v>273</v>
      </c>
      <c r="J207" s="39"/>
      <c r="K207" s="19" t="s">
        <v>379</v>
      </c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 ht="15.75" customHeight="1">
      <c r="A208" s="229">
        <v>44632.0</v>
      </c>
      <c r="B208" s="166" t="s">
        <v>268</v>
      </c>
      <c r="C208" s="166" t="s">
        <v>299</v>
      </c>
      <c r="D208" s="167">
        <v>45000.0</v>
      </c>
      <c r="E208" s="167">
        <v>45000.0</v>
      </c>
      <c r="F208" s="166">
        <v>0.0</v>
      </c>
      <c r="G208" s="166">
        <v>6.038203463E9</v>
      </c>
      <c r="H208" s="229">
        <v>44634.0</v>
      </c>
      <c r="I208" s="166" t="s">
        <v>273</v>
      </c>
      <c r="J208" s="39"/>
      <c r="K208" s="19" t="s">
        <v>379</v>
      </c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 ht="15.75" customHeight="1">
      <c r="A209" s="229">
        <v>44632.0</v>
      </c>
      <c r="B209" s="166" t="s">
        <v>268</v>
      </c>
      <c r="C209" s="166" t="s">
        <v>420</v>
      </c>
      <c r="D209" s="167">
        <v>12000.0</v>
      </c>
      <c r="E209" s="166">
        <v>12000.0</v>
      </c>
      <c r="F209" s="167">
        <v>0.0</v>
      </c>
      <c r="G209" s="226">
        <v>6.041313136E9</v>
      </c>
      <c r="H209" s="227">
        <v>44635.0</v>
      </c>
      <c r="I209" s="166" t="s">
        <v>273</v>
      </c>
      <c r="J209" s="39"/>
      <c r="K209" s="19" t="s">
        <v>379</v>
      </c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 ht="15.75" customHeight="1">
      <c r="A210" s="187">
        <v>44633.0</v>
      </c>
      <c r="B210" s="157" t="s">
        <v>274</v>
      </c>
      <c r="C210" s="157" t="s">
        <v>380</v>
      </c>
      <c r="D210" s="158">
        <v>100000.0</v>
      </c>
      <c r="E210" s="158">
        <v>100000.0</v>
      </c>
      <c r="F210" s="157">
        <v>0.0</v>
      </c>
      <c r="G210" s="157">
        <v>6.030888469E9</v>
      </c>
      <c r="H210" s="187">
        <v>44633.0</v>
      </c>
      <c r="I210" s="157" t="s">
        <v>277</v>
      </c>
      <c r="J210" s="19"/>
      <c r="K210" s="19" t="s">
        <v>379</v>
      </c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ht="15.75" customHeight="1">
      <c r="A211" s="204" t="s">
        <v>369</v>
      </c>
      <c r="B211" s="204"/>
      <c r="C211" s="204"/>
      <c r="D211" s="205">
        <f t="shared" ref="D211:F211" si="2">sum(D118:D210)</f>
        <v>2985220</v>
      </c>
      <c r="E211" s="205">
        <f t="shared" si="2"/>
        <v>2587100</v>
      </c>
      <c r="F211" s="205">
        <f t="shared" si="2"/>
        <v>398120</v>
      </c>
      <c r="G211" s="204"/>
      <c r="H211" s="230"/>
      <c r="I211" s="204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</row>
    <row r="212" ht="15.75" customHeight="1">
      <c r="A212" s="209"/>
      <c r="B212" s="210"/>
      <c r="C212" s="210"/>
      <c r="D212" s="212"/>
      <c r="E212" s="210"/>
      <c r="F212" s="212"/>
      <c r="G212" s="210"/>
      <c r="H212" s="210"/>
      <c r="I212" s="210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ht="15.75" customHeight="1">
      <c r="A213" s="209"/>
      <c r="B213" s="210"/>
      <c r="C213" s="211" t="s">
        <v>430</v>
      </c>
      <c r="D213" s="212"/>
      <c r="E213" s="210"/>
      <c r="F213" s="212"/>
      <c r="G213" s="210"/>
      <c r="H213" s="210"/>
      <c r="I213" s="210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ht="15.75" customHeight="1">
      <c r="A214" s="209"/>
      <c r="B214" s="210"/>
      <c r="C214" s="213" t="s">
        <v>371</v>
      </c>
      <c r="D214" s="212">
        <f>D125</f>
        <v>126000</v>
      </c>
      <c r="E214" s="231"/>
      <c r="F214" s="232"/>
      <c r="G214" s="232"/>
      <c r="H214" s="233"/>
      <c r="I214" s="210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ht="15.75" customHeight="1">
      <c r="A215" s="13"/>
      <c r="B215" s="13"/>
      <c r="C215" s="213" t="s">
        <v>373</v>
      </c>
      <c r="D215" s="16">
        <f>D164</f>
        <v>24000</v>
      </c>
      <c r="E215" s="16"/>
      <c r="F215" s="16"/>
      <c r="G215" s="13"/>
      <c r="H215" s="234"/>
      <c r="I215" s="13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ht="15.75" customHeight="1">
      <c r="A216" s="234"/>
      <c r="B216" s="13"/>
      <c r="C216" s="213" t="s">
        <v>374</v>
      </c>
      <c r="D216" s="16">
        <f>D163+D170</f>
        <v>60000</v>
      </c>
      <c r="E216" s="13"/>
      <c r="F216" s="16"/>
      <c r="G216" s="13"/>
      <c r="H216" s="13"/>
      <c r="I216" s="13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ht="15.75" customHeight="1">
      <c r="A217" s="234"/>
      <c r="B217" s="13"/>
      <c r="C217" s="210" t="s">
        <v>375</v>
      </c>
      <c r="D217" s="16">
        <f>D211-D125-D140-D163-D164-D168-D170-D182-D205</f>
        <v>2728920</v>
      </c>
      <c r="E217" s="13"/>
      <c r="F217" s="16"/>
      <c r="G217" s="13"/>
      <c r="H217" s="13"/>
      <c r="I217" s="13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ht="15.75" customHeight="1">
      <c r="A218" s="234"/>
      <c r="B218" s="13"/>
      <c r="C218" s="216" t="s">
        <v>376</v>
      </c>
      <c r="D218" s="235">
        <f>D140+D168+D182+D205</f>
        <v>46300</v>
      </c>
      <c r="E218" s="218" t="s">
        <v>377</v>
      </c>
      <c r="F218" s="236"/>
      <c r="G218" s="237"/>
      <c r="H218" s="237"/>
      <c r="I218" s="13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ht="15.75" customHeight="1">
      <c r="A219" s="234"/>
      <c r="B219" s="13"/>
      <c r="C219" s="211" t="s">
        <v>431</v>
      </c>
      <c r="D219" s="220">
        <f>SUM(D214:D218)</f>
        <v>2985220</v>
      </c>
      <c r="E219" s="146">
        <f>D211-D219</f>
        <v>0</v>
      </c>
      <c r="F219" s="16"/>
      <c r="G219" s="13"/>
      <c r="H219" s="13"/>
      <c r="I219" s="13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ht="15.75" customHeight="1">
      <c r="A220" s="234"/>
      <c r="B220" s="13"/>
      <c r="C220" s="92"/>
      <c r="D220" s="16"/>
      <c r="E220" s="13"/>
      <c r="F220" s="16"/>
      <c r="G220" s="13"/>
      <c r="H220" s="13"/>
      <c r="I220" s="13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ht="15.75" customHeight="1">
      <c r="A221" s="234"/>
      <c r="B221" s="13"/>
      <c r="C221" s="92"/>
      <c r="D221" s="16"/>
      <c r="E221" s="13"/>
      <c r="F221" s="16"/>
      <c r="G221" s="13"/>
      <c r="H221" s="13"/>
      <c r="I221" s="13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ht="15.75" customHeight="1">
      <c r="A222" s="2" t="s">
        <v>29</v>
      </c>
      <c r="B222" s="13"/>
      <c r="C222" s="92"/>
      <c r="D222" s="16"/>
      <c r="E222" s="13"/>
      <c r="F222" s="16"/>
      <c r="G222" s="13"/>
      <c r="H222" s="13"/>
      <c r="I222" s="13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ht="15.75" customHeight="1">
      <c r="A223" s="164">
        <v>44634.0</v>
      </c>
      <c r="B223" s="153" t="s">
        <v>268</v>
      </c>
      <c r="C223" s="153" t="s">
        <v>340</v>
      </c>
      <c r="D223" s="154">
        <v>49500.0</v>
      </c>
      <c r="E223" s="155">
        <v>49500.0</v>
      </c>
      <c r="F223" s="153">
        <v>0.0</v>
      </c>
      <c r="G223" s="153">
        <v>6.043579708E9</v>
      </c>
      <c r="H223" s="164">
        <v>44635.0</v>
      </c>
      <c r="I223" s="153" t="s">
        <v>270</v>
      </c>
      <c r="J223" s="39"/>
      <c r="K223" s="19" t="s">
        <v>432</v>
      </c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ht="15.75" customHeight="1">
      <c r="A224" s="187">
        <v>44634.0</v>
      </c>
      <c r="B224" s="157" t="s">
        <v>274</v>
      </c>
      <c r="C224" s="157" t="s">
        <v>433</v>
      </c>
      <c r="D224" s="158">
        <v>22000.0</v>
      </c>
      <c r="E224" s="159">
        <v>22000.0</v>
      </c>
      <c r="F224" s="157">
        <v>0.0</v>
      </c>
      <c r="G224" s="157">
        <v>6.04310438E9</v>
      </c>
      <c r="H224" s="187">
        <v>44635.0</v>
      </c>
      <c r="I224" s="157" t="s">
        <v>279</v>
      </c>
      <c r="J224" s="19"/>
      <c r="K224" s="19" t="s">
        <v>432</v>
      </c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ht="15.75" customHeight="1">
      <c r="A225" s="229">
        <v>44634.0</v>
      </c>
      <c r="B225" s="166" t="s">
        <v>268</v>
      </c>
      <c r="C225" s="166" t="s">
        <v>359</v>
      </c>
      <c r="D225" s="167">
        <v>23250.0</v>
      </c>
      <c r="E225" s="166">
        <v>0.0</v>
      </c>
      <c r="F225" s="167">
        <v>23250.0</v>
      </c>
      <c r="G225" s="166"/>
      <c r="H225" s="166" t="s">
        <v>285</v>
      </c>
      <c r="I225" s="166" t="s">
        <v>270</v>
      </c>
      <c r="J225" s="39"/>
      <c r="K225" s="19" t="s">
        <v>432</v>
      </c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ht="15.75" customHeight="1">
      <c r="A226" s="164">
        <v>44634.0</v>
      </c>
      <c r="B226" s="153" t="s">
        <v>268</v>
      </c>
      <c r="C226" s="153" t="s">
        <v>434</v>
      </c>
      <c r="D226" s="154">
        <v>18500.0</v>
      </c>
      <c r="E226" s="155">
        <v>18500.0</v>
      </c>
      <c r="F226" s="153">
        <v>0.0</v>
      </c>
      <c r="G226" s="153">
        <v>6.048851028E9</v>
      </c>
      <c r="H226" s="164">
        <v>44636.0</v>
      </c>
      <c r="I226" s="153" t="s">
        <v>296</v>
      </c>
      <c r="J226" s="39"/>
      <c r="K226" s="19" t="s">
        <v>432</v>
      </c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ht="15.75" customHeight="1">
      <c r="A227" s="164">
        <v>44634.0</v>
      </c>
      <c r="B227" s="153" t="s">
        <v>268</v>
      </c>
      <c r="C227" s="153" t="s">
        <v>349</v>
      </c>
      <c r="D227" s="154">
        <v>13500.0</v>
      </c>
      <c r="E227" s="155">
        <v>13500.0</v>
      </c>
      <c r="F227" s="153">
        <v>0.0</v>
      </c>
      <c r="G227" s="153">
        <v>6.048851028E9</v>
      </c>
      <c r="H227" s="164">
        <v>44636.0</v>
      </c>
      <c r="I227" s="153" t="s">
        <v>296</v>
      </c>
      <c r="J227" s="39"/>
      <c r="K227" s="19" t="s">
        <v>432</v>
      </c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ht="15.75" customHeight="1">
      <c r="A228" s="164">
        <v>44634.0</v>
      </c>
      <c r="B228" s="153" t="s">
        <v>268</v>
      </c>
      <c r="C228" s="153" t="s">
        <v>384</v>
      </c>
      <c r="D228" s="154">
        <v>30000.0</v>
      </c>
      <c r="E228" s="155">
        <v>30000.0</v>
      </c>
      <c r="F228" s="153">
        <v>0.0</v>
      </c>
      <c r="G228" s="153">
        <v>6.040079096E9</v>
      </c>
      <c r="H228" s="164">
        <v>44634.0</v>
      </c>
      <c r="I228" s="153" t="s">
        <v>290</v>
      </c>
      <c r="J228" s="39"/>
      <c r="K228" s="19" t="s">
        <v>432</v>
      </c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ht="15.75" customHeight="1">
      <c r="A229" s="164">
        <v>44634.0</v>
      </c>
      <c r="B229" s="153" t="s">
        <v>268</v>
      </c>
      <c r="C229" s="153" t="s">
        <v>368</v>
      </c>
      <c r="D229" s="154">
        <v>13500.0</v>
      </c>
      <c r="E229" s="155">
        <v>13500.0</v>
      </c>
      <c r="F229" s="153">
        <v>0.0</v>
      </c>
      <c r="G229" s="153">
        <v>6.048851028E9</v>
      </c>
      <c r="H229" s="164">
        <v>44636.0</v>
      </c>
      <c r="I229" s="153" t="s">
        <v>296</v>
      </c>
      <c r="J229" s="39"/>
      <c r="K229" s="19" t="s">
        <v>432</v>
      </c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ht="15.75" customHeight="1">
      <c r="A230" s="164">
        <v>44634.0</v>
      </c>
      <c r="B230" s="153" t="s">
        <v>268</v>
      </c>
      <c r="C230" s="153" t="s">
        <v>435</v>
      </c>
      <c r="D230" s="154">
        <v>8000.0</v>
      </c>
      <c r="E230" s="155">
        <v>8000.0</v>
      </c>
      <c r="F230" s="153">
        <v>0.0</v>
      </c>
      <c r="G230" s="153">
        <v>6.048851028E9</v>
      </c>
      <c r="H230" s="164">
        <v>44636.0</v>
      </c>
      <c r="I230" s="153" t="s">
        <v>296</v>
      </c>
      <c r="J230" s="39"/>
      <c r="K230" s="19" t="s">
        <v>432</v>
      </c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ht="15.75" customHeight="1">
      <c r="A231" s="164">
        <v>44634.0</v>
      </c>
      <c r="B231" s="153" t="s">
        <v>268</v>
      </c>
      <c r="C231" s="153" t="s">
        <v>436</v>
      </c>
      <c r="D231" s="154">
        <v>24500.0</v>
      </c>
      <c r="E231" s="155">
        <v>24500.0</v>
      </c>
      <c r="F231" s="153">
        <v>0.0</v>
      </c>
      <c r="G231" s="153">
        <v>6.043579708E9</v>
      </c>
      <c r="H231" s="164">
        <v>44635.0</v>
      </c>
      <c r="I231" s="153" t="s">
        <v>270</v>
      </c>
      <c r="J231" s="39"/>
      <c r="K231" s="19" t="s">
        <v>432</v>
      </c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ht="15.75" customHeight="1">
      <c r="A232" s="187">
        <v>44634.0</v>
      </c>
      <c r="B232" s="157" t="s">
        <v>274</v>
      </c>
      <c r="C232" s="157" t="s">
        <v>437</v>
      </c>
      <c r="D232" s="158">
        <v>12500.0</v>
      </c>
      <c r="E232" s="159">
        <v>12500.0</v>
      </c>
      <c r="F232" s="157">
        <v>0.0</v>
      </c>
      <c r="G232" s="157">
        <v>6.037752688E9</v>
      </c>
      <c r="H232" s="187">
        <v>44634.0</v>
      </c>
      <c r="I232" s="157" t="s">
        <v>279</v>
      </c>
      <c r="J232" s="19"/>
      <c r="K232" s="19" t="s">
        <v>432</v>
      </c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ht="15.75" customHeight="1">
      <c r="A233" s="187">
        <v>44634.0</v>
      </c>
      <c r="B233" s="157" t="s">
        <v>274</v>
      </c>
      <c r="C233" s="157" t="s">
        <v>380</v>
      </c>
      <c r="D233" s="158">
        <v>100000.0</v>
      </c>
      <c r="E233" s="159">
        <v>100000.0</v>
      </c>
      <c r="F233" s="157">
        <v>0.0</v>
      </c>
      <c r="G233" s="157">
        <v>6.04310438E9</v>
      </c>
      <c r="H233" s="187">
        <v>44635.0</v>
      </c>
      <c r="I233" s="157" t="s">
        <v>279</v>
      </c>
      <c r="J233" s="19"/>
      <c r="K233" s="19" t="s">
        <v>432</v>
      </c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ht="15.75" customHeight="1">
      <c r="A234" s="238">
        <v>44634.0</v>
      </c>
      <c r="B234" s="239" t="s">
        <v>283</v>
      </c>
      <c r="C234" s="239" t="s">
        <v>438</v>
      </c>
      <c r="D234" s="240">
        <v>100000.0</v>
      </c>
      <c r="E234" s="239">
        <v>0.0</v>
      </c>
      <c r="F234" s="240">
        <v>100000.0</v>
      </c>
      <c r="G234" s="239"/>
      <c r="H234" s="239" t="s">
        <v>285</v>
      </c>
      <c r="I234" s="239" t="s">
        <v>286</v>
      </c>
      <c r="J234" s="148"/>
      <c r="K234" s="239" t="s">
        <v>439</v>
      </c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</row>
    <row r="235" ht="15.75" customHeight="1">
      <c r="A235" s="164">
        <v>44634.0</v>
      </c>
      <c r="B235" s="153" t="s">
        <v>268</v>
      </c>
      <c r="C235" s="153" t="s">
        <v>315</v>
      </c>
      <c r="D235" s="154">
        <v>3000.0</v>
      </c>
      <c r="E235" s="155">
        <v>3000.0</v>
      </c>
      <c r="F235" s="153">
        <v>0.0</v>
      </c>
      <c r="G235" s="153">
        <v>6.040079096E9</v>
      </c>
      <c r="H235" s="164">
        <v>44634.0</v>
      </c>
      <c r="I235" s="153" t="s">
        <v>290</v>
      </c>
      <c r="J235" s="39"/>
      <c r="K235" s="19" t="s">
        <v>432</v>
      </c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ht="15.75" customHeight="1">
      <c r="A236" s="164">
        <v>44635.0</v>
      </c>
      <c r="B236" s="153" t="s">
        <v>268</v>
      </c>
      <c r="C236" s="153" t="s">
        <v>269</v>
      </c>
      <c r="D236" s="154">
        <v>30000.0</v>
      </c>
      <c r="E236" s="155">
        <v>30000.0</v>
      </c>
      <c r="F236" s="153">
        <v>0.0</v>
      </c>
      <c r="G236" s="153">
        <v>6.053561738E9</v>
      </c>
      <c r="H236" s="164">
        <v>44636.0</v>
      </c>
      <c r="I236" s="153" t="s">
        <v>270</v>
      </c>
      <c r="J236" s="39"/>
      <c r="K236" s="19" t="s">
        <v>432</v>
      </c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ht="15.75" customHeight="1">
      <c r="A237" s="187">
        <v>44635.0</v>
      </c>
      <c r="B237" s="157" t="s">
        <v>283</v>
      </c>
      <c r="C237" s="157" t="s">
        <v>440</v>
      </c>
      <c r="D237" s="158">
        <v>20000.0</v>
      </c>
      <c r="E237" s="159">
        <v>20000.0</v>
      </c>
      <c r="F237" s="157">
        <v>0.0</v>
      </c>
      <c r="G237" s="157">
        <v>6.050495749E9</v>
      </c>
      <c r="H237" s="187">
        <v>44636.0</v>
      </c>
      <c r="I237" s="157" t="s">
        <v>286</v>
      </c>
      <c r="J237" s="19"/>
      <c r="K237" s="19" t="s">
        <v>432</v>
      </c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ht="15.75" customHeight="1">
      <c r="A238" s="187">
        <v>44635.0</v>
      </c>
      <c r="B238" s="157" t="s">
        <v>274</v>
      </c>
      <c r="C238" s="157" t="s">
        <v>441</v>
      </c>
      <c r="D238" s="158">
        <v>60000.0</v>
      </c>
      <c r="E238" s="159">
        <v>60000.0</v>
      </c>
      <c r="F238" s="157">
        <v>0.0</v>
      </c>
      <c r="G238" s="157">
        <v>6.050672764E9</v>
      </c>
      <c r="H238" s="187">
        <v>44636.0</v>
      </c>
      <c r="I238" s="157" t="s">
        <v>277</v>
      </c>
      <c r="J238" s="19"/>
      <c r="K238" s="19" t="s">
        <v>432</v>
      </c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ht="15.75" customHeight="1">
      <c r="A239" s="187">
        <v>44635.0</v>
      </c>
      <c r="B239" s="157" t="s">
        <v>274</v>
      </c>
      <c r="C239" s="157" t="s">
        <v>442</v>
      </c>
      <c r="D239" s="158">
        <v>40000.0</v>
      </c>
      <c r="E239" s="159">
        <v>40000.0</v>
      </c>
      <c r="F239" s="157">
        <v>0.0</v>
      </c>
      <c r="G239" s="157">
        <v>6.053045655E9</v>
      </c>
      <c r="H239" s="187">
        <v>44636.0</v>
      </c>
      <c r="I239" s="157" t="s">
        <v>279</v>
      </c>
      <c r="J239" s="19"/>
      <c r="K239" s="19" t="s">
        <v>432</v>
      </c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ht="15.75" customHeight="1">
      <c r="A240" s="164">
        <v>44635.0</v>
      </c>
      <c r="B240" s="153" t="s">
        <v>268</v>
      </c>
      <c r="C240" s="153" t="s">
        <v>341</v>
      </c>
      <c r="D240" s="154">
        <v>10000.0</v>
      </c>
      <c r="E240" s="155">
        <v>10000.0</v>
      </c>
      <c r="F240" s="153">
        <v>0.0</v>
      </c>
      <c r="G240" s="153">
        <v>6.046601981E9</v>
      </c>
      <c r="H240" s="164">
        <v>44635.0</v>
      </c>
      <c r="I240" s="153" t="s">
        <v>290</v>
      </c>
      <c r="J240" s="39"/>
      <c r="K240" s="19" t="s">
        <v>432</v>
      </c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ht="15.75" customHeight="1">
      <c r="A241" s="164">
        <v>44635.0</v>
      </c>
      <c r="B241" s="153" t="s">
        <v>268</v>
      </c>
      <c r="C241" s="153" t="s">
        <v>443</v>
      </c>
      <c r="D241" s="154">
        <v>10500.0</v>
      </c>
      <c r="E241" s="155">
        <v>10500.0</v>
      </c>
      <c r="F241" s="153">
        <v>0.0</v>
      </c>
      <c r="G241" s="153">
        <v>6.048854479E9</v>
      </c>
      <c r="H241" s="164">
        <v>44636.0</v>
      </c>
      <c r="I241" s="153" t="s">
        <v>296</v>
      </c>
      <c r="J241" s="39"/>
      <c r="K241" s="19" t="s">
        <v>432</v>
      </c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ht="15.75" customHeight="1">
      <c r="A242" s="164">
        <v>44635.0</v>
      </c>
      <c r="B242" s="153" t="s">
        <v>268</v>
      </c>
      <c r="C242" s="153" t="s">
        <v>272</v>
      </c>
      <c r="D242" s="154">
        <v>18500.0</v>
      </c>
      <c r="E242" s="155">
        <v>18500.0</v>
      </c>
      <c r="F242" s="153">
        <v>0.0</v>
      </c>
      <c r="G242" s="153">
        <v>6.048854479E9</v>
      </c>
      <c r="H242" s="164">
        <v>44636.0</v>
      </c>
      <c r="I242" s="153" t="s">
        <v>296</v>
      </c>
      <c r="J242" s="39"/>
      <c r="K242" s="19" t="s">
        <v>432</v>
      </c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ht="15.75" customHeight="1">
      <c r="A243" s="164">
        <v>44635.0</v>
      </c>
      <c r="B243" s="153" t="s">
        <v>268</v>
      </c>
      <c r="C243" s="153" t="s">
        <v>358</v>
      </c>
      <c r="D243" s="154">
        <v>15000.0</v>
      </c>
      <c r="E243" s="155">
        <v>15000.0</v>
      </c>
      <c r="F243" s="153">
        <v>0.0</v>
      </c>
      <c r="G243" s="153">
        <v>6.042040051E9</v>
      </c>
      <c r="H243" s="164">
        <v>44635.0</v>
      </c>
      <c r="I243" s="153" t="s">
        <v>273</v>
      </c>
      <c r="J243" s="39"/>
      <c r="K243" s="19" t="s">
        <v>432</v>
      </c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ht="15.75" customHeight="1">
      <c r="A244" s="164">
        <v>44635.0</v>
      </c>
      <c r="B244" s="153" t="s">
        <v>268</v>
      </c>
      <c r="C244" s="153" t="s">
        <v>300</v>
      </c>
      <c r="D244" s="154">
        <v>35000.0</v>
      </c>
      <c r="E244" s="155">
        <v>35000.0</v>
      </c>
      <c r="F244" s="153">
        <v>0.0</v>
      </c>
      <c r="G244" s="153">
        <v>6.042040051E9</v>
      </c>
      <c r="H244" s="164">
        <v>44635.0</v>
      </c>
      <c r="I244" s="153" t="s">
        <v>273</v>
      </c>
      <c r="J244" s="39"/>
      <c r="K244" s="19" t="s">
        <v>432</v>
      </c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ht="15.75" customHeight="1">
      <c r="A245" s="164">
        <v>44635.0</v>
      </c>
      <c r="B245" s="153" t="s">
        <v>268</v>
      </c>
      <c r="C245" s="153" t="s">
        <v>444</v>
      </c>
      <c r="D245" s="154">
        <v>25000.0</v>
      </c>
      <c r="E245" s="155">
        <v>25000.0</v>
      </c>
      <c r="F245" s="153">
        <v>0.0</v>
      </c>
      <c r="G245" s="153">
        <v>6.042040051E9</v>
      </c>
      <c r="H245" s="164">
        <v>44635.0</v>
      </c>
      <c r="I245" s="153" t="s">
        <v>273</v>
      </c>
      <c r="J245" s="39"/>
      <c r="K245" s="19" t="s">
        <v>432</v>
      </c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ht="15.75" customHeight="1">
      <c r="A246" s="223">
        <v>44635.0</v>
      </c>
      <c r="B246" s="202" t="s">
        <v>283</v>
      </c>
      <c r="C246" s="202" t="s">
        <v>394</v>
      </c>
      <c r="D246" s="203">
        <v>124000.0</v>
      </c>
      <c r="E246" s="224">
        <v>124000.0</v>
      </c>
      <c r="F246" s="84">
        <v>0.0</v>
      </c>
      <c r="G246" s="84" t="s">
        <v>445</v>
      </c>
      <c r="H246" s="225">
        <v>44641.0</v>
      </c>
      <c r="I246" s="202" t="s">
        <v>286</v>
      </c>
      <c r="J246" s="19"/>
      <c r="K246" s="19" t="s">
        <v>432</v>
      </c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ht="15.75" customHeight="1">
      <c r="A247" s="223">
        <v>44635.0</v>
      </c>
      <c r="B247" s="202" t="s">
        <v>283</v>
      </c>
      <c r="C247" s="202" t="s">
        <v>398</v>
      </c>
      <c r="D247" s="203">
        <v>40000.0</v>
      </c>
      <c r="E247" s="159">
        <v>40000.0</v>
      </c>
      <c r="F247" s="202">
        <v>0.0</v>
      </c>
      <c r="G247" s="202">
        <v>6.055357327E9</v>
      </c>
      <c r="H247" s="223">
        <v>44637.0</v>
      </c>
      <c r="I247" s="202" t="s">
        <v>286</v>
      </c>
      <c r="J247" s="19"/>
      <c r="K247" s="19" t="s">
        <v>432</v>
      </c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ht="15.75" customHeight="1">
      <c r="A248" s="164">
        <v>44635.0</v>
      </c>
      <c r="B248" s="153" t="s">
        <v>268</v>
      </c>
      <c r="C248" s="153" t="s">
        <v>358</v>
      </c>
      <c r="D248" s="154">
        <v>21000.0</v>
      </c>
      <c r="E248" s="155">
        <v>21000.0</v>
      </c>
      <c r="F248" s="153">
        <v>0.0</v>
      </c>
      <c r="G248" s="153">
        <v>6.046601981E9</v>
      </c>
      <c r="H248" s="164">
        <v>44636.0</v>
      </c>
      <c r="I248" s="153" t="s">
        <v>290</v>
      </c>
      <c r="J248" s="39"/>
      <c r="K248" s="19" t="s">
        <v>432</v>
      </c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ht="15.75" customHeight="1">
      <c r="A249" s="187">
        <v>44635.0</v>
      </c>
      <c r="B249" s="157" t="s">
        <v>283</v>
      </c>
      <c r="C249" s="157" t="s">
        <v>446</v>
      </c>
      <c r="D249" s="158">
        <v>10000.0</v>
      </c>
      <c r="E249" s="159">
        <v>10000.0</v>
      </c>
      <c r="F249" s="157">
        <v>0.0</v>
      </c>
      <c r="G249" s="157">
        <v>6.049973397E9</v>
      </c>
      <c r="H249" s="187">
        <v>44636.0</v>
      </c>
      <c r="I249" s="157" t="s">
        <v>286</v>
      </c>
      <c r="J249" s="19"/>
      <c r="K249" s="19" t="s">
        <v>432</v>
      </c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ht="15.75" customHeight="1">
      <c r="A250" s="187">
        <v>44635.0</v>
      </c>
      <c r="B250" s="157" t="s">
        <v>283</v>
      </c>
      <c r="C250" s="157" t="s">
        <v>447</v>
      </c>
      <c r="D250" s="158">
        <v>20000.0</v>
      </c>
      <c r="E250" s="159">
        <v>20000.0</v>
      </c>
      <c r="F250" s="157">
        <v>0.0</v>
      </c>
      <c r="G250" s="157">
        <v>6.04942433E9</v>
      </c>
      <c r="H250" s="187">
        <v>44636.0</v>
      </c>
      <c r="I250" s="157" t="s">
        <v>286</v>
      </c>
      <c r="J250" s="19"/>
      <c r="K250" s="19" t="s">
        <v>432</v>
      </c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ht="15.75" customHeight="1">
      <c r="A251" s="238">
        <v>44635.0</v>
      </c>
      <c r="B251" s="239" t="s">
        <v>283</v>
      </c>
      <c r="C251" s="239" t="s">
        <v>438</v>
      </c>
      <c r="D251" s="240">
        <v>100000.0</v>
      </c>
      <c r="E251" s="239">
        <v>0.0</v>
      </c>
      <c r="F251" s="240">
        <v>100000.0</v>
      </c>
      <c r="G251" s="239"/>
      <c r="H251" s="239" t="s">
        <v>285</v>
      </c>
      <c r="I251" s="239" t="s">
        <v>448</v>
      </c>
      <c r="J251" s="148"/>
      <c r="K251" s="239" t="s">
        <v>439</v>
      </c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</row>
    <row r="252" ht="15.75" customHeight="1">
      <c r="A252" s="238">
        <v>44635.0</v>
      </c>
      <c r="B252" s="239" t="s">
        <v>283</v>
      </c>
      <c r="C252" s="239" t="s">
        <v>438</v>
      </c>
      <c r="D252" s="240">
        <v>100000.0</v>
      </c>
      <c r="E252" s="239">
        <v>0.0</v>
      </c>
      <c r="F252" s="240">
        <v>100000.0</v>
      </c>
      <c r="G252" s="239"/>
      <c r="H252" s="239" t="s">
        <v>285</v>
      </c>
      <c r="I252" s="239" t="s">
        <v>286</v>
      </c>
      <c r="J252" s="148"/>
      <c r="K252" s="239" t="s">
        <v>439</v>
      </c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</row>
    <row r="253" ht="15.75" customHeight="1">
      <c r="A253" s="164">
        <v>44636.0</v>
      </c>
      <c r="B253" s="153" t="s">
        <v>268</v>
      </c>
      <c r="C253" s="153" t="s">
        <v>314</v>
      </c>
      <c r="D253" s="154">
        <v>70000.0</v>
      </c>
      <c r="E253" s="155">
        <v>70000.0</v>
      </c>
      <c r="F253" s="153">
        <v>0.0</v>
      </c>
      <c r="G253" s="153">
        <v>6.053329692E9</v>
      </c>
      <c r="H253" s="164">
        <v>44636.0</v>
      </c>
      <c r="I253" s="153" t="s">
        <v>290</v>
      </c>
      <c r="J253" s="39"/>
      <c r="K253" s="19" t="s">
        <v>432</v>
      </c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ht="15.75" customHeight="1">
      <c r="A254" s="164">
        <v>44636.0</v>
      </c>
      <c r="B254" s="153" t="s">
        <v>268</v>
      </c>
      <c r="C254" s="153" t="s">
        <v>449</v>
      </c>
      <c r="D254" s="154">
        <v>13000.0</v>
      </c>
      <c r="E254" s="155">
        <v>13000.0</v>
      </c>
      <c r="F254" s="153">
        <v>0.0</v>
      </c>
      <c r="G254" s="153">
        <v>6.053329692E9</v>
      </c>
      <c r="H254" s="164">
        <v>44636.0</v>
      </c>
      <c r="I254" s="153" t="s">
        <v>290</v>
      </c>
      <c r="J254" s="39"/>
      <c r="K254" s="19" t="s">
        <v>432</v>
      </c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ht="15.75" customHeight="1">
      <c r="A255" s="187">
        <v>44636.0</v>
      </c>
      <c r="B255" s="157" t="s">
        <v>274</v>
      </c>
      <c r="C255" s="157" t="s">
        <v>450</v>
      </c>
      <c r="D255" s="158">
        <v>15000.0</v>
      </c>
      <c r="E255" s="159">
        <v>15000.0</v>
      </c>
      <c r="F255" s="157">
        <v>0.0</v>
      </c>
      <c r="G255" s="157">
        <v>6.055731122E9</v>
      </c>
      <c r="H255" s="187">
        <v>44637.0</v>
      </c>
      <c r="I255" s="157" t="s">
        <v>277</v>
      </c>
      <c r="J255" s="19"/>
      <c r="K255" s="19" t="s">
        <v>432</v>
      </c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ht="15.75" customHeight="1">
      <c r="A256" s="187">
        <v>44636.0</v>
      </c>
      <c r="B256" s="157" t="s">
        <v>274</v>
      </c>
      <c r="C256" s="157" t="s">
        <v>380</v>
      </c>
      <c r="D256" s="158">
        <v>100000.0</v>
      </c>
      <c r="E256" s="159">
        <v>100000.0</v>
      </c>
      <c r="F256" s="157">
        <v>0.0</v>
      </c>
      <c r="G256" s="157">
        <v>6.05731998E9</v>
      </c>
      <c r="H256" s="187">
        <v>44637.0</v>
      </c>
      <c r="I256" s="157" t="s">
        <v>279</v>
      </c>
      <c r="J256" s="19"/>
      <c r="K256" s="19" t="s">
        <v>432</v>
      </c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ht="15.75" customHeight="1">
      <c r="A257" s="187">
        <v>44636.0</v>
      </c>
      <c r="B257" s="157" t="s">
        <v>274</v>
      </c>
      <c r="C257" s="157" t="s">
        <v>451</v>
      </c>
      <c r="D257" s="158">
        <v>45000.0</v>
      </c>
      <c r="E257" s="159">
        <v>45000.0</v>
      </c>
      <c r="F257" s="157">
        <v>0.0</v>
      </c>
      <c r="G257" s="157">
        <v>6.056785704E9</v>
      </c>
      <c r="H257" s="187">
        <v>44637.0</v>
      </c>
      <c r="I257" s="157" t="s">
        <v>279</v>
      </c>
      <c r="J257" s="19"/>
      <c r="K257" s="19" t="s">
        <v>432</v>
      </c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ht="15.75" customHeight="1">
      <c r="A258" s="187">
        <v>44636.0</v>
      </c>
      <c r="B258" s="157" t="s">
        <v>274</v>
      </c>
      <c r="C258" s="157" t="s">
        <v>452</v>
      </c>
      <c r="D258" s="158">
        <v>10000.0</v>
      </c>
      <c r="E258" s="159">
        <v>10000.0</v>
      </c>
      <c r="F258" s="157">
        <v>0.0</v>
      </c>
      <c r="G258" s="157">
        <v>6.056785704E9</v>
      </c>
      <c r="H258" s="187">
        <v>44637.0</v>
      </c>
      <c r="I258" s="157" t="s">
        <v>279</v>
      </c>
      <c r="J258" s="19"/>
      <c r="K258" s="19" t="s">
        <v>432</v>
      </c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ht="15.75" customHeight="1">
      <c r="A259" s="164">
        <v>44636.0</v>
      </c>
      <c r="B259" s="153" t="s">
        <v>268</v>
      </c>
      <c r="C259" s="153" t="s">
        <v>453</v>
      </c>
      <c r="D259" s="154">
        <v>15000.0</v>
      </c>
      <c r="E259" s="155">
        <v>15000.0</v>
      </c>
      <c r="F259" s="153">
        <v>0.0</v>
      </c>
      <c r="G259" s="153">
        <v>6.056339038E9</v>
      </c>
      <c r="H259" s="164">
        <v>44637.0</v>
      </c>
      <c r="I259" s="153" t="s">
        <v>296</v>
      </c>
      <c r="J259" s="39"/>
      <c r="K259" s="19" t="s">
        <v>432</v>
      </c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ht="15.75" customHeight="1">
      <c r="A260" s="164">
        <v>44636.0</v>
      </c>
      <c r="B260" s="153" t="s">
        <v>268</v>
      </c>
      <c r="C260" s="153" t="s">
        <v>454</v>
      </c>
      <c r="D260" s="154">
        <v>21000.0</v>
      </c>
      <c r="E260" s="155">
        <v>21000.0</v>
      </c>
      <c r="F260" s="153">
        <v>0.0</v>
      </c>
      <c r="G260" s="153">
        <v>6.056339038E9</v>
      </c>
      <c r="H260" s="164">
        <v>44637.0</v>
      </c>
      <c r="I260" s="153" t="s">
        <v>296</v>
      </c>
      <c r="J260" s="39"/>
      <c r="K260" s="19" t="s">
        <v>432</v>
      </c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 ht="15.75" customHeight="1">
      <c r="A261" s="223">
        <v>44636.0</v>
      </c>
      <c r="B261" s="202" t="s">
        <v>283</v>
      </c>
      <c r="C261" s="202" t="s">
        <v>455</v>
      </c>
      <c r="D261" s="203">
        <v>140000.0</v>
      </c>
      <c r="E261" s="202">
        <v>0.0</v>
      </c>
      <c r="F261" s="203">
        <v>140000.0</v>
      </c>
      <c r="G261" s="202"/>
      <c r="H261" s="202" t="s">
        <v>285</v>
      </c>
      <c r="I261" s="202" t="s">
        <v>448</v>
      </c>
      <c r="J261" s="19"/>
      <c r="K261" s="19" t="s">
        <v>432</v>
      </c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ht="15.75" customHeight="1">
      <c r="A262" s="164">
        <v>44636.0</v>
      </c>
      <c r="B262" s="153" t="s">
        <v>268</v>
      </c>
      <c r="C262" s="153" t="s">
        <v>456</v>
      </c>
      <c r="D262" s="154">
        <v>120000.0</v>
      </c>
      <c r="E262" s="155">
        <v>120000.0</v>
      </c>
      <c r="F262" s="153">
        <v>0.0</v>
      </c>
      <c r="G262" s="153">
        <v>6.054782564E9</v>
      </c>
      <c r="H262" s="164">
        <v>44637.0</v>
      </c>
      <c r="I262" s="153" t="s">
        <v>270</v>
      </c>
      <c r="J262" s="39"/>
      <c r="K262" s="19" t="s">
        <v>432</v>
      </c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 ht="15.75" customHeight="1">
      <c r="A263" s="222">
        <v>44636.0</v>
      </c>
      <c r="B263" s="169" t="s">
        <v>274</v>
      </c>
      <c r="C263" s="169" t="s">
        <v>306</v>
      </c>
      <c r="D263" s="170">
        <v>16630.0</v>
      </c>
      <c r="E263" s="169">
        <v>0.0</v>
      </c>
      <c r="F263" s="170">
        <v>16630.0</v>
      </c>
      <c r="G263" s="169"/>
      <c r="H263" s="169" t="s">
        <v>285</v>
      </c>
      <c r="I263" s="169" t="s">
        <v>277</v>
      </c>
      <c r="J263" s="171"/>
      <c r="K263" s="172" t="s">
        <v>457</v>
      </c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</row>
    <row r="264" ht="15.75" customHeight="1">
      <c r="A264" s="164">
        <v>44636.0</v>
      </c>
      <c r="B264" s="153" t="s">
        <v>268</v>
      </c>
      <c r="C264" s="153" t="s">
        <v>300</v>
      </c>
      <c r="D264" s="154">
        <v>15000.0</v>
      </c>
      <c r="E264" s="155">
        <v>15000.0</v>
      </c>
      <c r="F264" s="153">
        <v>0.0</v>
      </c>
      <c r="G264" s="153">
        <v>6.056339038E9</v>
      </c>
      <c r="H264" s="164">
        <v>44637.0</v>
      </c>
      <c r="I264" s="153" t="s">
        <v>296</v>
      </c>
      <c r="J264" s="39"/>
      <c r="K264" s="19" t="s">
        <v>432</v>
      </c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 ht="15.75" customHeight="1">
      <c r="A265" s="187">
        <v>44637.0</v>
      </c>
      <c r="B265" s="157" t="s">
        <v>283</v>
      </c>
      <c r="C265" s="157" t="s">
        <v>458</v>
      </c>
      <c r="D265" s="158">
        <v>240000.0</v>
      </c>
      <c r="E265" s="159">
        <v>240000.0</v>
      </c>
      <c r="F265" s="157">
        <v>0.0</v>
      </c>
      <c r="G265" s="157">
        <v>6.068408187E9</v>
      </c>
      <c r="H265" s="187">
        <v>44639.0</v>
      </c>
      <c r="I265" s="157" t="s">
        <v>448</v>
      </c>
      <c r="J265" s="19"/>
      <c r="K265" s="19" t="s">
        <v>432</v>
      </c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ht="15.75" customHeight="1">
      <c r="A266" s="164">
        <v>44637.0</v>
      </c>
      <c r="B266" s="153" t="s">
        <v>268</v>
      </c>
      <c r="C266" s="153" t="s">
        <v>352</v>
      </c>
      <c r="D266" s="154">
        <v>13000.0</v>
      </c>
      <c r="E266" s="155">
        <v>13000.0</v>
      </c>
      <c r="F266" s="153">
        <v>0.0</v>
      </c>
      <c r="G266" s="153">
        <v>6.062478476E9</v>
      </c>
      <c r="H266" s="164">
        <v>44638.0</v>
      </c>
      <c r="I266" s="153" t="s">
        <v>296</v>
      </c>
      <c r="J266" s="39"/>
      <c r="K266" s="19" t="s">
        <v>432</v>
      </c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 ht="15.75" customHeight="1">
      <c r="A267" s="187">
        <v>44637.0</v>
      </c>
      <c r="B267" s="157" t="s">
        <v>274</v>
      </c>
      <c r="C267" s="157" t="s">
        <v>428</v>
      </c>
      <c r="D267" s="158">
        <v>6400.0</v>
      </c>
      <c r="E267" s="159">
        <v>6400.0</v>
      </c>
      <c r="F267" s="157">
        <v>0.0</v>
      </c>
      <c r="G267" s="157">
        <v>6.068988651E9</v>
      </c>
      <c r="H267" s="187">
        <v>44639.0</v>
      </c>
      <c r="I267" s="157" t="s">
        <v>277</v>
      </c>
      <c r="J267" s="19"/>
      <c r="K267" s="19" t="s">
        <v>432</v>
      </c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ht="15.75" customHeight="1">
      <c r="A268" s="241">
        <v>44637.0</v>
      </c>
      <c r="B268" s="242" t="s">
        <v>283</v>
      </c>
      <c r="C268" s="242" t="s">
        <v>459</v>
      </c>
      <c r="D268" s="243">
        <v>80000.0</v>
      </c>
      <c r="E268" s="243">
        <v>80000.0</v>
      </c>
      <c r="F268" s="242">
        <v>0.0</v>
      </c>
      <c r="G268" s="242">
        <v>6.06087316E9</v>
      </c>
      <c r="H268" s="241">
        <v>44638.0</v>
      </c>
      <c r="I268" s="242" t="s">
        <v>286</v>
      </c>
      <c r="J268" s="244" t="s">
        <v>460</v>
      </c>
      <c r="K268" s="245" t="s">
        <v>461</v>
      </c>
      <c r="L268" s="244"/>
      <c r="M268" s="244"/>
      <c r="N268" s="244"/>
      <c r="O268" s="244"/>
      <c r="P268" s="244"/>
      <c r="Q268" s="244"/>
      <c r="R268" s="244"/>
      <c r="S268" s="244"/>
      <c r="T268" s="244"/>
      <c r="U268" s="244"/>
      <c r="V268" s="244"/>
      <c r="W268" s="244"/>
      <c r="X268" s="244"/>
      <c r="Y268" s="244"/>
      <c r="Z268" s="244"/>
      <c r="AA268" s="244"/>
      <c r="AB268" s="244"/>
    </row>
    <row r="269" ht="15.75" customHeight="1">
      <c r="A269" s="187">
        <v>44637.0</v>
      </c>
      <c r="B269" s="157" t="s">
        <v>274</v>
      </c>
      <c r="C269" s="157" t="s">
        <v>462</v>
      </c>
      <c r="D269" s="158">
        <v>80000.0</v>
      </c>
      <c r="E269" s="159">
        <v>80000.0</v>
      </c>
      <c r="F269" s="157">
        <v>0.0</v>
      </c>
      <c r="G269" s="157">
        <v>6.059081302E9</v>
      </c>
      <c r="H269" s="187">
        <v>44637.0</v>
      </c>
      <c r="I269" s="157" t="s">
        <v>389</v>
      </c>
      <c r="J269" s="19"/>
      <c r="K269" s="19" t="s">
        <v>432</v>
      </c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ht="15.75" customHeight="1">
      <c r="A270" s="164">
        <v>44637.0</v>
      </c>
      <c r="B270" s="153" t="s">
        <v>268</v>
      </c>
      <c r="C270" s="153" t="s">
        <v>337</v>
      </c>
      <c r="D270" s="154">
        <v>60000.0</v>
      </c>
      <c r="E270" s="155">
        <v>60000.0</v>
      </c>
      <c r="F270" s="153">
        <v>0.0</v>
      </c>
      <c r="G270" s="153">
        <v>6.062075442E9</v>
      </c>
      <c r="H270" s="164">
        <v>44638.0</v>
      </c>
      <c r="I270" s="153" t="s">
        <v>273</v>
      </c>
      <c r="J270" s="133"/>
      <c r="K270" s="19" t="s">
        <v>432</v>
      </c>
      <c r="L270" s="133"/>
      <c r="M270" s="133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ht="15.75" customHeight="1">
      <c r="A271" s="187">
        <v>44637.0</v>
      </c>
      <c r="B271" s="157" t="s">
        <v>274</v>
      </c>
      <c r="C271" s="157" t="s">
        <v>463</v>
      </c>
      <c r="D271" s="158">
        <v>45000.0</v>
      </c>
      <c r="E271" s="159">
        <v>45000.0</v>
      </c>
      <c r="F271" s="157">
        <v>0.0</v>
      </c>
      <c r="G271" s="157">
        <v>6.05633405E9</v>
      </c>
      <c r="H271" s="187">
        <v>44637.0</v>
      </c>
      <c r="I271" s="157" t="s">
        <v>277</v>
      </c>
      <c r="J271" s="19"/>
      <c r="K271" s="19" t="s">
        <v>432</v>
      </c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ht="15.75" customHeight="1">
      <c r="A272" s="246">
        <v>44637.0</v>
      </c>
      <c r="B272" s="247" t="s">
        <v>274</v>
      </c>
      <c r="C272" s="247" t="s">
        <v>269</v>
      </c>
      <c r="D272" s="248">
        <v>40000.0</v>
      </c>
      <c r="E272" s="247">
        <v>0.0</v>
      </c>
      <c r="F272" s="248">
        <v>40000.0</v>
      </c>
      <c r="G272" s="247"/>
      <c r="H272" s="247" t="s">
        <v>285</v>
      </c>
      <c r="I272" s="247" t="s">
        <v>279</v>
      </c>
      <c r="J272" s="249"/>
      <c r="K272" s="249" t="s">
        <v>432</v>
      </c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249"/>
      <c r="AA272" s="249"/>
      <c r="AB272" s="249"/>
    </row>
    <row r="273" ht="15.75" customHeight="1">
      <c r="A273" s="222">
        <v>44637.0</v>
      </c>
      <c r="B273" s="169" t="s">
        <v>274</v>
      </c>
      <c r="C273" s="169" t="s">
        <v>306</v>
      </c>
      <c r="D273" s="170">
        <v>14110.0</v>
      </c>
      <c r="E273" s="169">
        <v>0.0</v>
      </c>
      <c r="F273" s="170">
        <v>14110.0</v>
      </c>
      <c r="G273" s="169"/>
      <c r="H273" s="169" t="s">
        <v>285</v>
      </c>
      <c r="I273" s="169" t="s">
        <v>277</v>
      </c>
      <c r="J273" s="171"/>
      <c r="K273" s="172" t="s">
        <v>457</v>
      </c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</row>
    <row r="274" ht="15.75" customHeight="1">
      <c r="A274" s="250">
        <v>44637.0</v>
      </c>
      <c r="B274" s="245" t="s">
        <v>283</v>
      </c>
      <c r="C274" s="245" t="s">
        <v>464</v>
      </c>
      <c r="D274" s="251">
        <v>50000.0</v>
      </c>
      <c r="E274" s="251">
        <v>50000.0</v>
      </c>
      <c r="F274" s="245">
        <v>0.0</v>
      </c>
      <c r="G274" s="245">
        <v>6.06087316E9</v>
      </c>
      <c r="H274" s="250">
        <v>44638.0</v>
      </c>
      <c r="I274" s="245" t="s">
        <v>286</v>
      </c>
      <c r="J274" s="252" t="s">
        <v>460</v>
      </c>
      <c r="K274" s="245" t="s">
        <v>461</v>
      </c>
      <c r="L274" s="252"/>
      <c r="M274" s="252"/>
      <c r="N274" s="252"/>
      <c r="O274" s="252"/>
      <c r="P274" s="252"/>
      <c r="Q274" s="252"/>
      <c r="R274" s="252"/>
      <c r="S274" s="252"/>
      <c r="T274" s="252"/>
      <c r="U274" s="252"/>
      <c r="V274" s="252"/>
      <c r="W274" s="252"/>
      <c r="X274" s="252"/>
      <c r="Y274" s="252"/>
      <c r="Z274" s="252"/>
      <c r="AA274" s="252"/>
      <c r="AB274" s="252"/>
    </row>
    <row r="275" ht="15.75" customHeight="1">
      <c r="A275" s="164">
        <v>44637.0</v>
      </c>
      <c r="B275" s="153" t="s">
        <v>268</v>
      </c>
      <c r="C275" s="153" t="s">
        <v>356</v>
      </c>
      <c r="D275" s="154">
        <v>11000.0</v>
      </c>
      <c r="E275" s="155">
        <v>11000.0</v>
      </c>
      <c r="F275" s="153">
        <v>0.0</v>
      </c>
      <c r="G275" s="153">
        <v>6.062075442E9</v>
      </c>
      <c r="H275" s="164">
        <v>44638.0</v>
      </c>
      <c r="I275" s="153" t="s">
        <v>273</v>
      </c>
      <c r="J275" s="39"/>
      <c r="K275" s="19" t="s">
        <v>432</v>
      </c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ht="15.75" customHeight="1">
      <c r="A276" s="164">
        <v>44637.0</v>
      </c>
      <c r="B276" s="153" t="s">
        <v>268</v>
      </c>
      <c r="C276" s="153" t="s">
        <v>356</v>
      </c>
      <c r="D276" s="154">
        <v>21000.0</v>
      </c>
      <c r="E276" s="155">
        <v>21000.0</v>
      </c>
      <c r="F276" s="153">
        <v>0.0</v>
      </c>
      <c r="G276" s="153">
        <v>6.062075442E9</v>
      </c>
      <c r="H276" s="164">
        <v>44639.0</v>
      </c>
      <c r="I276" s="153" t="s">
        <v>273</v>
      </c>
      <c r="J276" s="39"/>
      <c r="K276" s="19" t="s">
        <v>432</v>
      </c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ht="15.75" customHeight="1">
      <c r="A277" s="164">
        <v>44637.0</v>
      </c>
      <c r="B277" s="153" t="s">
        <v>268</v>
      </c>
      <c r="C277" s="153" t="s">
        <v>333</v>
      </c>
      <c r="D277" s="154">
        <v>32400.0</v>
      </c>
      <c r="E277" s="155">
        <v>32400.0</v>
      </c>
      <c r="F277" s="153">
        <v>0.0</v>
      </c>
      <c r="G277" s="153">
        <v>6.0679717E9</v>
      </c>
      <c r="H277" s="164">
        <v>44639.0</v>
      </c>
      <c r="I277" s="153" t="s">
        <v>336</v>
      </c>
      <c r="J277" s="39"/>
      <c r="K277" s="19" t="s">
        <v>432</v>
      </c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ht="15.75" customHeight="1">
      <c r="A278" s="229">
        <v>44637.0</v>
      </c>
      <c r="B278" s="166" t="s">
        <v>268</v>
      </c>
      <c r="C278" s="166" t="s">
        <v>465</v>
      </c>
      <c r="D278" s="167">
        <v>13000.0</v>
      </c>
      <c r="E278" s="167">
        <v>13000.0</v>
      </c>
      <c r="F278" s="166">
        <v>0.0</v>
      </c>
      <c r="G278" s="166">
        <v>6.068552436E9</v>
      </c>
      <c r="H278" s="229">
        <v>44639.0</v>
      </c>
      <c r="I278" s="166" t="s">
        <v>273</v>
      </c>
      <c r="J278" s="39"/>
      <c r="K278" s="19" t="s">
        <v>432</v>
      </c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ht="15.75" customHeight="1">
      <c r="A279" s="229">
        <v>44637.0</v>
      </c>
      <c r="B279" s="166" t="s">
        <v>268</v>
      </c>
      <c r="C279" s="166" t="s">
        <v>444</v>
      </c>
      <c r="D279" s="167">
        <v>8000.0</v>
      </c>
      <c r="E279" s="167">
        <v>8000.0</v>
      </c>
      <c r="F279" s="166">
        <v>0.0</v>
      </c>
      <c r="G279" s="166">
        <v>6.068552436E9</v>
      </c>
      <c r="H279" s="229">
        <v>44639.0</v>
      </c>
      <c r="I279" s="166" t="s">
        <v>273</v>
      </c>
      <c r="J279" s="39"/>
      <c r="K279" s="19" t="s">
        <v>432</v>
      </c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ht="15.75" customHeight="1">
      <c r="A280" s="229">
        <v>44637.0</v>
      </c>
      <c r="B280" s="166" t="s">
        <v>268</v>
      </c>
      <c r="C280" s="166" t="s">
        <v>300</v>
      </c>
      <c r="D280" s="167">
        <v>20000.0</v>
      </c>
      <c r="E280" s="155">
        <v>20000.0</v>
      </c>
      <c r="F280" s="166">
        <v>0.0</v>
      </c>
      <c r="G280" s="166">
        <v>6.06150475E9</v>
      </c>
      <c r="H280" s="229">
        <v>44638.0</v>
      </c>
      <c r="I280" s="166" t="s">
        <v>290</v>
      </c>
      <c r="J280" s="39"/>
      <c r="K280" s="19" t="s">
        <v>432</v>
      </c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ht="15.75" customHeight="1">
      <c r="A281" s="229">
        <v>44637.0</v>
      </c>
      <c r="B281" s="166" t="s">
        <v>268</v>
      </c>
      <c r="C281" s="166" t="s">
        <v>340</v>
      </c>
      <c r="D281" s="167">
        <v>23000.0</v>
      </c>
      <c r="E281" s="155">
        <v>23000.0</v>
      </c>
      <c r="F281" s="166">
        <v>0.0</v>
      </c>
      <c r="G281" s="166">
        <v>6.06150475E9</v>
      </c>
      <c r="H281" s="229">
        <v>44638.0</v>
      </c>
      <c r="I281" s="166" t="s">
        <v>290</v>
      </c>
      <c r="J281" s="39"/>
      <c r="K281" s="19" t="s">
        <v>432</v>
      </c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 ht="15.75" customHeight="1">
      <c r="A282" s="229">
        <v>44637.0</v>
      </c>
      <c r="B282" s="166" t="s">
        <v>268</v>
      </c>
      <c r="C282" s="166" t="s">
        <v>333</v>
      </c>
      <c r="D282" s="167">
        <v>5400.0</v>
      </c>
      <c r="E282" s="155">
        <v>5400.0</v>
      </c>
      <c r="F282" s="166">
        <v>0.0</v>
      </c>
      <c r="G282" s="166">
        <v>6.06150475E9</v>
      </c>
      <c r="H282" s="229">
        <v>44638.0</v>
      </c>
      <c r="I282" s="166" t="s">
        <v>290</v>
      </c>
      <c r="J282" s="39"/>
      <c r="K282" s="19" t="s">
        <v>432</v>
      </c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 ht="15.75" customHeight="1">
      <c r="A283" s="229">
        <v>44637.0</v>
      </c>
      <c r="B283" s="166" t="s">
        <v>268</v>
      </c>
      <c r="C283" s="166" t="s">
        <v>466</v>
      </c>
      <c r="D283" s="167">
        <v>60000.0</v>
      </c>
      <c r="E283" s="167">
        <v>60000.0</v>
      </c>
      <c r="F283" s="166">
        <v>0.0</v>
      </c>
      <c r="G283" s="52">
        <v>6.068552436E9</v>
      </c>
      <c r="H283" s="229">
        <v>44639.0</v>
      </c>
      <c r="I283" s="166" t="s">
        <v>273</v>
      </c>
      <c r="J283" s="39"/>
      <c r="K283" s="19" t="s">
        <v>432</v>
      </c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 ht="15.75" customHeight="1">
      <c r="A284" s="229">
        <v>44637.0</v>
      </c>
      <c r="B284" s="166" t="s">
        <v>268</v>
      </c>
      <c r="C284" s="166" t="s">
        <v>465</v>
      </c>
      <c r="D284" s="167">
        <v>13000.0</v>
      </c>
      <c r="E284" s="166">
        <v>0.0</v>
      </c>
      <c r="F284" s="167">
        <v>13000.0</v>
      </c>
      <c r="G284" s="166"/>
      <c r="H284" s="166" t="s">
        <v>285</v>
      </c>
      <c r="I284" s="166" t="s">
        <v>273</v>
      </c>
      <c r="J284" s="39"/>
      <c r="K284" s="19" t="s">
        <v>432</v>
      </c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 ht="15.75" customHeight="1">
      <c r="A285" s="164">
        <v>44638.0</v>
      </c>
      <c r="B285" s="153" t="s">
        <v>268</v>
      </c>
      <c r="C285" s="153" t="s">
        <v>454</v>
      </c>
      <c r="D285" s="154">
        <v>30000.0</v>
      </c>
      <c r="E285" s="155">
        <v>30000.0</v>
      </c>
      <c r="F285" s="153">
        <v>0.0</v>
      </c>
      <c r="G285" s="153">
        <v>6.0679766E9</v>
      </c>
      <c r="H285" s="164">
        <v>44639.0</v>
      </c>
      <c r="I285" s="153" t="s">
        <v>336</v>
      </c>
      <c r="J285" s="39"/>
      <c r="K285" s="19" t="s">
        <v>432</v>
      </c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 ht="15.75" customHeight="1">
      <c r="A286" s="187">
        <v>44638.0</v>
      </c>
      <c r="B286" s="157" t="s">
        <v>283</v>
      </c>
      <c r="C286" s="157" t="s">
        <v>394</v>
      </c>
      <c r="D286" s="158">
        <v>1000.0</v>
      </c>
      <c r="E286" s="253">
        <v>1000.0</v>
      </c>
      <c r="F286" s="158">
        <v>0.0</v>
      </c>
      <c r="G286" s="226">
        <v>6.044702594E9</v>
      </c>
      <c r="H286" s="227">
        <v>44635.0</v>
      </c>
      <c r="I286" s="157" t="s">
        <v>286</v>
      </c>
      <c r="J286" s="19"/>
      <c r="K286" s="19" t="s">
        <v>432</v>
      </c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ht="15.75" customHeight="1">
      <c r="A287" s="223">
        <v>44638.0</v>
      </c>
      <c r="B287" s="202" t="s">
        <v>283</v>
      </c>
      <c r="C287" s="202" t="s">
        <v>394</v>
      </c>
      <c r="D287" s="203">
        <v>40000.0</v>
      </c>
      <c r="E287" s="224">
        <v>40000.0</v>
      </c>
      <c r="F287" s="84">
        <v>0.0</v>
      </c>
      <c r="G287" s="84">
        <v>6.141351939E9</v>
      </c>
      <c r="H287" s="254">
        <v>44649.0</v>
      </c>
      <c r="I287" s="202" t="s">
        <v>286</v>
      </c>
      <c r="J287" s="19"/>
      <c r="K287" s="19" t="s">
        <v>432</v>
      </c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ht="15.75" customHeight="1">
      <c r="A288" s="164">
        <v>44638.0</v>
      </c>
      <c r="B288" s="153" t="s">
        <v>268</v>
      </c>
      <c r="C288" s="153" t="s">
        <v>467</v>
      </c>
      <c r="D288" s="154">
        <v>10000.0</v>
      </c>
      <c r="E288" s="155">
        <v>10000.0</v>
      </c>
      <c r="F288" s="153">
        <v>0.0</v>
      </c>
      <c r="G288" s="153">
        <v>6.061979201E9</v>
      </c>
      <c r="H288" s="164">
        <v>44638.0</v>
      </c>
      <c r="I288" s="153" t="s">
        <v>290</v>
      </c>
      <c r="J288" s="39"/>
      <c r="K288" s="19" t="s">
        <v>432</v>
      </c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 ht="15.75" customHeight="1">
      <c r="A289" s="187">
        <v>44638.0</v>
      </c>
      <c r="B289" s="157" t="s">
        <v>274</v>
      </c>
      <c r="C289" s="157" t="s">
        <v>419</v>
      </c>
      <c r="D289" s="158">
        <v>13000.0</v>
      </c>
      <c r="E289" s="159">
        <v>13000.0</v>
      </c>
      <c r="F289" s="157">
        <v>0.0</v>
      </c>
      <c r="G289" s="157">
        <v>6.065681702E9</v>
      </c>
      <c r="H289" s="187">
        <v>44638.0</v>
      </c>
      <c r="I289" s="157" t="s">
        <v>279</v>
      </c>
      <c r="J289" s="19"/>
      <c r="K289" s="19" t="s">
        <v>432</v>
      </c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ht="15.75" customHeight="1">
      <c r="A290" s="187">
        <v>44638.0</v>
      </c>
      <c r="B290" s="157" t="s">
        <v>274</v>
      </c>
      <c r="C290" s="157" t="s">
        <v>304</v>
      </c>
      <c r="D290" s="158">
        <v>35000.0</v>
      </c>
      <c r="E290" s="159">
        <v>35000.0</v>
      </c>
      <c r="F290" s="157">
        <v>0.0</v>
      </c>
      <c r="G290" s="157">
        <v>6.068450718E9</v>
      </c>
      <c r="H290" s="187">
        <v>44639.0</v>
      </c>
      <c r="I290" s="157" t="s">
        <v>277</v>
      </c>
      <c r="J290" s="19"/>
      <c r="K290" s="19" t="s">
        <v>432</v>
      </c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ht="15.75" customHeight="1">
      <c r="A291" s="187">
        <v>44638.0</v>
      </c>
      <c r="B291" s="157" t="s">
        <v>274</v>
      </c>
      <c r="C291" s="157" t="s">
        <v>304</v>
      </c>
      <c r="D291" s="158">
        <v>35000.0</v>
      </c>
      <c r="E291" s="159">
        <v>35000.0</v>
      </c>
      <c r="F291" s="157">
        <v>0.0</v>
      </c>
      <c r="G291" s="157">
        <v>6.068450718E9</v>
      </c>
      <c r="H291" s="187">
        <v>44639.0</v>
      </c>
      <c r="I291" s="157" t="s">
        <v>277</v>
      </c>
      <c r="J291" s="19"/>
      <c r="K291" s="19" t="s">
        <v>432</v>
      </c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ht="15.75" customHeight="1">
      <c r="A292" s="187">
        <v>44638.0</v>
      </c>
      <c r="B292" s="157" t="s">
        <v>274</v>
      </c>
      <c r="C292" s="157" t="s">
        <v>468</v>
      </c>
      <c r="D292" s="158">
        <v>7500.0</v>
      </c>
      <c r="E292" s="159">
        <v>7500.0</v>
      </c>
      <c r="F292" s="157">
        <v>0.0</v>
      </c>
      <c r="G292" s="157" t="s">
        <v>469</v>
      </c>
      <c r="H292" s="187">
        <v>44639.0</v>
      </c>
      <c r="I292" s="157" t="s">
        <v>389</v>
      </c>
      <c r="J292" s="19"/>
      <c r="K292" s="19" t="s">
        <v>432</v>
      </c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ht="15.75" customHeight="1">
      <c r="A293" s="222">
        <v>44638.0</v>
      </c>
      <c r="B293" s="169" t="s">
        <v>274</v>
      </c>
      <c r="C293" s="169" t="s">
        <v>306</v>
      </c>
      <c r="D293" s="170">
        <v>19030.0</v>
      </c>
      <c r="E293" s="169">
        <v>0.0</v>
      </c>
      <c r="F293" s="170">
        <v>19030.0</v>
      </c>
      <c r="G293" s="169"/>
      <c r="H293" s="169" t="s">
        <v>285</v>
      </c>
      <c r="I293" s="169" t="s">
        <v>277</v>
      </c>
      <c r="J293" s="171"/>
      <c r="K293" s="172" t="s">
        <v>457</v>
      </c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  <c r="AB293" s="171"/>
    </row>
    <row r="294" ht="15.75" customHeight="1">
      <c r="A294" s="229">
        <v>44638.0</v>
      </c>
      <c r="B294" s="166" t="s">
        <v>268</v>
      </c>
      <c r="C294" s="166" t="s">
        <v>357</v>
      </c>
      <c r="D294" s="167">
        <v>12000.0</v>
      </c>
      <c r="E294" s="167">
        <v>12000.0</v>
      </c>
      <c r="F294" s="166">
        <v>0.0</v>
      </c>
      <c r="G294" s="166">
        <v>6.068552436E9</v>
      </c>
      <c r="H294" s="229">
        <v>44639.0</v>
      </c>
      <c r="I294" s="166" t="s">
        <v>273</v>
      </c>
      <c r="J294" s="39"/>
      <c r="K294" s="19" t="s">
        <v>432</v>
      </c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 ht="15.75" customHeight="1">
      <c r="A295" s="229">
        <v>44638.0</v>
      </c>
      <c r="B295" s="166" t="s">
        <v>268</v>
      </c>
      <c r="C295" s="166" t="s">
        <v>470</v>
      </c>
      <c r="D295" s="167">
        <v>60000.0</v>
      </c>
      <c r="E295" s="155">
        <v>60000.0</v>
      </c>
      <c r="F295" s="166">
        <v>0.0</v>
      </c>
      <c r="G295" s="166">
        <v>6.069694371E9</v>
      </c>
      <c r="H295" s="229">
        <v>44639.0</v>
      </c>
      <c r="I295" s="166" t="s">
        <v>296</v>
      </c>
      <c r="J295" s="39"/>
      <c r="K295" s="19" t="s">
        <v>432</v>
      </c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 ht="15.75" customHeight="1">
      <c r="A296" s="187">
        <v>44638.0</v>
      </c>
      <c r="B296" s="157" t="s">
        <v>274</v>
      </c>
      <c r="C296" s="157" t="s">
        <v>471</v>
      </c>
      <c r="D296" s="158">
        <v>20000.0</v>
      </c>
      <c r="E296" s="159">
        <v>20000.0</v>
      </c>
      <c r="F296" s="157">
        <v>0.0</v>
      </c>
      <c r="G296" s="157">
        <v>6.064558225E9</v>
      </c>
      <c r="H296" s="187">
        <v>44638.0</v>
      </c>
      <c r="I296" s="157" t="s">
        <v>279</v>
      </c>
      <c r="J296" s="19"/>
      <c r="K296" s="19" t="s">
        <v>432</v>
      </c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ht="15.75" customHeight="1">
      <c r="A297" s="164">
        <v>44638.0</v>
      </c>
      <c r="B297" s="153" t="s">
        <v>268</v>
      </c>
      <c r="C297" s="153" t="s">
        <v>393</v>
      </c>
      <c r="D297" s="154">
        <v>30000.0</v>
      </c>
      <c r="E297" s="155">
        <v>30000.0</v>
      </c>
      <c r="F297" s="153">
        <v>0.0</v>
      </c>
      <c r="G297" s="153">
        <v>6.0679766E9</v>
      </c>
      <c r="H297" s="164">
        <v>44639.0</v>
      </c>
      <c r="I297" s="153" t="s">
        <v>336</v>
      </c>
      <c r="J297" s="39"/>
      <c r="K297" s="19" t="s">
        <v>432</v>
      </c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 ht="15.75" customHeight="1">
      <c r="A298" s="229">
        <v>44638.0</v>
      </c>
      <c r="B298" s="166" t="s">
        <v>268</v>
      </c>
      <c r="C298" s="166" t="s">
        <v>293</v>
      </c>
      <c r="D298" s="167">
        <v>27000.0</v>
      </c>
      <c r="E298" s="167">
        <v>27000.0</v>
      </c>
      <c r="F298" s="166">
        <v>0.0</v>
      </c>
      <c r="G298" s="166">
        <v>6.068552436E9</v>
      </c>
      <c r="H298" s="229">
        <v>44639.0</v>
      </c>
      <c r="I298" s="166" t="s">
        <v>273</v>
      </c>
      <c r="J298" s="39"/>
      <c r="K298" s="19" t="s">
        <v>432</v>
      </c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 ht="15.75" customHeight="1">
      <c r="A299" s="164">
        <v>44638.0</v>
      </c>
      <c r="B299" s="153" t="s">
        <v>268</v>
      </c>
      <c r="C299" s="153" t="s">
        <v>313</v>
      </c>
      <c r="D299" s="154">
        <v>45000.0</v>
      </c>
      <c r="E299" s="155">
        <v>45000.0</v>
      </c>
      <c r="F299" s="153">
        <v>0.0</v>
      </c>
      <c r="G299" s="153">
        <v>6.068245561E9</v>
      </c>
      <c r="H299" s="164">
        <v>44639.0</v>
      </c>
      <c r="I299" s="153" t="s">
        <v>290</v>
      </c>
      <c r="J299" s="39"/>
      <c r="K299" s="19" t="s">
        <v>432</v>
      </c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 ht="15.75" customHeight="1">
      <c r="A300" s="164">
        <v>44638.0</v>
      </c>
      <c r="B300" s="153" t="s">
        <v>268</v>
      </c>
      <c r="C300" s="153" t="s">
        <v>292</v>
      </c>
      <c r="D300" s="154">
        <v>7000.0</v>
      </c>
      <c r="E300" s="155">
        <v>7000.0</v>
      </c>
      <c r="F300" s="153">
        <v>0.0</v>
      </c>
      <c r="G300" s="153">
        <v>6.0679766E9</v>
      </c>
      <c r="H300" s="164">
        <v>44639.0</v>
      </c>
      <c r="I300" s="153" t="s">
        <v>336</v>
      </c>
      <c r="J300" s="39"/>
      <c r="K300" s="19" t="s">
        <v>432</v>
      </c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 ht="15.75" customHeight="1">
      <c r="A301" s="187">
        <v>44638.0</v>
      </c>
      <c r="B301" s="157" t="s">
        <v>283</v>
      </c>
      <c r="C301" s="157" t="s">
        <v>472</v>
      </c>
      <c r="D301" s="158">
        <v>165000.0</v>
      </c>
      <c r="E301" s="159">
        <v>165000.0</v>
      </c>
      <c r="F301" s="157">
        <v>0.0</v>
      </c>
      <c r="G301" s="157">
        <v>6.069507513E9</v>
      </c>
      <c r="H301" s="187">
        <v>44639.0</v>
      </c>
      <c r="I301" s="157" t="s">
        <v>286</v>
      </c>
      <c r="J301" s="19"/>
      <c r="K301" s="19" t="s">
        <v>432</v>
      </c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ht="15.75" customHeight="1">
      <c r="A302" s="223">
        <v>44638.0</v>
      </c>
      <c r="B302" s="202" t="s">
        <v>274</v>
      </c>
      <c r="C302" s="202" t="s">
        <v>275</v>
      </c>
      <c r="D302" s="203">
        <v>45000.0</v>
      </c>
      <c r="E302" s="203">
        <v>45000.0</v>
      </c>
      <c r="F302" s="203">
        <v>0.0</v>
      </c>
      <c r="G302" s="84" t="s">
        <v>473</v>
      </c>
      <c r="H302" s="223">
        <v>44639.0</v>
      </c>
      <c r="I302" s="202" t="s">
        <v>279</v>
      </c>
      <c r="J302" s="19"/>
      <c r="K302" s="19" t="s">
        <v>432</v>
      </c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ht="15.75" customHeight="1">
      <c r="A303" s="187">
        <v>44638.0</v>
      </c>
      <c r="B303" s="157" t="s">
        <v>283</v>
      </c>
      <c r="C303" s="157" t="s">
        <v>474</v>
      </c>
      <c r="D303" s="158">
        <v>140000.0</v>
      </c>
      <c r="E303" s="159">
        <v>140000.0</v>
      </c>
      <c r="F303" s="157">
        <v>0.0</v>
      </c>
      <c r="G303" s="157">
        <v>6.068368262E9</v>
      </c>
      <c r="H303" s="187">
        <v>44639.0</v>
      </c>
      <c r="I303" s="157" t="s">
        <v>448</v>
      </c>
      <c r="J303" s="19"/>
      <c r="K303" s="19" t="s">
        <v>432</v>
      </c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ht="15.75" customHeight="1">
      <c r="A304" s="164">
        <v>44638.0</v>
      </c>
      <c r="B304" s="153" t="s">
        <v>268</v>
      </c>
      <c r="C304" s="153" t="s">
        <v>436</v>
      </c>
      <c r="D304" s="154">
        <v>21500.0</v>
      </c>
      <c r="E304" s="255">
        <v>21500.0</v>
      </c>
      <c r="F304" s="154">
        <v>0.0</v>
      </c>
      <c r="G304" s="52" t="s">
        <v>475</v>
      </c>
      <c r="H304" s="153" t="s">
        <v>285</v>
      </c>
      <c r="I304" s="153" t="s">
        <v>270</v>
      </c>
      <c r="J304" s="39"/>
      <c r="K304" s="19" t="s">
        <v>432</v>
      </c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 ht="15.75" customHeight="1">
      <c r="A305" s="187">
        <v>44638.0</v>
      </c>
      <c r="B305" s="157" t="s">
        <v>274</v>
      </c>
      <c r="C305" s="157" t="s">
        <v>275</v>
      </c>
      <c r="D305" s="158">
        <v>40000.0</v>
      </c>
      <c r="E305" s="159">
        <v>40000.0</v>
      </c>
      <c r="F305" s="157">
        <v>0.0</v>
      </c>
      <c r="G305" s="157">
        <v>6.062695228E9</v>
      </c>
      <c r="H305" s="187">
        <v>44638.0</v>
      </c>
      <c r="I305" s="157" t="s">
        <v>389</v>
      </c>
      <c r="J305" s="149"/>
      <c r="K305" s="19" t="s">
        <v>432</v>
      </c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ht="15.75" customHeight="1">
      <c r="A306" s="187">
        <v>44638.0</v>
      </c>
      <c r="B306" s="157" t="s">
        <v>274</v>
      </c>
      <c r="C306" s="157" t="s">
        <v>476</v>
      </c>
      <c r="D306" s="158">
        <v>22000.0</v>
      </c>
      <c r="E306" s="159">
        <v>22000.0</v>
      </c>
      <c r="F306" s="157">
        <v>0.0</v>
      </c>
      <c r="G306" s="157">
        <v>6.068450718E9</v>
      </c>
      <c r="H306" s="187">
        <v>44639.0</v>
      </c>
      <c r="I306" s="157" t="s">
        <v>389</v>
      </c>
      <c r="J306" s="19"/>
      <c r="K306" s="19" t="s">
        <v>432</v>
      </c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ht="15.75" customHeight="1">
      <c r="A307" s="187">
        <v>44638.0</v>
      </c>
      <c r="B307" s="157" t="s">
        <v>274</v>
      </c>
      <c r="C307" s="157" t="s">
        <v>477</v>
      </c>
      <c r="D307" s="158">
        <v>10000.0</v>
      </c>
      <c r="E307" s="159">
        <v>10000.0</v>
      </c>
      <c r="F307" s="157">
        <v>0.0</v>
      </c>
      <c r="G307" s="157">
        <v>6.068450718E9</v>
      </c>
      <c r="H307" s="187">
        <v>44639.0</v>
      </c>
      <c r="I307" s="157" t="s">
        <v>389</v>
      </c>
      <c r="J307" s="19"/>
      <c r="K307" s="19" t="s">
        <v>432</v>
      </c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ht="15.75" customHeight="1">
      <c r="A308" s="222">
        <v>44639.0</v>
      </c>
      <c r="B308" s="169" t="s">
        <v>274</v>
      </c>
      <c r="C308" s="169" t="s">
        <v>306</v>
      </c>
      <c r="D308" s="170">
        <v>16180.0</v>
      </c>
      <c r="E308" s="169">
        <v>0.0</v>
      </c>
      <c r="F308" s="170">
        <v>16180.0</v>
      </c>
      <c r="G308" s="169"/>
      <c r="H308" s="169" t="s">
        <v>285</v>
      </c>
      <c r="I308" s="169" t="s">
        <v>277</v>
      </c>
      <c r="J308" s="171"/>
      <c r="K308" s="172" t="s">
        <v>457</v>
      </c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  <c r="AB308" s="171"/>
    </row>
    <row r="309" ht="15.75" customHeight="1">
      <c r="A309" s="221">
        <v>44639.0</v>
      </c>
      <c r="B309" s="161" t="s">
        <v>274</v>
      </c>
      <c r="C309" s="161" t="s">
        <v>324</v>
      </c>
      <c r="D309" s="162">
        <v>30000.0</v>
      </c>
      <c r="E309" s="224">
        <v>30000.0</v>
      </c>
      <c r="F309" s="84">
        <v>0.0</v>
      </c>
      <c r="G309" s="84">
        <v>6.129656412E9</v>
      </c>
      <c r="H309" s="254">
        <v>44648.0</v>
      </c>
      <c r="I309" s="161" t="s">
        <v>277</v>
      </c>
      <c r="J309" s="163"/>
      <c r="K309" s="161" t="s">
        <v>478</v>
      </c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</row>
    <row r="310" ht="15.75" customHeight="1">
      <c r="A310" s="221">
        <v>44639.0</v>
      </c>
      <c r="B310" s="161" t="s">
        <v>274</v>
      </c>
      <c r="C310" s="161" t="s">
        <v>324</v>
      </c>
      <c r="D310" s="162">
        <v>10000.0</v>
      </c>
      <c r="E310" s="224">
        <v>10000.0</v>
      </c>
      <c r="F310" s="84">
        <v>0.0</v>
      </c>
      <c r="G310" s="84">
        <v>6.129656412E9</v>
      </c>
      <c r="H310" s="254">
        <v>44648.0</v>
      </c>
      <c r="I310" s="161" t="s">
        <v>277</v>
      </c>
      <c r="J310" s="163"/>
      <c r="K310" s="161" t="s">
        <v>478</v>
      </c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</row>
    <row r="311" ht="15.75" customHeight="1">
      <c r="A311" s="238">
        <v>44639.0</v>
      </c>
      <c r="B311" s="239" t="s">
        <v>283</v>
      </c>
      <c r="C311" s="239" t="s">
        <v>438</v>
      </c>
      <c r="D311" s="240">
        <v>170000.0</v>
      </c>
      <c r="E311" s="239">
        <v>0.0</v>
      </c>
      <c r="F311" s="240">
        <v>170000.0</v>
      </c>
      <c r="G311" s="239"/>
      <c r="H311" s="239" t="s">
        <v>285</v>
      </c>
      <c r="I311" s="239" t="s">
        <v>286</v>
      </c>
      <c r="J311" s="148"/>
      <c r="K311" s="239" t="s">
        <v>439</v>
      </c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</row>
    <row r="312" ht="15.75" customHeight="1">
      <c r="A312" s="229">
        <v>44639.0</v>
      </c>
      <c r="B312" s="166" t="s">
        <v>268</v>
      </c>
      <c r="C312" s="166" t="s">
        <v>444</v>
      </c>
      <c r="D312" s="167">
        <v>12000.0</v>
      </c>
      <c r="E312" s="167">
        <v>12000.0</v>
      </c>
      <c r="F312" s="166">
        <v>0.0</v>
      </c>
      <c r="G312" s="166">
        <v>6.08161069E9</v>
      </c>
      <c r="H312" s="229">
        <v>44641.0</v>
      </c>
      <c r="I312" s="166" t="s">
        <v>336</v>
      </c>
      <c r="J312" s="39"/>
      <c r="K312" s="19" t="s">
        <v>432</v>
      </c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 ht="15.75" customHeight="1">
      <c r="A313" s="229">
        <v>44639.0</v>
      </c>
      <c r="B313" s="166" t="s">
        <v>268</v>
      </c>
      <c r="C313" s="166" t="s">
        <v>319</v>
      </c>
      <c r="D313" s="167">
        <v>5000.0</v>
      </c>
      <c r="E313" s="256">
        <v>5000.0</v>
      </c>
      <c r="F313" s="257">
        <v>0.0</v>
      </c>
      <c r="G313" s="257">
        <v>6.081724557E9</v>
      </c>
      <c r="H313" s="258">
        <v>44641.0</v>
      </c>
      <c r="I313" s="166" t="s">
        <v>273</v>
      </c>
      <c r="J313" s="39"/>
      <c r="K313" s="19" t="s">
        <v>432</v>
      </c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 ht="15.75" customHeight="1">
      <c r="A314" s="229">
        <v>44637.0</v>
      </c>
      <c r="B314" s="166" t="s">
        <v>268</v>
      </c>
      <c r="C314" s="166" t="s">
        <v>300</v>
      </c>
      <c r="D314" s="167">
        <v>19000.0</v>
      </c>
      <c r="E314" s="167">
        <v>19000.0</v>
      </c>
      <c r="F314" s="166">
        <v>0.0</v>
      </c>
      <c r="G314" s="166">
        <v>6.069694371E9</v>
      </c>
      <c r="H314" s="229">
        <v>44638.0</v>
      </c>
      <c r="I314" s="166" t="s">
        <v>273</v>
      </c>
      <c r="J314" s="39"/>
      <c r="K314" s="19" t="s">
        <v>432</v>
      </c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 ht="15.75" customHeight="1">
      <c r="A315" s="238">
        <v>44639.0</v>
      </c>
      <c r="B315" s="239" t="s">
        <v>283</v>
      </c>
      <c r="C315" s="239" t="s">
        <v>438</v>
      </c>
      <c r="D315" s="240">
        <v>170000.0</v>
      </c>
      <c r="E315" s="239">
        <v>0.0</v>
      </c>
      <c r="F315" s="240">
        <v>170000.0</v>
      </c>
      <c r="G315" s="239"/>
      <c r="H315" s="239" t="s">
        <v>285</v>
      </c>
      <c r="I315" s="239" t="s">
        <v>448</v>
      </c>
      <c r="J315" s="148"/>
      <c r="K315" s="239" t="s">
        <v>439</v>
      </c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</row>
    <row r="316" ht="15.75" customHeight="1">
      <c r="A316" s="259" t="s">
        <v>26</v>
      </c>
      <c r="B316" s="259"/>
      <c r="C316" s="206"/>
      <c r="D316" s="260">
        <f t="shared" ref="D316:F316" si="3">SUM(D223:D315)</f>
        <v>3780400</v>
      </c>
      <c r="E316" s="260">
        <f t="shared" si="3"/>
        <v>2858200</v>
      </c>
      <c r="F316" s="260">
        <f t="shared" si="3"/>
        <v>922200</v>
      </c>
      <c r="G316" s="259"/>
      <c r="H316" s="261"/>
      <c r="I316" s="206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</row>
    <row r="317" ht="15.75" customHeight="1">
      <c r="A317" s="233"/>
      <c r="B317" s="232"/>
      <c r="C317" s="262"/>
      <c r="D317" s="231"/>
      <c r="E317" s="231"/>
      <c r="F317" s="232"/>
      <c r="G317" s="232"/>
      <c r="H317" s="233"/>
      <c r="I317" s="262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ht="15.75" customHeight="1">
      <c r="A318" s="233"/>
      <c r="B318" s="232"/>
      <c r="C318" s="211" t="s">
        <v>479</v>
      </c>
      <c r="D318" s="231"/>
      <c r="E318" s="232"/>
      <c r="F318" s="231"/>
      <c r="G318" s="85"/>
      <c r="H318" s="233"/>
      <c r="I318" s="262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ht="15.75" customHeight="1">
      <c r="A319" s="233"/>
      <c r="B319" s="232"/>
      <c r="C319" s="213" t="s">
        <v>480</v>
      </c>
      <c r="D319" s="231">
        <f>D234+D251+D252+D311+D315</f>
        <v>640000</v>
      </c>
      <c r="E319" s="231"/>
      <c r="F319" s="232"/>
      <c r="G319" s="232"/>
      <c r="H319" s="233"/>
      <c r="I319" s="262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ht="15.75" customHeight="1">
      <c r="A320" s="233"/>
      <c r="B320" s="232"/>
      <c r="C320" s="213" t="s">
        <v>374</v>
      </c>
      <c r="D320" s="231">
        <f>D309+D310</f>
        <v>40000</v>
      </c>
      <c r="E320" s="231"/>
      <c r="F320" s="232"/>
      <c r="G320" s="232"/>
      <c r="H320" s="233"/>
      <c r="I320" s="262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ht="15.75" customHeight="1">
      <c r="A321" s="233"/>
      <c r="B321" s="232"/>
      <c r="C321" s="216" t="s">
        <v>376</v>
      </c>
      <c r="D321" s="263">
        <f>D263+D273+D293+D308</f>
        <v>65950</v>
      </c>
      <c r="E321" s="218" t="s">
        <v>377</v>
      </c>
      <c r="F321" s="264"/>
      <c r="G321" s="264"/>
      <c r="H321" s="265"/>
      <c r="I321" s="262"/>
      <c r="J321" s="19"/>
      <c r="K321" s="19"/>
      <c r="L321" s="266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ht="15.75" customHeight="1">
      <c r="A322" s="233"/>
      <c r="B322" s="232"/>
      <c r="C322" s="213" t="s">
        <v>481</v>
      </c>
      <c r="D322" s="231">
        <f>D268+D274</f>
        <v>130000</v>
      </c>
      <c r="E322" s="231"/>
      <c r="F322" s="232"/>
      <c r="G322" s="232"/>
      <c r="H322" s="233"/>
      <c r="I322" s="262"/>
      <c r="J322" s="19"/>
      <c r="K322" s="19"/>
      <c r="L322" s="266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ht="15.75" customHeight="1">
      <c r="A323" s="233"/>
      <c r="B323" s="232"/>
      <c r="C323" s="210" t="s">
        <v>375</v>
      </c>
      <c r="D323" s="231">
        <f>D316-D234-D251-D252-D263-D273-D293-D308-D309-D310-D311-D315-D268-D274</f>
        <v>2904450</v>
      </c>
      <c r="E323" s="232"/>
      <c r="F323" s="231"/>
      <c r="G323" s="232"/>
      <c r="H323" s="232"/>
      <c r="I323" s="262"/>
      <c r="J323" s="19"/>
      <c r="K323" s="267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ht="15.75" customHeight="1">
      <c r="A324" s="233"/>
      <c r="B324" s="232"/>
      <c r="C324" s="262"/>
      <c r="D324" s="260">
        <f>SUM(D319:D323)</f>
        <v>3780400</v>
      </c>
      <c r="E324" s="146">
        <f>D316-D324</f>
        <v>0</v>
      </c>
      <c r="F324" s="232"/>
      <c r="G324" s="232"/>
      <c r="H324" s="233"/>
      <c r="I324" s="262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ht="15.75" customHeight="1">
      <c r="A325" s="233"/>
      <c r="B325" s="232"/>
      <c r="C325" s="262"/>
      <c r="E325" s="231"/>
      <c r="F325" s="232"/>
      <c r="G325" s="232"/>
      <c r="H325" s="233"/>
      <c r="I325" s="262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ht="15.75" customHeight="1">
      <c r="A326" s="2" t="s">
        <v>30</v>
      </c>
      <c r="B326" s="232"/>
      <c r="C326" s="262"/>
      <c r="E326" s="231"/>
      <c r="F326" s="232"/>
      <c r="G326" s="232"/>
      <c r="H326" s="233"/>
      <c r="I326" s="262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ht="15.75" customHeight="1">
      <c r="A327" s="229">
        <v>44641.0</v>
      </c>
      <c r="B327" s="166" t="s">
        <v>268</v>
      </c>
      <c r="C327" s="166" t="s">
        <v>482</v>
      </c>
      <c r="D327" s="167">
        <v>101500.0</v>
      </c>
      <c r="E327" s="155">
        <v>101500.0</v>
      </c>
      <c r="F327" s="166">
        <v>0.0</v>
      </c>
      <c r="G327" s="52">
        <v>6.086050868E9</v>
      </c>
      <c r="H327" s="229">
        <v>44641.0</v>
      </c>
      <c r="I327" s="166" t="s">
        <v>483</v>
      </c>
      <c r="J327" s="166"/>
      <c r="K327" s="268" t="s">
        <v>484</v>
      </c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 ht="15.75" customHeight="1">
      <c r="A328" s="229">
        <v>44641.0</v>
      </c>
      <c r="B328" s="166" t="s">
        <v>268</v>
      </c>
      <c r="C328" s="166" t="s">
        <v>485</v>
      </c>
      <c r="D328" s="167">
        <v>7500.0</v>
      </c>
      <c r="E328" s="155">
        <v>7500.0</v>
      </c>
      <c r="F328" s="166">
        <v>0.0</v>
      </c>
      <c r="G328" s="166">
        <v>6.09440642E9</v>
      </c>
      <c r="H328" s="229">
        <v>44643.0</v>
      </c>
      <c r="I328" s="166" t="s">
        <v>483</v>
      </c>
      <c r="J328" s="166"/>
      <c r="K328" s="268" t="s">
        <v>484</v>
      </c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 ht="15.75" customHeight="1">
      <c r="A329" s="229">
        <v>44641.0</v>
      </c>
      <c r="B329" s="166" t="s">
        <v>268</v>
      </c>
      <c r="C329" s="166" t="s">
        <v>486</v>
      </c>
      <c r="D329" s="167">
        <v>20000.0</v>
      </c>
      <c r="E329" s="155">
        <v>20000.0</v>
      </c>
      <c r="F329" s="166">
        <v>0.0</v>
      </c>
      <c r="G329" s="166">
        <v>6.089186026E9</v>
      </c>
      <c r="H329" s="229">
        <v>44642.0</v>
      </c>
      <c r="I329" s="166" t="s">
        <v>270</v>
      </c>
      <c r="J329" s="166"/>
      <c r="K329" s="268" t="s">
        <v>484</v>
      </c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 ht="15.75" customHeight="1">
      <c r="A330" s="229">
        <v>44641.0</v>
      </c>
      <c r="B330" s="166" t="s">
        <v>268</v>
      </c>
      <c r="C330" s="166" t="s">
        <v>487</v>
      </c>
      <c r="D330" s="167">
        <v>35000.0</v>
      </c>
      <c r="E330" s="155">
        <v>35000.0</v>
      </c>
      <c r="F330" s="167">
        <v>0.0</v>
      </c>
      <c r="G330" s="166" t="s">
        <v>488</v>
      </c>
      <c r="H330" s="229">
        <v>44643.0</v>
      </c>
      <c r="I330" s="166" t="s">
        <v>336</v>
      </c>
      <c r="J330" s="166"/>
      <c r="K330" s="268" t="s">
        <v>484</v>
      </c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 ht="15.75" customHeight="1">
      <c r="A331" s="269">
        <v>44641.0</v>
      </c>
      <c r="B331" s="270" t="s">
        <v>268</v>
      </c>
      <c r="C331" s="166" t="s">
        <v>300</v>
      </c>
      <c r="D331" s="271">
        <v>11000.0</v>
      </c>
      <c r="E331" s="272">
        <v>11000.0</v>
      </c>
      <c r="F331" s="270">
        <v>0.0</v>
      </c>
      <c r="G331" s="166" t="s">
        <v>488</v>
      </c>
      <c r="H331" s="269">
        <v>44643.0</v>
      </c>
      <c r="I331" s="166" t="s">
        <v>336</v>
      </c>
      <c r="J331" s="166"/>
      <c r="K331" s="268" t="s">
        <v>484</v>
      </c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 ht="15.75" customHeight="1">
      <c r="A332" s="229">
        <v>44641.0</v>
      </c>
      <c r="B332" s="166" t="s">
        <v>268</v>
      </c>
      <c r="C332" s="166" t="s">
        <v>489</v>
      </c>
      <c r="D332" s="167">
        <v>12000.0</v>
      </c>
      <c r="E332" s="155">
        <v>12000.0</v>
      </c>
      <c r="F332" s="167">
        <v>0.0</v>
      </c>
      <c r="G332" s="166" t="s">
        <v>488</v>
      </c>
      <c r="H332" s="229">
        <v>44643.0</v>
      </c>
      <c r="I332" s="166" t="s">
        <v>336</v>
      </c>
      <c r="J332" s="166"/>
      <c r="K332" s="268" t="s">
        <v>484</v>
      </c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 ht="15.75" customHeight="1">
      <c r="A333" s="229">
        <v>44641.0</v>
      </c>
      <c r="B333" s="166" t="s">
        <v>268</v>
      </c>
      <c r="C333" s="166" t="s">
        <v>453</v>
      </c>
      <c r="D333" s="167">
        <v>11000.0</v>
      </c>
      <c r="E333" s="155">
        <v>11000.0</v>
      </c>
      <c r="F333" s="167">
        <v>0.0</v>
      </c>
      <c r="G333" s="166" t="s">
        <v>488</v>
      </c>
      <c r="H333" s="229">
        <v>44643.0</v>
      </c>
      <c r="I333" s="166" t="s">
        <v>336</v>
      </c>
      <c r="J333" s="166"/>
      <c r="K333" s="268" t="s">
        <v>484</v>
      </c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 ht="15.75" customHeight="1">
      <c r="A334" s="229">
        <v>44641.0</v>
      </c>
      <c r="B334" s="166" t="s">
        <v>268</v>
      </c>
      <c r="C334" s="166" t="s">
        <v>384</v>
      </c>
      <c r="D334" s="167">
        <v>35000.0</v>
      </c>
      <c r="E334" s="155">
        <v>35000.0</v>
      </c>
      <c r="F334" s="167">
        <v>0.0</v>
      </c>
      <c r="G334" s="166" t="s">
        <v>488</v>
      </c>
      <c r="H334" s="229">
        <v>44643.0</v>
      </c>
      <c r="I334" s="166" t="s">
        <v>336</v>
      </c>
      <c r="J334" s="166"/>
      <c r="K334" s="268" t="s">
        <v>484</v>
      </c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 ht="15.75" customHeight="1">
      <c r="A335" s="229">
        <v>44641.0</v>
      </c>
      <c r="B335" s="166" t="s">
        <v>268</v>
      </c>
      <c r="C335" s="166" t="s">
        <v>490</v>
      </c>
      <c r="D335" s="167">
        <v>10000.0</v>
      </c>
      <c r="E335" s="155">
        <v>10000.0</v>
      </c>
      <c r="F335" s="166">
        <v>0.0</v>
      </c>
      <c r="G335" s="166">
        <v>6.092459982E9</v>
      </c>
      <c r="H335" s="229">
        <v>44642.0</v>
      </c>
      <c r="I335" s="166" t="s">
        <v>296</v>
      </c>
      <c r="J335" s="166"/>
      <c r="K335" s="268" t="s">
        <v>484</v>
      </c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 ht="15.75" customHeight="1">
      <c r="A336" s="273">
        <v>44641.0</v>
      </c>
      <c r="B336" s="274" t="s">
        <v>274</v>
      </c>
      <c r="C336" s="274" t="s">
        <v>491</v>
      </c>
      <c r="D336" s="275">
        <v>70000.0</v>
      </c>
      <c r="E336" s="275">
        <v>70000.0</v>
      </c>
      <c r="F336" s="274">
        <v>0.0</v>
      </c>
      <c r="G336" s="274">
        <v>6.084766617E9</v>
      </c>
      <c r="H336" s="273">
        <v>44641.0</v>
      </c>
      <c r="I336" s="274" t="s">
        <v>273</v>
      </c>
      <c r="J336" s="274"/>
      <c r="K336" s="161" t="s">
        <v>492</v>
      </c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</row>
    <row r="337" ht="15.75" customHeight="1">
      <c r="A337" s="273">
        <v>44641.0</v>
      </c>
      <c r="B337" s="274" t="s">
        <v>274</v>
      </c>
      <c r="C337" s="274" t="s">
        <v>491</v>
      </c>
      <c r="D337" s="275">
        <v>70000.0</v>
      </c>
      <c r="E337" s="275">
        <v>70000.0</v>
      </c>
      <c r="F337" s="275">
        <v>0.0</v>
      </c>
      <c r="G337" s="274">
        <v>6.084766617E9</v>
      </c>
      <c r="H337" s="273">
        <v>44641.0</v>
      </c>
      <c r="I337" s="274" t="s">
        <v>277</v>
      </c>
      <c r="J337" s="274"/>
      <c r="K337" s="161" t="s">
        <v>492</v>
      </c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</row>
    <row r="338" ht="15.75" customHeight="1">
      <c r="A338" s="276">
        <v>44641.0</v>
      </c>
      <c r="B338" s="277" t="s">
        <v>274</v>
      </c>
      <c r="C338" s="277" t="s">
        <v>493</v>
      </c>
      <c r="D338" s="278">
        <v>50000.0</v>
      </c>
      <c r="E338" s="279">
        <v>50000.0</v>
      </c>
      <c r="F338" s="278">
        <v>0.0</v>
      </c>
      <c r="G338" s="262">
        <v>6.088273474E9</v>
      </c>
      <c r="H338" s="280">
        <v>44642.0</v>
      </c>
      <c r="I338" s="277" t="s">
        <v>277</v>
      </c>
      <c r="J338" s="262"/>
      <c r="K338" s="268" t="s">
        <v>484</v>
      </c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ht="15.75" customHeight="1">
      <c r="A339" s="281">
        <v>44641.0</v>
      </c>
      <c r="B339" s="282" t="s">
        <v>283</v>
      </c>
      <c r="C339" s="282" t="s">
        <v>438</v>
      </c>
      <c r="D339" s="283">
        <v>260000.0</v>
      </c>
      <c r="E339" s="283">
        <v>0.0</v>
      </c>
      <c r="F339" s="283">
        <v>260000.0</v>
      </c>
      <c r="G339" s="282"/>
      <c r="H339" s="282" t="s">
        <v>285</v>
      </c>
      <c r="I339" s="282" t="s">
        <v>448</v>
      </c>
      <c r="J339" s="284"/>
      <c r="K339" s="282" t="s">
        <v>494</v>
      </c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  <c r="AB339" s="148"/>
    </row>
    <row r="340" ht="15.75" customHeight="1">
      <c r="A340" s="229">
        <v>44641.0</v>
      </c>
      <c r="B340" s="166" t="s">
        <v>268</v>
      </c>
      <c r="C340" s="167" t="s">
        <v>344</v>
      </c>
      <c r="D340" s="167">
        <v>18000.0</v>
      </c>
      <c r="E340" s="155">
        <v>18000.0</v>
      </c>
      <c r="F340" s="166">
        <v>0.0</v>
      </c>
      <c r="G340" s="166">
        <v>6.09440642E9</v>
      </c>
      <c r="H340" s="229">
        <v>44643.0</v>
      </c>
      <c r="I340" s="166" t="s">
        <v>483</v>
      </c>
      <c r="J340" s="166"/>
      <c r="K340" s="268" t="s">
        <v>484</v>
      </c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 ht="15.75" customHeight="1">
      <c r="A341" s="273">
        <v>44641.0</v>
      </c>
      <c r="B341" s="274" t="s">
        <v>274</v>
      </c>
      <c r="C341" s="275" t="s">
        <v>491</v>
      </c>
      <c r="D341" s="285">
        <v>70000.0</v>
      </c>
      <c r="E341" s="275">
        <v>70000.0</v>
      </c>
      <c r="F341" s="274">
        <v>0.0</v>
      </c>
      <c r="G341" s="274">
        <v>6.084766617E9</v>
      </c>
      <c r="H341" s="273">
        <v>44641.0</v>
      </c>
      <c r="I341" s="274" t="s">
        <v>298</v>
      </c>
      <c r="J341" s="274"/>
      <c r="K341" s="161" t="s">
        <v>492</v>
      </c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</row>
    <row r="342" ht="15.75" customHeight="1">
      <c r="A342" s="229">
        <v>44641.0</v>
      </c>
      <c r="B342" s="166" t="s">
        <v>268</v>
      </c>
      <c r="C342" s="286" t="s">
        <v>357</v>
      </c>
      <c r="D342" s="167">
        <v>10000.0</v>
      </c>
      <c r="E342" s="155">
        <v>10000.0</v>
      </c>
      <c r="F342" s="166">
        <v>0.0</v>
      </c>
      <c r="G342" s="166">
        <v>6.092459982E9</v>
      </c>
      <c r="H342" s="229">
        <v>44642.0</v>
      </c>
      <c r="I342" s="166" t="s">
        <v>296</v>
      </c>
      <c r="J342" s="166"/>
      <c r="K342" s="268" t="s">
        <v>484</v>
      </c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 ht="15.75" customHeight="1">
      <c r="A343" s="229">
        <v>44641.0</v>
      </c>
      <c r="B343" s="166" t="s">
        <v>268</v>
      </c>
      <c r="C343" s="286" t="s">
        <v>495</v>
      </c>
      <c r="D343" s="167">
        <v>20000.0</v>
      </c>
      <c r="E343" s="287">
        <v>20000.0</v>
      </c>
      <c r="F343" s="166">
        <v>0.0</v>
      </c>
      <c r="G343" s="166">
        <v>6.092459982E9</v>
      </c>
      <c r="H343" s="229">
        <v>44642.0</v>
      </c>
      <c r="I343" s="166" t="s">
        <v>296</v>
      </c>
      <c r="J343" s="166"/>
      <c r="K343" s="268" t="s">
        <v>484</v>
      </c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 ht="15.75" customHeight="1">
      <c r="A344" s="276">
        <v>44641.0</v>
      </c>
      <c r="B344" s="277" t="s">
        <v>283</v>
      </c>
      <c r="C344" s="277" t="s">
        <v>394</v>
      </c>
      <c r="D344" s="278">
        <v>110000.0</v>
      </c>
      <c r="E344" s="224">
        <v>110000.0</v>
      </c>
      <c r="F344" s="84">
        <v>0.0</v>
      </c>
      <c r="G344" s="84">
        <v>6.141783185E9</v>
      </c>
      <c r="H344" s="254">
        <v>44649.0</v>
      </c>
      <c r="I344" s="277" t="s">
        <v>286</v>
      </c>
      <c r="J344" s="262"/>
      <c r="K344" s="268" t="s">
        <v>484</v>
      </c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ht="15.75" customHeight="1">
      <c r="A345" s="280">
        <v>44641.0</v>
      </c>
      <c r="B345" s="262" t="s">
        <v>283</v>
      </c>
      <c r="C345" s="288" t="s">
        <v>398</v>
      </c>
      <c r="D345" s="289">
        <v>40000.0</v>
      </c>
      <c r="E345" s="262">
        <v>0.0</v>
      </c>
      <c r="F345" s="289">
        <v>40000.0</v>
      </c>
      <c r="G345" s="262"/>
      <c r="H345" s="262" t="s">
        <v>285</v>
      </c>
      <c r="I345" s="262" t="s">
        <v>286</v>
      </c>
      <c r="J345" s="262"/>
      <c r="K345" s="268" t="s">
        <v>484</v>
      </c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ht="15.75" customHeight="1">
      <c r="A346" s="280">
        <v>44641.0</v>
      </c>
      <c r="B346" s="262" t="s">
        <v>283</v>
      </c>
      <c r="C346" s="262" t="s">
        <v>397</v>
      </c>
      <c r="D346" s="289">
        <v>42200.0</v>
      </c>
      <c r="E346" s="262">
        <v>0.0</v>
      </c>
      <c r="F346" s="289">
        <v>42200.0</v>
      </c>
      <c r="G346" s="262"/>
      <c r="H346" s="262" t="s">
        <v>285</v>
      </c>
      <c r="I346" s="262" t="s">
        <v>286</v>
      </c>
      <c r="J346" s="262"/>
      <c r="K346" s="268" t="s">
        <v>484</v>
      </c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ht="15.75" customHeight="1">
      <c r="A347" s="280">
        <v>44641.0</v>
      </c>
      <c r="B347" s="262" t="s">
        <v>283</v>
      </c>
      <c r="C347" s="262" t="s">
        <v>496</v>
      </c>
      <c r="D347" s="289">
        <v>10000.0</v>
      </c>
      <c r="E347" s="290">
        <v>10000.0</v>
      </c>
      <c r="F347" s="262">
        <v>0.0</v>
      </c>
      <c r="G347" s="262">
        <v>6.094359572E9</v>
      </c>
      <c r="H347" s="280">
        <v>44643.0</v>
      </c>
      <c r="I347" s="262" t="s">
        <v>286</v>
      </c>
      <c r="J347" s="262"/>
      <c r="K347" s="268" t="s">
        <v>484</v>
      </c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ht="15.75" customHeight="1">
      <c r="A348" s="280">
        <v>44641.0</v>
      </c>
      <c r="B348" s="262" t="s">
        <v>283</v>
      </c>
      <c r="C348" s="262" t="s">
        <v>497</v>
      </c>
      <c r="D348" s="289">
        <v>12000.0</v>
      </c>
      <c r="E348" s="290">
        <v>12000.0</v>
      </c>
      <c r="F348" s="262">
        <v>0.0</v>
      </c>
      <c r="G348" s="262">
        <v>6.108736146E9</v>
      </c>
      <c r="H348" s="280">
        <v>44645.0</v>
      </c>
      <c r="I348" s="262" t="s">
        <v>286</v>
      </c>
      <c r="J348" s="262"/>
      <c r="K348" s="268" t="s">
        <v>484</v>
      </c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ht="15.75" customHeight="1">
      <c r="A349" s="280">
        <v>44641.0</v>
      </c>
      <c r="B349" s="262" t="s">
        <v>283</v>
      </c>
      <c r="C349" s="262" t="s">
        <v>401</v>
      </c>
      <c r="D349" s="291">
        <v>10000.0</v>
      </c>
      <c r="E349" s="290">
        <v>10000.0</v>
      </c>
      <c r="F349" s="262">
        <v>0.0</v>
      </c>
      <c r="G349" s="262">
        <v>6.090544982E9</v>
      </c>
      <c r="H349" s="280">
        <v>44642.0</v>
      </c>
      <c r="I349" s="262" t="s">
        <v>286</v>
      </c>
      <c r="J349" s="262"/>
      <c r="K349" s="268" t="s">
        <v>484</v>
      </c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ht="15.75" customHeight="1">
      <c r="A350" s="280">
        <v>44641.0</v>
      </c>
      <c r="B350" s="262" t="s">
        <v>283</v>
      </c>
      <c r="C350" s="262" t="s">
        <v>498</v>
      </c>
      <c r="D350" s="289">
        <v>3000.0</v>
      </c>
      <c r="E350" s="289">
        <v>0.0</v>
      </c>
      <c r="F350" s="289">
        <v>3000.0</v>
      </c>
      <c r="G350" s="262"/>
      <c r="H350" s="262" t="s">
        <v>285</v>
      </c>
      <c r="I350" s="262" t="s">
        <v>286</v>
      </c>
      <c r="J350" s="262"/>
      <c r="K350" s="268" t="s">
        <v>484</v>
      </c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ht="15.75" customHeight="1">
      <c r="A351" s="280">
        <v>44641.0</v>
      </c>
      <c r="B351" s="262" t="s">
        <v>283</v>
      </c>
      <c r="C351" s="262" t="s">
        <v>499</v>
      </c>
      <c r="D351" s="289">
        <v>2000.0</v>
      </c>
      <c r="E351" s="290">
        <v>2000.0</v>
      </c>
      <c r="F351" s="262">
        <v>0.0</v>
      </c>
      <c r="G351" s="262">
        <v>6.091319033E9</v>
      </c>
      <c r="H351" s="280">
        <v>44642.0</v>
      </c>
      <c r="I351" s="262" t="s">
        <v>286</v>
      </c>
      <c r="J351" s="262"/>
      <c r="K351" s="268" t="s">
        <v>484</v>
      </c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ht="15.75" customHeight="1">
      <c r="A352" s="292">
        <v>44641.0</v>
      </c>
      <c r="B352" s="172" t="s">
        <v>274</v>
      </c>
      <c r="C352" s="172" t="s">
        <v>306</v>
      </c>
      <c r="D352" s="293">
        <v>23610.0</v>
      </c>
      <c r="E352" s="293">
        <v>0.0</v>
      </c>
      <c r="F352" s="293">
        <v>23610.0</v>
      </c>
      <c r="G352" s="172"/>
      <c r="H352" s="172" t="s">
        <v>285</v>
      </c>
      <c r="I352" s="172" t="s">
        <v>273</v>
      </c>
      <c r="J352" s="172"/>
      <c r="K352" s="172" t="s">
        <v>500</v>
      </c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  <c r="AB352" s="171"/>
    </row>
    <row r="353" ht="15.75" customHeight="1">
      <c r="A353" s="229">
        <v>44641.0</v>
      </c>
      <c r="B353" s="166" t="s">
        <v>268</v>
      </c>
      <c r="C353" s="166" t="s">
        <v>482</v>
      </c>
      <c r="D353" s="167">
        <v>55000.0</v>
      </c>
      <c r="E353" s="155">
        <v>55000.0</v>
      </c>
      <c r="F353" s="166">
        <v>0.0</v>
      </c>
      <c r="G353" s="166">
        <v>6.09440642E9</v>
      </c>
      <c r="H353" s="229">
        <v>44643.0</v>
      </c>
      <c r="I353" s="166" t="s">
        <v>483</v>
      </c>
      <c r="J353" s="166"/>
      <c r="K353" s="268" t="s">
        <v>484</v>
      </c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 ht="15.75" customHeight="1">
      <c r="A354" s="229">
        <v>44641.0</v>
      </c>
      <c r="B354" s="166" t="s">
        <v>268</v>
      </c>
      <c r="C354" s="166" t="s">
        <v>501</v>
      </c>
      <c r="D354" s="167">
        <v>20000.0</v>
      </c>
      <c r="E354" s="155">
        <v>20000.0</v>
      </c>
      <c r="F354" s="166">
        <v>0.0</v>
      </c>
      <c r="G354" s="166">
        <v>6.089186026E9</v>
      </c>
      <c r="H354" s="229">
        <v>44642.0</v>
      </c>
      <c r="I354" s="166" t="s">
        <v>270</v>
      </c>
      <c r="J354" s="166"/>
      <c r="K354" s="268" t="s">
        <v>484</v>
      </c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 ht="15.75" customHeight="1">
      <c r="A355" s="229">
        <v>44641.0</v>
      </c>
      <c r="B355" s="166" t="s">
        <v>268</v>
      </c>
      <c r="C355" s="166" t="s">
        <v>333</v>
      </c>
      <c r="D355" s="167">
        <v>9500.0</v>
      </c>
      <c r="E355" s="155">
        <v>9500.0</v>
      </c>
      <c r="F355" s="167">
        <v>0.0</v>
      </c>
      <c r="G355" s="166">
        <v>6.089186026E9</v>
      </c>
      <c r="H355" s="229">
        <v>44642.0</v>
      </c>
      <c r="I355" s="166" t="s">
        <v>270</v>
      </c>
      <c r="J355" s="166"/>
      <c r="K355" s="268" t="s">
        <v>484</v>
      </c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 ht="15.75" customHeight="1">
      <c r="A356" s="229">
        <v>44641.0</v>
      </c>
      <c r="B356" s="166" t="s">
        <v>268</v>
      </c>
      <c r="C356" s="166" t="s">
        <v>466</v>
      </c>
      <c r="D356" s="167">
        <v>20000.0</v>
      </c>
      <c r="E356" s="155">
        <v>20000.0</v>
      </c>
      <c r="F356" s="167">
        <v>0.0</v>
      </c>
      <c r="G356" s="166">
        <v>6.089186026E9</v>
      </c>
      <c r="H356" s="229">
        <v>44642.0</v>
      </c>
      <c r="I356" s="166" t="s">
        <v>270</v>
      </c>
      <c r="J356" s="166"/>
      <c r="K356" s="268" t="s">
        <v>484</v>
      </c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 ht="15.75" customHeight="1">
      <c r="A357" s="229">
        <v>44641.0</v>
      </c>
      <c r="B357" s="166" t="s">
        <v>268</v>
      </c>
      <c r="C357" s="166" t="s">
        <v>382</v>
      </c>
      <c r="D357" s="167">
        <v>45000.0</v>
      </c>
      <c r="E357" s="155">
        <v>45000.0</v>
      </c>
      <c r="F357" s="167">
        <v>0.0</v>
      </c>
      <c r="G357" s="166">
        <v>6.092459982E9</v>
      </c>
      <c r="H357" s="229">
        <v>44642.0</v>
      </c>
      <c r="I357" s="166" t="s">
        <v>296</v>
      </c>
      <c r="J357" s="166"/>
      <c r="K357" s="268" t="s">
        <v>484</v>
      </c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 ht="15.75" customHeight="1">
      <c r="A358" s="280">
        <v>44642.0</v>
      </c>
      <c r="B358" s="262" t="s">
        <v>274</v>
      </c>
      <c r="C358" s="262" t="s">
        <v>502</v>
      </c>
      <c r="D358" s="289">
        <v>45000.0</v>
      </c>
      <c r="E358" s="290">
        <v>45000.0</v>
      </c>
      <c r="F358" s="289">
        <v>0.0</v>
      </c>
      <c r="G358" s="262">
        <v>6.097674238E9</v>
      </c>
      <c r="H358" s="280">
        <v>44643.0</v>
      </c>
      <c r="I358" s="262" t="s">
        <v>273</v>
      </c>
      <c r="J358" s="262"/>
      <c r="K358" s="268" t="s">
        <v>484</v>
      </c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ht="15.75" customHeight="1">
      <c r="A359" s="280">
        <v>44642.0</v>
      </c>
      <c r="B359" s="262" t="s">
        <v>274</v>
      </c>
      <c r="C359" s="262" t="s">
        <v>468</v>
      </c>
      <c r="D359" s="289">
        <v>20000.0</v>
      </c>
      <c r="E359" s="290">
        <v>20000.0</v>
      </c>
      <c r="F359" s="289">
        <v>0.0</v>
      </c>
      <c r="G359" s="262">
        <v>6.095987193E9</v>
      </c>
      <c r="H359" s="280">
        <v>44643.0</v>
      </c>
      <c r="I359" s="262" t="s">
        <v>273</v>
      </c>
      <c r="J359" s="262"/>
      <c r="K359" s="268" t="s">
        <v>484</v>
      </c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ht="15.75" customHeight="1">
      <c r="A360" s="280">
        <v>44642.0</v>
      </c>
      <c r="B360" s="262" t="s">
        <v>274</v>
      </c>
      <c r="C360" s="262" t="s">
        <v>503</v>
      </c>
      <c r="D360" s="289">
        <v>26000.0</v>
      </c>
      <c r="E360" s="290">
        <v>26000.0</v>
      </c>
      <c r="F360" s="289">
        <v>0.0</v>
      </c>
      <c r="G360" s="262">
        <v>6.097674238E9</v>
      </c>
      <c r="H360" s="280">
        <v>44643.0</v>
      </c>
      <c r="I360" s="262" t="s">
        <v>277</v>
      </c>
      <c r="J360" s="262"/>
      <c r="K360" s="268" t="s">
        <v>484</v>
      </c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ht="15.75" customHeight="1">
      <c r="A361" s="280">
        <v>44642.0</v>
      </c>
      <c r="B361" s="262" t="s">
        <v>274</v>
      </c>
      <c r="C361" s="262" t="s">
        <v>504</v>
      </c>
      <c r="D361" s="289">
        <v>25000.0</v>
      </c>
      <c r="E361" s="290">
        <v>25000.0</v>
      </c>
      <c r="F361" s="289">
        <v>0.0</v>
      </c>
      <c r="G361" s="262">
        <v>6.089073874E9</v>
      </c>
      <c r="H361" s="280">
        <v>44642.0</v>
      </c>
      <c r="I361" s="262" t="s">
        <v>273</v>
      </c>
      <c r="J361" s="262"/>
      <c r="K361" s="268" t="s">
        <v>484</v>
      </c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ht="15.75" customHeight="1">
      <c r="A362" s="292">
        <v>44642.0</v>
      </c>
      <c r="B362" s="172" t="s">
        <v>274</v>
      </c>
      <c r="C362" s="172" t="s">
        <v>306</v>
      </c>
      <c r="D362" s="293">
        <v>18470.0</v>
      </c>
      <c r="E362" s="172">
        <v>0.0</v>
      </c>
      <c r="F362" s="293">
        <v>18470.0</v>
      </c>
      <c r="G362" s="172"/>
      <c r="H362" s="172" t="s">
        <v>285</v>
      </c>
      <c r="I362" s="172" t="s">
        <v>277</v>
      </c>
      <c r="J362" s="172"/>
      <c r="K362" s="172" t="s">
        <v>500</v>
      </c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A362" s="171"/>
      <c r="AB362" s="171"/>
    </row>
    <row r="363" ht="15.75" customHeight="1">
      <c r="A363" s="280">
        <v>44642.0</v>
      </c>
      <c r="B363" s="262" t="s">
        <v>274</v>
      </c>
      <c r="C363" s="262" t="s">
        <v>505</v>
      </c>
      <c r="D363" s="289">
        <v>40000.0</v>
      </c>
      <c r="E363" s="290">
        <v>40000.0</v>
      </c>
      <c r="F363" s="289">
        <v>0.0</v>
      </c>
      <c r="G363" s="262">
        <v>6.088914348E9</v>
      </c>
      <c r="H363" s="280">
        <v>44642.0</v>
      </c>
      <c r="I363" s="262" t="s">
        <v>277</v>
      </c>
      <c r="J363" s="262"/>
      <c r="K363" s="268" t="s">
        <v>484</v>
      </c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ht="15.75" customHeight="1">
      <c r="A364" s="229">
        <v>44642.0</v>
      </c>
      <c r="B364" s="166" t="s">
        <v>268</v>
      </c>
      <c r="C364" s="166" t="s">
        <v>506</v>
      </c>
      <c r="D364" s="167">
        <v>27000.0</v>
      </c>
      <c r="E364" s="155">
        <v>27000.0</v>
      </c>
      <c r="F364" s="167">
        <v>0.0</v>
      </c>
      <c r="G364" s="166">
        <v>6.094968192E9</v>
      </c>
      <c r="H364" s="229">
        <v>44643.0</v>
      </c>
      <c r="I364" s="166" t="s">
        <v>270</v>
      </c>
      <c r="J364" s="166"/>
      <c r="K364" s="268" t="s">
        <v>484</v>
      </c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 ht="15.75" customHeight="1">
      <c r="A365" s="197">
        <v>44642.0</v>
      </c>
      <c r="B365" s="198" t="s">
        <v>268</v>
      </c>
      <c r="C365" s="198" t="s">
        <v>311</v>
      </c>
      <c r="D365" s="199">
        <v>30000.0</v>
      </c>
      <c r="E365" s="199">
        <v>0.0</v>
      </c>
      <c r="F365" s="199">
        <v>30000.0</v>
      </c>
      <c r="G365" s="198"/>
      <c r="H365" s="198" t="s">
        <v>285</v>
      </c>
      <c r="I365" s="198" t="s">
        <v>336</v>
      </c>
      <c r="J365" s="198"/>
      <c r="K365" s="198" t="s">
        <v>507</v>
      </c>
      <c r="L365" s="294"/>
      <c r="M365" s="294"/>
      <c r="N365" s="294"/>
      <c r="O365" s="294"/>
      <c r="P365" s="294"/>
      <c r="Q365" s="294"/>
      <c r="R365" s="294"/>
      <c r="S365" s="294"/>
      <c r="T365" s="294"/>
      <c r="U365" s="294"/>
      <c r="V365" s="294"/>
      <c r="W365" s="294"/>
      <c r="X365" s="294"/>
      <c r="Y365" s="294"/>
      <c r="Z365" s="294"/>
      <c r="AA365" s="294"/>
      <c r="AB365" s="294"/>
    </row>
    <row r="366" ht="15.75" customHeight="1">
      <c r="A366" s="229">
        <v>44642.0</v>
      </c>
      <c r="B366" s="166" t="s">
        <v>268</v>
      </c>
      <c r="C366" s="166" t="s">
        <v>300</v>
      </c>
      <c r="D366" s="167">
        <v>15000.0</v>
      </c>
      <c r="E366" s="155">
        <v>15000.0</v>
      </c>
      <c r="F366" s="166">
        <v>0.0</v>
      </c>
      <c r="G366" s="166">
        <v>6.096109767E9</v>
      </c>
      <c r="H366" s="229">
        <v>44643.0</v>
      </c>
      <c r="I366" s="166" t="s">
        <v>273</v>
      </c>
      <c r="J366" s="166"/>
      <c r="K366" s="268" t="s">
        <v>484</v>
      </c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 ht="15.75" customHeight="1">
      <c r="A367" s="280">
        <v>44642.0</v>
      </c>
      <c r="B367" s="262" t="s">
        <v>274</v>
      </c>
      <c r="C367" s="262" t="s">
        <v>508</v>
      </c>
      <c r="D367" s="289">
        <v>50000.0</v>
      </c>
      <c r="E367" s="290">
        <v>50000.0</v>
      </c>
      <c r="F367" s="262">
        <v>0.0</v>
      </c>
      <c r="G367" s="262">
        <v>6.094821034E9</v>
      </c>
      <c r="H367" s="280">
        <v>44643.0</v>
      </c>
      <c r="I367" s="262" t="s">
        <v>298</v>
      </c>
      <c r="J367" s="262"/>
      <c r="K367" s="268" t="s">
        <v>484</v>
      </c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ht="15.75" customHeight="1">
      <c r="A368" s="280">
        <v>44642.0</v>
      </c>
      <c r="B368" s="262" t="s">
        <v>274</v>
      </c>
      <c r="C368" s="262" t="s">
        <v>509</v>
      </c>
      <c r="D368" s="289">
        <v>25000.0</v>
      </c>
      <c r="E368" s="290">
        <v>25000.0</v>
      </c>
      <c r="F368" s="262">
        <v>0.0</v>
      </c>
      <c r="G368" s="262">
        <v>6.097674238E9</v>
      </c>
      <c r="H368" s="280">
        <v>44643.0</v>
      </c>
      <c r="I368" s="262" t="s">
        <v>273</v>
      </c>
      <c r="J368" s="262"/>
      <c r="K368" s="268" t="s">
        <v>484</v>
      </c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ht="15.75" customHeight="1">
      <c r="A369" s="229">
        <v>44642.0</v>
      </c>
      <c r="B369" s="166" t="s">
        <v>268</v>
      </c>
      <c r="C369" s="166" t="s">
        <v>510</v>
      </c>
      <c r="D369" s="167">
        <v>60000.0</v>
      </c>
      <c r="E369" s="155">
        <v>60000.0</v>
      </c>
      <c r="F369" s="166">
        <v>0.0</v>
      </c>
      <c r="G369" s="166">
        <v>6.094397059E9</v>
      </c>
      <c r="H369" s="229">
        <v>44643.0</v>
      </c>
      <c r="I369" s="166" t="s">
        <v>483</v>
      </c>
      <c r="J369" s="166"/>
      <c r="K369" s="268" t="s">
        <v>484</v>
      </c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 ht="15.75" customHeight="1">
      <c r="A370" s="229">
        <v>44642.0</v>
      </c>
      <c r="B370" s="166" t="s">
        <v>268</v>
      </c>
      <c r="C370" s="166" t="s">
        <v>356</v>
      </c>
      <c r="D370" s="167">
        <v>12000.0</v>
      </c>
      <c r="E370" s="155">
        <v>12000.0</v>
      </c>
      <c r="F370" s="167">
        <v>0.0</v>
      </c>
      <c r="G370" s="166">
        <v>6.094397059E9</v>
      </c>
      <c r="H370" s="229">
        <v>44643.0</v>
      </c>
      <c r="I370" s="166" t="s">
        <v>483</v>
      </c>
      <c r="J370" s="166"/>
      <c r="K370" s="268" t="s">
        <v>484</v>
      </c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 ht="15.75" customHeight="1">
      <c r="A371" s="280">
        <v>44642.0</v>
      </c>
      <c r="B371" s="262" t="s">
        <v>274</v>
      </c>
      <c r="C371" s="262" t="s">
        <v>511</v>
      </c>
      <c r="D371" s="289">
        <v>30000.0</v>
      </c>
      <c r="E371" s="290">
        <v>30000.0</v>
      </c>
      <c r="F371" s="289">
        <v>0.0</v>
      </c>
      <c r="G371" s="262">
        <v>6.094821034E9</v>
      </c>
      <c r="H371" s="280">
        <v>44643.0</v>
      </c>
      <c r="I371" s="262" t="s">
        <v>298</v>
      </c>
      <c r="J371" s="262"/>
      <c r="K371" s="268" t="s">
        <v>484</v>
      </c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ht="15.75" customHeight="1">
      <c r="A372" s="229">
        <v>44642.0</v>
      </c>
      <c r="B372" s="166" t="s">
        <v>268</v>
      </c>
      <c r="C372" s="166" t="s">
        <v>385</v>
      </c>
      <c r="D372" s="167">
        <v>75000.0</v>
      </c>
      <c r="E372" s="155">
        <v>75000.0</v>
      </c>
      <c r="F372" s="167">
        <v>0.0</v>
      </c>
      <c r="G372" s="166">
        <v>6.096109767E9</v>
      </c>
      <c r="H372" s="229">
        <v>44643.0</v>
      </c>
      <c r="I372" s="166" t="s">
        <v>296</v>
      </c>
      <c r="J372" s="166"/>
      <c r="K372" s="268" t="s">
        <v>484</v>
      </c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 ht="15.75" customHeight="1">
      <c r="A373" s="229">
        <v>44642.0</v>
      </c>
      <c r="B373" s="166" t="s">
        <v>268</v>
      </c>
      <c r="C373" s="166" t="s">
        <v>340</v>
      </c>
      <c r="D373" s="167">
        <v>45500.0</v>
      </c>
      <c r="E373" s="155">
        <v>45500.0</v>
      </c>
      <c r="F373" s="166">
        <v>0.0</v>
      </c>
      <c r="G373" s="166">
        <v>6.092561576E9</v>
      </c>
      <c r="H373" s="229">
        <v>44642.0</v>
      </c>
      <c r="I373" s="166" t="s">
        <v>336</v>
      </c>
      <c r="J373" s="166"/>
      <c r="K373" s="268" t="s">
        <v>484</v>
      </c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 ht="15.75" customHeight="1">
      <c r="A374" s="229">
        <v>44643.0</v>
      </c>
      <c r="B374" s="166" t="s">
        <v>268</v>
      </c>
      <c r="C374" s="166" t="s">
        <v>317</v>
      </c>
      <c r="D374" s="167">
        <v>120000.0</v>
      </c>
      <c r="E374" s="155">
        <v>120000.0</v>
      </c>
      <c r="F374" s="166">
        <v>0.0</v>
      </c>
      <c r="G374" s="166">
        <v>6.103015175E9</v>
      </c>
      <c r="H374" s="229">
        <v>44644.0</v>
      </c>
      <c r="I374" s="166" t="s">
        <v>270</v>
      </c>
      <c r="J374" s="166"/>
      <c r="K374" s="268" t="s">
        <v>484</v>
      </c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 ht="15.75" customHeight="1">
      <c r="A375" s="280">
        <v>44643.0</v>
      </c>
      <c r="B375" s="262" t="s">
        <v>283</v>
      </c>
      <c r="C375" s="262" t="s">
        <v>419</v>
      </c>
      <c r="D375" s="289">
        <v>180000.0</v>
      </c>
      <c r="E375" s="290">
        <v>180000.0</v>
      </c>
      <c r="F375" s="262">
        <v>0.0</v>
      </c>
      <c r="G375" s="262" t="s">
        <v>512</v>
      </c>
      <c r="H375" s="280">
        <v>44643.0</v>
      </c>
      <c r="I375" s="262" t="s">
        <v>448</v>
      </c>
      <c r="J375" s="262"/>
      <c r="K375" s="268" t="s">
        <v>484</v>
      </c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ht="15.75" customHeight="1">
      <c r="A376" s="295">
        <v>44643.0</v>
      </c>
      <c r="B376" s="296" t="s">
        <v>283</v>
      </c>
      <c r="C376" s="296" t="s">
        <v>513</v>
      </c>
      <c r="D376" s="297">
        <v>280000.0</v>
      </c>
      <c r="E376" s="297">
        <v>0.0</v>
      </c>
      <c r="F376" s="297">
        <v>280000.0</v>
      </c>
      <c r="G376" s="296"/>
      <c r="H376" s="296" t="s">
        <v>285</v>
      </c>
      <c r="I376" s="296" t="s">
        <v>286</v>
      </c>
      <c r="J376" s="296"/>
      <c r="K376" s="296" t="s">
        <v>514</v>
      </c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</row>
    <row r="377" ht="15.75" customHeight="1">
      <c r="A377" s="273">
        <v>44643.0</v>
      </c>
      <c r="B377" s="274" t="s">
        <v>274</v>
      </c>
      <c r="C377" s="275" t="s">
        <v>491</v>
      </c>
      <c r="D377" s="285">
        <v>70000.0</v>
      </c>
      <c r="E377" s="275">
        <v>70000.0</v>
      </c>
      <c r="F377" s="274">
        <v>0.0</v>
      </c>
      <c r="G377" s="274">
        <v>6.114835638E9</v>
      </c>
      <c r="H377" s="273">
        <v>44645.0</v>
      </c>
      <c r="I377" s="274" t="s">
        <v>277</v>
      </c>
      <c r="J377" s="274"/>
      <c r="K377" s="161" t="s">
        <v>492</v>
      </c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  <c r="AA377" s="163"/>
      <c r="AB377" s="163"/>
    </row>
    <row r="378" ht="15.75" customHeight="1">
      <c r="A378" s="229">
        <v>44643.0</v>
      </c>
      <c r="B378" s="166" t="s">
        <v>268</v>
      </c>
      <c r="C378" s="166" t="s">
        <v>354</v>
      </c>
      <c r="D378" s="167">
        <v>15000.0</v>
      </c>
      <c r="E378" s="155">
        <v>15000.0</v>
      </c>
      <c r="F378" s="167">
        <v>0.0</v>
      </c>
      <c r="G378" s="166">
        <v>6.101318993E9</v>
      </c>
      <c r="H378" s="229">
        <v>44644.0</v>
      </c>
      <c r="I378" s="166" t="s">
        <v>336</v>
      </c>
      <c r="J378" s="166"/>
      <c r="K378" s="268" t="s">
        <v>484</v>
      </c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 ht="15.75" customHeight="1">
      <c r="A379" s="229">
        <v>44643.0</v>
      </c>
      <c r="B379" s="166" t="s">
        <v>268</v>
      </c>
      <c r="C379" s="166" t="s">
        <v>289</v>
      </c>
      <c r="D379" s="167">
        <v>15000.0</v>
      </c>
      <c r="E379" s="155">
        <v>15000.0</v>
      </c>
      <c r="F379" s="166">
        <v>0.0</v>
      </c>
      <c r="G379" s="166">
        <v>6.101318993E9</v>
      </c>
      <c r="H379" s="229">
        <v>44644.0</v>
      </c>
      <c r="I379" s="166" t="s">
        <v>336</v>
      </c>
      <c r="J379" s="166"/>
      <c r="K379" s="268" t="s">
        <v>484</v>
      </c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 ht="15.75" customHeight="1">
      <c r="A380" s="280">
        <v>44643.0</v>
      </c>
      <c r="B380" s="262" t="s">
        <v>274</v>
      </c>
      <c r="C380" s="262" t="s">
        <v>502</v>
      </c>
      <c r="D380" s="289">
        <v>45000.0</v>
      </c>
      <c r="E380" s="290">
        <v>45000.0</v>
      </c>
      <c r="F380" s="262">
        <v>0.0</v>
      </c>
      <c r="G380" s="262">
        <v>6.101383548E9</v>
      </c>
      <c r="H380" s="280">
        <v>44644.0</v>
      </c>
      <c r="I380" s="262" t="s">
        <v>389</v>
      </c>
      <c r="J380" s="262"/>
      <c r="K380" s="268" t="s">
        <v>484</v>
      </c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ht="15.75" customHeight="1">
      <c r="A381" s="280">
        <v>44643.0</v>
      </c>
      <c r="B381" s="262" t="s">
        <v>283</v>
      </c>
      <c r="C381" s="262" t="s">
        <v>515</v>
      </c>
      <c r="D381" s="289">
        <v>180000.0</v>
      </c>
      <c r="E381" s="290">
        <v>180000.0</v>
      </c>
      <c r="F381" s="289">
        <v>0.0</v>
      </c>
      <c r="G381" s="262">
        <v>6.109031619E9</v>
      </c>
      <c r="H381" s="280">
        <v>44645.0</v>
      </c>
      <c r="I381" s="262" t="s">
        <v>286</v>
      </c>
      <c r="J381" s="262"/>
      <c r="K381" s="268" t="s">
        <v>484</v>
      </c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ht="15.75" customHeight="1">
      <c r="A382" s="229">
        <v>44643.0</v>
      </c>
      <c r="B382" s="166" t="s">
        <v>268</v>
      </c>
      <c r="C382" s="166" t="s">
        <v>516</v>
      </c>
      <c r="D382" s="167">
        <v>50000.0</v>
      </c>
      <c r="E382" s="155">
        <v>50000.0</v>
      </c>
      <c r="F382" s="166">
        <v>0.0</v>
      </c>
      <c r="G382" s="166">
        <v>6.101318993E9</v>
      </c>
      <c r="H382" s="229">
        <v>44644.0</v>
      </c>
      <c r="I382" s="166" t="s">
        <v>336</v>
      </c>
      <c r="J382" s="166"/>
      <c r="K382" s="268" t="s">
        <v>484</v>
      </c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 ht="15.75" customHeight="1">
      <c r="A383" s="280">
        <v>44643.0</v>
      </c>
      <c r="B383" s="262" t="s">
        <v>274</v>
      </c>
      <c r="C383" s="262" t="s">
        <v>517</v>
      </c>
      <c r="D383" s="289">
        <v>15000.0</v>
      </c>
      <c r="E383" s="290">
        <v>15000.0</v>
      </c>
      <c r="F383" s="289">
        <v>0.0</v>
      </c>
      <c r="G383" s="262">
        <v>6.1023716E9</v>
      </c>
      <c r="H383" s="280">
        <v>44644.0</v>
      </c>
      <c r="I383" s="262" t="s">
        <v>298</v>
      </c>
      <c r="J383" s="262"/>
      <c r="K383" s="268" t="s">
        <v>484</v>
      </c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ht="15.75" customHeight="1">
      <c r="A384" s="280">
        <v>44643.0</v>
      </c>
      <c r="B384" s="262" t="s">
        <v>274</v>
      </c>
      <c r="C384" s="262" t="s">
        <v>518</v>
      </c>
      <c r="D384" s="289">
        <v>40000.0</v>
      </c>
      <c r="E384" s="290">
        <v>40000.0</v>
      </c>
      <c r="F384" s="262">
        <v>0.0</v>
      </c>
      <c r="G384" s="262">
        <v>6.1023716E9</v>
      </c>
      <c r="H384" s="280">
        <v>44644.0</v>
      </c>
      <c r="I384" s="262" t="s">
        <v>298</v>
      </c>
      <c r="J384" s="262"/>
      <c r="K384" s="268" t="s">
        <v>484</v>
      </c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ht="15.75" customHeight="1">
      <c r="A385" s="280">
        <v>44643.0</v>
      </c>
      <c r="B385" s="262" t="s">
        <v>274</v>
      </c>
      <c r="C385" s="262" t="s">
        <v>323</v>
      </c>
      <c r="D385" s="289">
        <v>35400.0</v>
      </c>
      <c r="E385" s="290">
        <v>35400.0</v>
      </c>
      <c r="F385" s="262">
        <v>0.0</v>
      </c>
      <c r="G385" s="262">
        <v>6.100190308E9</v>
      </c>
      <c r="H385" s="280">
        <v>44644.0</v>
      </c>
      <c r="I385" s="262" t="s">
        <v>273</v>
      </c>
      <c r="J385" s="262"/>
      <c r="K385" s="268" t="s">
        <v>484</v>
      </c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ht="15.75" customHeight="1">
      <c r="A386" s="280">
        <v>44643.0</v>
      </c>
      <c r="B386" s="262" t="s">
        <v>274</v>
      </c>
      <c r="C386" s="262" t="s">
        <v>450</v>
      </c>
      <c r="D386" s="289">
        <v>18000.0</v>
      </c>
      <c r="E386" s="290">
        <v>18000.0</v>
      </c>
      <c r="F386" s="262">
        <v>0.0</v>
      </c>
      <c r="G386" s="262">
        <v>6.100184312E9</v>
      </c>
      <c r="H386" s="280">
        <v>44644.0</v>
      </c>
      <c r="I386" s="262" t="s">
        <v>273</v>
      </c>
      <c r="J386" s="262"/>
      <c r="K386" s="268" t="s">
        <v>484</v>
      </c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ht="15.75" customHeight="1">
      <c r="A387" s="280">
        <v>44643.0</v>
      </c>
      <c r="B387" s="262" t="s">
        <v>274</v>
      </c>
      <c r="C387" s="262" t="s">
        <v>303</v>
      </c>
      <c r="D387" s="289">
        <v>3500.0</v>
      </c>
      <c r="E387" s="290">
        <v>3500.0</v>
      </c>
      <c r="F387" s="262">
        <v>0.0</v>
      </c>
      <c r="G387" s="262">
        <v>6.100181753E9</v>
      </c>
      <c r="H387" s="280">
        <v>44644.0</v>
      </c>
      <c r="I387" s="262" t="s">
        <v>273</v>
      </c>
      <c r="J387" s="262"/>
      <c r="K387" s="268" t="s">
        <v>484</v>
      </c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ht="15.75" customHeight="1">
      <c r="A388" s="292">
        <v>44643.0</v>
      </c>
      <c r="B388" s="172" t="s">
        <v>274</v>
      </c>
      <c r="C388" s="172" t="s">
        <v>306</v>
      </c>
      <c r="D388" s="293">
        <v>9080.0</v>
      </c>
      <c r="E388" s="293">
        <v>0.0</v>
      </c>
      <c r="F388" s="293">
        <v>9080.0</v>
      </c>
      <c r="G388" s="172"/>
      <c r="H388" s="172" t="s">
        <v>285</v>
      </c>
      <c r="I388" s="172" t="s">
        <v>273</v>
      </c>
      <c r="J388" s="172"/>
      <c r="K388" s="172" t="s">
        <v>500</v>
      </c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</row>
    <row r="389" ht="15.75" customHeight="1">
      <c r="A389" s="292">
        <v>44643.0</v>
      </c>
      <c r="B389" s="172" t="s">
        <v>274</v>
      </c>
      <c r="C389" s="172" t="s">
        <v>306</v>
      </c>
      <c r="D389" s="293">
        <v>20000.0</v>
      </c>
      <c r="E389" s="293">
        <v>0.0</v>
      </c>
      <c r="F389" s="293">
        <v>20000.0</v>
      </c>
      <c r="G389" s="172"/>
      <c r="H389" s="172" t="s">
        <v>285</v>
      </c>
      <c r="I389" s="172" t="s">
        <v>298</v>
      </c>
      <c r="J389" s="172"/>
      <c r="K389" s="172" t="s">
        <v>500</v>
      </c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  <c r="AB389" s="171"/>
    </row>
    <row r="390" ht="15.75" customHeight="1">
      <c r="A390" s="229">
        <v>44643.0</v>
      </c>
      <c r="B390" s="166" t="s">
        <v>268</v>
      </c>
      <c r="C390" s="166" t="s">
        <v>420</v>
      </c>
      <c r="D390" s="167">
        <v>10000.0</v>
      </c>
      <c r="E390" s="155">
        <v>10000.0</v>
      </c>
      <c r="F390" s="167">
        <v>0.0</v>
      </c>
      <c r="G390" s="166">
        <v>6.102861482E9</v>
      </c>
      <c r="H390" s="229">
        <v>44644.0</v>
      </c>
      <c r="I390" s="166" t="s">
        <v>483</v>
      </c>
      <c r="J390" s="166"/>
      <c r="K390" s="268" t="s">
        <v>484</v>
      </c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 ht="15.75" customHeight="1">
      <c r="A391" s="229">
        <v>44643.0</v>
      </c>
      <c r="B391" s="166" t="s">
        <v>268</v>
      </c>
      <c r="C391" s="166" t="s">
        <v>485</v>
      </c>
      <c r="D391" s="167">
        <v>15000.0</v>
      </c>
      <c r="E391" s="155">
        <v>15000.0</v>
      </c>
      <c r="F391" s="167">
        <v>0.0</v>
      </c>
      <c r="G391" s="166">
        <v>6.104472793E9</v>
      </c>
      <c r="H391" s="229">
        <v>44644.0</v>
      </c>
      <c r="I391" s="166" t="s">
        <v>483</v>
      </c>
      <c r="J391" s="286"/>
      <c r="K391" s="268" t="s">
        <v>484</v>
      </c>
      <c r="L391" s="257"/>
      <c r="M391" s="257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X391" s="257"/>
      <c r="Y391" s="257"/>
      <c r="Z391" s="257"/>
      <c r="AA391" s="257"/>
      <c r="AB391" s="257"/>
    </row>
    <row r="392" ht="15.75" customHeight="1">
      <c r="A392" s="229">
        <v>44643.0</v>
      </c>
      <c r="B392" s="166" t="s">
        <v>268</v>
      </c>
      <c r="C392" s="166" t="s">
        <v>358</v>
      </c>
      <c r="D392" s="167">
        <v>7500.0</v>
      </c>
      <c r="E392" s="155">
        <v>7500.0</v>
      </c>
      <c r="F392" s="167">
        <v>0.0</v>
      </c>
      <c r="G392" s="166">
        <v>6.104472793E9</v>
      </c>
      <c r="H392" s="229">
        <v>44644.0</v>
      </c>
      <c r="I392" s="166" t="s">
        <v>483</v>
      </c>
      <c r="J392" s="166"/>
      <c r="K392" s="268" t="s">
        <v>484</v>
      </c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 ht="15.75" customHeight="1">
      <c r="A393" s="229">
        <v>44643.0</v>
      </c>
      <c r="B393" s="166" t="s">
        <v>268</v>
      </c>
      <c r="C393" s="166" t="s">
        <v>364</v>
      </c>
      <c r="D393" s="167">
        <v>10000.0</v>
      </c>
      <c r="E393" s="155">
        <v>10000.0</v>
      </c>
      <c r="F393" s="167">
        <v>0.0</v>
      </c>
      <c r="G393" s="166">
        <v>6.104472793E9</v>
      </c>
      <c r="H393" s="229">
        <v>44644.0</v>
      </c>
      <c r="I393" s="166" t="s">
        <v>483</v>
      </c>
      <c r="J393" s="166"/>
      <c r="K393" s="268" t="s">
        <v>484</v>
      </c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 ht="15.75" customHeight="1">
      <c r="A394" s="229">
        <v>44643.0</v>
      </c>
      <c r="B394" s="166" t="s">
        <v>268</v>
      </c>
      <c r="C394" s="166" t="s">
        <v>519</v>
      </c>
      <c r="D394" s="167">
        <v>21000.0</v>
      </c>
      <c r="E394" s="155">
        <v>21000.0</v>
      </c>
      <c r="F394" s="166">
        <v>0.0</v>
      </c>
      <c r="G394" s="166">
        <v>6.102476254E9</v>
      </c>
      <c r="H394" s="229">
        <v>44644.0</v>
      </c>
      <c r="I394" s="166" t="s">
        <v>296</v>
      </c>
      <c r="J394" s="166"/>
      <c r="K394" s="268" t="s">
        <v>484</v>
      </c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 ht="15.75" customHeight="1">
      <c r="A395" s="229">
        <v>44643.0</v>
      </c>
      <c r="B395" s="166" t="s">
        <v>268</v>
      </c>
      <c r="C395" s="166" t="s">
        <v>520</v>
      </c>
      <c r="D395" s="167">
        <v>20000.0</v>
      </c>
      <c r="E395" s="155">
        <v>20000.0</v>
      </c>
      <c r="F395" s="166">
        <v>0.0</v>
      </c>
      <c r="G395" s="166">
        <v>6.100046918E9</v>
      </c>
      <c r="H395" s="229">
        <v>44643.0</v>
      </c>
      <c r="I395" s="166" t="s">
        <v>296</v>
      </c>
      <c r="J395" s="166"/>
      <c r="K395" s="268" t="s">
        <v>484</v>
      </c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 ht="15.75" customHeight="1">
      <c r="A396" s="229">
        <v>44644.0</v>
      </c>
      <c r="B396" s="166" t="s">
        <v>268</v>
      </c>
      <c r="C396" s="166" t="s">
        <v>333</v>
      </c>
      <c r="D396" s="167">
        <v>35100.0</v>
      </c>
      <c r="E396" s="155">
        <v>35100.0</v>
      </c>
      <c r="F396" s="166">
        <v>0.0</v>
      </c>
      <c r="G396" s="166">
        <v>6.109403784E9</v>
      </c>
      <c r="H396" s="229">
        <v>44645.0</v>
      </c>
      <c r="I396" s="166" t="s">
        <v>273</v>
      </c>
      <c r="J396" s="166"/>
      <c r="K396" s="268" t="s">
        <v>484</v>
      </c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 ht="15.75" customHeight="1">
      <c r="A397" s="229">
        <v>44644.0</v>
      </c>
      <c r="B397" s="166" t="s">
        <v>268</v>
      </c>
      <c r="C397" s="166" t="s">
        <v>436</v>
      </c>
      <c r="D397" s="167">
        <v>15500.0</v>
      </c>
      <c r="E397" s="155">
        <v>15500.0</v>
      </c>
      <c r="F397" s="166">
        <v>0.0</v>
      </c>
      <c r="G397" s="166">
        <v>6.109403784E9</v>
      </c>
      <c r="H397" s="229">
        <v>44645.0</v>
      </c>
      <c r="I397" s="166" t="s">
        <v>273</v>
      </c>
      <c r="J397" s="166"/>
      <c r="K397" s="268" t="s">
        <v>484</v>
      </c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 ht="15.75" customHeight="1">
      <c r="A398" s="280">
        <v>44644.0</v>
      </c>
      <c r="B398" s="262" t="s">
        <v>274</v>
      </c>
      <c r="C398" s="262" t="s">
        <v>521</v>
      </c>
      <c r="D398" s="289">
        <v>40000.0</v>
      </c>
      <c r="E398" s="290">
        <v>40000.0</v>
      </c>
      <c r="F398" s="262">
        <v>0.0</v>
      </c>
      <c r="G398" s="262">
        <v>6.109117479E9</v>
      </c>
      <c r="H398" s="280">
        <v>44645.0</v>
      </c>
      <c r="I398" s="262" t="s">
        <v>389</v>
      </c>
      <c r="J398" s="262"/>
      <c r="K398" s="268" t="s">
        <v>484</v>
      </c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ht="15.75" customHeight="1">
      <c r="A399" s="280">
        <v>44644.0</v>
      </c>
      <c r="B399" s="262" t="s">
        <v>274</v>
      </c>
      <c r="C399" s="262" t="s">
        <v>502</v>
      </c>
      <c r="D399" s="289">
        <v>52000.0</v>
      </c>
      <c r="E399" s="290">
        <v>52000.0</v>
      </c>
      <c r="F399" s="262">
        <v>0.0</v>
      </c>
      <c r="G399" s="262">
        <v>6.109121094E9</v>
      </c>
      <c r="H399" s="280">
        <v>44645.0</v>
      </c>
      <c r="I399" s="262" t="s">
        <v>277</v>
      </c>
      <c r="J399" s="262"/>
      <c r="K399" s="268" t="s">
        <v>484</v>
      </c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ht="15.75" customHeight="1">
      <c r="A400" s="280">
        <v>44644.0</v>
      </c>
      <c r="B400" s="262" t="s">
        <v>274</v>
      </c>
      <c r="C400" s="262" t="s">
        <v>275</v>
      </c>
      <c r="D400" s="289">
        <v>40000.0</v>
      </c>
      <c r="E400" s="290">
        <v>40000.0</v>
      </c>
      <c r="F400" s="262">
        <v>0.0</v>
      </c>
      <c r="G400" s="262">
        <v>6.110064011E9</v>
      </c>
      <c r="H400" s="280">
        <v>44645.0</v>
      </c>
      <c r="I400" s="262" t="s">
        <v>298</v>
      </c>
      <c r="J400" s="262"/>
      <c r="K400" s="268" t="s">
        <v>484</v>
      </c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ht="15.75" customHeight="1">
      <c r="A401" s="229">
        <v>44644.0</v>
      </c>
      <c r="B401" s="166" t="s">
        <v>268</v>
      </c>
      <c r="C401" s="166" t="s">
        <v>510</v>
      </c>
      <c r="D401" s="167">
        <v>8000.0</v>
      </c>
      <c r="E401" s="155">
        <v>8000.0</v>
      </c>
      <c r="F401" s="166">
        <v>0.0</v>
      </c>
      <c r="G401" s="166">
        <v>6.113605303E9</v>
      </c>
      <c r="H401" s="229">
        <v>44645.0</v>
      </c>
      <c r="I401" s="166" t="s">
        <v>483</v>
      </c>
      <c r="J401" s="166"/>
      <c r="K401" s="268" t="s">
        <v>484</v>
      </c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 ht="15.75" customHeight="1">
      <c r="A402" s="292">
        <v>44644.0</v>
      </c>
      <c r="B402" s="172" t="s">
        <v>274</v>
      </c>
      <c r="C402" s="172" t="s">
        <v>306</v>
      </c>
      <c r="D402" s="293">
        <v>26930.0</v>
      </c>
      <c r="E402" s="172">
        <v>0.0</v>
      </c>
      <c r="F402" s="293">
        <v>26930.0</v>
      </c>
      <c r="G402" s="172"/>
      <c r="H402" s="172" t="s">
        <v>285</v>
      </c>
      <c r="I402" s="172" t="s">
        <v>298</v>
      </c>
      <c r="J402" s="172"/>
      <c r="K402" s="172" t="s">
        <v>500</v>
      </c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  <c r="AB402" s="171"/>
    </row>
    <row r="403" ht="15.75" customHeight="1">
      <c r="A403" s="295">
        <v>44644.0</v>
      </c>
      <c r="B403" s="296" t="s">
        <v>283</v>
      </c>
      <c r="C403" s="296" t="s">
        <v>513</v>
      </c>
      <c r="D403" s="297">
        <v>280000.0</v>
      </c>
      <c r="E403" s="297">
        <v>0.0</v>
      </c>
      <c r="F403" s="297">
        <v>280000.0</v>
      </c>
      <c r="G403" s="296"/>
      <c r="H403" s="296" t="s">
        <v>285</v>
      </c>
      <c r="I403" s="296" t="s">
        <v>448</v>
      </c>
      <c r="J403" s="296"/>
      <c r="K403" s="296" t="s">
        <v>522</v>
      </c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</row>
    <row r="404" ht="15.75" customHeight="1">
      <c r="A404" s="273">
        <v>44644.0</v>
      </c>
      <c r="B404" s="274" t="s">
        <v>274</v>
      </c>
      <c r="C404" s="275" t="s">
        <v>491</v>
      </c>
      <c r="D404" s="285">
        <v>70000.0</v>
      </c>
      <c r="E404" s="275">
        <v>70000.0</v>
      </c>
      <c r="F404" s="274">
        <v>0.0</v>
      </c>
      <c r="G404" s="274">
        <v>6.11804067E9</v>
      </c>
      <c r="H404" s="273">
        <v>44646.0</v>
      </c>
      <c r="I404" s="274" t="s">
        <v>277</v>
      </c>
      <c r="J404" s="274"/>
      <c r="K404" s="161" t="s">
        <v>492</v>
      </c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  <c r="AA404" s="163"/>
      <c r="AB404" s="163"/>
    </row>
    <row r="405" ht="15.75" customHeight="1">
      <c r="A405" s="197">
        <v>44644.0</v>
      </c>
      <c r="B405" s="198" t="s">
        <v>268</v>
      </c>
      <c r="C405" s="198" t="s">
        <v>311</v>
      </c>
      <c r="D405" s="199">
        <v>18750.0</v>
      </c>
      <c r="E405" s="199">
        <v>0.0</v>
      </c>
      <c r="F405" s="199">
        <v>18750.0</v>
      </c>
      <c r="G405" s="198"/>
      <c r="H405" s="198" t="s">
        <v>285</v>
      </c>
      <c r="I405" s="198" t="s">
        <v>296</v>
      </c>
      <c r="J405" s="198"/>
      <c r="K405" s="198" t="s">
        <v>507</v>
      </c>
      <c r="L405" s="294"/>
      <c r="M405" s="294"/>
      <c r="N405" s="294"/>
      <c r="O405" s="294"/>
      <c r="P405" s="294"/>
      <c r="Q405" s="294"/>
      <c r="R405" s="294"/>
      <c r="S405" s="294"/>
      <c r="T405" s="294"/>
      <c r="U405" s="294"/>
      <c r="V405" s="294"/>
      <c r="W405" s="294"/>
      <c r="X405" s="294"/>
      <c r="Y405" s="294"/>
      <c r="Z405" s="294"/>
      <c r="AA405" s="294"/>
      <c r="AB405" s="294"/>
    </row>
    <row r="406" ht="15.75" customHeight="1">
      <c r="A406" s="280">
        <v>44644.0</v>
      </c>
      <c r="B406" s="262" t="s">
        <v>274</v>
      </c>
      <c r="C406" s="262" t="s">
        <v>523</v>
      </c>
      <c r="D406" s="289">
        <v>23000.0</v>
      </c>
      <c r="E406" s="290">
        <v>23000.0</v>
      </c>
      <c r="F406" s="289">
        <v>0.0</v>
      </c>
      <c r="G406" s="262">
        <v>6.110064011E9</v>
      </c>
      <c r="H406" s="280">
        <v>44645.0</v>
      </c>
      <c r="I406" s="262" t="s">
        <v>298</v>
      </c>
      <c r="J406" s="262"/>
      <c r="K406" s="268" t="s">
        <v>484</v>
      </c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ht="15.75" customHeight="1">
      <c r="A407" s="229">
        <v>44644.0</v>
      </c>
      <c r="B407" s="166" t="s">
        <v>268</v>
      </c>
      <c r="C407" s="166" t="s">
        <v>293</v>
      </c>
      <c r="D407" s="167">
        <v>25000.0</v>
      </c>
      <c r="E407" s="155">
        <v>25000.0</v>
      </c>
      <c r="F407" s="166">
        <v>0.0</v>
      </c>
      <c r="G407" s="166">
        <v>6.108609004E9</v>
      </c>
      <c r="H407" s="229">
        <v>44645.0</v>
      </c>
      <c r="I407" s="166" t="s">
        <v>336</v>
      </c>
      <c r="J407" s="166"/>
      <c r="K407" s="268" t="s">
        <v>484</v>
      </c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 ht="15.75" customHeight="1">
      <c r="A408" s="229">
        <v>44644.0</v>
      </c>
      <c r="B408" s="166" t="s">
        <v>268</v>
      </c>
      <c r="C408" s="166" t="s">
        <v>466</v>
      </c>
      <c r="D408" s="167">
        <v>40000.0</v>
      </c>
      <c r="E408" s="155">
        <v>40000.0</v>
      </c>
      <c r="F408" s="166">
        <v>0.0</v>
      </c>
      <c r="G408" s="166">
        <v>6.108823436E9</v>
      </c>
      <c r="H408" s="229">
        <v>44645.0</v>
      </c>
      <c r="I408" s="166" t="s">
        <v>483</v>
      </c>
      <c r="J408" s="166"/>
      <c r="K408" s="268" t="s">
        <v>484</v>
      </c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 ht="15.75" customHeight="1">
      <c r="A409" s="229">
        <v>44644.0</v>
      </c>
      <c r="B409" s="166" t="s">
        <v>268</v>
      </c>
      <c r="C409" s="166" t="s">
        <v>524</v>
      </c>
      <c r="D409" s="167">
        <v>30000.0</v>
      </c>
      <c r="E409" s="155">
        <v>30000.0</v>
      </c>
      <c r="F409" s="167">
        <v>0.0</v>
      </c>
      <c r="G409" s="166">
        <v>6.111088583E9</v>
      </c>
      <c r="H409" s="229">
        <v>44645.0</v>
      </c>
      <c r="I409" s="166" t="s">
        <v>270</v>
      </c>
      <c r="J409" s="286"/>
      <c r="K409" s="268" t="s">
        <v>484</v>
      </c>
      <c r="L409" s="257"/>
      <c r="M409" s="257"/>
      <c r="N409" s="257"/>
      <c r="O409" s="257"/>
      <c r="P409" s="257"/>
      <c r="Q409" s="257"/>
      <c r="R409" s="257"/>
      <c r="S409" s="257"/>
      <c r="T409" s="257"/>
      <c r="U409" s="257"/>
      <c r="V409" s="257"/>
      <c r="W409" s="257"/>
      <c r="X409" s="257"/>
      <c r="Y409" s="257"/>
      <c r="Z409" s="257"/>
      <c r="AA409" s="257"/>
      <c r="AB409" s="257"/>
    </row>
    <row r="410" ht="15.75" customHeight="1">
      <c r="A410" s="280">
        <v>44644.0</v>
      </c>
      <c r="B410" s="262" t="s">
        <v>274</v>
      </c>
      <c r="C410" s="262" t="s">
        <v>525</v>
      </c>
      <c r="D410" s="289">
        <v>25000.0</v>
      </c>
      <c r="E410" s="290">
        <v>25000.0</v>
      </c>
      <c r="F410" s="262">
        <v>0.0</v>
      </c>
      <c r="G410" s="262">
        <v>6.105943767E9</v>
      </c>
      <c r="H410" s="280">
        <v>44644.0</v>
      </c>
      <c r="I410" s="262" t="s">
        <v>298</v>
      </c>
      <c r="J410" s="262"/>
      <c r="K410" s="268" t="s">
        <v>484</v>
      </c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ht="15.75" customHeight="1">
      <c r="A411" s="280">
        <v>44644.0</v>
      </c>
      <c r="B411" s="262" t="s">
        <v>274</v>
      </c>
      <c r="C411" s="262" t="s">
        <v>380</v>
      </c>
      <c r="D411" s="289">
        <v>100000.0</v>
      </c>
      <c r="E411" s="290">
        <v>100000.0</v>
      </c>
      <c r="F411" s="262">
        <v>0.0</v>
      </c>
      <c r="G411" s="262">
        <v>6.109830599E9</v>
      </c>
      <c r="H411" s="280">
        <v>44645.0</v>
      </c>
      <c r="I411" s="262" t="s">
        <v>389</v>
      </c>
      <c r="J411" s="262"/>
      <c r="K411" s="268" t="s">
        <v>484</v>
      </c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ht="15.75" customHeight="1">
      <c r="A412" s="229">
        <v>44644.0</v>
      </c>
      <c r="B412" s="166" t="s">
        <v>268</v>
      </c>
      <c r="C412" s="166" t="s">
        <v>526</v>
      </c>
      <c r="D412" s="167">
        <v>15000.0</v>
      </c>
      <c r="E412" s="155">
        <v>15000.0</v>
      </c>
      <c r="F412" s="166">
        <v>0.0</v>
      </c>
      <c r="G412" s="166">
        <v>6.111088583E9</v>
      </c>
      <c r="H412" s="229">
        <v>44645.0</v>
      </c>
      <c r="I412" s="166" t="s">
        <v>270</v>
      </c>
      <c r="J412" s="166"/>
      <c r="K412" s="268" t="s">
        <v>484</v>
      </c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 ht="15.75" customHeight="1">
      <c r="A413" s="229">
        <v>44644.0</v>
      </c>
      <c r="B413" s="166" t="s">
        <v>268</v>
      </c>
      <c r="C413" s="166" t="s">
        <v>348</v>
      </c>
      <c r="D413" s="167">
        <v>15500.0</v>
      </c>
      <c r="E413" s="155">
        <v>15500.0</v>
      </c>
      <c r="F413" s="166">
        <v>0.0</v>
      </c>
      <c r="G413" s="166">
        <v>6.108609004E9</v>
      </c>
      <c r="H413" s="229">
        <v>44645.0</v>
      </c>
      <c r="I413" s="166" t="s">
        <v>336</v>
      </c>
      <c r="J413" s="166"/>
      <c r="K413" s="268" t="s">
        <v>484</v>
      </c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 ht="15.75" customHeight="1">
      <c r="A414" s="229">
        <v>44644.0</v>
      </c>
      <c r="B414" s="166" t="s">
        <v>268</v>
      </c>
      <c r="C414" s="166" t="s">
        <v>384</v>
      </c>
      <c r="D414" s="167">
        <v>15000.0</v>
      </c>
      <c r="E414" s="155">
        <v>15000.0</v>
      </c>
      <c r="F414" s="166">
        <v>0.0</v>
      </c>
      <c r="G414" s="166">
        <v>6.108609004E9</v>
      </c>
      <c r="H414" s="229">
        <v>44645.0</v>
      </c>
      <c r="I414" s="166" t="s">
        <v>336</v>
      </c>
      <c r="J414" s="166"/>
      <c r="K414" s="268" t="s">
        <v>484</v>
      </c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 ht="15.75" customHeight="1">
      <c r="A415" s="229">
        <v>44644.0</v>
      </c>
      <c r="B415" s="166" t="s">
        <v>268</v>
      </c>
      <c r="C415" s="166" t="s">
        <v>364</v>
      </c>
      <c r="D415" s="167">
        <v>3000.0</v>
      </c>
      <c r="E415" s="155">
        <v>3000.0</v>
      </c>
      <c r="F415" s="166">
        <v>0.0</v>
      </c>
      <c r="G415" s="166">
        <v>6.108823436E9</v>
      </c>
      <c r="H415" s="229">
        <v>44645.0</v>
      </c>
      <c r="I415" s="166" t="s">
        <v>483</v>
      </c>
      <c r="J415" s="166"/>
      <c r="K415" s="268" t="s">
        <v>484</v>
      </c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 ht="15.75" customHeight="1">
      <c r="A416" s="229">
        <v>44644.0</v>
      </c>
      <c r="B416" s="166" t="s">
        <v>268</v>
      </c>
      <c r="C416" s="166" t="s">
        <v>340</v>
      </c>
      <c r="D416" s="167">
        <v>20000.0</v>
      </c>
      <c r="E416" s="155">
        <v>20000.0</v>
      </c>
      <c r="F416" s="166">
        <v>0.0</v>
      </c>
      <c r="G416" s="166">
        <v>6.113605303E9</v>
      </c>
      <c r="H416" s="229">
        <v>44645.0</v>
      </c>
      <c r="I416" s="166" t="s">
        <v>483</v>
      </c>
      <c r="J416" s="166"/>
      <c r="K416" s="268" t="s">
        <v>484</v>
      </c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 ht="15.75" customHeight="1">
      <c r="A417" s="229">
        <v>44644.0</v>
      </c>
      <c r="B417" s="166" t="s">
        <v>268</v>
      </c>
      <c r="C417" s="166" t="s">
        <v>466</v>
      </c>
      <c r="D417" s="167">
        <v>24000.0</v>
      </c>
      <c r="E417" s="155">
        <v>24000.0</v>
      </c>
      <c r="F417" s="166">
        <v>0.0</v>
      </c>
      <c r="G417" s="166">
        <v>6.113605303E9</v>
      </c>
      <c r="H417" s="229">
        <v>44645.0</v>
      </c>
      <c r="I417" s="166" t="s">
        <v>483</v>
      </c>
      <c r="J417" s="166"/>
      <c r="K417" s="268" t="s">
        <v>484</v>
      </c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 ht="15.75" customHeight="1">
      <c r="A418" s="229">
        <v>44645.0</v>
      </c>
      <c r="B418" s="166" t="s">
        <v>268</v>
      </c>
      <c r="C418" s="166" t="s">
        <v>506</v>
      </c>
      <c r="D418" s="167">
        <v>30000.0</v>
      </c>
      <c r="E418" s="155">
        <v>30000.0</v>
      </c>
      <c r="F418" s="166">
        <v>0.0</v>
      </c>
      <c r="G418" s="166">
        <v>6.117053148E9</v>
      </c>
      <c r="H418" s="229">
        <v>44646.0</v>
      </c>
      <c r="I418" s="166" t="s">
        <v>273</v>
      </c>
      <c r="J418" s="166"/>
      <c r="K418" s="268" t="s">
        <v>484</v>
      </c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 ht="15.75" customHeight="1">
      <c r="A419" s="229">
        <v>44645.0</v>
      </c>
      <c r="B419" s="166" t="s">
        <v>268</v>
      </c>
      <c r="C419" s="166" t="s">
        <v>527</v>
      </c>
      <c r="D419" s="167">
        <v>8000.0</v>
      </c>
      <c r="E419" s="155">
        <v>8000.0</v>
      </c>
      <c r="F419" s="166">
        <v>0.0</v>
      </c>
      <c r="G419" s="166">
        <v>6.117053148E9</v>
      </c>
      <c r="H419" s="229">
        <v>44646.0</v>
      </c>
      <c r="I419" s="166" t="s">
        <v>273</v>
      </c>
      <c r="J419" s="166"/>
      <c r="K419" s="268" t="s">
        <v>484</v>
      </c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 ht="15.75" customHeight="1">
      <c r="A420" s="229">
        <v>44645.0</v>
      </c>
      <c r="B420" s="166" t="s">
        <v>268</v>
      </c>
      <c r="C420" s="166" t="s">
        <v>357</v>
      </c>
      <c r="D420" s="167">
        <v>30000.0</v>
      </c>
      <c r="E420" s="255">
        <v>30000.0</v>
      </c>
      <c r="F420" s="167"/>
      <c r="G420" s="52">
        <v>6.11473508E9</v>
      </c>
      <c r="H420" s="229">
        <v>44645.0</v>
      </c>
      <c r="I420" s="166" t="s">
        <v>483</v>
      </c>
      <c r="J420" s="166"/>
      <c r="K420" s="268" t="s">
        <v>484</v>
      </c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 ht="15.75" customHeight="1">
      <c r="A421" s="229">
        <v>44645.0</v>
      </c>
      <c r="B421" s="166" t="s">
        <v>268</v>
      </c>
      <c r="C421" s="166" t="s">
        <v>487</v>
      </c>
      <c r="D421" s="167">
        <v>32000.0</v>
      </c>
      <c r="E421" s="155">
        <v>32000.0</v>
      </c>
      <c r="F421" s="167">
        <v>0.0</v>
      </c>
      <c r="G421" s="166">
        <v>6.116457465E9</v>
      </c>
      <c r="H421" s="229">
        <v>44646.0</v>
      </c>
      <c r="I421" s="166" t="s">
        <v>270</v>
      </c>
      <c r="J421" s="166"/>
      <c r="K421" s="268" t="s">
        <v>484</v>
      </c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 ht="15.75" customHeight="1">
      <c r="A422" s="280">
        <v>44645.0</v>
      </c>
      <c r="B422" s="262" t="s">
        <v>274</v>
      </c>
      <c r="C422" s="262" t="s">
        <v>502</v>
      </c>
      <c r="D422" s="289">
        <v>40000.0</v>
      </c>
      <c r="E422" s="290">
        <v>40000.0</v>
      </c>
      <c r="F422" s="262">
        <v>0.0</v>
      </c>
      <c r="G422" s="262">
        <v>6.116518713E9</v>
      </c>
      <c r="H422" s="280">
        <v>44646.0</v>
      </c>
      <c r="I422" s="262" t="s">
        <v>279</v>
      </c>
      <c r="J422" s="262"/>
      <c r="K422" s="268" t="s">
        <v>484</v>
      </c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ht="15.75" customHeight="1">
      <c r="A423" s="298">
        <v>44645.0</v>
      </c>
      <c r="B423" s="299" t="s">
        <v>274</v>
      </c>
      <c r="C423" s="299" t="s">
        <v>528</v>
      </c>
      <c r="D423" s="300">
        <v>40000.0</v>
      </c>
      <c r="E423" s="301">
        <v>40000.0</v>
      </c>
      <c r="F423" s="299">
        <v>0.0</v>
      </c>
      <c r="G423" s="299">
        <v>6.114594004E9</v>
      </c>
      <c r="H423" s="298">
        <v>44645.0</v>
      </c>
      <c r="I423" s="299" t="s">
        <v>298</v>
      </c>
      <c r="J423" s="299"/>
      <c r="K423" s="299" t="s">
        <v>529</v>
      </c>
      <c r="L423" s="302"/>
      <c r="M423" s="302"/>
      <c r="N423" s="302"/>
      <c r="O423" s="302"/>
      <c r="P423" s="302"/>
      <c r="Q423" s="302"/>
      <c r="R423" s="302"/>
      <c r="S423" s="302"/>
      <c r="T423" s="302"/>
      <c r="U423" s="302"/>
      <c r="V423" s="302"/>
      <c r="W423" s="302"/>
      <c r="X423" s="302"/>
      <c r="Y423" s="302"/>
      <c r="Z423" s="302"/>
      <c r="AA423" s="302"/>
      <c r="AB423" s="302"/>
    </row>
    <row r="424" ht="15.75" customHeight="1">
      <c r="A424" s="280">
        <v>44645.0</v>
      </c>
      <c r="B424" s="262" t="s">
        <v>274</v>
      </c>
      <c r="C424" s="262" t="s">
        <v>530</v>
      </c>
      <c r="D424" s="289">
        <v>6000.0</v>
      </c>
      <c r="E424" s="290">
        <v>6000.0</v>
      </c>
      <c r="F424" s="262">
        <v>0.0</v>
      </c>
      <c r="G424" s="262">
        <v>6.117652131E9</v>
      </c>
      <c r="H424" s="280">
        <v>44646.0</v>
      </c>
      <c r="I424" s="262" t="s">
        <v>277</v>
      </c>
      <c r="J424" s="262"/>
      <c r="K424" s="268" t="s">
        <v>484</v>
      </c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ht="15.75" customHeight="1">
      <c r="A425" s="229">
        <v>44645.0</v>
      </c>
      <c r="B425" s="166" t="s">
        <v>268</v>
      </c>
      <c r="C425" s="166" t="s">
        <v>337</v>
      </c>
      <c r="D425" s="167">
        <v>30000.0</v>
      </c>
      <c r="E425" s="155">
        <v>30000.0</v>
      </c>
      <c r="F425" s="166">
        <v>0.0</v>
      </c>
      <c r="G425" s="166">
        <v>6.115032932E9</v>
      </c>
      <c r="H425" s="229">
        <v>44645.0</v>
      </c>
      <c r="I425" s="166" t="s">
        <v>336</v>
      </c>
      <c r="J425" s="166"/>
      <c r="K425" s="268" t="s">
        <v>484</v>
      </c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 ht="15.75" customHeight="1">
      <c r="A426" s="229">
        <v>44645.0</v>
      </c>
      <c r="B426" s="166" t="s">
        <v>268</v>
      </c>
      <c r="C426" s="166" t="s">
        <v>357</v>
      </c>
      <c r="D426" s="167">
        <v>10000.0</v>
      </c>
      <c r="E426" s="155">
        <v>10000.0</v>
      </c>
      <c r="F426" s="166">
        <v>0.0</v>
      </c>
      <c r="G426" s="166">
        <v>6.115032932E9</v>
      </c>
      <c r="H426" s="229">
        <v>44645.0</v>
      </c>
      <c r="I426" s="166" t="s">
        <v>336</v>
      </c>
      <c r="J426" s="166"/>
      <c r="K426" s="268" t="s">
        <v>484</v>
      </c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 ht="15.75" customHeight="1">
      <c r="A427" s="229">
        <v>44645.0</v>
      </c>
      <c r="B427" s="166" t="s">
        <v>268</v>
      </c>
      <c r="C427" s="166" t="s">
        <v>352</v>
      </c>
      <c r="D427" s="167">
        <v>12000.0</v>
      </c>
      <c r="E427" s="155">
        <v>12000.0</v>
      </c>
      <c r="F427" s="166">
        <v>0.0</v>
      </c>
      <c r="G427" s="166">
        <v>6.115032932E9</v>
      </c>
      <c r="H427" s="229">
        <v>44645.0</v>
      </c>
      <c r="I427" s="166" t="s">
        <v>336</v>
      </c>
      <c r="J427" s="166"/>
      <c r="K427" s="268" t="s">
        <v>484</v>
      </c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 ht="15.75" customHeight="1">
      <c r="A428" s="280">
        <v>44645.0</v>
      </c>
      <c r="B428" s="262" t="s">
        <v>274</v>
      </c>
      <c r="C428" s="262" t="s">
        <v>531</v>
      </c>
      <c r="D428" s="289">
        <v>31500.0</v>
      </c>
      <c r="E428" s="290">
        <v>31500.0</v>
      </c>
      <c r="F428" s="262">
        <v>0.0</v>
      </c>
      <c r="G428" s="262">
        <v>6.117719061E9</v>
      </c>
      <c r="H428" s="280">
        <v>44646.0</v>
      </c>
      <c r="I428" s="262" t="s">
        <v>277</v>
      </c>
      <c r="J428" s="262"/>
      <c r="K428" s="268" t="s">
        <v>484</v>
      </c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ht="15.75" customHeight="1">
      <c r="A429" s="292">
        <v>44645.0</v>
      </c>
      <c r="B429" s="172" t="s">
        <v>274</v>
      </c>
      <c r="C429" s="172" t="s">
        <v>306</v>
      </c>
      <c r="D429" s="293">
        <v>24650.0</v>
      </c>
      <c r="E429" s="293">
        <v>0.0</v>
      </c>
      <c r="F429" s="293">
        <v>24650.0</v>
      </c>
      <c r="G429" s="172"/>
      <c r="H429" s="172" t="s">
        <v>285</v>
      </c>
      <c r="I429" s="172" t="s">
        <v>277</v>
      </c>
      <c r="J429" s="172"/>
      <c r="K429" s="172" t="s">
        <v>500</v>
      </c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  <c r="AB429" s="171"/>
    </row>
    <row r="430" ht="15.75" customHeight="1">
      <c r="A430" s="229">
        <v>44646.0</v>
      </c>
      <c r="B430" s="166" t="s">
        <v>268</v>
      </c>
      <c r="C430" s="166" t="s">
        <v>299</v>
      </c>
      <c r="D430" s="167">
        <v>27000.0</v>
      </c>
      <c r="E430" s="155">
        <v>27000.0</v>
      </c>
      <c r="F430" s="166">
        <v>0.0</v>
      </c>
      <c r="G430" s="166">
        <v>6.127587114E9</v>
      </c>
      <c r="H430" s="229">
        <v>44647.0</v>
      </c>
      <c r="I430" s="166" t="s">
        <v>273</v>
      </c>
      <c r="J430" s="166"/>
      <c r="K430" s="268" t="s">
        <v>484</v>
      </c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 ht="15.75" customHeight="1">
      <c r="A431" s="229">
        <v>44646.0</v>
      </c>
      <c r="B431" s="166" t="s">
        <v>268</v>
      </c>
      <c r="C431" s="166" t="s">
        <v>532</v>
      </c>
      <c r="D431" s="167">
        <v>30000.0</v>
      </c>
      <c r="E431" s="155">
        <v>30000.0</v>
      </c>
      <c r="F431" s="166">
        <v>0.0</v>
      </c>
      <c r="G431" s="166">
        <v>6.121525296E9</v>
      </c>
      <c r="H431" s="229">
        <v>44646.0</v>
      </c>
      <c r="I431" s="166" t="s">
        <v>273</v>
      </c>
      <c r="J431" s="166"/>
      <c r="K431" s="268" t="s">
        <v>484</v>
      </c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 ht="15.75" customHeight="1">
      <c r="A432" s="229">
        <v>44646.0</v>
      </c>
      <c r="B432" s="166" t="s">
        <v>268</v>
      </c>
      <c r="C432" s="166" t="s">
        <v>533</v>
      </c>
      <c r="D432" s="167">
        <v>13000.0</v>
      </c>
      <c r="E432" s="155">
        <v>13000.0</v>
      </c>
      <c r="F432" s="166">
        <v>0.0</v>
      </c>
      <c r="G432" s="166">
        <v>6.125135612E9</v>
      </c>
      <c r="H432" s="229">
        <v>44647.0</v>
      </c>
      <c r="I432" s="166" t="s">
        <v>336</v>
      </c>
      <c r="J432" s="166"/>
      <c r="K432" s="268" t="s">
        <v>484</v>
      </c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 ht="15.75" customHeight="1">
      <c r="A433" s="229">
        <v>44646.0</v>
      </c>
      <c r="B433" s="166" t="s">
        <v>268</v>
      </c>
      <c r="C433" s="166" t="s">
        <v>368</v>
      </c>
      <c r="D433" s="167">
        <v>15000.0</v>
      </c>
      <c r="E433" s="155">
        <v>15000.0</v>
      </c>
      <c r="F433" s="166">
        <v>0.0</v>
      </c>
      <c r="G433" s="166">
        <v>6.125135612E9</v>
      </c>
      <c r="H433" s="229">
        <v>44647.0</v>
      </c>
      <c r="I433" s="166" t="s">
        <v>336</v>
      </c>
      <c r="J433" s="166"/>
      <c r="K433" s="268" t="s">
        <v>484</v>
      </c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 ht="15.75" customHeight="1">
      <c r="A434" s="295">
        <v>44646.0</v>
      </c>
      <c r="B434" s="296" t="s">
        <v>283</v>
      </c>
      <c r="C434" s="296" t="s">
        <v>534</v>
      </c>
      <c r="D434" s="297">
        <v>280000.0</v>
      </c>
      <c r="E434" s="297">
        <v>0.0</v>
      </c>
      <c r="F434" s="297">
        <v>280000.0</v>
      </c>
      <c r="G434" s="296"/>
      <c r="H434" s="296" t="s">
        <v>285</v>
      </c>
      <c r="I434" s="296" t="s">
        <v>448</v>
      </c>
      <c r="J434" s="296"/>
      <c r="K434" s="296" t="s">
        <v>535</v>
      </c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</row>
    <row r="435" ht="15.75" customHeight="1">
      <c r="A435" s="281">
        <v>44646.0</v>
      </c>
      <c r="B435" s="282" t="s">
        <v>283</v>
      </c>
      <c r="C435" s="282" t="s">
        <v>438</v>
      </c>
      <c r="D435" s="283">
        <v>204000.0</v>
      </c>
      <c r="E435" s="283">
        <v>0.0</v>
      </c>
      <c r="F435" s="283">
        <v>204000.0</v>
      </c>
      <c r="G435" s="282"/>
      <c r="H435" s="282" t="s">
        <v>285</v>
      </c>
      <c r="I435" s="282" t="s">
        <v>448</v>
      </c>
      <c r="J435" s="284"/>
      <c r="K435" s="282" t="s">
        <v>494</v>
      </c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  <c r="AA435" s="148"/>
      <c r="AB435" s="148"/>
    </row>
    <row r="436" ht="15.75" customHeight="1">
      <c r="A436" s="281">
        <v>44646.0</v>
      </c>
      <c r="B436" s="282" t="s">
        <v>283</v>
      </c>
      <c r="C436" s="282" t="s">
        <v>438</v>
      </c>
      <c r="D436" s="283">
        <v>204000.0</v>
      </c>
      <c r="E436" s="283">
        <v>0.0</v>
      </c>
      <c r="F436" s="283">
        <v>204000.0</v>
      </c>
      <c r="G436" s="282"/>
      <c r="H436" s="282" t="s">
        <v>285</v>
      </c>
      <c r="I436" s="282" t="s">
        <v>286</v>
      </c>
      <c r="J436" s="284"/>
      <c r="K436" s="282" t="s">
        <v>494</v>
      </c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  <c r="AA436" s="148"/>
      <c r="AB436" s="148"/>
    </row>
    <row r="437" ht="15.75" customHeight="1">
      <c r="A437" s="280">
        <v>44646.0</v>
      </c>
      <c r="B437" s="262" t="s">
        <v>274</v>
      </c>
      <c r="C437" s="262" t="s">
        <v>536</v>
      </c>
      <c r="D437" s="289">
        <v>19500.0</v>
      </c>
      <c r="E437" s="290">
        <v>19500.0</v>
      </c>
      <c r="F437" s="262">
        <v>0.0</v>
      </c>
      <c r="G437" s="262">
        <v>6.119969286E9</v>
      </c>
      <c r="H437" s="280">
        <v>44646.0</v>
      </c>
      <c r="I437" s="262" t="s">
        <v>279</v>
      </c>
      <c r="J437" s="262"/>
      <c r="K437" s="268" t="s">
        <v>484</v>
      </c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ht="15.75" customHeight="1">
      <c r="A438" s="295">
        <v>44646.0</v>
      </c>
      <c r="B438" s="296" t="s">
        <v>283</v>
      </c>
      <c r="C438" s="296" t="s">
        <v>534</v>
      </c>
      <c r="D438" s="297">
        <v>280000.0</v>
      </c>
      <c r="E438" s="297">
        <v>0.0</v>
      </c>
      <c r="F438" s="297">
        <v>280000.0</v>
      </c>
      <c r="G438" s="296"/>
      <c r="H438" s="296" t="s">
        <v>285</v>
      </c>
      <c r="I438" s="296" t="s">
        <v>286</v>
      </c>
      <c r="J438" s="296"/>
      <c r="K438" s="296" t="s">
        <v>537</v>
      </c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</row>
    <row r="439" ht="15.75" customHeight="1">
      <c r="A439" s="229">
        <v>44646.0</v>
      </c>
      <c r="B439" s="166" t="s">
        <v>268</v>
      </c>
      <c r="C439" s="166" t="s">
        <v>308</v>
      </c>
      <c r="D439" s="167">
        <v>23500.0</v>
      </c>
      <c r="E439" s="167">
        <v>23500.0</v>
      </c>
      <c r="F439" s="166">
        <v>0.0</v>
      </c>
      <c r="G439" s="166">
        <v>6.130890647E9</v>
      </c>
      <c r="H439" s="229">
        <v>44648.0</v>
      </c>
      <c r="I439" s="166" t="s">
        <v>270</v>
      </c>
      <c r="J439" s="166"/>
      <c r="K439" s="268" t="s">
        <v>484</v>
      </c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 ht="15.75" customHeight="1">
      <c r="A440" s="292">
        <v>44646.0</v>
      </c>
      <c r="B440" s="172" t="s">
        <v>274</v>
      </c>
      <c r="C440" s="172" t="s">
        <v>306</v>
      </c>
      <c r="D440" s="293">
        <v>12880.0</v>
      </c>
      <c r="E440" s="293">
        <v>0.0</v>
      </c>
      <c r="F440" s="293">
        <v>12880.0</v>
      </c>
      <c r="G440" s="172"/>
      <c r="H440" s="172" t="s">
        <v>285</v>
      </c>
      <c r="I440" s="172" t="s">
        <v>277</v>
      </c>
      <c r="J440" s="172"/>
      <c r="K440" s="172" t="s">
        <v>500</v>
      </c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  <c r="AA440" s="171"/>
      <c r="AB440" s="171"/>
    </row>
    <row r="441" ht="15.75" customHeight="1">
      <c r="A441" s="229">
        <v>44646.0</v>
      </c>
      <c r="B441" s="166" t="s">
        <v>268</v>
      </c>
      <c r="C441" s="166" t="s">
        <v>538</v>
      </c>
      <c r="D441" s="167">
        <v>27000.0</v>
      </c>
      <c r="E441" s="155">
        <v>27000.0</v>
      </c>
      <c r="F441" s="167">
        <v>0.0</v>
      </c>
      <c r="G441" s="166">
        <v>6.125488846E9</v>
      </c>
      <c r="H441" s="229">
        <v>44647.0</v>
      </c>
      <c r="I441" s="166" t="s">
        <v>483</v>
      </c>
      <c r="J441" s="166"/>
      <c r="K441" s="268" t="s">
        <v>484</v>
      </c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 ht="15.75" customHeight="1">
      <c r="A442" s="292">
        <v>44646.0</v>
      </c>
      <c r="B442" s="172" t="s">
        <v>274</v>
      </c>
      <c r="C442" s="172" t="s">
        <v>306</v>
      </c>
      <c r="D442" s="293">
        <v>22170.0</v>
      </c>
      <c r="E442" s="293">
        <v>0.0</v>
      </c>
      <c r="F442" s="293">
        <v>22170.0</v>
      </c>
      <c r="G442" s="172"/>
      <c r="H442" s="172" t="s">
        <v>285</v>
      </c>
      <c r="I442" s="172" t="s">
        <v>277</v>
      </c>
      <c r="J442" s="172"/>
      <c r="K442" s="172" t="s">
        <v>500</v>
      </c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  <c r="AA442" s="171"/>
      <c r="AB442" s="171"/>
    </row>
    <row r="443" ht="15.75" customHeight="1">
      <c r="A443" s="229">
        <v>44646.0</v>
      </c>
      <c r="B443" s="166" t="s">
        <v>268</v>
      </c>
      <c r="C443" s="166" t="s">
        <v>319</v>
      </c>
      <c r="D443" s="167">
        <v>5000.0</v>
      </c>
      <c r="E443" s="167">
        <v>5000.0</v>
      </c>
      <c r="F443" s="166">
        <v>0.0</v>
      </c>
      <c r="G443" s="166">
        <v>6.130890647E9</v>
      </c>
      <c r="H443" s="229">
        <v>44648.0</v>
      </c>
      <c r="I443" s="166" t="s">
        <v>270</v>
      </c>
      <c r="J443" s="166"/>
      <c r="K443" s="268" t="s">
        <v>484</v>
      </c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 ht="15.75" customHeight="1">
      <c r="A444" s="229">
        <v>44646.0</v>
      </c>
      <c r="B444" s="166" t="s">
        <v>268</v>
      </c>
      <c r="C444" s="166" t="s">
        <v>436</v>
      </c>
      <c r="D444" s="167">
        <v>25000.0</v>
      </c>
      <c r="E444" s="167">
        <v>25000.0</v>
      </c>
      <c r="F444" s="166">
        <v>0.0</v>
      </c>
      <c r="G444" s="166">
        <v>6.130890647E9</v>
      </c>
      <c r="H444" s="229">
        <v>44648.0</v>
      </c>
      <c r="I444" s="166" t="s">
        <v>270</v>
      </c>
      <c r="J444" s="166"/>
      <c r="K444" s="268" t="s">
        <v>484</v>
      </c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 ht="15.75" customHeight="1">
      <c r="A445" s="280">
        <v>44648.0</v>
      </c>
      <c r="B445" s="262" t="s">
        <v>274</v>
      </c>
      <c r="C445" s="262" t="s">
        <v>332</v>
      </c>
      <c r="D445" s="289">
        <v>50000.0</v>
      </c>
      <c r="E445" s="289">
        <v>50000.0</v>
      </c>
      <c r="F445" s="262">
        <v>0.0</v>
      </c>
      <c r="G445" s="262" t="s">
        <v>539</v>
      </c>
      <c r="H445" s="280">
        <v>44648.0</v>
      </c>
      <c r="I445" s="262" t="s">
        <v>279</v>
      </c>
      <c r="J445" s="166"/>
      <c r="K445" s="268" t="s">
        <v>484</v>
      </c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 ht="15.75" customHeight="1">
      <c r="A446" s="206" t="s">
        <v>369</v>
      </c>
      <c r="B446" s="206"/>
      <c r="C446" s="206"/>
      <c r="D446" s="303">
        <f t="shared" ref="D446:F446" si="4">SUM(D327:D445)</f>
        <v>5390740</v>
      </c>
      <c r="E446" s="303">
        <f t="shared" si="4"/>
        <v>3311000</v>
      </c>
      <c r="F446" s="303">
        <f t="shared" si="4"/>
        <v>2079740</v>
      </c>
      <c r="G446" s="206"/>
      <c r="H446" s="207"/>
      <c r="I446" s="206"/>
      <c r="J446" s="206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</row>
    <row r="447" ht="15.75" customHeight="1">
      <c r="A447" s="280"/>
      <c r="B447" s="262"/>
      <c r="C447" s="262"/>
      <c r="D447" s="289"/>
      <c r="E447" s="289"/>
      <c r="F447" s="262"/>
      <c r="G447" s="262"/>
      <c r="H447" s="280"/>
      <c r="I447" s="262"/>
      <c r="J447" s="262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ht="15.75" customHeight="1">
      <c r="A448" s="280"/>
      <c r="B448" s="262"/>
      <c r="C448" s="211" t="s">
        <v>540</v>
      </c>
      <c r="D448" s="289"/>
      <c r="E448" s="289"/>
      <c r="F448" s="262"/>
      <c r="G448" s="262"/>
      <c r="H448" s="280"/>
      <c r="I448" s="262"/>
      <c r="J448" s="262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ht="15.75" customHeight="1">
      <c r="A449" s="280"/>
      <c r="B449" s="262"/>
      <c r="C449" s="304" t="s">
        <v>541</v>
      </c>
      <c r="D449" s="203">
        <f>D336+D337+D341+D377+D404</f>
        <v>350000</v>
      </c>
      <c r="G449" s="262"/>
      <c r="H449" s="280"/>
      <c r="I449" s="262"/>
      <c r="J449" s="262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ht="15.75" customHeight="1">
      <c r="A450" s="280"/>
      <c r="B450" s="262"/>
      <c r="C450" s="304" t="s">
        <v>480</v>
      </c>
      <c r="D450" s="203">
        <f>D339+D435+D436</f>
        <v>668000</v>
      </c>
      <c r="G450" s="262"/>
      <c r="H450" s="280"/>
      <c r="I450" s="262"/>
      <c r="J450" s="262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ht="15.75" customHeight="1">
      <c r="A451" s="280"/>
      <c r="B451" s="262"/>
      <c r="C451" s="304" t="s">
        <v>373</v>
      </c>
      <c r="D451" s="203">
        <f>D365+D405</f>
        <v>48750</v>
      </c>
      <c r="G451" s="289"/>
      <c r="H451" s="262"/>
      <c r="I451" s="262"/>
      <c r="J451" s="280"/>
      <c r="K451" s="262"/>
      <c r="L451" s="262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ht="15.75" customHeight="1">
      <c r="A452" s="280"/>
      <c r="B452" s="262"/>
      <c r="C452" s="304" t="s">
        <v>542</v>
      </c>
      <c r="D452" s="203">
        <f>D376</f>
        <v>280000</v>
      </c>
      <c r="E452" s="289"/>
      <c r="F452" s="262"/>
      <c r="G452" s="262"/>
      <c r="H452" s="280"/>
      <c r="I452" s="262"/>
      <c r="J452" s="262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ht="15.75" customHeight="1">
      <c r="A453" s="280"/>
      <c r="B453" s="262"/>
      <c r="C453" s="304" t="s">
        <v>542</v>
      </c>
      <c r="D453" s="203">
        <f>D403</f>
        <v>280000</v>
      </c>
      <c r="E453" s="289"/>
      <c r="F453" s="206"/>
      <c r="G453" s="262"/>
      <c r="H453" s="280"/>
      <c r="I453" s="262"/>
      <c r="J453" s="262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ht="15.75" customHeight="1">
      <c r="A454" s="280"/>
      <c r="B454" s="262"/>
      <c r="C454" s="304" t="s">
        <v>543</v>
      </c>
      <c r="D454" s="203">
        <f>D434</f>
        <v>280000</v>
      </c>
      <c r="E454" s="289"/>
      <c r="F454" s="206" t="s">
        <v>544</v>
      </c>
      <c r="G454" s="262"/>
      <c r="H454" s="280"/>
      <c r="I454" s="262"/>
      <c r="J454" s="262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ht="15.75" customHeight="1">
      <c r="A455" s="280"/>
      <c r="B455" s="262"/>
      <c r="C455" s="304" t="s">
        <v>543</v>
      </c>
      <c r="D455" s="203">
        <f>D438</f>
        <v>280000</v>
      </c>
      <c r="F455" s="289"/>
      <c r="G455" s="262"/>
      <c r="H455" s="280"/>
      <c r="I455" s="262"/>
      <c r="J455" s="262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ht="15.75" customHeight="1">
      <c r="A456" s="280"/>
      <c r="B456" s="262"/>
      <c r="C456" s="305" t="s">
        <v>545</v>
      </c>
      <c r="D456" s="293">
        <f>D352+D388+D389+D402+D429+D440+D442+D362</f>
        <v>157790</v>
      </c>
      <c r="F456" s="203">
        <f>D114</f>
        <v>47090</v>
      </c>
      <c r="G456" s="202" t="s">
        <v>546</v>
      </c>
      <c r="H456" s="280"/>
      <c r="I456" s="262"/>
      <c r="J456" s="262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ht="15.75" customHeight="1">
      <c r="A457" s="280"/>
      <c r="B457" s="262"/>
      <c r="C457" s="202" t="s">
        <v>528</v>
      </c>
      <c r="D457" s="203">
        <f>D423</f>
        <v>40000</v>
      </c>
      <c r="F457" s="203">
        <f>D218</f>
        <v>46300</v>
      </c>
      <c r="G457" s="202" t="s">
        <v>547</v>
      </c>
      <c r="H457" s="280"/>
      <c r="I457" s="262"/>
      <c r="J457" s="262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ht="15.75" customHeight="1">
      <c r="A458" s="280"/>
      <c r="B458" s="262"/>
      <c r="C458" s="306" t="s">
        <v>375</v>
      </c>
      <c r="D458" s="248">
        <f>D446-D336-D337-D339-D341-D352-D365-D376-D377-D388-D389-D402-D403-D404-D405-D423-D429-D434-D435-D436-D438-D440-D442-D362</f>
        <v>3006200</v>
      </c>
      <c r="F458" s="203">
        <f>D321</f>
        <v>65950</v>
      </c>
      <c r="G458" s="202" t="s">
        <v>548</v>
      </c>
      <c r="H458" s="280"/>
      <c r="I458" s="262"/>
      <c r="J458" s="262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ht="15.75" customHeight="1">
      <c r="A459" s="280"/>
      <c r="B459" s="262"/>
      <c r="C459" s="146">
        <f>D459-D446</f>
        <v>0</v>
      </c>
      <c r="D459" s="303">
        <f>SUM(D449:D458)</f>
        <v>5390740</v>
      </c>
      <c r="F459" s="307">
        <f>SUM(F456:F458)</f>
        <v>159340</v>
      </c>
      <c r="G459" s="308" t="s">
        <v>549</v>
      </c>
      <c r="H459" s="280"/>
      <c r="I459" s="262"/>
      <c r="J459" s="262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ht="15.75" customHeight="1">
      <c r="A460" s="280"/>
      <c r="B460" s="262"/>
      <c r="C460" s="303" t="s">
        <v>550</v>
      </c>
      <c r="D460" s="303">
        <f>D477+D501</f>
        <v>106990</v>
      </c>
      <c r="G460" s="262"/>
      <c r="H460" s="280"/>
      <c r="I460" s="262"/>
      <c r="J460" s="262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ht="15.75" customHeight="1">
      <c r="A461" s="280"/>
      <c r="B461" s="262"/>
      <c r="C461" s="262"/>
      <c r="E461" s="307">
        <f>F459+D456+D460</f>
        <v>424120</v>
      </c>
      <c r="F461" s="309" t="s">
        <v>551</v>
      </c>
      <c r="G461" s="262"/>
      <c r="H461" s="280"/>
      <c r="I461" s="262"/>
      <c r="J461" s="262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ht="15.75" customHeight="1">
      <c r="A462" s="280"/>
      <c r="B462" s="262"/>
      <c r="C462" s="262"/>
      <c r="E462" s="289">
        <v>11290.0</v>
      </c>
      <c r="F462" s="262" t="s">
        <v>552</v>
      </c>
      <c r="G462" s="262"/>
      <c r="H462" s="280"/>
      <c r="I462" s="262"/>
      <c r="J462" s="262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ht="15.75" customHeight="1">
      <c r="A463" s="280"/>
      <c r="B463" s="262"/>
      <c r="E463" s="303">
        <f>E461+E462</f>
        <v>435410</v>
      </c>
      <c r="F463" s="206" t="s">
        <v>553</v>
      </c>
      <c r="G463" s="206"/>
      <c r="H463" s="280"/>
      <c r="I463" s="262"/>
      <c r="J463" s="262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ht="15.75" customHeight="1">
      <c r="A464" s="280"/>
      <c r="B464" s="262"/>
      <c r="C464" s="262"/>
      <c r="D464" s="289"/>
      <c r="E464" s="289">
        <v>435410.0</v>
      </c>
      <c r="F464" s="262" t="s">
        <v>554</v>
      </c>
      <c r="G464" s="262"/>
      <c r="H464" s="280"/>
      <c r="I464" s="262"/>
      <c r="J464" s="262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ht="15.75" customHeight="1">
      <c r="A465" s="254"/>
      <c r="B465" s="84"/>
      <c r="C465" s="84"/>
      <c r="D465" s="224"/>
      <c r="E465" s="310">
        <f>E463-E464</f>
        <v>0</v>
      </c>
      <c r="F465" s="311" t="s">
        <v>34</v>
      </c>
      <c r="H465" s="84"/>
      <c r="I465" s="84"/>
    </row>
    <row r="466" ht="15.75" customHeight="1">
      <c r="A466" s="2" t="s">
        <v>31</v>
      </c>
      <c r="B466" s="84"/>
      <c r="C466" s="84"/>
      <c r="D466" s="224"/>
      <c r="E466" s="84"/>
      <c r="F466" s="224"/>
      <c r="H466" s="84"/>
      <c r="I466" s="84"/>
    </row>
    <row r="467" ht="15.75" customHeight="1">
      <c r="A467" s="312">
        <v>44648.0</v>
      </c>
      <c r="B467" s="257" t="s">
        <v>268</v>
      </c>
      <c r="C467" s="257" t="s">
        <v>348</v>
      </c>
      <c r="D467" s="256">
        <v>15000.0</v>
      </c>
      <c r="E467" s="313">
        <v>15000.0</v>
      </c>
      <c r="F467" s="257">
        <v>0.0</v>
      </c>
      <c r="G467" s="257">
        <v>6.141163923E9</v>
      </c>
      <c r="H467" s="312">
        <v>44649.0</v>
      </c>
      <c r="I467" s="257" t="s">
        <v>273</v>
      </c>
      <c r="J467" s="257"/>
      <c r="K467" s="268" t="s">
        <v>555</v>
      </c>
      <c r="L467" s="257"/>
      <c r="M467" s="257"/>
      <c r="N467" s="257"/>
      <c r="O467" s="257"/>
      <c r="P467" s="257"/>
      <c r="Q467" s="257"/>
      <c r="R467" s="257"/>
      <c r="S467" s="257"/>
      <c r="T467" s="257"/>
      <c r="U467" s="257"/>
      <c r="V467" s="257"/>
      <c r="W467" s="257"/>
      <c r="X467" s="257"/>
      <c r="Y467" s="257"/>
      <c r="Z467" s="257"/>
      <c r="AA467" s="257"/>
      <c r="AB467" s="257"/>
    </row>
    <row r="468" ht="15.75" customHeight="1">
      <c r="A468" s="312">
        <v>44648.0</v>
      </c>
      <c r="B468" s="257" t="s">
        <v>268</v>
      </c>
      <c r="C468" s="257" t="s">
        <v>357</v>
      </c>
      <c r="D468" s="256">
        <v>15000.0</v>
      </c>
      <c r="E468" s="313">
        <v>15000.0</v>
      </c>
      <c r="F468" s="257">
        <v>0.0</v>
      </c>
      <c r="G468" s="257">
        <v>6.13611817E9</v>
      </c>
      <c r="H468" s="312">
        <v>44651.0</v>
      </c>
      <c r="I468" s="257" t="s">
        <v>483</v>
      </c>
      <c r="J468" s="257"/>
      <c r="K468" s="268" t="s">
        <v>555</v>
      </c>
      <c r="L468" s="257"/>
      <c r="M468" s="257"/>
      <c r="N468" s="257"/>
      <c r="O468" s="257"/>
      <c r="P468" s="257"/>
      <c r="Q468" s="257"/>
      <c r="R468" s="257"/>
      <c r="S468" s="257"/>
      <c r="T468" s="257"/>
      <c r="U468" s="257"/>
      <c r="V468" s="257"/>
      <c r="W468" s="257"/>
      <c r="X468" s="257"/>
      <c r="Y468" s="257"/>
      <c r="Z468" s="257"/>
      <c r="AA468" s="257"/>
      <c r="AB468" s="257"/>
    </row>
    <row r="469" ht="15.75" customHeight="1">
      <c r="A469" s="312">
        <v>44648.0</v>
      </c>
      <c r="B469" s="257" t="s">
        <v>268</v>
      </c>
      <c r="C469" s="257" t="s">
        <v>527</v>
      </c>
      <c r="D469" s="256">
        <v>15000.0</v>
      </c>
      <c r="E469" s="313">
        <v>15000.0</v>
      </c>
      <c r="F469" s="257">
        <v>0.0</v>
      </c>
      <c r="G469" s="257">
        <v>6.13611817E9</v>
      </c>
      <c r="H469" s="312">
        <v>44651.0</v>
      </c>
      <c r="I469" s="257" t="s">
        <v>483</v>
      </c>
      <c r="J469" s="257"/>
      <c r="K469" s="268" t="s">
        <v>555</v>
      </c>
      <c r="L469" s="257"/>
      <c r="M469" s="257"/>
      <c r="N469" s="257"/>
      <c r="O469" s="257"/>
      <c r="P469" s="257"/>
      <c r="Q469" s="257"/>
      <c r="R469" s="257"/>
      <c r="S469" s="257"/>
      <c r="T469" s="257"/>
      <c r="U469" s="257"/>
      <c r="V469" s="257"/>
      <c r="W469" s="257"/>
      <c r="X469" s="257"/>
      <c r="Y469" s="257"/>
      <c r="Z469" s="257"/>
      <c r="AA469" s="257"/>
      <c r="AB469" s="257"/>
    </row>
    <row r="470" ht="15.75" customHeight="1">
      <c r="A470" s="254">
        <v>44648.0</v>
      </c>
      <c r="B470" s="84" t="s">
        <v>274</v>
      </c>
      <c r="C470" s="84" t="s">
        <v>502</v>
      </c>
      <c r="D470" s="224">
        <v>50000.0</v>
      </c>
      <c r="E470" s="314">
        <v>50000.0</v>
      </c>
      <c r="F470" s="84">
        <v>0.0</v>
      </c>
      <c r="G470" s="84">
        <v>6.129727343E9</v>
      </c>
      <c r="H470" s="254">
        <v>44648.0</v>
      </c>
      <c r="I470" s="84" t="s">
        <v>277</v>
      </c>
      <c r="K470" s="268" t="s">
        <v>555</v>
      </c>
    </row>
    <row r="471" ht="15.75" customHeight="1">
      <c r="A471" s="312">
        <v>44648.0</v>
      </c>
      <c r="B471" s="257" t="s">
        <v>268</v>
      </c>
      <c r="C471" s="257" t="s">
        <v>364</v>
      </c>
      <c r="D471" s="256">
        <v>5000.0</v>
      </c>
      <c r="E471" s="313">
        <v>5000.0</v>
      </c>
      <c r="F471" s="257">
        <v>0.0</v>
      </c>
      <c r="G471" s="257">
        <v>6.136564016E9</v>
      </c>
      <c r="H471" s="312">
        <v>44650.0</v>
      </c>
      <c r="I471" s="257" t="s">
        <v>270</v>
      </c>
      <c r="J471" s="257"/>
      <c r="K471" s="268" t="s">
        <v>555</v>
      </c>
      <c r="L471" s="257"/>
      <c r="M471" s="257"/>
      <c r="N471" s="257"/>
      <c r="O471" s="257"/>
      <c r="P471" s="257"/>
      <c r="Q471" s="257"/>
      <c r="R471" s="257"/>
      <c r="S471" s="257"/>
      <c r="T471" s="257"/>
      <c r="U471" s="257"/>
      <c r="V471" s="257"/>
      <c r="W471" s="257"/>
      <c r="X471" s="257"/>
      <c r="Y471" s="257"/>
      <c r="Z471" s="257"/>
      <c r="AA471" s="257"/>
      <c r="AB471" s="257"/>
    </row>
    <row r="472" ht="15.75" customHeight="1">
      <c r="A472" s="315">
        <v>44648.0</v>
      </c>
      <c r="B472" s="316" t="s">
        <v>268</v>
      </c>
      <c r="C472" s="316" t="s">
        <v>311</v>
      </c>
      <c r="D472" s="317">
        <v>22500.0</v>
      </c>
      <c r="E472" s="316">
        <v>0.0</v>
      </c>
      <c r="F472" s="317">
        <v>22500.0</v>
      </c>
      <c r="G472" s="316"/>
      <c r="H472" s="316" t="s">
        <v>285</v>
      </c>
      <c r="I472" s="316" t="s">
        <v>270</v>
      </c>
      <c r="J472" s="316"/>
      <c r="K472" s="316" t="s">
        <v>556</v>
      </c>
      <c r="L472" s="316"/>
      <c r="M472" s="316"/>
      <c r="N472" s="316"/>
      <c r="O472" s="316"/>
      <c r="P472" s="316"/>
      <c r="Q472" s="316"/>
      <c r="R472" s="316"/>
      <c r="S472" s="316"/>
      <c r="T472" s="316"/>
      <c r="U472" s="316"/>
      <c r="V472" s="316"/>
      <c r="W472" s="316"/>
      <c r="X472" s="316"/>
      <c r="Y472" s="316"/>
      <c r="Z472" s="316"/>
      <c r="AA472" s="316"/>
      <c r="AB472" s="316"/>
    </row>
    <row r="473" ht="15.75" customHeight="1">
      <c r="A473" s="312">
        <v>44648.0</v>
      </c>
      <c r="B473" s="257" t="s">
        <v>268</v>
      </c>
      <c r="C473" s="257" t="s">
        <v>557</v>
      </c>
      <c r="D473" s="256">
        <v>10000.0</v>
      </c>
      <c r="E473" s="313">
        <v>10000.0</v>
      </c>
      <c r="F473" s="257">
        <v>0.0</v>
      </c>
      <c r="G473" s="257">
        <v>6.144672219E9</v>
      </c>
      <c r="H473" s="312">
        <v>44651.0</v>
      </c>
      <c r="I473" s="257" t="s">
        <v>336</v>
      </c>
      <c r="J473" s="257"/>
      <c r="K473" s="268" t="s">
        <v>555</v>
      </c>
      <c r="L473" s="257"/>
      <c r="M473" s="257"/>
      <c r="N473" s="257"/>
      <c r="O473" s="257"/>
      <c r="P473" s="257"/>
      <c r="Q473" s="257"/>
      <c r="R473" s="257"/>
      <c r="S473" s="257"/>
      <c r="T473" s="257"/>
      <c r="U473" s="257"/>
      <c r="V473" s="257"/>
      <c r="W473" s="257"/>
      <c r="X473" s="257"/>
      <c r="Y473" s="257"/>
      <c r="Z473" s="257"/>
      <c r="AA473" s="257"/>
      <c r="AB473" s="257"/>
    </row>
    <row r="474" ht="15.75" customHeight="1">
      <c r="A474" s="312">
        <v>44648.0</v>
      </c>
      <c r="B474" s="257" t="s">
        <v>268</v>
      </c>
      <c r="C474" s="257" t="s">
        <v>532</v>
      </c>
      <c r="D474" s="256">
        <v>30000.0</v>
      </c>
      <c r="E474" s="313">
        <v>30000.0</v>
      </c>
      <c r="F474" s="257">
        <v>0.0</v>
      </c>
      <c r="G474" s="257">
        <v>6.144672219E9</v>
      </c>
      <c r="H474" s="312">
        <v>44651.0</v>
      </c>
      <c r="I474" s="257" t="s">
        <v>336</v>
      </c>
      <c r="J474" s="257"/>
      <c r="K474" s="268" t="s">
        <v>555</v>
      </c>
      <c r="L474" s="257"/>
      <c r="M474" s="257"/>
      <c r="N474" s="257"/>
      <c r="O474" s="257"/>
      <c r="P474" s="257"/>
      <c r="Q474" s="257"/>
      <c r="R474" s="257"/>
      <c r="S474" s="257"/>
      <c r="T474" s="257"/>
      <c r="U474" s="257"/>
      <c r="V474" s="257"/>
      <c r="W474" s="257"/>
      <c r="X474" s="257"/>
      <c r="Y474" s="257"/>
      <c r="Z474" s="257"/>
      <c r="AA474" s="257"/>
      <c r="AB474" s="257"/>
    </row>
    <row r="475" ht="15.75" customHeight="1">
      <c r="A475" s="312">
        <v>44648.0</v>
      </c>
      <c r="B475" s="257" t="s">
        <v>268</v>
      </c>
      <c r="C475" s="257" t="s">
        <v>385</v>
      </c>
      <c r="D475" s="256">
        <v>40000.0</v>
      </c>
      <c r="E475" s="313">
        <v>40000.0</v>
      </c>
      <c r="F475" s="257">
        <v>0.0</v>
      </c>
      <c r="G475" s="257">
        <v>6.144672219E9</v>
      </c>
      <c r="H475" s="312">
        <v>44651.0</v>
      </c>
      <c r="I475" s="257" t="s">
        <v>336</v>
      </c>
      <c r="J475" s="257"/>
      <c r="K475" s="268" t="s">
        <v>555</v>
      </c>
      <c r="L475" s="257"/>
      <c r="M475" s="257"/>
      <c r="N475" s="257"/>
      <c r="O475" s="257"/>
      <c r="P475" s="257"/>
      <c r="Q475" s="257"/>
      <c r="R475" s="257"/>
      <c r="S475" s="257"/>
      <c r="T475" s="257"/>
      <c r="U475" s="257"/>
      <c r="V475" s="257"/>
      <c r="W475" s="257"/>
      <c r="X475" s="257"/>
      <c r="Y475" s="257"/>
      <c r="Z475" s="257"/>
      <c r="AA475" s="257"/>
      <c r="AB475" s="257"/>
    </row>
    <row r="476" ht="15.75" customHeight="1">
      <c r="A476" s="318">
        <v>44648.0</v>
      </c>
      <c r="B476" s="319" t="s">
        <v>274</v>
      </c>
      <c r="C476" s="319" t="s">
        <v>324</v>
      </c>
      <c r="D476" s="320">
        <v>20000.0</v>
      </c>
      <c r="E476" s="319">
        <v>0.0</v>
      </c>
      <c r="F476" s="320">
        <v>20000.0</v>
      </c>
      <c r="G476" s="319"/>
      <c r="H476" s="319" t="s">
        <v>285</v>
      </c>
      <c r="I476" s="319" t="s">
        <v>298</v>
      </c>
      <c r="J476" s="319"/>
      <c r="K476" s="319" t="s">
        <v>558</v>
      </c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  <c r="AA476" s="319"/>
      <c r="AB476" s="319"/>
    </row>
    <row r="477" ht="15.75" customHeight="1">
      <c r="A477" s="321">
        <v>44648.0</v>
      </c>
      <c r="B477" s="308" t="s">
        <v>274</v>
      </c>
      <c r="C477" s="308" t="s">
        <v>306</v>
      </c>
      <c r="D477" s="322">
        <v>64590.0</v>
      </c>
      <c r="E477" s="308">
        <v>0.0</v>
      </c>
      <c r="F477" s="322">
        <v>64590.0</v>
      </c>
      <c r="G477" s="308"/>
      <c r="H477" s="308" t="s">
        <v>285</v>
      </c>
      <c r="I477" s="308" t="s">
        <v>298</v>
      </c>
      <c r="J477" s="308"/>
      <c r="K477" s="172" t="s">
        <v>559</v>
      </c>
      <c r="L477" s="308"/>
      <c r="M477" s="308"/>
      <c r="N477" s="308"/>
      <c r="O477" s="308"/>
      <c r="P477" s="308"/>
      <c r="Q477" s="308"/>
      <c r="R477" s="308"/>
      <c r="S477" s="308"/>
      <c r="T477" s="308"/>
      <c r="U477" s="308"/>
      <c r="V477" s="308"/>
      <c r="W477" s="308"/>
      <c r="X477" s="308"/>
      <c r="Y477" s="308"/>
      <c r="Z477" s="308"/>
      <c r="AA477" s="308"/>
      <c r="AB477" s="308"/>
    </row>
    <row r="478" ht="15.75" customHeight="1">
      <c r="A478" s="254">
        <v>44648.0</v>
      </c>
      <c r="B478" s="84" t="s">
        <v>274</v>
      </c>
      <c r="C478" s="84" t="s">
        <v>560</v>
      </c>
      <c r="D478" s="224">
        <v>30000.0</v>
      </c>
      <c r="E478" s="314">
        <v>30000.0</v>
      </c>
      <c r="F478" s="84">
        <v>0.0</v>
      </c>
      <c r="G478" s="84">
        <v>6.135369013E9</v>
      </c>
      <c r="H478" s="254">
        <v>44648.0</v>
      </c>
      <c r="I478" s="84" t="s">
        <v>298</v>
      </c>
      <c r="K478" s="268" t="s">
        <v>555</v>
      </c>
    </row>
    <row r="479" ht="15.75" customHeight="1">
      <c r="A479" s="312">
        <v>44648.0</v>
      </c>
      <c r="B479" s="257" t="s">
        <v>268</v>
      </c>
      <c r="C479" s="257" t="s">
        <v>561</v>
      </c>
      <c r="D479" s="256">
        <v>37500.0</v>
      </c>
      <c r="E479" s="313">
        <v>37500.0</v>
      </c>
      <c r="F479" s="257">
        <v>0.0</v>
      </c>
      <c r="G479" s="257">
        <v>6.136564016E9</v>
      </c>
      <c r="H479" s="312">
        <v>44650.0</v>
      </c>
      <c r="I479" s="257" t="s">
        <v>270</v>
      </c>
      <c r="J479" s="257"/>
      <c r="K479" s="268" t="s">
        <v>555</v>
      </c>
      <c r="L479" s="257"/>
      <c r="M479" s="257"/>
      <c r="N479" s="257"/>
      <c r="O479" s="257"/>
      <c r="P479" s="257"/>
      <c r="Q479" s="257"/>
      <c r="R479" s="257"/>
      <c r="S479" s="257"/>
      <c r="T479" s="257"/>
      <c r="U479" s="257"/>
      <c r="V479" s="257"/>
      <c r="W479" s="257"/>
      <c r="X479" s="257"/>
      <c r="Y479" s="257"/>
      <c r="Z479" s="257"/>
      <c r="AA479" s="257"/>
      <c r="AB479" s="257"/>
    </row>
    <row r="480" ht="15.75" customHeight="1">
      <c r="A480" s="312">
        <v>44648.0</v>
      </c>
      <c r="B480" s="257" t="s">
        <v>268</v>
      </c>
      <c r="C480" s="257" t="s">
        <v>436</v>
      </c>
      <c r="D480" s="256">
        <v>14000.0</v>
      </c>
      <c r="E480" s="313">
        <v>14000.0</v>
      </c>
      <c r="F480" s="257">
        <v>0.0</v>
      </c>
      <c r="G480" s="257">
        <v>6.141163923E9</v>
      </c>
      <c r="H480" s="312">
        <v>44649.0</v>
      </c>
      <c r="I480" s="257" t="s">
        <v>273</v>
      </c>
      <c r="J480" s="257"/>
      <c r="K480" s="268" t="s">
        <v>555</v>
      </c>
      <c r="L480" s="257"/>
      <c r="M480" s="257"/>
      <c r="N480" s="257"/>
      <c r="O480" s="257"/>
      <c r="P480" s="257"/>
      <c r="Q480" s="257"/>
      <c r="R480" s="257"/>
      <c r="S480" s="257"/>
      <c r="T480" s="257"/>
      <c r="U480" s="257"/>
      <c r="V480" s="257"/>
      <c r="W480" s="257"/>
      <c r="X480" s="257"/>
      <c r="Y480" s="257"/>
      <c r="Z480" s="257"/>
      <c r="AA480" s="257"/>
      <c r="AB480" s="257"/>
    </row>
    <row r="481" ht="15.75" customHeight="1">
      <c r="A481" s="312">
        <v>44648.0</v>
      </c>
      <c r="B481" s="257" t="s">
        <v>268</v>
      </c>
      <c r="C481" s="257" t="s">
        <v>482</v>
      </c>
      <c r="D481" s="256">
        <v>55000.0</v>
      </c>
      <c r="E481" s="313">
        <v>55000.0</v>
      </c>
      <c r="F481" s="257">
        <v>0.0</v>
      </c>
      <c r="G481" s="257">
        <v>6.136564016E9</v>
      </c>
      <c r="H481" s="312">
        <v>44650.0</v>
      </c>
      <c r="I481" s="257" t="s">
        <v>270</v>
      </c>
      <c r="J481" s="257"/>
      <c r="K481" s="268" t="s">
        <v>555</v>
      </c>
      <c r="L481" s="257"/>
      <c r="M481" s="257"/>
      <c r="N481" s="257"/>
      <c r="O481" s="257"/>
      <c r="P481" s="257"/>
      <c r="Q481" s="257"/>
      <c r="R481" s="257"/>
      <c r="S481" s="257"/>
      <c r="T481" s="257"/>
      <c r="U481" s="257"/>
      <c r="V481" s="257"/>
      <c r="W481" s="257"/>
      <c r="X481" s="257"/>
      <c r="Y481" s="257"/>
      <c r="Z481" s="257"/>
      <c r="AA481" s="257"/>
      <c r="AB481" s="257"/>
    </row>
    <row r="482" ht="15.75" customHeight="1">
      <c r="A482" s="312">
        <v>44648.0</v>
      </c>
      <c r="B482" s="257" t="s">
        <v>268</v>
      </c>
      <c r="C482" s="257" t="s">
        <v>562</v>
      </c>
      <c r="D482" s="256">
        <v>20000.0</v>
      </c>
      <c r="E482" s="313">
        <v>20000.0</v>
      </c>
      <c r="F482" s="257">
        <v>0.0</v>
      </c>
      <c r="G482" s="257">
        <v>6.141163923E9</v>
      </c>
      <c r="H482" s="312">
        <v>44649.0</v>
      </c>
      <c r="I482" s="257" t="s">
        <v>273</v>
      </c>
      <c r="J482" s="257"/>
      <c r="K482" s="268" t="s">
        <v>555</v>
      </c>
      <c r="L482" s="257"/>
      <c r="M482" s="257"/>
      <c r="N482" s="257"/>
      <c r="O482" s="257"/>
      <c r="P482" s="257"/>
      <c r="Q482" s="257"/>
      <c r="R482" s="257"/>
      <c r="S482" s="257"/>
      <c r="T482" s="257"/>
      <c r="U482" s="257"/>
      <c r="V482" s="257"/>
      <c r="W482" s="257"/>
      <c r="X482" s="257"/>
      <c r="Y482" s="257"/>
      <c r="Z482" s="257"/>
      <c r="AA482" s="257"/>
      <c r="AB482" s="257"/>
    </row>
    <row r="483" ht="15.75" customHeight="1">
      <c r="A483" s="312">
        <v>44648.0</v>
      </c>
      <c r="B483" s="257" t="s">
        <v>268</v>
      </c>
      <c r="C483" s="257" t="s">
        <v>384</v>
      </c>
      <c r="D483" s="256">
        <v>30000.0</v>
      </c>
      <c r="E483" s="313">
        <v>30000.0</v>
      </c>
      <c r="F483" s="257">
        <v>0.0</v>
      </c>
      <c r="G483" s="257">
        <v>6.141163923E9</v>
      </c>
      <c r="H483" s="312">
        <v>44650.0</v>
      </c>
      <c r="I483" s="257" t="s">
        <v>273</v>
      </c>
      <c r="J483" s="257"/>
      <c r="K483" s="268" t="s">
        <v>555</v>
      </c>
      <c r="L483" s="257"/>
      <c r="M483" s="257"/>
      <c r="N483" s="257"/>
      <c r="O483" s="257"/>
      <c r="P483" s="257"/>
      <c r="Q483" s="257"/>
      <c r="R483" s="257"/>
      <c r="S483" s="257"/>
      <c r="T483" s="257"/>
      <c r="U483" s="257"/>
      <c r="V483" s="257"/>
      <c r="W483" s="257"/>
      <c r="X483" s="257"/>
      <c r="Y483" s="257"/>
      <c r="Z483" s="257"/>
      <c r="AA483" s="257"/>
      <c r="AB483" s="257"/>
    </row>
    <row r="484" ht="15.75" customHeight="1">
      <c r="A484" s="312">
        <v>44649.0</v>
      </c>
      <c r="B484" s="257" t="s">
        <v>268</v>
      </c>
      <c r="C484" s="257" t="s">
        <v>466</v>
      </c>
      <c r="D484" s="256">
        <v>20000.0</v>
      </c>
      <c r="E484" s="313">
        <v>20000.0</v>
      </c>
      <c r="F484" s="257">
        <v>0.0</v>
      </c>
      <c r="G484" s="257">
        <v>6.143893555E9</v>
      </c>
      <c r="H484" s="312">
        <v>44650.0</v>
      </c>
      <c r="I484" s="257" t="s">
        <v>336</v>
      </c>
      <c r="J484" s="257"/>
      <c r="K484" s="268" t="s">
        <v>555</v>
      </c>
      <c r="L484" s="257"/>
      <c r="M484" s="257"/>
      <c r="N484" s="257"/>
      <c r="O484" s="257"/>
      <c r="P484" s="257"/>
      <c r="Q484" s="257"/>
      <c r="R484" s="257"/>
      <c r="S484" s="257"/>
      <c r="T484" s="257"/>
      <c r="U484" s="257"/>
      <c r="V484" s="257"/>
      <c r="W484" s="257"/>
      <c r="X484" s="257"/>
      <c r="Y484" s="257"/>
      <c r="Z484" s="257"/>
      <c r="AA484" s="257"/>
      <c r="AB484" s="257"/>
    </row>
    <row r="485" ht="15.75" customHeight="1">
      <c r="A485" s="312">
        <v>44649.0</v>
      </c>
      <c r="B485" s="257" t="s">
        <v>268</v>
      </c>
      <c r="C485" s="257" t="s">
        <v>356</v>
      </c>
      <c r="D485" s="256">
        <v>12000.0</v>
      </c>
      <c r="E485" s="323">
        <v>12000.0</v>
      </c>
      <c r="F485" s="256">
        <v>0.0</v>
      </c>
      <c r="G485" s="84">
        <v>6.153847002E9</v>
      </c>
      <c r="H485" s="254">
        <v>44651.0</v>
      </c>
      <c r="I485" s="257" t="s">
        <v>270</v>
      </c>
      <c r="J485" s="257"/>
      <c r="K485" s="268" t="s">
        <v>555</v>
      </c>
      <c r="L485" s="257"/>
      <c r="M485" s="257"/>
      <c r="N485" s="257"/>
      <c r="O485" s="257"/>
      <c r="P485" s="257"/>
      <c r="Q485" s="257"/>
      <c r="R485" s="257"/>
      <c r="S485" s="257"/>
      <c r="T485" s="257"/>
      <c r="U485" s="257"/>
      <c r="V485" s="257"/>
      <c r="W485" s="257"/>
      <c r="X485" s="257"/>
      <c r="Y485" s="257"/>
      <c r="Z485" s="257"/>
      <c r="AA485" s="257"/>
      <c r="AB485" s="257"/>
    </row>
    <row r="486" ht="15.75" customHeight="1">
      <c r="A486" s="281">
        <v>44649.0</v>
      </c>
      <c r="B486" s="282" t="s">
        <v>283</v>
      </c>
      <c r="C486" s="282" t="s">
        <v>438</v>
      </c>
      <c r="D486" s="283">
        <v>170000.0</v>
      </c>
      <c r="E486" s="283">
        <v>0.0</v>
      </c>
      <c r="F486" s="283">
        <v>170000.0</v>
      </c>
      <c r="G486" s="282"/>
      <c r="H486" s="282" t="s">
        <v>285</v>
      </c>
      <c r="I486" s="282" t="s">
        <v>448</v>
      </c>
      <c r="J486" s="284"/>
      <c r="K486" s="282" t="s">
        <v>563</v>
      </c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  <c r="AA486" s="148"/>
      <c r="AB486" s="148"/>
    </row>
    <row r="487" ht="15.75" customHeight="1">
      <c r="A487" s="312">
        <v>44649.0</v>
      </c>
      <c r="B487" s="257" t="s">
        <v>268</v>
      </c>
      <c r="C487" s="257" t="s">
        <v>564</v>
      </c>
      <c r="D487" s="256">
        <v>10500.0</v>
      </c>
      <c r="E487" s="323">
        <v>10500.0</v>
      </c>
      <c r="F487" s="256">
        <v>0.0</v>
      </c>
      <c r="G487" s="84" t="s">
        <v>565</v>
      </c>
      <c r="H487" s="254">
        <v>44651.0</v>
      </c>
      <c r="I487" s="257" t="s">
        <v>273</v>
      </c>
      <c r="J487" s="257"/>
      <c r="K487" s="268" t="s">
        <v>555</v>
      </c>
      <c r="L487" s="257"/>
      <c r="M487" s="257"/>
      <c r="N487" s="257"/>
      <c r="O487" s="257"/>
      <c r="P487" s="257"/>
      <c r="Q487" s="257"/>
      <c r="R487" s="257"/>
      <c r="S487" s="257"/>
      <c r="T487" s="257"/>
      <c r="U487" s="257"/>
      <c r="V487" s="257"/>
      <c r="W487" s="257"/>
      <c r="X487" s="257"/>
      <c r="Y487" s="257"/>
      <c r="Z487" s="257"/>
      <c r="AA487" s="257"/>
      <c r="AB487" s="257"/>
    </row>
    <row r="488" ht="15.75" customHeight="1">
      <c r="A488" s="312">
        <v>44649.0</v>
      </c>
      <c r="B488" s="257" t="s">
        <v>268</v>
      </c>
      <c r="C488" s="257" t="s">
        <v>495</v>
      </c>
      <c r="D488" s="256">
        <v>13500.0</v>
      </c>
      <c r="E488" s="323">
        <v>13500.0</v>
      </c>
      <c r="F488" s="256">
        <v>0.0</v>
      </c>
      <c r="G488" s="84">
        <v>6.153847002E9</v>
      </c>
      <c r="H488" s="254">
        <v>44651.0</v>
      </c>
      <c r="I488" s="257" t="s">
        <v>270</v>
      </c>
      <c r="J488" s="257"/>
      <c r="K488" s="268" t="s">
        <v>555</v>
      </c>
      <c r="L488" s="257"/>
      <c r="M488" s="257"/>
      <c r="N488" s="257"/>
      <c r="O488" s="257"/>
      <c r="P488" s="257"/>
      <c r="Q488" s="257"/>
      <c r="R488" s="257"/>
      <c r="S488" s="257"/>
      <c r="T488" s="257"/>
      <c r="U488" s="257"/>
      <c r="V488" s="257"/>
      <c r="W488" s="257"/>
      <c r="X488" s="257"/>
      <c r="Y488" s="257"/>
      <c r="Z488" s="257"/>
      <c r="AA488" s="257"/>
      <c r="AB488" s="257"/>
    </row>
    <row r="489" ht="15.75" customHeight="1">
      <c r="A489" s="254">
        <v>44649.0</v>
      </c>
      <c r="B489" s="84" t="s">
        <v>274</v>
      </c>
      <c r="C489" s="84" t="s">
        <v>380</v>
      </c>
      <c r="D489" s="224">
        <v>90000.0</v>
      </c>
      <c r="E489" s="314">
        <v>90000.0</v>
      </c>
      <c r="F489" s="84">
        <v>0.0</v>
      </c>
      <c r="G489" s="84">
        <v>6.143228077E9</v>
      </c>
      <c r="H489" s="254">
        <v>44650.0</v>
      </c>
      <c r="I489" s="84" t="s">
        <v>298</v>
      </c>
      <c r="K489" s="268" t="s">
        <v>555</v>
      </c>
    </row>
    <row r="490" ht="15.75" customHeight="1">
      <c r="A490" s="254">
        <v>44649.0</v>
      </c>
      <c r="B490" s="84" t="s">
        <v>274</v>
      </c>
      <c r="C490" s="84" t="s">
        <v>566</v>
      </c>
      <c r="D490" s="224">
        <v>35000.0</v>
      </c>
      <c r="E490" s="314">
        <v>35000.0</v>
      </c>
      <c r="F490" s="84">
        <v>0.0</v>
      </c>
      <c r="G490" s="84">
        <v>6.14772898E9</v>
      </c>
      <c r="H490" s="254">
        <v>44650.0</v>
      </c>
      <c r="I490" s="84" t="s">
        <v>298</v>
      </c>
      <c r="K490" s="268" t="s">
        <v>555</v>
      </c>
    </row>
    <row r="491" ht="15.75" customHeight="1">
      <c r="A491" s="254">
        <v>44649.0</v>
      </c>
      <c r="B491" s="84" t="s">
        <v>283</v>
      </c>
      <c r="C491" s="84" t="s">
        <v>394</v>
      </c>
      <c r="D491" s="224">
        <v>120000.0</v>
      </c>
      <c r="E491" s="84">
        <v>0.0</v>
      </c>
      <c r="F491" s="224">
        <v>120000.0</v>
      </c>
      <c r="H491" s="84" t="s">
        <v>285</v>
      </c>
      <c r="I491" s="84" t="s">
        <v>286</v>
      </c>
      <c r="K491" s="268" t="s">
        <v>555</v>
      </c>
    </row>
    <row r="492" ht="15.75" customHeight="1">
      <c r="A492" s="254">
        <v>44649.0</v>
      </c>
      <c r="B492" s="84" t="s">
        <v>283</v>
      </c>
      <c r="C492" s="84" t="s">
        <v>398</v>
      </c>
      <c r="D492" s="224">
        <v>70000.0</v>
      </c>
      <c r="E492" s="84">
        <v>0.0</v>
      </c>
      <c r="F492" s="224">
        <v>70000.0</v>
      </c>
      <c r="H492" s="84" t="s">
        <v>285</v>
      </c>
      <c r="I492" s="84" t="s">
        <v>286</v>
      </c>
      <c r="K492" s="268" t="s">
        <v>555</v>
      </c>
    </row>
    <row r="493" ht="15.75" customHeight="1">
      <c r="A493" s="254">
        <v>44649.0</v>
      </c>
      <c r="B493" s="84" t="s">
        <v>283</v>
      </c>
      <c r="C493" s="84" t="s">
        <v>399</v>
      </c>
      <c r="D493" s="224">
        <v>20000.0</v>
      </c>
      <c r="E493" s="84">
        <v>0.0</v>
      </c>
      <c r="F493" s="224">
        <v>20000.0</v>
      </c>
      <c r="H493" s="84" t="s">
        <v>285</v>
      </c>
      <c r="I493" s="84" t="s">
        <v>286</v>
      </c>
      <c r="K493" s="268" t="s">
        <v>555</v>
      </c>
    </row>
    <row r="494" ht="15.75" customHeight="1">
      <c r="A494" s="254">
        <v>44649.0</v>
      </c>
      <c r="B494" s="84" t="s">
        <v>283</v>
      </c>
      <c r="C494" s="84" t="s">
        <v>498</v>
      </c>
      <c r="D494" s="224">
        <v>5000.0</v>
      </c>
      <c r="E494" s="84">
        <v>0.0</v>
      </c>
      <c r="F494" s="224">
        <v>5000.0</v>
      </c>
      <c r="H494" s="84" t="s">
        <v>285</v>
      </c>
      <c r="I494" s="84" t="s">
        <v>286</v>
      </c>
      <c r="K494" s="268" t="s">
        <v>555</v>
      </c>
    </row>
    <row r="495" ht="15.75" customHeight="1">
      <c r="A495" s="254">
        <v>44649.0</v>
      </c>
      <c r="B495" s="84" t="s">
        <v>283</v>
      </c>
      <c r="C495" s="84" t="s">
        <v>401</v>
      </c>
      <c r="D495" s="224">
        <v>7000.0</v>
      </c>
      <c r="E495" s="84">
        <v>0.0</v>
      </c>
      <c r="F495" s="224">
        <v>7000.0</v>
      </c>
      <c r="H495" s="84" t="s">
        <v>285</v>
      </c>
      <c r="I495" s="84" t="s">
        <v>286</v>
      </c>
      <c r="K495" s="268" t="s">
        <v>555</v>
      </c>
    </row>
    <row r="496" ht="15.75" customHeight="1">
      <c r="A496" s="312">
        <v>44649.0</v>
      </c>
      <c r="B496" s="257" t="s">
        <v>268</v>
      </c>
      <c r="C496" s="257" t="s">
        <v>567</v>
      </c>
      <c r="D496" s="256">
        <v>45000.0</v>
      </c>
      <c r="E496" s="313">
        <v>45000.0</v>
      </c>
      <c r="F496" s="256">
        <v>0.0</v>
      </c>
      <c r="G496" s="84" t="s">
        <v>565</v>
      </c>
      <c r="H496" s="254">
        <v>44651.0</v>
      </c>
      <c r="I496" s="257" t="s">
        <v>273</v>
      </c>
      <c r="J496" s="257"/>
      <c r="K496" s="268" t="s">
        <v>555</v>
      </c>
      <c r="L496" s="257"/>
      <c r="M496" s="257"/>
      <c r="N496" s="257"/>
      <c r="O496" s="257"/>
      <c r="P496" s="257"/>
      <c r="Q496" s="257"/>
      <c r="R496" s="257"/>
      <c r="S496" s="257"/>
      <c r="T496" s="257"/>
      <c r="U496" s="257"/>
      <c r="V496" s="257"/>
      <c r="W496" s="257"/>
      <c r="X496" s="257"/>
      <c r="Y496" s="257"/>
      <c r="Z496" s="257"/>
      <c r="AA496" s="257"/>
      <c r="AB496" s="257"/>
    </row>
    <row r="497" ht="15.75" customHeight="1">
      <c r="A497" s="312">
        <v>44649.0</v>
      </c>
      <c r="B497" s="257" t="s">
        <v>268</v>
      </c>
      <c r="C497" s="257" t="s">
        <v>315</v>
      </c>
      <c r="D497" s="256">
        <v>5000.0</v>
      </c>
      <c r="E497" s="313">
        <v>5000.0</v>
      </c>
      <c r="F497" s="257">
        <v>0.0</v>
      </c>
      <c r="G497" s="257">
        <v>6.143593573E9</v>
      </c>
      <c r="H497" s="312">
        <v>44650.0</v>
      </c>
      <c r="I497" s="257" t="s">
        <v>273</v>
      </c>
      <c r="J497" s="257"/>
      <c r="K497" s="268" t="s">
        <v>555</v>
      </c>
      <c r="L497" s="257"/>
      <c r="M497" s="257"/>
      <c r="N497" s="257"/>
      <c r="O497" s="257"/>
      <c r="P497" s="257"/>
      <c r="Q497" s="257"/>
      <c r="R497" s="257"/>
      <c r="S497" s="257"/>
      <c r="T497" s="257"/>
      <c r="U497" s="257"/>
      <c r="V497" s="257"/>
      <c r="W497" s="257"/>
      <c r="X497" s="257"/>
      <c r="Y497" s="257"/>
      <c r="Z497" s="257"/>
      <c r="AA497" s="257"/>
      <c r="AB497" s="257"/>
    </row>
    <row r="498" ht="15.75" customHeight="1">
      <c r="A498" s="312">
        <v>44649.0</v>
      </c>
      <c r="B498" s="257" t="s">
        <v>268</v>
      </c>
      <c r="C498" s="257" t="s">
        <v>568</v>
      </c>
      <c r="D498" s="256">
        <v>13000.0</v>
      </c>
      <c r="E498" s="323">
        <v>13000.0</v>
      </c>
      <c r="F498" s="256">
        <v>0.0</v>
      </c>
      <c r="G498" s="84">
        <v>6.153847002E9</v>
      </c>
      <c r="H498" s="254">
        <v>44651.0</v>
      </c>
      <c r="I498" s="257" t="s">
        <v>270</v>
      </c>
      <c r="J498" s="257"/>
      <c r="K498" s="268" t="s">
        <v>555</v>
      </c>
      <c r="L498" s="257"/>
      <c r="M498" s="257"/>
      <c r="N498" s="257"/>
      <c r="O498" s="257"/>
      <c r="P498" s="257"/>
      <c r="Q498" s="257"/>
      <c r="R498" s="257"/>
      <c r="S498" s="257"/>
      <c r="T498" s="257"/>
      <c r="U498" s="257"/>
      <c r="V498" s="257"/>
      <c r="W498" s="257"/>
      <c r="X498" s="257"/>
      <c r="Y498" s="257"/>
      <c r="Z498" s="257"/>
      <c r="AA498" s="257"/>
      <c r="AB498" s="257"/>
    </row>
    <row r="499" ht="15.75" customHeight="1">
      <c r="A499" s="312">
        <v>44649.0</v>
      </c>
      <c r="B499" s="257" t="s">
        <v>268</v>
      </c>
      <c r="C499" s="257" t="s">
        <v>358</v>
      </c>
      <c r="D499" s="256">
        <v>15000.0</v>
      </c>
      <c r="E499" s="313">
        <v>15000.0</v>
      </c>
      <c r="F499" s="257">
        <v>0.0</v>
      </c>
      <c r="G499" s="257">
        <v>6.143593573E9</v>
      </c>
      <c r="H499" s="312">
        <v>44650.0</v>
      </c>
      <c r="I499" s="257" t="s">
        <v>273</v>
      </c>
      <c r="J499" s="257"/>
      <c r="K499" s="268" t="s">
        <v>555</v>
      </c>
      <c r="L499" s="257"/>
      <c r="M499" s="257"/>
      <c r="N499" s="257"/>
      <c r="O499" s="257"/>
      <c r="P499" s="257"/>
      <c r="Q499" s="257"/>
      <c r="R499" s="257"/>
      <c r="S499" s="257"/>
      <c r="T499" s="257"/>
      <c r="U499" s="257"/>
      <c r="V499" s="257"/>
      <c r="W499" s="257"/>
      <c r="X499" s="257"/>
      <c r="Y499" s="257"/>
      <c r="Z499" s="257"/>
      <c r="AA499" s="257"/>
      <c r="AB499" s="257"/>
    </row>
    <row r="500" ht="15.75" customHeight="1">
      <c r="A500" s="312">
        <v>44649.0</v>
      </c>
      <c r="B500" s="257" t="s">
        <v>268</v>
      </c>
      <c r="C500" s="257" t="s">
        <v>510</v>
      </c>
      <c r="D500" s="256">
        <v>40500.0</v>
      </c>
      <c r="E500" s="323">
        <v>40500.0</v>
      </c>
      <c r="F500" s="256">
        <v>0.0</v>
      </c>
      <c r="G500" s="84">
        <v>6.153847002E9</v>
      </c>
      <c r="H500" s="254">
        <v>44651.0</v>
      </c>
      <c r="I500" s="257" t="s">
        <v>270</v>
      </c>
      <c r="J500" s="257"/>
      <c r="K500" s="268" t="s">
        <v>555</v>
      </c>
      <c r="L500" s="257"/>
      <c r="M500" s="257"/>
      <c r="N500" s="257"/>
      <c r="O500" s="257"/>
      <c r="P500" s="257"/>
      <c r="Q500" s="257"/>
      <c r="R500" s="257"/>
      <c r="S500" s="257"/>
      <c r="T500" s="257"/>
      <c r="U500" s="257"/>
      <c r="V500" s="257"/>
      <c r="W500" s="257"/>
      <c r="X500" s="257"/>
      <c r="Y500" s="257"/>
      <c r="Z500" s="257"/>
      <c r="AA500" s="257"/>
      <c r="AB500" s="257"/>
    </row>
    <row r="501" ht="15.75" customHeight="1">
      <c r="A501" s="321">
        <v>44649.0</v>
      </c>
      <c r="B501" s="308" t="s">
        <v>274</v>
      </c>
      <c r="C501" s="308" t="s">
        <v>306</v>
      </c>
      <c r="D501" s="322">
        <v>42400.0</v>
      </c>
      <c r="E501" s="308">
        <v>0.0</v>
      </c>
      <c r="F501" s="322">
        <v>42400.0</v>
      </c>
      <c r="G501" s="308"/>
      <c r="H501" s="308" t="s">
        <v>285</v>
      </c>
      <c r="I501" s="308" t="s">
        <v>298</v>
      </c>
      <c r="J501" s="308"/>
      <c r="K501" s="172" t="s">
        <v>559</v>
      </c>
      <c r="L501" s="308"/>
      <c r="M501" s="308"/>
      <c r="N501" s="308"/>
      <c r="O501" s="308"/>
      <c r="P501" s="308"/>
      <c r="Q501" s="308"/>
      <c r="R501" s="308"/>
      <c r="S501" s="308"/>
      <c r="T501" s="308"/>
      <c r="U501" s="308"/>
      <c r="V501" s="308"/>
      <c r="W501" s="308"/>
      <c r="X501" s="308"/>
      <c r="Y501" s="308"/>
      <c r="Z501" s="308"/>
      <c r="AA501" s="308"/>
      <c r="AB501" s="308"/>
    </row>
    <row r="502" ht="15.75" customHeight="1">
      <c r="A502" s="312">
        <v>44649.0</v>
      </c>
      <c r="B502" s="257" t="s">
        <v>268</v>
      </c>
      <c r="C502" s="257" t="s">
        <v>485</v>
      </c>
      <c r="D502" s="256">
        <v>25000.0</v>
      </c>
      <c r="E502" s="313">
        <v>25000.0</v>
      </c>
      <c r="F502" s="257">
        <v>0.0</v>
      </c>
      <c r="G502" s="257">
        <v>6.143893555E9</v>
      </c>
      <c r="H502" s="312">
        <v>44650.0</v>
      </c>
      <c r="I502" s="257" t="s">
        <v>336</v>
      </c>
      <c r="J502" s="257"/>
      <c r="K502" s="268" t="s">
        <v>555</v>
      </c>
      <c r="L502" s="257"/>
      <c r="M502" s="257"/>
      <c r="N502" s="257"/>
      <c r="O502" s="257"/>
      <c r="P502" s="257"/>
      <c r="Q502" s="257"/>
      <c r="R502" s="257"/>
      <c r="S502" s="257"/>
      <c r="T502" s="257"/>
      <c r="U502" s="257"/>
      <c r="V502" s="257"/>
      <c r="W502" s="257"/>
      <c r="X502" s="257"/>
      <c r="Y502" s="257"/>
      <c r="Z502" s="257"/>
      <c r="AA502" s="257"/>
      <c r="AB502" s="257"/>
    </row>
    <row r="503" ht="15.75" customHeight="1">
      <c r="A503" s="312">
        <v>44649.0</v>
      </c>
      <c r="B503" s="257" t="s">
        <v>268</v>
      </c>
      <c r="C503" s="257" t="s">
        <v>569</v>
      </c>
      <c r="D503" s="256">
        <v>15000.0</v>
      </c>
      <c r="E503" s="313">
        <v>15000.0</v>
      </c>
      <c r="F503" s="257">
        <v>0.0</v>
      </c>
      <c r="G503" s="257">
        <v>6.143893555E9</v>
      </c>
      <c r="H503" s="312">
        <v>44650.0</v>
      </c>
      <c r="I503" s="257" t="s">
        <v>336</v>
      </c>
      <c r="J503" s="257"/>
      <c r="K503" s="268" t="s">
        <v>555</v>
      </c>
      <c r="L503" s="257"/>
      <c r="M503" s="257"/>
      <c r="N503" s="257"/>
      <c r="O503" s="257"/>
      <c r="P503" s="257"/>
      <c r="Q503" s="257"/>
      <c r="R503" s="257"/>
      <c r="S503" s="257"/>
      <c r="T503" s="257"/>
      <c r="U503" s="257"/>
      <c r="V503" s="257"/>
      <c r="W503" s="257"/>
      <c r="X503" s="257"/>
      <c r="Y503" s="257"/>
      <c r="Z503" s="257"/>
      <c r="AA503" s="257"/>
      <c r="AB503" s="257"/>
    </row>
    <row r="504" ht="15.75" customHeight="1">
      <c r="A504" s="312">
        <v>44649.0</v>
      </c>
      <c r="B504" s="257" t="s">
        <v>268</v>
      </c>
      <c r="C504" s="257" t="s">
        <v>420</v>
      </c>
      <c r="D504" s="256">
        <v>15000.0</v>
      </c>
      <c r="E504" s="313">
        <v>15000.0</v>
      </c>
      <c r="F504" s="257">
        <v>0.0</v>
      </c>
      <c r="G504" s="257">
        <v>6.143593573E9</v>
      </c>
      <c r="H504" s="312">
        <v>44650.0</v>
      </c>
      <c r="I504" s="257" t="s">
        <v>336</v>
      </c>
      <c r="J504" s="257"/>
      <c r="K504" s="268" t="s">
        <v>555</v>
      </c>
      <c r="L504" s="257"/>
      <c r="M504" s="257"/>
      <c r="N504" s="257"/>
      <c r="O504" s="257"/>
      <c r="P504" s="257"/>
      <c r="Q504" s="257"/>
      <c r="R504" s="257"/>
      <c r="S504" s="257"/>
      <c r="T504" s="257"/>
      <c r="U504" s="257"/>
      <c r="V504" s="257"/>
      <c r="W504" s="257"/>
      <c r="X504" s="257"/>
      <c r="Y504" s="257"/>
      <c r="Z504" s="257"/>
      <c r="AA504" s="257"/>
      <c r="AB504" s="257"/>
    </row>
    <row r="505" ht="15.75" customHeight="1">
      <c r="A505" s="312">
        <v>44649.0</v>
      </c>
      <c r="B505" s="257" t="s">
        <v>268</v>
      </c>
      <c r="C505" s="257" t="s">
        <v>340</v>
      </c>
      <c r="D505" s="256">
        <v>17000.0</v>
      </c>
      <c r="E505" s="313">
        <v>17000.0</v>
      </c>
      <c r="F505" s="257">
        <v>0.0</v>
      </c>
      <c r="G505" s="257">
        <v>6.143893555E9</v>
      </c>
      <c r="H505" s="312">
        <v>44650.0</v>
      </c>
      <c r="I505" s="257" t="s">
        <v>336</v>
      </c>
      <c r="J505" s="257"/>
      <c r="K505" s="268" t="s">
        <v>555</v>
      </c>
      <c r="L505" s="257"/>
      <c r="M505" s="257"/>
      <c r="N505" s="257"/>
      <c r="O505" s="257"/>
      <c r="P505" s="257"/>
      <c r="Q505" s="257"/>
      <c r="R505" s="257"/>
      <c r="S505" s="257"/>
      <c r="T505" s="257"/>
      <c r="U505" s="257"/>
      <c r="V505" s="257"/>
      <c r="W505" s="257"/>
      <c r="X505" s="257"/>
      <c r="Y505" s="257"/>
      <c r="Z505" s="257"/>
      <c r="AA505" s="257"/>
      <c r="AB505" s="257"/>
    </row>
    <row r="506" ht="15.75" customHeight="1">
      <c r="A506" s="254">
        <v>44650.0</v>
      </c>
      <c r="B506" s="84" t="s">
        <v>274</v>
      </c>
      <c r="C506" s="84" t="s">
        <v>521</v>
      </c>
      <c r="D506" s="224">
        <v>45000.0</v>
      </c>
      <c r="E506" s="84">
        <v>0.0</v>
      </c>
      <c r="F506" s="224">
        <v>45000.0</v>
      </c>
      <c r="H506" s="84" t="s">
        <v>285</v>
      </c>
      <c r="I506" s="84" t="s">
        <v>298</v>
      </c>
      <c r="K506" s="268" t="s">
        <v>555</v>
      </c>
    </row>
    <row r="507" ht="15.75" customHeight="1">
      <c r="A507" s="312">
        <v>44650.0</v>
      </c>
      <c r="B507" s="257" t="s">
        <v>268</v>
      </c>
      <c r="C507" s="257" t="s">
        <v>313</v>
      </c>
      <c r="D507" s="256">
        <v>16800.0</v>
      </c>
      <c r="E507" s="314">
        <v>16800.0</v>
      </c>
      <c r="F507" s="84">
        <v>0.0</v>
      </c>
      <c r="G507" s="84">
        <v>6.150926432E9</v>
      </c>
      <c r="H507" s="254">
        <v>44651.0</v>
      </c>
      <c r="I507" s="257" t="s">
        <v>336</v>
      </c>
      <c r="J507" s="257"/>
      <c r="K507" s="268" t="s">
        <v>555</v>
      </c>
      <c r="L507" s="257"/>
      <c r="M507" s="257"/>
      <c r="N507" s="257"/>
      <c r="O507" s="257"/>
      <c r="P507" s="257"/>
      <c r="Q507" s="257"/>
      <c r="R507" s="257"/>
      <c r="S507" s="257"/>
      <c r="T507" s="257"/>
      <c r="U507" s="257"/>
      <c r="V507" s="257"/>
      <c r="W507" s="257"/>
      <c r="X507" s="257"/>
      <c r="Y507" s="257"/>
      <c r="Z507" s="257"/>
      <c r="AA507" s="257"/>
      <c r="AB507" s="257"/>
    </row>
    <row r="508" ht="15.75" customHeight="1">
      <c r="A508" s="312">
        <v>44650.0</v>
      </c>
      <c r="B508" s="257" t="s">
        <v>268</v>
      </c>
      <c r="C508" s="257" t="s">
        <v>486</v>
      </c>
      <c r="D508" s="256">
        <v>18000.0</v>
      </c>
      <c r="E508" s="314">
        <v>18000.0</v>
      </c>
      <c r="F508" s="84">
        <v>0.0</v>
      </c>
      <c r="G508" s="84">
        <v>6.150926432E9</v>
      </c>
      <c r="H508" s="254">
        <v>44651.0</v>
      </c>
      <c r="I508" s="257" t="s">
        <v>336</v>
      </c>
      <c r="J508" s="257"/>
      <c r="K508" s="268" t="s">
        <v>555</v>
      </c>
      <c r="L508" s="257"/>
      <c r="M508" s="257"/>
      <c r="N508" s="257"/>
      <c r="O508" s="257"/>
      <c r="P508" s="257"/>
      <c r="Q508" s="257"/>
      <c r="R508" s="257"/>
      <c r="S508" s="257"/>
      <c r="T508" s="257"/>
      <c r="U508" s="257"/>
      <c r="V508" s="257"/>
      <c r="W508" s="257"/>
      <c r="X508" s="257"/>
      <c r="Y508" s="257"/>
      <c r="Z508" s="257"/>
      <c r="AA508" s="257"/>
      <c r="AB508" s="257"/>
    </row>
    <row r="509" ht="15.75" customHeight="1">
      <c r="A509" s="312">
        <v>44650.0</v>
      </c>
      <c r="B509" s="257" t="s">
        <v>268</v>
      </c>
      <c r="C509" s="257" t="s">
        <v>326</v>
      </c>
      <c r="D509" s="256">
        <v>21000.0</v>
      </c>
      <c r="E509" s="314">
        <v>21000.0</v>
      </c>
      <c r="F509" s="84">
        <v>0.0</v>
      </c>
      <c r="G509" s="84">
        <v>6.150926432E9</v>
      </c>
      <c r="H509" s="254">
        <v>44651.0</v>
      </c>
      <c r="I509" s="257" t="s">
        <v>336</v>
      </c>
      <c r="J509" s="257"/>
      <c r="K509" s="268" t="s">
        <v>555</v>
      </c>
      <c r="L509" s="257"/>
      <c r="M509" s="257"/>
      <c r="N509" s="257"/>
      <c r="O509" s="257"/>
      <c r="P509" s="257"/>
      <c r="Q509" s="257"/>
      <c r="R509" s="257"/>
      <c r="S509" s="257"/>
      <c r="T509" s="257"/>
      <c r="U509" s="257"/>
      <c r="V509" s="257"/>
      <c r="W509" s="257"/>
      <c r="X509" s="257"/>
      <c r="Y509" s="257"/>
      <c r="Z509" s="257"/>
      <c r="AA509" s="257"/>
      <c r="AB509" s="257"/>
    </row>
    <row r="510" ht="15.75" customHeight="1">
      <c r="A510" s="324">
        <v>44650.0</v>
      </c>
      <c r="B510" s="325" t="s">
        <v>274</v>
      </c>
      <c r="C510" s="325" t="s">
        <v>306</v>
      </c>
      <c r="D510" s="326">
        <v>36530.0</v>
      </c>
      <c r="E510" s="325">
        <v>0.0</v>
      </c>
      <c r="F510" s="326">
        <v>36530.0</v>
      </c>
      <c r="G510" s="325"/>
      <c r="H510" s="325" t="s">
        <v>285</v>
      </c>
      <c r="I510" s="325" t="s">
        <v>279</v>
      </c>
      <c r="J510" s="325"/>
      <c r="K510" s="325" t="s">
        <v>570</v>
      </c>
      <c r="L510" s="325"/>
      <c r="M510" s="325"/>
      <c r="N510" s="325"/>
      <c r="O510" s="325"/>
      <c r="P510" s="325"/>
      <c r="Q510" s="325"/>
      <c r="R510" s="325"/>
      <c r="S510" s="325"/>
      <c r="T510" s="325"/>
      <c r="U510" s="325"/>
      <c r="V510" s="325"/>
      <c r="W510" s="325"/>
      <c r="X510" s="325"/>
      <c r="Y510" s="325"/>
      <c r="Z510" s="325"/>
      <c r="AA510" s="325"/>
      <c r="AB510" s="325"/>
    </row>
    <row r="511" ht="15.75" customHeight="1">
      <c r="A511" s="312">
        <v>44650.0</v>
      </c>
      <c r="B511" s="257" t="s">
        <v>268</v>
      </c>
      <c r="C511" s="257" t="s">
        <v>317</v>
      </c>
      <c r="D511" s="256">
        <v>120000.0</v>
      </c>
      <c r="E511" s="314">
        <v>120000.0</v>
      </c>
      <c r="F511" s="84">
        <v>0.0</v>
      </c>
      <c r="G511" s="84">
        <v>6.149614025E9</v>
      </c>
      <c r="H511" s="254">
        <v>44651.0</v>
      </c>
      <c r="I511" s="257" t="s">
        <v>270</v>
      </c>
      <c r="J511" s="257"/>
      <c r="K511" s="268" t="s">
        <v>555</v>
      </c>
      <c r="L511" s="257"/>
      <c r="M511" s="257"/>
      <c r="N511" s="257"/>
      <c r="O511" s="257"/>
      <c r="P511" s="257"/>
      <c r="Q511" s="257"/>
      <c r="R511" s="257"/>
      <c r="S511" s="257"/>
      <c r="T511" s="257"/>
      <c r="U511" s="257"/>
      <c r="V511" s="257"/>
      <c r="W511" s="257"/>
      <c r="X511" s="257"/>
      <c r="Y511" s="257"/>
      <c r="Z511" s="257"/>
      <c r="AA511" s="257"/>
      <c r="AB511" s="257"/>
    </row>
    <row r="512" ht="15.75" customHeight="1">
      <c r="A512" s="312">
        <v>44650.0</v>
      </c>
      <c r="B512" s="257" t="s">
        <v>268</v>
      </c>
      <c r="C512" s="257" t="s">
        <v>571</v>
      </c>
      <c r="D512" s="256">
        <v>15000.0</v>
      </c>
      <c r="E512" s="313">
        <v>15000.0</v>
      </c>
      <c r="F512" s="257">
        <v>0.0</v>
      </c>
      <c r="G512" s="257">
        <v>6.143893555E9</v>
      </c>
      <c r="H512" s="312">
        <v>44650.0</v>
      </c>
      <c r="I512" s="257" t="s">
        <v>273</v>
      </c>
      <c r="J512" s="257"/>
      <c r="K512" s="268" t="s">
        <v>555</v>
      </c>
      <c r="L512" s="257"/>
      <c r="M512" s="257"/>
      <c r="N512" s="257"/>
      <c r="O512" s="257"/>
      <c r="P512" s="257"/>
      <c r="Q512" s="257"/>
      <c r="R512" s="257"/>
      <c r="S512" s="257"/>
      <c r="T512" s="257"/>
      <c r="U512" s="257"/>
      <c r="V512" s="257"/>
      <c r="W512" s="257"/>
      <c r="X512" s="257"/>
      <c r="Y512" s="257"/>
      <c r="Z512" s="257"/>
      <c r="AA512" s="257"/>
      <c r="AB512" s="257"/>
    </row>
    <row r="513" ht="15.75" customHeight="1">
      <c r="A513" s="254">
        <v>44650.0</v>
      </c>
      <c r="B513" s="84" t="s">
        <v>274</v>
      </c>
      <c r="C513" s="84" t="s">
        <v>502</v>
      </c>
      <c r="D513" s="224">
        <v>50000.0</v>
      </c>
      <c r="E513" s="314">
        <v>50000.0</v>
      </c>
      <c r="F513" s="84">
        <v>0.0</v>
      </c>
      <c r="G513" s="84">
        <v>6.147075229E9</v>
      </c>
      <c r="H513" s="254">
        <v>44650.0</v>
      </c>
      <c r="I513" s="84" t="s">
        <v>279</v>
      </c>
      <c r="K513" s="268" t="s">
        <v>555</v>
      </c>
    </row>
    <row r="514" ht="15.75" customHeight="1">
      <c r="A514" s="254">
        <v>44650.0</v>
      </c>
      <c r="B514" s="84" t="s">
        <v>274</v>
      </c>
      <c r="C514" s="84" t="s">
        <v>450</v>
      </c>
      <c r="D514" s="224">
        <v>25000.0</v>
      </c>
      <c r="E514" s="84">
        <v>0.0</v>
      </c>
      <c r="F514" s="224">
        <v>25000.0</v>
      </c>
      <c r="H514" s="84" t="s">
        <v>285</v>
      </c>
      <c r="I514" s="84" t="s">
        <v>298</v>
      </c>
      <c r="K514" s="268" t="s">
        <v>555</v>
      </c>
    </row>
    <row r="515" ht="15.75" customHeight="1">
      <c r="A515" s="312">
        <v>44650.0</v>
      </c>
      <c r="B515" s="257" t="s">
        <v>268</v>
      </c>
      <c r="C515" s="257" t="s">
        <v>572</v>
      </c>
      <c r="D515" s="256">
        <v>15000.0</v>
      </c>
      <c r="E515" s="323">
        <v>15000.0</v>
      </c>
      <c r="F515" s="256">
        <v>0.0</v>
      </c>
      <c r="G515" s="84">
        <v>6.151946981E9</v>
      </c>
      <c r="H515" s="254">
        <v>44651.0</v>
      </c>
      <c r="I515" s="257" t="s">
        <v>273</v>
      </c>
      <c r="J515" s="257"/>
      <c r="K515" s="268" t="s">
        <v>555</v>
      </c>
      <c r="L515" s="257"/>
      <c r="M515" s="257"/>
      <c r="N515" s="257"/>
      <c r="O515" s="257"/>
      <c r="P515" s="257"/>
      <c r="Q515" s="257"/>
      <c r="R515" s="257"/>
      <c r="S515" s="257"/>
      <c r="T515" s="257"/>
      <c r="U515" s="257"/>
      <c r="V515" s="257"/>
      <c r="W515" s="257"/>
      <c r="X515" s="257"/>
      <c r="Y515" s="257"/>
      <c r="Z515" s="257"/>
      <c r="AA515" s="257"/>
      <c r="AB515" s="257"/>
    </row>
    <row r="516" ht="15.75" customHeight="1">
      <c r="A516" s="254">
        <v>44650.0</v>
      </c>
      <c r="B516" s="84" t="s">
        <v>274</v>
      </c>
      <c r="C516" s="84" t="s">
        <v>323</v>
      </c>
      <c r="D516" s="224">
        <v>32000.0</v>
      </c>
      <c r="E516" s="84">
        <v>0.0</v>
      </c>
      <c r="F516" s="224">
        <v>32000.0</v>
      </c>
      <c r="H516" s="84" t="s">
        <v>285</v>
      </c>
      <c r="I516" s="84" t="s">
        <v>298</v>
      </c>
      <c r="K516" s="268" t="s">
        <v>555</v>
      </c>
    </row>
    <row r="517" ht="15.75" customHeight="1">
      <c r="A517" s="327">
        <v>44650.0</v>
      </c>
      <c r="B517" s="328" t="s">
        <v>283</v>
      </c>
      <c r="C517" s="328" t="s">
        <v>573</v>
      </c>
      <c r="D517" s="329">
        <v>153720.0</v>
      </c>
      <c r="E517" s="328">
        <v>0.0</v>
      </c>
      <c r="F517" s="329">
        <v>153720.0</v>
      </c>
      <c r="G517" s="328"/>
      <c r="H517" s="328" t="s">
        <v>285</v>
      </c>
      <c r="I517" s="328" t="s">
        <v>448</v>
      </c>
      <c r="J517" s="328"/>
      <c r="K517" s="328" t="s">
        <v>574</v>
      </c>
      <c r="L517" s="328"/>
      <c r="M517" s="328"/>
      <c r="N517" s="328"/>
      <c r="O517" s="328"/>
      <c r="P517" s="328"/>
      <c r="Q517" s="328"/>
      <c r="R517" s="328"/>
      <c r="S517" s="328"/>
      <c r="T517" s="328"/>
      <c r="U517" s="328"/>
      <c r="V517" s="328"/>
      <c r="W517" s="328"/>
      <c r="X517" s="328"/>
      <c r="Y517" s="328"/>
      <c r="Z517" s="328"/>
      <c r="AA517" s="328"/>
      <c r="AB517" s="328"/>
    </row>
    <row r="518" ht="15.75" customHeight="1">
      <c r="A518" s="312">
        <v>44650.0</v>
      </c>
      <c r="B518" s="257" t="s">
        <v>268</v>
      </c>
      <c r="C518" s="257" t="s">
        <v>516</v>
      </c>
      <c r="D518" s="256">
        <v>50000.0</v>
      </c>
      <c r="E518" s="323">
        <v>50000.0</v>
      </c>
      <c r="F518" s="256">
        <v>0.0</v>
      </c>
      <c r="G518" s="84">
        <v>6.151946981E9</v>
      </c>
      <c r="H518" s="254">
        <v>44651.0</v>
      </c>
      <c r="I518" s="257" t="s">
        <v>273</v>
      </c>
      <c r="J518" s="257"/>
      <c r="K518" s="268" t="s">
        <v>555</v>
      </c>
      <c r="L518" s="257"/>
      <c r="M518" s="257"/>
      <c r="N518" s="257"/>
      <c r="O518" s="257"/>
      <c r="P518" s="257"/>
      <c r="Q518" s="257"/>
      <c r="R518" s="257"/>
      <c r="S518" s="257"/>
      <c r="T518" s="257"/>
      <c r="U518" s="257"/>
      <c r="V518" s="257"/>
      <c r="W518" s="257"/>
      <c r="X518" s="257"/>
      <c r="Y518" s="257"/>
      <c r="Z518" s="257"/>
      <c r="AA518" s="257"/>
      <c r="AB518" s="257"/>
    </row>
    <row r="519" ht="15.75" customHeight="1">
      <c r="A519" s="254">
        <v>44651.0</v>
      </c>
      <c r="B519" s="84" t="s">
        <v>283</v>
      </c>
      <c r="C519" s="84" t="s">
        <v>419</v>
      </c>
      <c r="D519" s="224">
        <v>170000.0</v>
      </c>
      <c r="E519" s="84">
        <v>0.0</v>
      </c>
      <c r="F519" s="224">
        <v>170000.0</v>
      </c>
      <c r="H519" s="84" t="s">
        <v>285</v>
      </c>
      <c r="I519" s="84" t="s">
        <v>286</v>
      </c>
      <c r="K519" s="268" t="s">
        <v>555</v>
      </c>
    </row>
    <row r="520" ht="15.75" customHeight="1">
      <c r="A520" s="254">
        <v>44651.0</v>
      </c>
      <c r="B520" s="84" t="s">
        <v>274</v>
      </c>
      <c r="C520" s="84" t="s">
        <v>575</v>
      </c>
      <c r="D520" s="224">
        <v>50000.0</v>
      </c>
      <c r="E520" s="314">
        <v>50000.0</v>
      </c>
      <c r="F520" s="84">
        <v>0.0</v>
      </c>
      <c r="G520" s="84">
        <v>6.153626256E9</v>
      </c>
      <c r="H520" s="254">
        <v>44651.0</v>
      </c>
      <c r="I520" s="84" t="s">
        <v>277</v>
      </c>
      <c r="K520" s="268" t="s">
        <v>555</v>
      </c>
    </row>
    <row r="521" ht="15.75" customHeight="1">
      <c r="A521" s="312">
        <v>44651.0</v>
      </c>
      <c r="B521" s="257" t="s">
        <v>268</v>
      </c>
      <c r="C521" s="257" t="s">
        <v>487</v>
      </c>
      <c r="D521" s="256">
        <v>30000.0</v>
      </c>
      <c r="E521" s="257">
        <v>0.0</v>
      </c>
      <c r="F521" s="256">
        <v>30000.0</v>
      </c>
      <c r="G521" s="257"/>
      <c r="H521" s="257" t="s">
        <v>285</v>
      </c>
      <c r="I521" s="257" t="s">
        <v>273</v>
      </c>
      <c r="J521" s="257"/>
      <c r="K521" s="268" t="s">
        <v>555</v>
      </c>
      <c r="L521" s="257"/>
      <c r="M521" s="257"/>
      <c r="N521" s="257"/>
      <c r="O521" s="257"/>
      <c r="P521" s="257"/>
      <c r="Q521" s="257"/>
      <c r="R521" s="257"/>
      <c r="S521" s="257"/>
      <c r="T521" s="257"/>
      <c r="U521" s="257"/>
      <c r="V521" s="257"/>
      <c r="W521" s="257"/>
      <c r="X521" s="257"/>
      <c r="Y521" s="257"/>
      <c r="Z521" s="257"/>
      <c r="AA521" s="257"/>
      <c r="AB521" s="257"/>
    </row>
    <row r="522" ht="15.75" customHeight="1">
      <c r="A522" s="312">
        <v>44651.0</v>
      </c>
      <c r="B522" s="257" t="s">
        <v>268</v>
      </c>
      <c r="C522" s="257" t="s">
        <v>576</v>
      </c>
      <c r="D522" s="256">
        <v>18000.0</v>
      </c>
      <c r="E522" s="257">
        <v>0.0</v>
      </c>
      <c r="F522" s="256">
        <v>18000.0</v>
      </c>
      <c r="G522" s="257"/>
      <c r="H522" s="257" t="s">
        <v>285</v>
      </c>
      <c r="I522" s="257" t="s">
        <v>577</v>
      </c>
      <c r="J522" s="257"/>
      <c r="K522" s="268" t="s">
        <v>555</v>
      </c>
      <c r="L522" s="257"/>
      <c r="M522" s="257"/>
      <c r="N522" s="257"/>
      <c r="O522" s="257"/>
      <c r="P522" s="257"/>
      <c r="Q522" s="257"/>
      <c r="R522" s="257"/>
      <c r="S522" s="257"/>
      <c r="T522" s="257"/>
      <c r="U522" s="257"/>
      <c r="V522" s="257"/>
      <c r="W522" s="257"/>
      <c r="X522" s="257"/>
      <c r="Y522" s="257"/>
      <c r="Z522" s="257"/>
      <c r="AA522" s="257"/>
      <c r="AB522" s="257"/>
    </row>
    <row r="523" ht="15.75" customHeight="1">
      <c r="A523" s="312">
        <v>44651.0</v>
      </c>
      <c r="B523" s="257" t="s">
        <v>268</v>
      </c>
      <c r="C523" s="257" t="s">
        <v>578</v>
      </c>
      <c r="D523" s="256">
        <v>15500.0</v>
      </c>
      <c r="E523" s="257">
        <v>0.0</v>
      </c>
      <c r="F523" s="256">
        <v>15500.0</v>
      </c>
      <c r="G523" s="257"/>
      <c r="H523" s="257" t="s">
        <v>285</v>
      </c>
      <c r="I523" s="257" t="s">
        <v>577</v>
      </c>
      <c r="J523" s="257"/>
      <c r="K523" s="268" t="s">
        <v>555</v>
      </c>
      <c r="L523" s="257"/>
      <c r="M523" s="257"/>
      <c r="N523" s="257"/>
      <c r="O523" s="257"/>
      <c r="P523" s="257"/>
      <c r="Q523" s="257"/>
      <c r="R523" s="257"/>
      <c r="S523" s="257"/>
      <c r="T523" s="257"/>
      <c r="U523" s="257"/>
      <c r="V523" s="257"/>
      <c r="W523" s="257"/>
      <c r="X523" s="257"/>
      <c r="Y523" s="257"/>
      <c r="Z523" s="257"/>
      <c r="AA523" s="257"/>
      <c r="AB523" s="257"/>
    </row>
    <row r="524" ht="15.75" customHeight="1">
      <c r="A524" s="327">
        <v>44651.0</v>
      </c>
      <c r="B524" s="328" t="s">
        <v>283</v>
      </c>
      <c r="C524" s="328" t="s">
        <v>573</v>
      </c>
      <c r="D524" s="329">
        <v>160000.0</v>
      </c>
      <c r="E524" s="328">
        <v>0.0</v>
      </c>
      <c r="F524" s="329">
        <v>160000.0</v>
      </c>
      <c r="G524" s="328"/>
      <c r="H524" s="328" t="s">
        <v>285</v>
      </c>
      <c r="I524" s="328" t="s">
        <v>448</v>
      </c>
      <c r="J524" s="328"/>
      <c r="K524" s="328" t="s">
        <v>574</v>
      </c>
      <c r="L524" s="328"/>
      <c r="M524" s="328"/>
      <c r="N524" s="328"/>
      <c r="O524" s="328"/>
      <c r="P524" s="328"/>
      <c r="Q524" s="328"/>
      <c r="R524" s="328"/>
      <c r="S524" s="328"/>
      <c r="T524" s="328"/>
      <c r="U524" s="328"/>
      <c r="V524" s="328"/>
      <c r="W524" s="328"/>
      <c r="X524" s="328"/>
      <c r="Y524" s="328"/>
      <c r="Z524" s="328"/>
      <c r="AA524" s="328"/>
      <c r="AB524" s="328"/>
    </row>
    <row r="525" ht="15.75" customHeight="1">
      <c r="A525" s="330">
        <v>44651.0</v>
      </c>
      <c r="B525" s="331" t="s">
        <v>274</v>
      </c>
      <c r="C525" s="332" t="s">
        <v>306</v>
      </c>
      <c r="D525" s="333">
        <v>21670.0</v>
      </c>
      <c r="E525" s="333">
        <v>0.0</v>
      </c>
      <c r="F525" s="333">
        <v>21670.0</v>
      </c>
      <c r="G525" s="331"/>
      <c r="H525" s="331" t="s">
        <v>285</v>
      </c>
      <c r="I525" s="331" t="s">
        <v>298</v>
      </c>
      <c r="J525" s="334"/>
      <c r="K525" s="331" t="s">
        <v>579</v>
      </c>
      <c r="L525" s="334"/>
      <c r="M525" s="334"/>
      <c r="N525" s="334"/>
      <c r="O525" s="334"/>
      <c r="P525" s="334"/>
      <c r="Q525" s="334"/>
      <c r="R525" s="334"/>
      <c r="S525" s="334"/>
      <c r="T525" s="334"/>
      <c r="U525" s="334"/>
      <c r="V525" s="334"/>
      <c r="W525" s="334"/>
      <c r="X525" s="334"/>
      <c r="Y525" s="334"/>
      <c r="Z525" s="334"/>
      <c r="AA525" s="334"/>
      <c r="AB525" s="334"/>
    </row>
    <row r="526" ht="15.75" customHeight="1">
      <c r="A526" s="330">
        <v>44651.0</v>
      </c>
      <c r="B526" s="331" t="s">
        <v>274</v>
      </c>
      <c r="C526" s="332" t="s">
        <v>306</v>
      </c>
      <c r="D526" s="333">
        <v>27430.0</v>
      </c>
      <c r="E526" s="333">
        <v>0.0</v>
      </c>
      <c r="F526" s="333">
        <v>27430.0</v>
      </c>
      <c r="G526" s="331"/>
      <c r="H526" s="331" t="s">
        <v>285</v>
      </c>
      <c r="I526" s="331" t="s">
        <v>298</v>
      </c>
      <c r="J526" s="334"/>
      <c r="K526" s="331" t="s">
        <v>579</v>
      </c>
      <c r="L526" s="334"/>
      <c r="M526" s="334"/>
      <c r="N526" s="334"/>
      <c r="O526" s="334"/>
      <c r="P526" s="334"/>
      <c r="Q526" s="334"/>
      <c r="R526" s="334"/>
      <c r="S526" s="334"/>
      <c r="T526" s="334"/>
      <c r="U526" s="334"/>
      <c r="V526" s="334"/>
      <c r="W526" s="334"/>
      <c r="X526" s="334"/>
      <c r="Y526" s="334"/>
      <c r="Z526" s="334"/>
      <c r="AA526" s="334"/>
      <c r="AB526" s="334"/>
    </row>
    <row r="527" ht="15.75" customHeight="1">
      <c r="A527" s="101" t="s">
        <v>369</v>
      </c>
      <c r="B527" s="101"/>
      <c r="C527" s="101"/>
      <c r="D527" s="335">
        <f t="shared" ref="D527:F527" si="5">SUM(D467:D526)</f>
        <v>2370140</v>
      </c>
      <c r="E527" s="335">
        <f t="shared" si="5"/>
        <v>1093800</v>
      </c>
      <c r="F527" s="101">
        <f t="shared" si="5"/>
        <v>1276340</v>
      </c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</row>
    <row r="528" ht="15.75" customHeight="1"/>
    <row r="529" ht="15.75" customHeight="1">
      <c r="C529" s="211" t="s">
        <v>580</v>
      </c>
    </row>
    <row r="530" ht="15.75" customHeight="1">
      <c r="C530" s="336" t="s">
        <v>373</v>
      </c>
      <c r="D530" s="224">
        <f>D472</f>
        <v>22500</v>
      </c>
    </row>
    <row r="531" ht="15.75" customHeight="1">
      <c r="C531" s="337" t="s">
        <v>374</v>
      </c>
      <c r="D531" s="224">
        <f>D476</f>
        <v>20000</v>
      </c>
    </row>
    <row r="532" ht="15.75" customHeight="1">
      <c r="C532" s="337" t="s">
        <v>480</v>
      </c>
      <c r="D532" s="224">
        <f>D486</f>
        <v>170000</v>
      </c>
    </row>
    <row r="533" ht="15.75" customHeight="1">
      <c r="C533" s="337" t="s">
        <v>371</v>
      </c>
      <c r="D533" s="224">
        <f>D517+D524</f>
        <v>313720</v>
      </c>
    </row>
    <row r="534" ht="15.75" customHeight="1">
      <c r="C534" s="338" t="s">
        <v>581</v>
      </c>
      <c r="D534" s="322">
        <f>D477+D501</f>
        <v>106990</v>
      </c>
    </row>
    <row r="535" ht="15.75" customHeight="1">
      <c r="C535" s="325" t="s">
        <v>582</v>
      </c>
      <c r="D535" s="326">
        <f>D510</f>
        <v>36530</v>
      </c>
    </row>
    <row r="536" ht="15.75" customHeight="1">
      <c r="C536" s="332" t="s">
        <v>583</v>
      </c>
      <c r="D536" s="333">
        <f>D525+D526</f>
        <v>49100</v>
      </c>
    </row>
    <row r="537" ht="15.75" customHeight="1">
      <c r="C537" s="210" t="s">
        <v>375</v>
      </c>
      <c r="D537" s="224">
        <f>D527-D472-D476-D477-D486-D501-D510-D517-D524-D525-D526</f>
        <v>1651300</v>
      </c>
    </row>
    <row r="538" ht="15.75" customHeight="1">
      <c r="D538" s="335">
        <f>SUM(D530:D537)</f>
        <v>2370140</v>
      </c>
      <c r="E538" s="146">
        <f>D527-D538</f>
        <v>0</v>
      </c>
    </row>
    <row r="539" ht="15.75" customHeight="1"/>
    <row r="540" ht="15.75" customHeight="1"/>
    <row r="541" ht="15.75" customHeight="1">
      <c r="C541" s="101" t="s">
        <v>584</v>
      </c>
    </row>
    <row r="542" ht="15.75" customHeight="1">
      <c r="D542" s="224">
        <f>D107</f>
        <v>3089390</v>
      </c>
      <c r="E542" s="84" t="s">
        <v>585</v>
      </c>
      <c r="F542" s="224">
        <v>4105480.0</v>
      </c>
    </row>
    <row r="543" ht="15.75" customHeight="1">
      <c r="D543" s="224">
        <f>D211</f>
        <v>2985220</v>
      </c>
      <c r="E543" s="84" t="s">
        <v>28</v>
      </c>
      <c r="F543" s="224">
        <f>F542-D542</f>
        <v>1016090</v>
      </c>
    </row>
    <row r="544" ht="15.75" customHeight="1">
      <c r="D544" s="224">
        <f>D316</f>
        <v>3780400</v>
      </c>
      <c r="E544" s="84" t="s">
        <v>29</v>
      </c>
    </row>
    <row r="545" ht="15.75" customHeight="1">
      <c r="D545" s="224">
        <f>D446</f>
        <v>5390740</v>
      </c>
      <c r="E545" s="84" t="s">
        <v>30</v>
      </c>
      <c r="F545" s="224">
        <v>3251390.0</v>
      </c>
    </row>
    <row r="546" ht="15.75" customHeight="1">
      <c r="D546" s="224">
        <f>D527</f>
        <v>2370140</v>
      </c>
      <c r="E546" s="84" t="s">
        <v>31</v>
      </c>
      <c r="F546" s="224">
        <f>D542-F545</f>
        <v>-162000</v>
      </c>
    </row>
    <row r="547" ht="15.75" customHeight="1">
      <c r="C547" s="339" t="s">
        <v>586</v>
      </c>
      <c r="D547" s="340">
        <f>SUM(D542:D546)</f>
        <v>17615890</v>
      </c>
    </row>
    <row r="548" ht="15.75" customHeight="1">
      <c r="C548" s="101" t="s">
        <v>587</v>
      </c>
      <c r="D548" s="335">
        <v>1.846998E7</v>
      </c>
    </row>
    <row r="549" ht="15.75" customHeight="1">
      <c r="C549" s="341" t="s">
        <v>34</v>
      </c>
      <c r="D549" s="342">
        <f>D547-D548</f>
        <v>-854090</v>
      </c>
    </row>
    <row r="550" ht="15.75" customHeight="1">
      <c r="C550" s="101" t="s">
        <v>588</v>
      </c>
      <c r="D550" s="335">
        <v>854090.0</v>
      </c>
    </row>
    <row r="551" ht="15.75" customHeight="1"/>
    <row r="552" ht="15.75" customHeight="1">
      <c r="D552" s="224"/>
    </row>
    <row r="553" ht="15.75" customHeight="1">
      <c r="D553" s="224"/>
    </row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541:E541"/>
  </mergeCells>
  <printOptions/>
  <pageMargins bottom="0.75" footer="0.0" header="0.0" left="0.7" right="0.7" top="0.75"/>
  <pageSetup orientation="portrait"/>
  <drawing r:id="rId1"/>
</worksheet>
</file>