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hin/Downloads/snf_test/pure_excel/"/>
    </mc:Choice>
  </mc:AlternateContent>
  <xr:revisionPtr revIDLastSave="0" documentId="13_ncr:1_{BF0C97C9-34E6-4C44-B846-5B7B291C8B0F}" xr6:coauthVersionLast="47" xr6:coauthVersionMax="47" xr10:uidLastSave="{00000000-0000-0000-0000-000000000000}"/>
  <bookViews>
    <workbookView xWindow="0" yWindow="0" windowWidth="38400" windowHeight="21600" tabRatio="270" xr2:uid="{00000000-000D-0000-FFFF-FFFF00000000}"/>
  </bookViews>
  <sheets>
    <sheet name=" SUMMARY" sheetId="66" r:id="rId1"/>
    <sheet name="good_base" sheetId="61" r:id="rId2"/>
    <sheet name="bad_base" sheetId="60" r:id="rId3"/>
    <sheet name=".lst_fields" sheetId="65" state="hidden" r:id="rId4"/>
  </sheets>
  <definedNames>
    <definedName name="ExternalData_1" localSheetId="1" hidden="1">good_base!$A$1:$G$4795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6" l="1" a="1"/>
  <c r="B4" i="66" s="1"/>
  <c r="B10" i="66" s="1" a="1"/>
  <c r="B10" i="66" s="1"/>
  <c r="C55" i="66" l="1" a="1"/>
  <c r="C55" i="66" s="1"/>
  <c r="C31" i="66" a="1"/>
  <c r="C31" i="66" s="1"/>
  <c r="C32" i="66" a="1"/>
  <c r="C32" i="66" s="1"/>
  <c r="C12" i="66" a="1"/>
  <c r="C12" i="66" s="1"/>
  <c r="C27" i="66" a="1"/>
  <c r="C27" i="66" s="1"/>
  <c r="C54" i="66" a="1"/>
  <c r="C54" i="66" s="1"/>
  <c r="C43" i="66" a="1"/>
  <c r="C43" i="66" s="1"/>
  <c r="C45" i="66" a="1"/>
  <c r="C45" i="66" s="1"/>
  <c r="C17" i="66" a="1"/>
  <c r="C17" i="66" s="1"/>
  <c r="C29" i="66" a="1"/>
  <c r="C29" i="66" s="1"/>
  <c r="C20" i="66" a="1"/>
  <c r="C20" i="66" s="1"/>
  <c r="C40" i="66" a="1"/>
  <c r="C40" i="66" s="1"/>
  <c r="C53" i="66" a="1"/>
  <c r="C53" i="66" s="1"/>
  <c r="C28" i="66" a="1"/>
  <c r="C28" i="66" s="1"/>
  <c r="C26" i="66" a="1"/>
  <c r="C26" i="66" s="1"/>
  <c r="C52" i="66" a="1"/>
  <c r="C52" i="66" s="1"/>
  <c r="C15" i="66" a="1"/>
  <c r="C15" i="66" s="1"/>
  <c r="C10" i="66" a="1"/>
  <c r="C10" i="66" s="1"/>
  <c r="C41" i="66" a="1"/>
  <c r="C41" i="66" s="1"/>
  <c r="C42" i="66" a="1"/>
  <c r="C42" i="66" s="1"/>
  <c r="C25" i="66" a="1"/>
  <c r="C25" i="66" s="1"/>
  <c r="C36" i="66" a="1"/>
  <c r="C36" i="66" s="1"/>
  <c r="C51" i="66" a="1"/>
  <c r="C51" i="66" s="1"/>
  <c r="C30" i="66" a="1"/>
  <c r="C30" i="66" s="1"/>
  <c r="C48" i="66" a="1"/>
  <c r="C48" i="66" s="1"/>
  <c r="C37" i="66" a="1"/>
  <c r="C37" i="66" s="1"/>
  <c r="C24" i="66" a="1"/>
  <c r="C24" i="66" s="1"/>
  <c r="C11" i="66" a="1"/>
  <c r="C11" i="66" s="1"/>
  <c r="C35" i="66" a="1"/>
  <c r="C35" i="66" s="1"/>
  <c r="C47" i="66" a="1"/>
  <c r="C47" i="66" s="1"/>
  <c r="C44" i="66" a="1"/>
  <c r="C44" i="66" s="1"/>
  <c r="C46" i="66" a="1"/>
  <c r="C46" i="66" s="1"/>
  <c r="C13" i="66" a="1"/>
  <c r="C13" i="66" s="1"/>
  <c r="C34" i="66" a="1"/>
  <c r="C34" i="66" s="1"/>
  <c r="C38" i="66" a="1"/>
  <c r="C38" i="66" s="1"/>
  <c r="C16" i="66" a="1"/>
  <c r="C16" i="66" s="1"/>
  <c r="C19" i="66" a="1"/>
  <c r="C19" i="66" s="1"/>
  <c r="C21" i="66" a="1"/>
  <c r="C21" i="66" s="1"/>
  <c r="C50" i="66" a="1"/>
  <c r="C50" i="66" s="1"/>
  <c r="C33" i="66" a="1"/>
  <c r="C33" i="66" s="1"/>
  <c r="C49" i="66" a="1"/>
  <c r="C49" i="66" s="1"/>
  <c r="C22" i="66" a="1"/>
  <c r="C22" i="66" s="1"/>
  <c r="D14" i="66" a="1"/>
  <c r="D14" i="66" s="1"/>
  <c r="F18" i="66" a="1"/>
  <c r="F18" i="66" s="1"/>
  <c r="F39" i="66" a="1"/>
  <c r="F39" i="66" s="1"/>
  <c r="I23" i="66" a="1"/>
  <c r="I23" i="66" s="1"/>
  <c r="I9" i="66" a="1"/>
  <c r="I9" i="66" s="1"/>
  <c r="C9" i="66" a="1"/>
  <c r="C9" i="66" s="1"/>
  <c r="T9" i="66" s="1"/>
  <c r="B9" i="66" a="1"/>
  <c r="B9" i="66" s="1"/>
  <c r="H33" i="66" a="1"/>
  <c r="H33" i="66" s="1"/>
  <c r="H22" i="66" a="1"/>
  <c r="H22" i="66" s="1"/>
  <c r="F23" i="66" a="1"/>
  <c r="F23" i="66" s="1"/>
  <c r="D21" i="66" a="1"/>
  <c r="D21" i="66" s="1"/>
  <c r="B39" i="66" a="1"/>
  <c r="B39" i="66" s="1"/>
  <c r="B55" i="66" a="1"/>
  <c r="B55" i="66" s="1"/>
  <c r="B31" i="66" a="1"/>
  <c r="B31" i="66" s="1"/>
  <c r="B32" i="66" a="1"/>
  <c r="B32" i="66" s="1"/>
  <c r="B12" i="66" a="1"/>
  <c r="B12" i="66" s="1"/>
  <c r="B27" i="66" a="1"/>
  <c r="B27" i="66" s="1"/>
  <c r="B54" i="66" a="1"/>
  <c r="B54" i="66" s="1"/>
  <c r="B43" i="66" a="1"/>
  <c r="B43" i="66" s="1"/>
  <c r="B45" i="66" a="1"/>
  <c r="B45" i="66" s="1"/>
  <c r="B17" i="66" a="1"/>
  <c r="B17" i="66" s="1"/>
  <c r="B29" i="66" a="1"/>
  <c r="B29" i="66" s="1"/>
  <c r="B20" i="66" a="1"/>
  <c r="B20" i="66" s="1"/>
  <c r="B40" i="66" a="1"/>
  <c r="B40" i="66" s="1"/>
  <c r="B53" i="66" a="1"/>
  <c r="B53" i="66" s="1"/>
  <c r="B28" i="66" a="1"/>
  <c r="B28" i="66" s="1"/>
  <c r="B26" i="66" a="1"/>
  <c r="B26" i="66" s="1"/>
  <c r="B52" i="66" a="1"/>
  <c r="B52" i="66" s="1"/>
  <c r="B15" i="66" a="1"/>
  <c r="B15" i="66" s="1"/>
  <c r="B41" i="66" a="1"/>
  <c r="B41" i="66" s="1"/>
  <c r="B42" i="66" a="1"/>
  <c r="B42" i="66" s="1"/>
  <c r="B25" i="66" a="1"/>
  <c r="B25" i="66" s="1"/>
  <c r="B36" i="66" a="1"/>
  <c r="B36" i="66" s="1"/>
  <c r="B51" i="66" a="1"/>
  <c r="B51" i="66" s="1"/>
  <c r="B30" i="66" a="1"/>
  <c r="B30" i="66" s="1"/>
  <c r="B48" i="66" a="1"/>
  <c r="B48" i="66" s="1"/>
  <c r="B37" i="66" a="1"/>
  <c r="B37" i="66" s="1"/>
  <c r="B24" i="66" a="1"/>
  <c r="B24" i="66" s="1"/>
  <c r="B11" i="66" a="1"/>
  <c r="B11" i="66" s="1"/>
  <c r="B35" i="66" a="1"/>
  <c r="B35" i="66" s="1"/>
  <c r="B47" i="66" a="1"/>
  <c r="B47" i="66" s="1"/>
  <c r="B44" i="66" a="1"/>
  <c r="B44" i="66" s="1"/>
  <c r="B46" i="66" a="1"/>
  <c r="B46" i="66" s="1"/>
  <c r="B13" i="66" a="1"/>
  <c r="B13" i="66" s="1"/>
  <c r="B34" i="66" a="1"/>
  <c r="B34" i="66" s="1"/>
  <c r="B38" i="66" a="1"/>
  <c r="B38" i="66" s="1"/>
  <c r="B16" i="66" a="1"/>
  <c r="B16" i="66" s="1"/>
  <c r="B19" i="66" a="1"/>
  <c r="B19" i="66" s="1"/>
  <c r="B21" i="66" a="1"/>
  <c r="B21" i="66" s="1"/>
  <c r="B50" i="66" a="1"/>
  <c r="B50" i="66" s="1"/>
  <c r="B33" i="66" a="1"/>
  <c r="B33" i="66" s="1"/>
  <c r="B49" i="66" a="1"/>
  <c r="B49" i="66" s="1"/>
  <c r="B22" i="66" a="1"/>
  <c r="B22" i="66" s="1"/>
  <c r="E18" i="66" a="1"/>
  <c r="E18" i="66" s="1"/>
  <c r="E39" i="66" a="1"/>
  <c r="E39" i="66" s="1"/>
  <c r="H23" i="66" a="1"/>
  <c r="H23" i="66" s="1"/>
  <c r="H9" i="66" a="1"/>
  <c r="H9" i="66" s="1"/>
  <c r="H50" i="66" a="1"/>
  <c r="H50" i="66" s="1"/>
  <c r="D39" i="66" a="1"/>
  <c r="D39" i="66" s="1"/>
  <c r="I55" i="66" a="1"/>
  <c r="I55" i="66" s="1"/>
  <c r="I31" i="66" a="1"/>
  <c r="I31" i="66" s="1"/>
  <c r="I32" i="66" a="1"/>
  <c r="I32" i="66" s="1"/>
  <c r="I12" i="66" a="1"/>
  <c r="I12" i="66" s="1"/>
  <c r="I27" i="66" a="1"/>
  <c r="I27" i="66" s="1"/>
  <c r="I54" i="66" a="1"/>
  <c r="I54" i="66" s="1"/>
  <c r="I43" i="66" a="1"/>
  <c r="I43" i="66" s="1"/>
  <c r="I45" i="66" a="1"/>
  <c r="I45" i="66" s="1"/>
  <c r="I17" i="66" a="1"/>
  <c r="I17" i="66" s="1"/>
  <c r="I29" i="66" a="1"/>
  <c r="I29" i="66" s="1"/>
  <c r="I20" i="66" a="1"/>
  <c r="I20" i="66" s="1"/>
  <c r="I40" i="66" a="1"/>
  <c r="I40" i="66" s="1"/>
  <c r="I53" i="66" a="1"/>
  <c r="I53" i="66" s="1"/>
  <c r="I28" i="66" a="1"/>
  <c r="I28" i="66" s="1"/>
  <c r="I26" i="66" a="1"/>
  <c r="I26" i="66" s="1"/>
  <c r="I52" i="66" a="1"/>
  <c r="I52" i="66" s="1"/>
  <c r="I15" i="66" a="1"/>
  <c r="I15" i="66" s="1"/>
  <c r="I10" i="66" a="1"/>
  <c r="I10" i="66" s="1"/>
  <c r="I41" i="66" a="1"/>
  <c r="I41" i="66" s="1"/>
  <c r="I42" i="66" a="1"/>
  <c r="I42" i="66" s="1"/>
  <c r="I25" i="66" a="1"/>
  <c r="I25" i="66" s="1"/>
  <c r="I36" i="66" a="1"/>
  <c r="I36" i="66" s="1"/>
  <c r="I51" i="66" a="1"/>
  <c r="I51" i="66" s="1"/>
  <c r="I30" i="66" a="1"/>
  <c r="I30" i="66" s="1"/>
  <c r="I48" i="66" a="1"/>
  <c r="I48" i="66" s="1"/>
  <c r="I37" i="66" a="1"/>
  <c r="I37" i="66" s="1"/>
  <c r="I24" i="66" a="1"/>
  <c r="I24" i="66" s="1"/>
  <c r="I11" i="66" a="1"/>
  <c r="I11" i="66" s="1"/>
  <c r="I35" i="66" a="1"/>
  <c r="I35" i="66" s="1"/>
  <c r="I47" i="66" a="1"/>
  <c r="I47" i="66" s="1"/>
  <c r="I44" i="66" a="1"/>
  <c r="I44" i="66" s="1"/>
  <c r="I46" i="66" a="1"/>
  <c r="I46" i="66" s="1"/>
  <c r="I13" i="66" a="1"/>
  <c r="I13" i="66" s="1"/>
  <c r="I34" i="66" a="1"/>
  <c r="I34" i="66" s="1"/>
  <c r="I38" i="66" a="1"/>
  <c r="I38" i="66" s="1"/>
  <c r="I16" i="66" a="1"/>
  <c r="I16" i="66" s="1"/>
  <c r="I19" i="66" a="1"/>
  <c r="I19" i="66" s="1"/>
  <c r="I21" i="66" a="1"/>
  <c r="I21" i="66" s="1"/>
  <c r="I50" i="66" a="1"/>
  <c r="I50" i="66" s="1"/>
  <c r="I33" i="66" a="1"/>
  <c r="I33" i="66" s="1"/>
  <c r="I49" i="66" a="1"/>
  <c r="I49" i="66" s="1"/>
  <c r="I22" i="66" a="1"/>
  <c r="I22" i="66" s="1"/>
  <c r="I14" i="66" a="1"/>
  <c r="I14" i="66" s="1"/>
  <c r="C14" i="66" a="1"/>
  <c r="C14" i="66" s="1"/>
  <c r="T14" i="66" s="1"/>
  <c r="D18" i="66" a="1"/>
  <c r="D18" i="66" s="1"/>
  <c r="G23" i="66" a="1"/>
  <c r="G23" i="66" s="1"/>
  <c r="G9" i="66" a="1"/>
  <c r="G9" i="66" s="1"/>
  <c r="H21" i="66" a="1"/>
  <c r="H21" i="66" s="1"/>
  <c r="C18" i="66" a="1"/>
  <c r="C18" i="66" s="1"/>
  <c r="T18" i="66" s="1"/>
  <c r="D22" i="66" a="1"/>
  <c r="D22" i="66" s="1"/>
  <c r="H55" i="66" a="1"/>
  <c r="H55" i="66" s="1"/>
  <c r="H31" i="66" a="1"/>
  <c r="H31" i="66" s="1"/>
  <c r="H32" i="66" a="1"/>
  <c r="H32" i="66" s="1"/>
  <c r="H12" i="66" a="1"/>
  <c r="H12" i="66" s="1"/>
  <c r="H27" i="66" a="1"/>
  <c r="H27" i="66" s="1"/>
  <c r="H54" i="66" a="1"/>
  <c r="H54" i="66" s="1"/>
  <c r="H43" i="66" a="1"/>
  <c r="H43" i="66" s="1"/>
  <c r="H45" i="66" a="1"/>
  <c r="H45" i="66" s="1"/>
  <c r="H17" i="66" a="1"/>
  <c r="H17" i="66" s="1"/>
  <c r="H29" i="66" a="1"/>
  <c r="H29" i="66" s="1"/>
  <c r="H20" i="66" a="1"/>
  <c r="H20" i="66" s="1"/>
  <c r="H40" i="66" a="1"/>
  <c r="H40" i="66" s="1"/>
  <c r="H53" i="66" a="1"/>
  <c r="H53" i="66" s="1"/>
  <c r="H28" i="66" a="1"/>
  <c r="H28" i="66" s="1"/>
  <c r="H26" i="66" a="1"/>
  <c r="H26" i="66" s="1"/>
  <c r="H52" i="66" a="1"/>
  <c r="H52" i="66" s="1"/>
  <c r="H15" i="66" a="1"/>
  <c r="H15" i="66" s="1"/>
  <c r="H10" i="66" a="1"/>
  <c r="H10" i="66" s="1"/>
  <c r="H41" i="66" a="1"/>
  <c r="H41" i="66" s="1"/>
  <c r="H42" i="66" a="1"/>
  <c r="H42" i="66" s="1"/>
  <c r="H25" i="66" a="1"/>
  <c r="H25" i="66" s="1"/>
  <c r="H36" i="66" a="1"/>
  <c r="H36" i="66" s="1"/>
  <c r="H51" i="66" a="1"/>
  <c r="H51" i="66" s="1"/>
  <c r="H30" i="66" a="1"/>
  <c r="H30" i="66" s="1"/>
  <c r="H48" i="66" a="1"/>
  <c r="H48" i="66" s="1"/>
  <c r="H37" i="66" a="1"/>
  <c r="H37" i="66" s="1"/>
  <c r="H24" i="66" a="1"/>
  <c r="H24" i="66" s="1"/>
  <c r="H11" i="66" a="1"/>
  <c r="H11" i="66" s="1"/>
  <c r="H35" i="66" a="1"/>
  <c r="H35" i="66" s="1"/>
  <c r="H47" i="66" a="1"/>
  <c r="H47" i="66" s="1"/>
  <c r="H44" i="66" a="1"/>
  <c r="H44" i="66" s="1"/>
  <c r="H46" i="66" a="1"/>
  <c r="H46" i="66" s="1"/>
  <c r="H13" i="66" a="1"/>
  <c r="H13" i="66" s="1"/>
  <c r="H34" i="66" a="1"/>
  <c r="H34" i="66" s="1"/>
  <c r="H38" i="66" a="1"/>
  <c r="H38" i="66" s="1"/>
  <c r="H16" i="66" a="1"/>
  <c r="H16" i="66" s="1"/>
  <c r="H19" i="66" a="1"/>
  <c r="H19" i="66" s="1"/>
  <c r="H49" i="66" a="1"/>
  <c r="H49" i="66" s="1"/>
  <c r="H14" i="66" a="1"/>
  <c r="H14" i="66" s="1"/>
  <c r="F9" i="66" a="1"/>
  <c r="F9" i="66" s="1"/>
  <c r="D33" i="66" a="1"/>
  <c r="D33" i="66" s="1"/>
  <c r="G55" i="66" a="1"/>
  <c r="G55" i="66" s="1"/>
  <c r="G31" i="66" a="1"/>
  <c r="G31" i="66" s="1"/>
  <c r="G32" i="66" a="1"/>
  <c r="G32" i="66" s="1"/>
  <c r="G12" i="66" a="1"/>
  <c r="G12" i="66" s="1"/>
  <c r="G27" i="66" a="1"/>
  <c r="G27" i="66" s="1"/>
  <c r="G54" i="66" a="1"/>
  <c r="G54" i="66" s="1"/>
  <c r="G43" i="66" a="1"/>
  <c r="G43" i="66" s="1"/>
  <c r="G45" i="66" a="1"/>
  <c r="G45" i="66" s="1"/>
  <c r="G17" i="66" a="1"/>
  <c r="G17" i="66" s="1"/>
  <c r="O17" i="66" s="1"/>
  <c r="G29" i="66" a="1"/>
  <c r="G29" i="66" s="1"/>
  <c r="G20" i="66" a="1"/>
  <c r="G20" i="66" s="1"/>
  <c r="G40" i="66" a="1"/>
  <c r="G40" i="66" s="1"/>
  <c r="G53" i="66" a="1"/>
  <c r="G53" i="66" s="1"/>
  <c r="G28" i="66" a="1"/>
  <c r="G28" i="66" s="1"/>
  <c r="G26" i="66" a="1"/>
  <c r="G26" i="66" s="1"/>
  <c r="G52" i="66" a="1"/>
  <c r="G52" i="66" s="1"/>
  <c r="G15" i="66" a="1"/>
  <c r="G15" i="66" s="1"/>
  <c r="O15" i="66" s="1"/>
  <c r="G10" i="66" a="1"/>
  <c r="G10" i="66" s="1"/>
  <c r="G41" i="66" a="1"/>
  <c r="G41" i="66" s="1"/>
  <c r="G42" i="66" a="1"/>
  <c r="G42" i="66" s="1"/>
  <c r="G25" i="66" a="1"/>
  <c r="G25" i="66" s="1"/>
  <c r="G36" i="66" a="1"/>
  <c r="G36" i="66" s="1"/>
  <c r="G51" i="66" a="1"/>
  <c r="G51" i="66" s="1"/>
  <c r="G30" i="66" a="1"/>
  <c r="G30" i="66" s="1"/>
  <c r="G48" i="66" a="1"/>
  <c r="G48" i="66" s="1"/>
  <c r="G37" i="66" a="1"/>
  <c r="G37" i="66" s="1"/>
  <c r="G24" i="66" a="1"/>
  <c r="G24" i="66" s="1"/>
  <c r="G11" i="66" a="1"/>
  <c r="G11" i="66" s="1"/>
  <c r="G35" i="66" a="1"/>
  <c r="G35" i="66" s="1"/>
  <c r="K35" i="66" s="1"/>
  <c r="G47" i="66" a="1"/>
  <c r="G47" i="66" s="1"/>
  <c r="G44" i="66" a="1"/>
  <c r="G44" i="66" s="1"/>
  <c r="G46" i="66" a="1"/>
  <c r="G46" i="66" s="1"/>
  <c r="G13" i="66" a="1"/>
  <c r="G13" i="66" s="1"/>
  <c r="K13" i="66" s="1"/>
  <c r="G34" i="66" a="1"/>
  <c r="G34" i="66" s="1"/>
  <c r="G38" i="66" a="1"/>
  <c r="G38" i="66" s="1"/>
  <c r="G16" i="66" a="1"/>
  <c r="G16" i="66" s="1"/>
  <c r="K16" i="66" s="1"/>
  <c r="G19" i="66" a="1"/>
  <c r="G19" i="66" s="1"/>
  <c r="G21" i="66" a="1"/>
  <c r="G21" i="66" s="1"/>
  <c r="G50" i="66" a="1"/>
  <c r="G50" i="66" s="1"/>
  <c r="K50" i="66" s="1"/>
  <c r="G33" i="66" a="1"/>
  <c r="G33" i="66" s="1"/>
  <c r="G49" i="66" a="1"/>
  <c r="G49" i="66" s="1"/>
  <c r="G22" i="66" a="1"/>
  <c r="G22" i="66" s="1"/>
  <c r="G14" i="66" a="1"/>
  <c r="G14" i="66" s="1"/>
  <c r="B14" i="66" a="1"/>
  <c r="B14" i="66" s="1"/>
  <c r="B18" i="66" a="1"/>
  <c r="B18" i="66" s="1"/>
  <c r="E23" i="66" a="1"/>
  <c r="E23" i="66" s="1"/>
  <c r="E9" i="66" a="1"/>
  <c r="E9" i="66" s="1"/>
  <c r="X9" i="66" s="1"/>
  <c r="Y9" i="66" s="1"/>
  <c r="D16" i="66" a="1"/>
  <c r="D16" i="66" s="1"/>
  <c r="D50" i="66" a="1"/>
  <c r="D50" i="66" s="1"/>
  <c r="B23" i="66" a="1"/>
  <c r="B23" i="66" s="1"/>
  <c r="F55" i="66" a="1"/>
  <c r="F55" i="66" s="1"/>
  <c r="F31" i="66" a="1"/>
  <c r="F31" i="66" s="1"/>
  <c r="F32" i="66" a="1"/>
  <c r="F32" i="66" s="1"/>
  <c r="J32" i="66" s="1"/>
  <c r="F12" i="66" a="1"/>
  <c r="F12" i="66" s="1"/>
  <c r="F27" i="66" a="1"/>
  <c r="F27" i="66" s="1"/>
  <c r="N27" i="66" s="1"/>
  <c r="F54" i="66" a="1"/>
  <c r="F54" i="66" s="1"/>
  <c r="F43" i="66" a="1"/>
  <c r="F43" i="66" s="1"/>
  <c r="F45" i="66" a="1"/>
  <c r="F45" i="66" s="1"/>
  <c r="F17" i="66" a="1"/>
  <c r="F17" i="66" s="1"/>
  <c r="F29" i="66" a="1"/>
  <c r="F29" i="66" s="1"/>
  <c r="F20" i="66" a="1"/>
  <c r="F20" i="66" s="1"/>
  <c r="F40" i="66" a="1"/>
  <c r="F40" i="66" s="1"/>
  <c r="F53" i="66" a="1"/>
  <c r="F53" i="66" s="1"/>
  <c r="F28" i="66" a="1"/>
  <c r="F28" i="66" s="1"/>
  <c r="F26" i="66" a="1"/>
  <c r="F26" i="66" s="1"/>
  <c r="F52" i="66" a="1"/>
  <c r="F52" i="66" s="1"/>
  <c r="F15" i="66" a="1"/>
  <c r="F15" i="66" s="1"/>
  <c r="F10" i="66" a="1"/>
  <c r="F10" i="66" s="1"/>
  <c r="J10" i="66" s="1"/>
  <c r="F41" i="66" a="1"/>
  <c r="F41" i="66" s="1"/>
  <c r="F42" i="66" a="1"/>
  <c r="F42" i="66" s="1"/>
  <c r="F25" i="66" a="1"/>
  <c r="F25" i="66" s="1"/>
  <c r="F36" i="66" a="1"/>
  <c r="F36" i="66" s="1"/>
  <c r="F51" i="66" a="1"/>
  <c r="F51" i="66" s="1"/>
  <c r="F30" i="66" a="1"/>
  <c r="F30" i="66" s="1"/>
  <c r="F48" i="66" a="1"/>
  <c r="F48" i="66" s="1"/>
  <c r="F37" i="66" a="1"/>
  <c r="F37" i="66" s="1"/>
  <c r="F24" i="66" a="1"/>
  <c r="F24" i="66" s="1"/>
  <c r="F11" i="66" a="1"/>
  <c r="F11" i="66" s="1"/>
  <c r="F35" i="66" a="1"/>
  <c r="F35" i="66" s="1"/>
  <c r="F47" i="66" a="1"/>
  <c r="F47" i="66" s="1"/>
  <c r="J47" i="66" s="1"/>
  <c r="F44" i="66" a="1"/>
  <c r="F44" i="66" s="1"/>
  <c r="F46" i="66" a="1"/>
  <c r="F46" i="66" s="1"/>
  <c r="F13" i="66" a="1"/>
  <c r="F13" i="66" s="1"/>
  <c r="N13" i="66" s="1"/>
  <c r="F34" i="66" a="1"/>
  <c r="F34" i="66" s="1"/>
  <c r="N34" i="66" s="1"/>
  <c r="F38" i="66" a="1"/>
  <c r="F38" i="66" s="1"/>
  <c r="F16" i="66" a="1"/>
  <c r="F16" i="66" s="1"/>
  <c r="F19" i="66" a="1"/>
  <c r="F19" i="66" s="1"/>
  <c r="F21" i="66" a="1"/>
  <c r="F21" i="66" s="1"/>
  <c r="N21" i="66" s="1"/>
  <c r="F50" i="66" a="1"/>
  <c r="F50" i="66" s="1"/>
  <c r="J50" i="66" s="1"/>
  <c r="F33" i="66" a="1"/>
  <c r="F33" i="66" s="1"/>
  <c r="F49" i="66" a="1"/>
  <c r="F49" i="66" s="1"/>
  <c r="N49" i="66" s="1"/>
  <c r="F22" i="66" a="1"/>
  <c r="F22" i="66" s="1"/>
  <c r="J22" i="66" s="1"/>
  <c r="F14" i="66" a="1"/>
  <c r="F14" i="66" s="1"/>
  <c r="I18" i="66" a="1"/>
  <c r="I18" i="66" s="1"/>
  <c r="Q18" i="66" s="1"/>
  <c r="I39" i="66" a="1"/>
  <c r="I39" i="66" s="1"/>
  <c r="M39" i="66" s="1"/>
  <c r="C39" i="66" a="1"/>
  <c r="C39" i="66" s="1"/>
  <c r="T39" i="66" s="1"/>
  <c r="D23" i="66" a="1"/>
  <c r="D23" i="66" s="1"/>
  <c r="D9" i="66" a="1"/>
  <c r="D9" i="66" s="1"/>
  <c r="V9" i="66" s="1"/>
  <c r="W9" i="66" s="1"/>
  <c r="D34" i="66" a="1"/>
  <c r="D34" i="66" s="1"/>
  <c r="G39" i="66" a="1"/>
  <c r="G39" i="66" s="1"/>
  <c r="E55" i="66" a="1"/>
  <c r="E55" i="66" s="1"/>
  <c r="E31" i="66" a="1"/>
  <c r="E31" i="66" s="1"/>
  <c r="E32" i="66" a="1"/>
  <c r="E32" i="66" s="1"/>
  <c r="X32" i="66" s="1"/>
  <c r="Y32" i="66" s="1"/>
  <c r="E12" i="66" a="1"/>
  <c r="E12" i="66" s="1"/>
  <c r="E27" i="66" a="1"/>
  <c r="E27" i="66" s="1"/>
  <c r="E54" i="66" a="1"/>
  <c r="E54" i="66" s="1"/>
  <c r="E43" i="66" a="1"/>
  <c r="E43" i="66" s="1"/>
  <c r="E45" i="66" a="1"/>
  <c r="E45" i="66" s="1"/>
  <c r="E17" i="66" a="1"/>
  <c r="E17" i="66" s="1"/>
  <c r="E29" i="66" a="1"/>
  <c r="E29" i="66" s="1"/>
  <c r="X29" i="66" s="1"/>
  <c r="Y29" i="66" s="1"/>
  <c r="E20" i="66" a="1"/>
  <c r="E20" i="66" s="1"/>
  <c r="E40" i="66" a="1"/>
  <c r="E40" i="66" s="1"/>
  <c r="M40" i="66" s="1"/>
  <c r="E53" i="66" a="1"/>
  <c r="E53" i="66" s="1"/>
  <c r="E28" i="66" a="1"/>
  <c r="E28" i="66" s="1"/>
  <c r="Q28" i="66" s="1"/>
  <c r="E26" i="66" a="1"/>
  <c r="E26" i="66" s="1"/>
  <c r="E52" i="66" a="1"/>
  <c r="E52" i="66" s="1"/>
  <c r="E15" i="66" a="1"/>
  <c r="E15" i="66" s="1"/>
  <c r="E10" i="66" a="1"/>
  <c r="E10" i="66" s="1"/>
  <c r="E41" i="66" a="1"/>
  <c r="E41" i="66" s="1"/>
  <c r="E42" i="66" a="1"/>
  <c r="E42" i="66" s="1"/>
  <c r="M42" i="66" s="1"/>
  <c r="E25" i="66" a="1"/>
  <c r="E25" i="66" s="1"/>
  <c r="E36" i="66" a="1"/>
  <c r="E36" i="66" s="1"/>
  <c r="M36" i="66" s="1"/>
  <c r="E51" i="66" a="1"/>
  <c r="E51" i="66" s="1"/>
  <c r="E30" i="66" a="1"/>
  <c r="E30" i="66" s="1"/>
  <c r="E48" i="66" a="1"/>
  <c r="E48" i="66" s="1"/>
  <c r="E37" i="66" a="1"/>
  <c r="E37" i="66" s="1"/>
  <c r="X37" i="66" s="1"/>
  <c r="Y37" i="66" s="1"/>
  <c r="E24" i="66" a="1"/>
  <c r="E24" i="66" s="1"/>
  <c r="E11" i="66" a="1"/>
  <c r="E11" i="66" s="1"/>
  <c r="E35" i="66" a="1"/>
  <c r="E35" i="66" s="1"/>
  <c r="E47" i="66" a="1"/>
  <c r="E47" i="66" s="1"/>
  <c r="E44" i="66" a="1"/>
  <c r="E44" i="66" s="1"/>
  <c r="E46" i="66" a="1"/>
  <c r="E46" i="66" s="1"/>
  <c r="E13" i="66" a="1"/>
  <c r="E13" i="66" s="1"/>
  <c r="E34" i="66" a="1"/>
  <c r="E34" i="66" s="1"/>
  <c r="E38" i="66" a="1"/>
  <c r="E38" i="66" s="1"/>
  <c r="E16" i="66" a="1"/>
  <c r="E16" i="66" s="1"/>
  <c r="E19" i="66" a="1"/>
  <c r="E19" i="66" s="1"/>
  <c r="E21" i="66" a="1"/>
  <c r="E21" i="66" s="1"/>
  <c r="E50" i="66" a="1"/>
  <c r="E50" i="66" s="1"/>
  <c r="E33" i="66" a="1"/>
  <c r="E33" i="66" s="1"/>
  <c r="E49" i="66" a="1"/>
  <c r="E49" i="66" s="1"/>
  <c r="E22" i="66" a="1"/>
  <c r="E22" i="66" s="1"/>
  <c r="E14" i="66" a="1"/>
  <c r="E14" i="66" s="1"/>
  <c r="H18" i="66" a="1"/>
  <c r="H18" i="66" s="1"/>
  <c r="P18" i="66" s="1"/>
  <c r="H39" i="66" a="1"/>
  <c r="H39" i="66" s="1"/>
  <c r="L39" i="66" s="1"/>
  <c r="C23" i="66" a="1"/>
  <c r="C23" i="66" s="1"/>
  <c r="D13" i="66" a="1"/>
  <c r="D13" i="66" s="1"/>
  <c r="D49" i="66" a="1"/>
  <c r="D49" i="66" s="1"/>
  <c r="D55" i="66" a="1"/>
  <c r="D55" i="66" s="1"/>
  <c r="D31" i="66" a="1"/>
  <c r="D31" i="66" s="1"/>
  <c r="D32" i="66" a="1"/>
  <c r="D32" i="66" s="1"/>
  <c r="D12" i="66" a="1"/>
  <c r="D12" i="66" s="1"/>
  <c r="D27" i="66" a="1"/>
  <c r="D27" i="66" s="1"/>
  <c r="D54" i="66" a="1"/>
  <c r="D54" i="66" s="1"/>
  <c r="D43" i="66" a="1"/>
  <c r="D43" i="66" s="1"/>
  <c r="D45" i="66" a="1"/>
  <c r="D45" i="66" s="1"/>
  <c r="D17" i="66" a="1"/>
  <c r="D17" i="66" s="1"/>
  <c r="D29" i="66" a="1"/>
  <c r="D29" i="66" s="1"/>
  <c r="D20" i="66" a="1"/>
  <c r="D20" i="66" s="1"/>
  <c r="V20" i="66" s="1"/>
  <c r="W20" i="66" s="1"/>
  <c r="D40" i="66" a="1"/>
  <c r="D40" i="66" s="1"/>
  <c r="D53" i="66" a="1"/>
  <c r="D53" i="66" s="1"/>
  <c r="D28" i="66" a="1"/>
  <c r="D28" i="66" s="1"/>
  <c r="D26" i="66" a="1"/>
  <c r="D26" i="66" s="1"/>
  <c r="D52" i="66" a="1"/>
  <c r="D52" i="66" s="1"/>
  <c r="D15" i="66" a="1"/>
  <c r="D15" i="66" s="1"/>
  <c r="D10" i="66" a="1"/>
  <c r="D10" i="66" s="1"/>
  <c r="D41" i="66" a="1"/>
  <c r="D41" i="66" s="1"/>
  <c r="D42" i="66" a="1"/>
  <c r="D42" i="66" s="1"/>
  <c r="D25" i="66" a="1"/>
  <c r="D25" i="66" s="1"/>
  <c r="D36" i="66" a="1"/>
  <c r="D36" i="66" s="1"/>
  <c r="D51" i="66" a="1"/>
  <c r="D51" i="66" s="1"/>
  <c r="D30" i="66" a="1"/>
  <c r="D30" i="66" s="1"/>
  <c r="D48" i="66" a="1"/>
  <c r="D48" i="66" s="1"/>
  <c r="D37" i="66" a="1"/>
  <c r="D37" i="66" s="1"/>
  <c r="D24" i="66" a="1"/>
  <c r="D24" i="66" s="1"/>
  <c r="D11" i="66" a="1"/>
  <c r="D11" i="66" s="1"/>
  <c r="D35" i="66" a="1"/>
  <c r="D35" i="66" s="1"/>
  <c r="D47" i="66" a="1"/>
  <c r="D47" i="66" s="1"/>
  <c r="D44" i="66" a="1"/>
  <c r="D44" i="66" s="1"/>
  <c r="D46" i="66" a="1"/>
  <c r="D46" i="66" s="1"/>
  <c r="V46" i="66" s="1"/>
  <c r="W46" i="66" s="1"/>
  <c r="D38" i="66" a="1"/>
  <c r="D38" i="66" s="1"/>
  <c r="V38" i="66" s="1"/>
  <c r="W38" i="66" s="1"/>
  <c r="D19" i="66" a="1"/>
  <c r="D19" i="66" s="1"/>
  <c r="G18" i="66" a="1"/>
  <c r="G18" i="66" s="1"/>
  <c r="K18" i="66" s="1"/>
  <c r="N23" i="66"/>
  <c r="N18" i="66"/>
  <c r="N33" i="66"/>
  <c r="N29" i="66"/>
  <c r="M29" i="66"/>
  <c r="M12" i="66"/>
  <c r="Q31" i="66"/>
  <c r="O45" i="66"/>
  <c r="R55" i="66"/>
  <c r="S55" i="66" s="1"/>
  <c r="R9" i="66"/>
  <c r="S9" i="66" s="1"/>
  <c r="O12" i="66"/>
  <c r="O40" i="66"/>
  <c r="K51" i="66"/>
  <c r="K31" i="66"/>
  <c r="K55" i="66"/>
  <c r="O25" i="66"/>
  <c r="K25" i="66"/>
  <c r="O42" i="66"/>
  <c r="O54" i="66"/>
  <c r="K45" i="66"/>
  <c r="K29" i="66"/>
  <c r="O31" i="66"/>
  <c r="O53" i="66"/>
  <c r="O28" i="66"/>
  <c r="O26" i="66"/>
  <c r="O52" i="66"/>
  <c r="O36" i="66"/>
  <c r="O51" i="66"/>
  <c r="K30" i="66"/>
  <c r="P21" i="66"/>
  <c r="K42" i="66"/>
  <c r="K36" i="66"/>
  <c r="O20" i="66"/>
  <c r="K32" i="66"/>
  <c r="K27" i="66"/>
  <c r="K28" i="66"/>
  <c r="P33" i="66"/>
  <c r="K43" i="66"/>
  <c r="O41" i="66"/>
  <c r="K10" i="66"/>
  <c r="O10" i="66"/>
  <c r="K54" i="66"/>
  <c r="O55" i="66"/>
  <c r="O32" i="66"/>
  <c r="O43" i="66"/>
  <c r="O30" i="66"/>
  <c r="O49" i="66"/>
  <c r="O27" i="66"/>
  <c r="K53" i="66"/>
  <c r="O29" i="66"/>
  <c r="K20" i="66"/>
  <c r="K26" i="66"/>
  <c r="J37" i="66"/>
  <c r="K40" i="66"/>
  <c r="K52" i="66"/>
  <c r="J54" i="66"/>
  <c r="N54" i="66"/>
  <c r="J43" i="66"/>
  <c r="N43" i="66"/>
  <c r="N55" i="66"/>
  <c r="J55" i="66"/>
  <c r="J12" i="66"/>
  <c r="N12" i="66"/>
  <c r="N32" i="66"/>
  <c r="J27" i="66"/>
  <c r="N31" i="66"/>
  <c r="J31" i="66"/>
  <c r="P16" i="66"/>
  <c r="L16" i="66"/>
  <c r="K41" i="66"/>
  <c r="K24" i="66"/>
  <c r="O24" i="66"/>
  <c r="K48" i="66"/>
  <c r="O48" i="66"/>
  <c r="K21" i="66"/>
  <c r="O21" i="66"/>
  <c r="K22" i="66"/>
  <c r="O22" i="66"/>
  <c r="K44" i="66"/>
  <c r="O44" i="66"/>
  <c r="P14" i="66"/>
  <c r="L14" i="66"/>
  <c r="K37" i="66"/>
  <c r="O37" i="66"/>
  <c r="K47" i="66"/>
  <c r="O47" i="66"/>
  <c r="K34" i="66"/>
  <c r="O34" i="66"/>
  <c r="L33" i="66"/>
  <c r="K11" i="66"/>
  <c r="O11" i="66"/>
  <c r="K46" i="66"/>
  <c r="O46" i="66"/>
  <c r="P50" i="66"/>
  <c r="K33" i="66"/>
  <c r="O33" i="66"/>
  <c r="J46" i="66"/>
  <c r="K19" i="66"/>
  <c r="O19" i="66"/>
  <c r="L50" i="66"/>
  <c r="O35" i="66"/>
  <c r="K38" i="66"/>
  <c r="O38" i="66"/>
  <c r="L21" i="66"/>
  <c r="O50" i="66"/>
  <c r="L22" i="66"/>
  <c r="P22" i="66"/>
  <c r="J49" i="66"/>
  <c r="K49" i="66"/>
  <c r="Q9" i="66"/>
  <c r="O9" i="66"/>
  <c r="K9" i="66"/>
  <c r="M9" i="66"/>
  <c r="M23" i="66"/>
  <c r="Q23" i="66"/>
  <c r="P9" i="66"/>
  <c r="V11" i="66" l="1"/>
  <c r="W11" i="66" s="1"/>
  <c r="V42" i="66"/>
  <c r="W42" i="66" s="1"/>
  <c r="X12" i="66"/>
  <c r="Y12" i="66" s="1"/>
  <c r="Q32" i="66"/>
  <c r="V29" i="66"/>
  <c r="W29" i="66" s="1"/>
  <c r="X31" i="66"/>
  <c r="Y31" i="66" s="1"/>
  <c r="V17" i="66"/>
  <c r="W17" i="66" s="1"/>
  <c r="J34" i="66"/>
  <c r="V44" i="66"/>
  <c r="W44" i="66" s="1"/>
  <c r="V26" i="66"/>
  <c r="W26" i="66" s="1"/>
  <c r="V43" i="66"/>
  <c r="W43" i="66" s="1"/>
  <c r="N47" i="66"/>
  <c r="V35" i="66"/>
  <c r="W35" i="66" s="1"/>
  <c r="V25" i="66"/>
  <c r="W25" i="66" s="1"/>
  <c r="V27" i="66"/>
  <c r="W27" i="66" s="1"/>
  <c r="V13" i="66"/>
  <c r="W13" i="66" s="1"/>
  <c r="M37" i="66"/>
  <c r="X23" i="66"/>
  <c r="Y23" i="66" s="1"/>
  <c r="V23" i="66"/>
  <c r="W23" i="66" s="1"/>
  <c r="R10" i="66"/>
  <c r="T50" i="66"/>
  <c r="U50" i="66" s="1"/>
  <c r="T44" i="66"/>
  <c r="U44" i="66" s="1"/>
  <c r="T21" i="66"/>
  <c r="U21" i="66" s="1"/>
  <c r="T47" i="66"/>
  <c r="U47" i="66" s="1"/>
  <c r="T36" i="66"/>
  <c r="U36" i="66" s="1"/>
  <c r="T16" i="66"/>
  <c r="U16" i="66" s="1"/>
  <c r="T11" i="66"/>
  <c r="U11" i="66" s="1"/>
  <c r="T38" i="66"/>
  <c r="U38" i="66" s="1"/>
  <c r="T24" i="66"/>
  <c r="U24" i="66" s="1"/>
  <c r="V22" i="66"/>
  <c r="W22" i="66" s="1"/>
  <c r="T51" i="66"/>
  <c r="U51" i="66" s="1"/>
  <c r="T26" i="66"/>
  <c r="U26" i="66" s="1"/>
  <c r="T43" i="66"/>
  <c r="U43" i="66" s="1"/>
  <c r="U18" i="66"/>
  <c r="T28" i="66"/>
  <c r="U28" i="66" s="1"/>
  <c r="T54" i="66"/>
  <c r="U54" i="66" s="1"/>
  <c r="V39" i="66"/>
  <c r="W39" i="66" s="1"/>
  <c r="V21" i="66"/>
  <c r="W21" i="66" s="1"/>
  <c r="T19" i="66"/>
  <c r="U19" i="66" s="1"/>
  <c r="T35" i="66"/>
  <c r="U35" i="66" s="1"/>
  <c r="T25" i="66"/>
  <c r="U25" i="66" s="1"/>
  <c r="T53" i="66"/>
  <c r="U53" i="66" s="1"/>
  <c r="T27" i="66"/>
  <c r="U27" i="66" s="1"/>
  <c r="T42" i="66"/>
  <c r="U42" i="66" s="1"/>
  <c r="T40" i="66"/>
  <c r="U40" i="66" s="1"/>
  <c r="T12" i="66"/>
  <c r="U12" i="66" s="1"/>
  <c r="V14" i="66"/>
  <c r="W14" i="66" s="1"/>
  <c r="T41" i="66"/>
  <c r="U41" i="66" s="1"/>
  <c r="T20" i="66"/>
  <c r="U20" i="66" s="1"/>
  <c r="T32" i="66"/>
  <c r="U32" i="66" s="1"/>
  <c r="V18" i="66"/>
  <c r="W18" i="66" s="1"/>
  <c r="T22" i="66"/>
  <c r="U22" i="66" s="1"/>
  <c r="T34" i="66"/>
  <c r="U34" i="66" s="1"/>
  <c r="T37" i="66"/>
  <c r="U37" i="66" s="1"/>
  <c r="T10" i="66"/>
  <c r="U10" i="66" s="1"/>
  <c r="T29" i="66"/>
  <c r="U29" i="66" s="1"/>
  <c r="T31" i="66"/>
  <c r="U31" i="66" s="1"/>
  <c r="V50" i="66"/>
  <c r="W50" i="66" s="1"/>
  <c r="U14" i="66"/>
  <c r="X39" i="66"/>
  <c r="Y39" i="66" s="1"/>
  <c r="T49" i="66"/>
  <c r="U49" i="66" s="1"/>
  <c r="T13" i="66"/>
  <c r="U13" i="66" s="1"/>
  <c r="T48" i="66"/>
  <c r="U48" i="66" s="1"/>
  <c r="T15" i="66"/>
  <c r="U15" i="66" s="1"/>
  <c r="T17" i="66"/>
  <c r="U17" i="66" s="1"/>
  <c r="T55" i="66"/>
  <c r="U55" i="66" s="1"/>
  <c r="U39" i="66"/>
  <c r="V16" i="66"/>
  <c r="W16" i="66" s="1"/>
  <c r="V33" i="66"/>
  <c r="W33" i="66" s="1"/>
  <c r="X18" i="66"/>
  <c r="Y18" i="66" s="1"/>
  <c r="U9" i="66"/>
  <c r="T33" i="66"/>
  <c r="U33" i="66" s="1"/>
  <c r="T46" i="66"/>
  <c r="U46" i="66" s="1"/>
  <c r="T30" i="66"/>
  <c r="U30" i="66" s="1"/>
  <c r="T52" i="66"/>
  <c r="U52" i="66" s="1"/>
  <c r="T45" i="66"/>
  <c r="U45" i="66" s="1"/>
  <c r="P19" i="66"/>
  <c r="V19" i="66"/>
  <c r="W19" i="66" s="1"/>
  <c r="L47" i="66"/>
  <c r="V47" i="66"/>
  <c r="W47" i="66" s="1"/>
  <c r="P24" i="66"/>
  <c r="V24" i="66"/>
  <c r="W24" i="66" s="1"/>
  <c r="L37" i="66"/>
  <c r="V37" i="66"/>
  <c r="W37" i="66" s="1"/>
  <c r="L48" i="66"/>
  <c r="V48" i="66"/>
  <c r="W48" i="66" s="1"/>
  <c r="L30" i="66"/>
  <c r="V30" i="66"/>
  <c r="W30" i="66" s="1"/>
  <c r="P51" i="66"/>
  <c r="V51" i="66"/>
  <c r="W51" i="66" s="1"/>
  <c r="L36" i="66"/>
  <c r="V36" i="66"/>
  <c r="W36" i="66" s="1"/>
  <c r="L41" i="66"/>
  <c r="V41" i="66"/>
  <c r="W41" i="66" s="1"/>
  <c r="P10" i="66"/>
  <c r="V10" i="66"/>
  <c r="W10" i="66" s="1"/>
  <c r="L15" i="66"/>
  <c r="V15" i="66"/>
  <c r="W15" i="66" s="1"/>
  <c r="L52" i="66"/>
  <c r="V52" i="66"/>
  <c r="W52" i="66" s="1"/>
  <c r="L28" i="66"/>
  <c r="V28" i="66"/>
  <c r="W28" i="66" s="1"/>
  <c r="L53" i="66"/>
  <c r="V53" i="66"/>
  <c r="W53" i="66" s="1"/>
  <c r="P40" i="66"/>
  <c r="V40" i="66"/>
  <c r="W40" i="66" s="1"/>
  <c r="P45" i="66"/>
  <c r="V45" i="66"/>
  <c r="W45" i="66" s="1"/>
  <c r="P54" i="66"/>
  <c r="V54" i="66"/>
  <c r="W54" i="66" s="1"/>
  <c r="L12" i="66"/>
  <c r="V12" i="66"/>
  <c r="W12" i="66" s="1"/>
  <c r="P32" i="66"/>
  <c r="V32" i="66"/>
  <c r="W32" i="66" s="1"/>
  <c r="P31" i="66"/>
  <c r="V31" i="66"/>
  <c r="W31" i="66" s="1"/>
  <c r="P55" i="66"/>
  <c r="V55" i="66"/>
  <c r="W55" i="66" s="1"/>
  <c r="L49" i="66"/>
  <c r="V49" i="66"/>
  <c r="W49" i="66" s="1"/>
  <c r="K23" i="66"/>
  <c r="T23" i="66"/>
  <c r="U23" i="66" s="1"/>
  <c r="Q14" i="66"/>
  <c r="X14" i="66"/>
  <c r="Y14" i="66" s="1"/>
  <c r="Q22" i="66"/>
  <c r="X22" i="66"/>
  <c r="Y22" i="66" s="1"/>
  <c r="M49" i="66"/>
  <c r="X49" i="66"/>
  <c r="Y49" i="66" s="1"/>
  <c r="Q33" i="66"/>
  <c r="X33" i="66"/>
  <c r="Y33" i="66" s="1"/>
  <c r="Q50" i="66"/>
  <c r="X50" i="66"/>
  <c r="Y50" i="66" s="1"/>
  <c r="Q21" i="66"/>
  <c r="X21" i="66"/>
  <c r="Y21" i="66" s="1"/>
  <c r="Q19" i="66"/>
  <c r="X19" i="66"/>
  <c r="Y19" i="66" s="1"/>
  <c r="M16" i="66"/>
  <c r="X16" i="66"/>
  <c r="Y16" i="66" s="1"/>
  <c r="Q38" i="66"/>
  <c r="X38" i="66"/>
  <c r="Y38" i="66" s="1"/>
  <c r="M34" i="66"/>
  <c r="X34" i="66"/>
  <c r="Y34" i="66" s="1"/>
  <c r="Q13" i="66"/>
  <c r="X13" i="66"/>
  <c r="Y13" i="66" s="1"/>
  <c r="Q46" i="66"/>
  <c r="X46" i="66"/>
  <c r="Y46" i="66" s="1"/>
  <c r="Q44" i="66"/>
  <c r="X44" i="66"/>
  <c r="Y44" i="66" s="1"/>
  <c r="Q47" i="66"/>
  <c r="X47" i="66"/>
  <c r="Y47" i="66" s="1"/>
  <c r="Q35" i="66"/>
  <c r="X35" i="66"/>
  <c r="Y35" i="66" s="1"/>
  <c r="Q11" i="66"/>
  <c r="X11" i="66"/>
  <c r="Y11" i="66" s="1"/>
  <c r="M24" i="66"/>
  <c r="X24" i="66"/>
  <c r="Y24" i="66" s="1"/>
  <c r="M48" i="66"/>
  <c r="X48" i="66"/>
  <c r="Y48" i="66" s="1"/>
  <c r="Q30" i="66"/>
  <c r="X30" i="66"/>
  <c r="Y30" i="66" s="1"/>
  <c r="M51" i="66"/>
  <c r="X51" i="66"/>
  <c r="Y51" i="66" s="1"/>
  <c r="Q36" i="66"/>
  <c r="X36" i="66"/>
  <c r="Y36" i="66" s="1"/>
  <c r="Q25" i="66"/>
  <c r="X25" i="66"/>
  <c r="Y25" i="66" s="1"/>
  <c r="Q42" i="66"/>
  <c r="X42" i="66"/>
  <c r="Y42" i="66" s="1"/>
  <c r="M41" i="66"/>
  <c r="X41" i="66"/>
  <c r="Y41" i="66" s="1"/>
  <c r="Q10" i="66"/>
  <c r="X10" i="66"/>
  <c r="Y10" i="66" s="1"/>
  <c r="Q15" i="66"/>
  <c r="X15" i="66"/>
  <c r="Y15" i="66" s="1"/>
  <c r="M52" i="66"/>
  <c r="X52" i="66"/>
  <c r="Y52" i="66" s="1"/>
  <c r="M26" i="66"/>
  <c r="X26" i="66"/>
  <c r="Y26" i="66" s="1"/>
  <c r="M28" i="66"/>
  <c r="X28" i="66"/>
  <c r="Y28" i="66" s="1"/>
  <c r="M53" i="66"/>
  <c r="X53" i="66"/>
  <c r="Y53" i="66" s="1"/>
  <c r="Q40" i="66"/>
  <c r="X40" i="66"/>
  <c r="Y40" i="66" s="1"/>
  <c r="Q20" i="66"/>
  <c r="X20" i="66"/>
  <c r="Y20" i="66" s="1"/>
  <c r="Q17" i="66"/>
  <c r="X17" i="66"/>
  <c r="Y17" i="66" s="1"/>
  <c r="M45" i="66"/>
  <c r="X45" i="66"/>
  <c r="Y45" i="66" s="1"/>
  <c r="M43" i="66"/>
  <c r="X43" i="66"/>
  <c r="Y43" i="66" s="1"/>
  <c r="M54" i="66"/>
  <c r="X54" i="66"/>
  <c r="Y54" i="66" s="1"/>
  <c r="M27" i="66"/>
  <c r="X27" i="66"/>
  <c r="Y27" i="66" s="1"/>
  <c r="Q55" i="66"/>
  <c r="X55" i="66"/>
  <c r="Y55" i="66" s="1"/>
  <c r="L34" i="66"/>
  <c r="V34" i="66"/>
  <c r="W34" i="66" s="1"/>
  <c r="M25" i="66"/>
  <c r="O14" i="66"/>
  <c r="O16" i="66"/>
  <c r="K39" i="66"/>
  <c r="L9" i="66"/>
  <c r="M55" i="66"/>
  <c r="M21" i="66"/>
  <c r="K14" i="66"/>
  <c r="O13" i="66"/>
  <c r="K17" i="66"/>
  <c r="M10" i="66"/>
  <c r="M30" i="66"/>
  <c r="P39" i="66"/>
  <c r="M17" i="66"/>
  <c r="Q53" i="66"/>
  <c r="M13" i="66"/>
  <c r="Q52" i="66"/>
  <c r="M19" i="66"/>
  <c r="M33" i="66"/>
  <c r="Q49" i="66"/>
  <c r="Q26" i="66"/>
  <c r="M15" i="66"/>
  <c r="L27" i="66"/>
  <c r="P27" i="66"/>
  <c r="Q16" i="66"/>
  <c r="Q34" i="66"/>
  <c r="L54" i="66"/>
  <c r="P53" i="66"/>
  <c r="L18" i="66"/>
  <c r="L40" i="66"/>
  <c r="M44" i="66"/>
  <c r="P35" i="66"/>
  <c r="P28" i="66"/>
  <c r="L10" i="66"/>
  <c r="P49" i="66"/>
  <c r="P17" i="66"/>
  <c r="Q51" i="66"/>
  <c r="P13" i="66"/>
  <c r="L45" i="66"/>
  <c r="L43" i="66"/>
  <c r="P46" i="66"/>
  <c r="L35" i="66"/>
  <c r="M50" i="66"/>
  <c r="P47" i="66"/>
  <c r="L46" i="66"/>
  <c r="L55" i="66"/>
  <c r="L17" i="66"/>
  <c r="P44" i="66"/>
  <c r="P48" i="66"/>
  <c r="L44" i="66"/>
  <c r="P15" i="66"/>
  <c r="P26" i="66"/>
  <c r="P52" i="66"/>
  <c r="O23" i="66"/>
  <c r="L13" i="66"/>
  <c r="L26" i="66"/>
  <c r="O39" i="66"/>
  <c r="M14" i="66"/>
  <c r="L11" i="66"/>
  <c r="P29" i="66"/>
  <c r="P11" i="66"/>
  <c r="L29" i="66"/>
  <c r="M22" i="66"/>
  <c r="M38" i="66"/>
  <c r="J9" i="66"/>
  <c r="O18" i="66"/>
  <c r="L24" i="66"/>
  <c r="M20" i="66"/>
  <c r="L20" i="66"/>
  <c r="L32" i="66"/>
  <c r="L19" i="66"/>
  <c r="Q41" i="66"/>
  <c r="P37" i="66"/>
  <c r="Q39" i="66"/>
  <c r="P20" i="66"/>
  <c r="N22" i="66"/>
  <c r="Q37" i="66"/>
  <c r="P41" i="66"/>
  <c r="Q29" i="66"/>
  <c r="K15" i="66"/>
  <c r="M47" i="66"/>
  <c r="Q48" i="66"/>
  <c r="N9" i="66"/>
  <c r="Q24" i="66"/>
  <c r="L51" i="66"/>
  <c r="L38" i="66"/>
  <c r="M11" i="66"/>
  <c r="M46" i="66"/>
  <c r="J18" i="66"/>
  <c r="P25" i="66"/>
  <c r="P38" i="66"/>
  <c r="L42" i="66"/>
  <c r="P43" i="66"/>
  <c r="P42" i="66"/>
  <c r="M18" i="66"/>
  <c r="L25" i="66"/>
  <c r="J23" i="66"/>
  <c r="J21" i="66"/>
  <c r="Q45" i="66"/>
  <c r="P36" i="66"/>
  <c r="P34" i="66"/>
  <c r="P30" i="66"/>
  <c r="M35" i="66"/>
  <c r="R12" i="66"/>
  <c r="S12" i="66" s="1"/>
  <c r="N37" i="66"/>
  <c r="J52" i="66"/>
  <c r="J30" i="66"/>
  <c r="N46" i="66"/>
  <c r="J33" i="66"/>
  <c r="R53" i="66"/>
  <c r="S53" i="66" s="1"/>
  <c r="R25" i="66"/>
  <c r="S25" i="66" s="1"/>
  <c r="R35" i="66"/>
  <c r="S35" i="66" s="1"/>
  <c r="R19" i="66"/>
  <c r="S19" i="66" s="1"/>
  <c r="R39" i="66"/>
  <c r="S39" i="66" s="1"/>
  <c r="J24" i="66"/>
  <c r="N15" i="66"/>
  <c r="J48" i="66"/>
  <c r="J13" i="66"/>
  <c r="R31" i="66"/>
  <c r="S31" i="66" s="1"/>
  <c r="R28" i="66"/>
  <c r="S28" i="66" s="1"/>
  <c r="R36" i="66"/>
  <c r="S36" i="66" s="1"/>
  <c r="R47" i="66"/>
  <c r="S47" i="66" s="1"/>
  <c r="R21" i="66"/>
  <c r="S21" i="66" s="1"/>
  <c r="J20" i="66"/>
  <c r="P23" i="66"/>
  <c r="J29" i="66"/>
  <c r="N10" i="66"/>
  <c r="R32" i="66"/>
  <c r="S32" i="66" s="1"/>
  <c r="R26" i="66"/>
  <c r="S26" i="66" s="1"/>
  <c r="R51" i="66"/>
  <c r="S51" i="66" s="1"/>
  <c r="R44" i="66"/>
  <c r="S44" i="66" s="1"/>
  <c r="R50" i="66"/>
  <c r="S50" i="66" s="1"/>
  <c r="J14" i="66"/>
  <c r="L31" i="66"/>
  <c r="R23" i="66"/>
  <c r="S23" i="66" s="1"/>
  <c r="R45" i="66"/>
  <c r="S45" i="66" s="1"/>
  <c r="R52" i="66"/>
  <c r="S52" i="66" s="1"/>
  <c r="R30" i="66"/>
  <c r="S30" i="66" s="1"/>
  <c r="R46" i="66"/>
  <c r="S46" i="66" s="1"/>
  <c r="R33" i="66"/>
  <c r="S33" i="66" s="1"/>
  <c r="N11" i="66"/>
  <c r="J16" i="66"/>
  <c r="R27" i="66"/>
  <c r="S27" i="66" s="1"/>
  <c r="R17" i="66"/>
  <c r="S17" i="66" s="1"/>
  <c r="R15" i="66"/>
  <c r="S15" i="66" s="1"/>
  <c r="R48" i="66"/>
  <c r="S48" i="66" s="1"/>
  <c r="R13" i="66"/>
  <c r="S13" i="66" s="1"/>
  <c r="R49" i="66"/>
  <c r="S49" i="66" s="1"/>
  <c r="J40" i="66"/>
  <c r="N53" i="66"/>
  <c r="J25" i="66"/>
  <c r="N35" i="66"/>
  <c r="N19" i="66"/>
  <c r="P12" i="66"/>
  <c r="R54" i="66"/>
  <c r="S54" i="66" s="1"/>
  <c r="R29" i="66"/>
  <c r="S29" i="66" s="1"/>
  <c r="S10" i="66"/>
  <c r="R37" i="66"/>
  <c r="S37" i="66" s="1"/>
  <c r="R34" i="66"/>
  <c r="S34" i="66" s="1"/>
  <c r="R22" i="66"/>
  <c r="S22" i="66" s="1"/>
  <c r="J42" i="66"/>
  <c r="J28" i="66"/>
  <c r="R43" i="66"/>
  <c r="S43" i="66" s="1"/>
  <c r="R20" i="66"/>
  <c r="S20" i="66" s="1"/>
  <c r="R41" i="66"/>
  <c r="S41" i="66" s="1"/>
  <c r="R24" i="66"/>
  <c r="S24" i="66" s="1"/>
  <c r="R38" i="66"/>
  <c r="S38" i="66" s="1"/>
  <c r="R14" i="66"/>
  <c r="S14" i="66" s="1"/>
  <c r="N51" i="66"/>
  <c r="N44" i="66"/>
  <c r="N50" i="66"/>
  <c r="R40" i="66"/>
  <c r="S40" i="66" s="1"/>
  <c r="R42" i="66"/>
  <c r="S42" i="66" s="1"/>
  <c r="R11" i="66"/>
  <c r="S11" i="66" s="1"/>
  <c r="R16" i="66"/>
  <c r="S16" i="66" s="1"/>
  <c r="R18" i="66"/>
  <c r="S18" i="66" s="1"/>
  <c r="J11" i="66"/>
  <c r="J39" i="66"/>
  <c r="N39" i="66"/>
  <c r="N30" i="66"/>
  <c r="N42" i="66"/>
  <c r="J36" i="66"/>
  <c r="N14" i="66"/>
  <c r="J19" i="66"/>
  <c r="N36" i="66"/>
  <c r="J44" i="66"/>
  <c r="J51" i="66"/>
  <c r="N26" i="66"/>
  <c r="M31" i="66"/>
  <c r="N28" i="66"/>
  <c r="J15" i="66"/>
  <c r="N25" i="66"/>
  <c r="J53" i="66"/>
  <c r="J35" i="66"/>
  <c r="Q43" i="66"/>
  <c r="J41" i="66"/>
  <c r="N20" i="66"/>
  <c r="J38" i="66"/>
  <c r="N38" i="66"/>
  <c r="N52" i="66"/>
  <c r="N16" i="66"/>
  <c r="N24" i="66"/>
  <c r="N41" i="66"/>
  <c r="Q54" i="66"/>
  <c r="J26" i="66"/>
  <c r="J45" i="66"/>
  <c r="M32" i="66"/>
  <c r="K12" i="66"/>
  <c r="L23" i="66"/>
  <c r="N45" i="66"/>
  <c r="Q27" i="66"/>
  <c r="Q12" i="66"/>
  <c r="N40" i="66"/>
  <c r="N17" i="66"/>
  <c r="N48" i="66"/>
  <c r="J17" i="6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CWSSQL28 IMS_RU IMS_RU_MR" type="5" refreshedVersion="4" background="1" saveData="1">
    <dbPr connection="Provider=MSOLAP.4;Integrated Security=SSPI;Persist Security Info=True;Initial Catalog=IMS_RU;Data Source=xspw11b112p.pharma.aventis.com;MDX Compatibility=1;Safety Options=2;MDX Missing Member Mode=Error" command="IMS_RU_MR" commandType="1"/>
    <olapPr sendLocale="1" rowDrillCount="1000"/>
  </connection>
  <connection id="2" xr16:uid="{99CEA976-6BF7-6C4F-B7F6-FCD6A2A7C60F}" keepAlive="1" name="Query - fct_base" description="Connection to the 'fct_base' query in the workbook." type="5" refreshedVersion="8" background="1" saveData="1">
    <dbPr connection="Provider=Microsoft.Mashup.OleDb.1;Data Source=$Workbook$;Location=fct_base;Extended Properties=&quot;&quot;" command="SELECT * FROM [fct_bas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3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metadataStrings count="11">
    <s v="MCWSSQL28 IMS_RU IMS_RU_MR"/>
    <s v="{[Product].[Umbrella Brand].[All Products]}"/>
    <s v="{[Product].[Molecule].[All Products]}"/>
    <s v="{[Product].[Brand Corporation Man].[All Products]}"/>
    <s v="{[Product].[Trade Name].[All Products]}"/>
    <s v="{[Channel G].[Channel G].&amp;[Retail]}"/>
    <s v="{[EPhMRA].[EPhMRA Code 3].&amp;[1],[EPhMRA].[EPhMRA Code 3].&amp;[2],[EPhMRA].[EPhMRA Code 3].&amp;[3],[EPhMRA].[EPhMRA Code 3].&amp;[4],[EPhMRA].[EPhMRA Code 3].&amp;[5],[EPhMRA].[EPhMRA Code 3].&amp;[6],[EPhMRA].[EPhMRA Code 3].&amp;[7],[EPhMRA].[EPhMRA Code 3].&amp;[8],[EPhMRA].[EPhMRA Code 3].&amp;[9],[EPhMRA].[EPhMRA Code 3].&amp;[-1],[EPhMRA].[EPhMRA Code 3].&amp;[10],[EPhMRA].[EPhMRA Code 3].&amp;[11],[EPhMRA].[EPhMRA Code 3].&amp;[12],[EPhMRA].[EPhMRA Code 3].&amp;[13],[EPhMRA].[EPhMRA Code 3].&amp;[14],[EPhMRA].[EPhMRA Code 3].&amp;[15],[EPhMRA].[EPhMRA Code 3].&amp;[16],[EPhMRA].[EPhMRA Code 3].&amp;[17],[EPhMRA].[EPhMRA Code 3].&amp;[18],[EPhMRA].[EPhMRA Code 3].&amp;[19],[EPhMRA].[EPhMRA Code 3].&amp;[20],[EPhMRA].[EPhMRA Code 3].&amp;[21],[EPhMRA].[EPhMRA Code 3].&amp;[22],[EPhMRA].[EPhMRA Code 3].&amp;[23],[EPhMRA].[EPhMRA Code 3].&amp;[24],[EPhMRA].[EPhMRA Code 3].&amp;[25],[EPhMRA].[EPhMRA Code 3].&amp;[26],[EPhMRA].[EPhMRA Code 3].&amp;[27],[EPhMRA].[EPhMRA Code 3].&amp;[28],[EPhMRA].[EPhMRA Code 3].&amp;[29],[EPhMRA].[EPhMRA Code 3].&amp;[30],[EPhMRA].[EPhMRA Code 3].&amp;[31],[EPhMRA].[EPhMRA Code 3].&amp;[32],[EPhMRA].[EPhMRA Code 3].&amp;[33],[EPhMRA].[EPhMRA Code 3].&amp;[34],[EPhMRA].[EPhMRA Code 3].&amp;[35],[EPhMRA].[EPhMRA Code 3].&amp;[36],[EPhMRA].[EPhMRA Code 3].&amp;[37],[EPhMRA].[EPhMRA Code 3].&amp;[38],[EPhMRA].[EPhMRA Code 3].&amp;[39],[EPhMRA].[EPhMRA Code 3].&amp;[40],[EPhMRA].[EPhMRA Code 3].&amp;[41],[EPhMRA].[EPhMRA Code 3].&amp;[42],[EPhMRA].[EPhMRA Code 3].&amp;[43],[EPhMRA].[EPhMRA Code 3].&amp;[44],[EPhMRA].[EPhMRA Code 3].&amp;[45],[EPhMRA].[EPhMRA Code 3].&amp;[46],[EPhMRA].[EPhMRA Code 3].&amp;[47],[EPhMRA].[EPhMRA Code 3].&amp;[48],[EPhMRA].[EPhMRA Code 3].&amp;[49],[EPhMRA].[EPhMRA Code 3].&amp;[50],[EPhMRA].[EPhMRA Code 3].&amp;[51],[EPhMRA].[EPhMRA Code 3].&amp;[52],[EPhMRA].[EPhMRA Code 3].&amp;[53],[EPhMRA].[EPhMRA Code 3].&amp;[54],[EPhMRA].[EPhMRA Code 3].&amp;[55],[EPhMRA].[EPhMRA Code 3].&amp;[56],[EPhMRA].[EPhMRA Code 3].&amp;[57],[EPhMRA].[EPhMRA Code 3].&amp;[58],[EPhMRA].[EPhMRA Code 3].&amp;[59],[EPhMRA].[EPhMRA Code 3].&amp;[60],[EPhMRA].[EPhMRA Code 3].&amp;[61],[EPhMRA].[EPhMRA Code 3].&amp;[62],[EPhMRA].[EPhMRA Code 3].&amp;[63],[EPhMRA].[EPhMRA Code 3].&amp;[64],[EPhMRA].[EPhMRA Code 3].&amp;[65],[EPhMRA].[EPhMRA Code 3].&amp;[66],[EPhMRA].[EPhMRA Code 3].&amp;[67],[EPhMRA].[EPhMRA Code 3].&amp;[68],[EPhMRA].[EPhMRA Code 3].&amp;[69],[EPhMRA].[EPhMRA Code 3].&amp;[70],[EPhMRA].[EPhMRA Code 3].&amp;[71],[EPhMRA].[EPhMRA Code 3].&amp;[72],[EPhMRA].[EPhMRA Code 3].&amp;[73],[EPhMRA].[EPhMRA Code 3].&amp;[74],[EPhMRA].[EPhMRA Code 3].&amp;[75],[EPhMRA].[EPhMRA Code 3].&amp;[76],[EPhMRA].[EPhMRA Code 3].&amp;[77],[EPhMRA].[EPhMRA Code 3].&amp;[78],[EPhMRA].[EPhMRA Code 3].&amp;[79],[EPhMRA].[EPhMRA Code 3].&amp;[80],[EPhMRA].[EPhMRA Code 3].&amp;[81],[EPhMRA].[EPhMRA Code 3].&amp;[82],[EPhMRA].[EPhMRA Code 3].&amp;[83],[EPhMRA].[EPhMRA Code 3].&amp;[84],[EPhMRA].[EPhMRA Code 3].&amp;[85],[EPhMRA].[EPhMRA Code 3].&amp;[86],[EPhMRA].[EPhMRA Code 3].&amp;[87],[EPhMRA].[EPhMRA Code 3].&amp;[88],[EPhMRA].[EPhMRA Code 3].&amp;[89],[EPhMRA].[EPhMRA Code 3].&amp;[90],[EPhMRA].[EPhMRA Code 3].&amp;[91],[EPhMRA].[EPhMRA Code 3].&amp;[92],[EPhMRA].[EPhMRA Code 3].&amp;[93],[EPhMRA].[EPhMRA Code 3].&amp;[94],[EPhMRA].[EPhMRA Code 3].&amp;[95],[EPhMRA].[EPhMRA Code 3].&amp;[96],[EPhMRA].[EPhMRA Code 3].&amp;[97],[EPhMRA].[EPhMRA Code 3].&amp;[98],[EPhMRA].[EPhMRA Code 3].&amp;[99],[EPhMRA].[EPhMRA Code 3].&amp;[100],[EPhMRA].[EPhMRA Code 3].&amp;[101],[EPhMRA].[EPhMRA Code 3].&amp;[102],[EPhMRA].[EPhMRA Code 3].&amp;[103],[EPhMRA].[EPhMRA Code 3].&amp;[104],[EPhMRA].[EPhMRA Code 3].&amp;[105],[EPhMRA].[EPhMRA Code 3].&amp;[106],[EPhMRA].[EPhMRA Code 3].&amp;[107],[EPhMRA].[EPhMRA Code 3].&amp;[108],[EPhMRA].[EPhMRA Code 3].&amp;[109],[EPhMRA].[EPhMRA Code 3].&amp;[110],[EPhMRA].[EPhMRA Code 3].&amp;[111],[EPhMRA].[EPhMRA Code 3].&amp;[112],[EPhMRA].[EPhMRA Code 3].&amp;[113],[EPhMRA].[EPhMRA Code 3].&amp;[114],[EPhMRA].[EPhMRA Code 3].&amp;[115],[EPhMRA].[EPhMRA Code 3].&amp;[116],[EPhMRA].[EPhMRA Code 3].&amp;[117],[EPhMRA].[EPhMRA Code 3].&amp;[118],[EPhMRA].[EPhMRA Code 3].&amp;[119],[EPhMRA].[EPhMRA Code 3].&amp;[120],[EPhMRA].[EPhMRA Code 3].&amp;[121],[EPhMRA].[EPhMRA Code 3].&amp;[122],[EPhMRA].[EPhMRA Code 3].&amp;[123],[EPhMRA].[EPhMRA Code 3].&amp;[124],[EPhMRA].[EPhMRA Code 3].&amp;[125],[EPhMRA].[EPhMRA Code 3].&amp;[126],[EPhMRA].[EPhMRA Code 3].&amp;[127],[EPhMRA].[EPhMRA Code 3].&amp;[128],[EPhMRA].[EPhMRA Code 3].&amp;[129],[EPhMRA].[EPhMRA Code 3].&amp;[130],[EPhMRA].[EPhMRA Code 3].&amp;[131],[EPhMRA].[EPhMRA Code 3].&amp;[132],[EPhMRA].[EPhMRA Code 3].&amp;[133],[EPhMRA].[EPhMRA Code 3].&amp;[134],[EPhMRA].[EPhMRA Code 3].&amp;[135],[EPhMRA].[EPhMRA Code 3].&amp;[136],[EPhMRA].[EPhMRA Code 3].&amp;[137],[EPhMRA].[EPhMRA Code 3].&amp;[138],[EPhMRA].[EPhMRA Code 3].&amp;[139],[EPhMRA].[EPhMRA Code 3].&amp;[140],[EPhMRA].[EPhMRA Code 3].&amp;[141],[EPhMRA].[EPhMRA Code 3].&amp;[142],[EPhMRA].[EPhMRA Code 3].&amp;[143],[EPhMRA].[EPhMRA Code 3].&amp;[144],[EPhMRA].[EPhMRA Code 3].&amp;[145],[EPhMRA].[EPhMRA Code 3].&amp;[146],[EPhMRA].[EPhMRA Code 3].&amp;[147],[EPhMRA].[EPhMRA Code 3].&amp;[148],[EPhMRA].[EPhMRA Code 3].&amp;[149],[EPhMRA].[EPhMRA Code 3].&amp;[150],[EPhMRA].[EPhMRA Code 3].&amp;[151],[EPhMRA].[EPhMRA Code 3].&amp;[152],[EPhMRA].[EPhMRA Code 3].&amp;[153],[EPhMRA].[EPhMRA Code 3].&amp;[154],[EPhMRA].[EPhMRA Code 3].&amp;[155],[EPhMRA].[EPhMRA Code 3].&amp;[156],[EPhMRA].[EPhMRA Code 3].&amp;[157],[EPhMRA].[EPhMRA Code 3].&amp;[158],[EPhMRA].[EPhMRA Code 3].&amp;[159],[EPhMRA].[EPhMRA Code 3].&amp;[160],[EPhMRA].[EPhMRA Code 3].&amp;[161],[EPhMRA].[EPhMRA Code 3].&amp;[162],[EPhMRA].[EPhMRA Code 3].&amp;[163],[EPhMRA].[EPhMRA Code 3].&amp;[164],[EPhMRA].[EPhMRA Code 3].&amp;[165],[EPhMRA].[EPhMRA Code 3].&amp;[166],[EPhMRA].[EPhMRA Code 3].&amp;[167],[EPhMRA].[EPhMRA Code 3].&amp;[168],[EPhMRA].[EPhMRA Code 3].&amp;[169],[EPhMRA].[EPhMRA Code 3].&amp;[170],[EPhMRA].[EPhMRA Code 3].&amp;[171],[EPhMRA].[EPhMRA Code 3].&amp;[172],[EPhMRA].[EPhMRA Code 3].&amp;[173],[EPhMRA].[EPhMRA Code 3].&amp;[174],[EPhMRA].[EPhMRA Code 3].&amp;[175],[EPhMRA].[EPhMRA Code 3].&amp;[176],[EPhMRA].[EPhMRA Code 3].&amp;[177],[EPhMRA].[EPhMRA Code 3].&amp;[178],[EPhMRA].[EPhMRA Code 3].&amp;[179],[EPhMRA].[EPhMRA Code 3].&amp;[180],[EPhMRA].[EPhMRA Code 3].&amp;[181],[EPhMRA].[EPhMRA Code 3].&amp;[182],[EPhMRA].[EPhMRA Code 3].&amp;[183],[EPhMRA].[EPhMRA Code 3].&amp;[184],[EPhMRA].[EPhMRA Code 3].&amp;[185],[EPhMRA].[EPhMRA Code 3].&amp;[186],[EPhMRA].[EPhMRA Code 3].&amp;[187],[EPhMRA].[EPhMRA Code 3].&amp;[188],[EPhMRA].[EPhMRA Code 3].&amp;[189],[EPhMRA].[EPhMRA Code 3].&amp;[190],[EPhMRA].[EPhMRA Code 3].&amp;[191],[EPhMRA].[EPhMRA Code 3].&amp;[192],[EPhMRA].[EPhMRA Code 3].&amp;[193],[EPhMRA].[EPhMRA Code 3].&amp;[194],[EPhMRA].[EPhMRA Code 3].&amp;[195],[EPhMRA].[EPhMRA Code 3].&amp;[196],[EPhMRA].[EPhMRA Code 3].&amp;[197],[EPhMRA].[EPhMRA Code 3].&amp;[198],[EPhMRA].[EPhMRA Code 3].&amp;[199],[EPhMRA].[EPhMRA Code 3].&amp;[200],[EPhMRA].[EPhMRA Code 3].&amp;[201],[EPhMRA].[EPhMRA Code 3].&amp;[202],[EPhMRA].[EPhMRA Code 3].&amp;[203],[EPhMRA].[EPhMRA Code 3].&amp;[204],[EPhMRA].[EPhMRA Code 3].&amp;[205],[EPhMRA].[EPhMRA Code 3].&amp;[206],[EPhMRA].[EPhMRA Code 3].&amp;[207],[EPhMRA].[EPhMRA Code 3].&amp;[208],[EPhMRA].[EPhMRA Code 3].&amp;[209],[EPhMRA].[EPhMRA Code 3].&amp;[210],[EPhMRA].[EPhMRA Code 3].&amp;[211],[EPhMRA].[EPhMRA Code 3].&amp;[212],[EPhMRA].[EPhMRA Code 3].&amp;[213],[EPhMRA].[EPhMRA Code 3].&amp;[214],[EPhMRA].[EPhMRA Code 3].&amp;[215],[EPhMRA].[EPhMRA Code 3].&amp;[216],[EPhMRA].[EPhMRA Code 3].&amp;[217],[EPhMRA].[EPhMRA Code 3].&amp;[218],[EPhMRA].[EPhMRA Code 3].&amp;[219],[EPhMRA].[EPhMRA Code 3].&amp;[220],[EPhMRA].[EPhMRA Code 3].&amp;[221],[EPhMRA].[EPhMRA Code 3].&amp;[222],[EPhMRA].[EPhMRA Code 3].&amp;[223],[EPhMRA].[EPhMRA Code 3].&amp;[224],[EPhMRA].[EPhMRA Code 3].&amp;[225],[EPhMRA].[EPhMRA Code 3].&amp;[226],[EPhMRA].[EPhMRA Code 3].&amp;[227],[EPhMRA].[EPhMRA Code 3].&amp;[228],[EPhMRA].[EPhMRA Code 3].&amp;[229],[EPhMRA].[EPhMRA Code 3].&amp;[230],[EPhMRA].[EPhMRA Code 3].&amp;[231],[EPhMRA].[EPhMRA Code 3].&amp;[232],[EPhMRA].[EPhMRA Code 3].&amp;[233],[EPhMRA].[EPhMRA Code 3].&amp;[234],[EPhMRA].[EPhMRA Code 3].&amp;[235],[EPhMRA].[EPhMRA Code 3].&amp;[236],[EPhMRA].[EPhMRA Code 3].&amp;[237],[EPhMRA].[EPhMRA Code 3].&amp;[238],[EPhMRA].[EPhMRA Code 3].&amp;[239],[EPhMRA].[EPhMRA Code 3].&amp;[240],[EPhMRA].[EPhMRA Code 3].&amp;[241],[EPhMRA].[EPhMRA Code 3].&amp;[242],[EPhMRA].[EPhMRA Code 3].&amp;[243],[EPhMRA].[EPhMRA Code 3].&amp;[244],[EPhMRA].[EPhMRA Code 3].&amp;[245],[EPhMRA].[EPhMRA Code 3].&amp;[246],[EPhMRA].[EPhMRA Code 3].&amp;[247],[EPhMRA].[EPhMRA Code 3].&amp;[248],[EPhMRA].[EPhMRA Code 3].&amp;[249],[EPhMRA].[EPhMRA Code 3].&amp;[250],[EPhMRA].[EPhMRA Code 3].&amp;[251],[EPhMRA].[EPhMRA Code 3].&amp;[252],[EPhMRA].[EPhMRA Code 3].&amp;[253],[EPhMRA].[EPhMRA Code 3].&amp;[254],[EPhMRA].[EPhMRA Code 3].&amp;[255],[EPhMRA].[EPhMRA Code 3].&amp;[256],[EPhMRA].[EPhMRA Code 3].&amp;[257],[EPhMRA].[EPhMRA Code 3].&amp;[258],[EPhMRA].[EPhMRA Code 3].&amp;[259],[EPhMRA].[EPhMRA Code 3].&amp;[260],[EPhMRA].[EPhMRA Code 3].&amp;[261],[EPhMRA].[EPhMRA Code 3].&amp;[262],[EPhMRA].[EPhMRA Code 3].&amp;[263],[EPhMRA].[EPhMRA Code 3].&amp;[264],[EPhMRA].[EPhMRA Code 3].&amp;[265],[EPhMRA].[EPhMRA Code 3].&amp;[266],[EPhMRA].[EPhMRA Code 3].&amp;[267],[EPhMRA].[EPhMRA Code 3].&amp;[268],[EPhMRA].[EPhMRA Code 3].&amp;[269],[EPhMRA].[EPhMRA Code 3].&amp;[270],[EPhMRA].[EPhMRA Code 3].&amp;[271],[EPhMRA].[EPhMRA Code 3].&amp;[272],[EPhMRA].[EPhMRA Code 3].&amp;[273],[EPhMRA].[EPhMRA Code 3].&amp;[274],[EPhMRA].[EPhMRA Code 3].&amp;[275],[EPhMRA].[EPhMRA Code 3].&amp;[276],[EPhMRA].[EPhMRA Code 3].&amp;[277],[EPhMRA].[EPhMRA Code 3].&amp;[278],[EPhMRA].[EPhMRA Code 3].&amp;[279],[EPhMRA].[EPhMRA Code 3].&amp;[280],[EPhMRA].[EPhMRA Code 3].&amp;[281],[EPhMRA].[EPhMRA Code 3].&amp;[282],[EPhMRA].[EPhMRA Code 3].&amp;[283],[EPhMRA].[EPhMRA Code 3].&amp;[284],[EPhMRA].[EPhMRA Code 3].&amp;[285],[EPhMRA].[EPhMRA Code 3].&amp;[286],[EPhMRA].[EPhMRA Code 3].&amp;[287],[EPhMRA].[EPhMRA Code 3].&amp;[288],[EPhMRA].[EPhMRA Code 3].&amp;[289],[EPhMRA].[EPhMRA Code 3].&amp;[290],[EPhMRA].[EPhMRA Code 3].&amp;[291],[EPhMRA].[EPhMRA Code 3].&amp;[292],[EPhMRA].[EPhMRA Code 3].&amp;[293],[EPhMRA].[EPhMRA Code 3].&amp;[294],[EPhMRA].[EPhMRA Code 3].&amp;[295],[EPhMRA].[EPhMRA Code 3].&amp;[296],[EPhMRA].[EPhMRA Code 3].&amp;[297],[EPhMRA].[EPhMRA Code 3].&amp;[298],[EPhMRA].[EPhMRA Code 3].&amp;[299],[EPhMRA].[EPhMRA Code 3].&amp;[300],[EPhMRA].[EPhMRA Code 3].&amp;[301],[EPhMRA].[EPhMRA Code 3].&amp;[302],[EPhMRA].[EPhMRA Code 3].&amp;[303],[EPhMRA].[EPhMRA Code 3].&amp;[304],[EPhMRA].[EPhMRA Code 3].&amp;[305],[EPhMRA].[EPhMRA Code 3].&amp;[306],[EPhMRA].[EPhMRA Code 3].&amp;[307],[EPhMRA].[EPhMRA Code 3].&amp;[308],[EPhMRA].[EPhMRA Code 3].&amp;[309],[EPhMRA].[EPhMRA Code 3].&amp;[310],[EPhMRA].[EPhMRA Code 3].&amp;[311],[EPhMRA].[EPhMRA Code 3].&amp;[312],[EPhMRA].[EPhMRA Code 3].&amp;[313],[EPhMRA].[EPhMRA Code 3].&amp;[314],[EPhMRA].[EPhMRA Code 3].&amp;[315],[EPhMRA].[EPhMRA Code 3].&amp;[316],[EPhMRA].[EPhMRA Code 3].&amp;[317],[EPhMRA].[EPhMRA Code 3].&amp;[318],[EPhMRA].[EPhMRA Code 3].&amp;[319],[EPhMRA].[EPhMRA Code 3].&amp;[320],[EPhMRA].[EPhMRA Code 3].&amp;[321],[EPhMRA].[EPhMRA Code 3].&amp;[322]}"/>
    <s v="{[Geography].[CV].[All]}"/>
    <s v="{[Product].[RX OTC].&amp;[RX]}"/>
    <s v="{[Market].[Market].&amp;[200]}"/>
    <s v="{[ATC].[ATC Name 1].[All]}"/>
  </metadataStrings>
  <mdxMetadata count="10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2" v="0"/>
    </bk>
  </cellMetadata>
  <valueMetadata count="11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3" v="0"/>
    </bk>
  </valueMetadata>
</metadata>
</file>

<file path=xl/sharedStrings.xml><?xml version="1.0" encoding="utf-8"?>
<sst xmlns="http://schemas.openxmlformats.org/spreadsheetml/2006/main" count="20113" uniqueCount="460">
  <si>
    <t>TOTAL MARKET</t>
  </si>
  <si>
    <t>Month</t>
  </si>
  <si>
    <t>Market</t>
  </si>
  <si>
    <t>All Products</t>
  </si>
  <si>
    <t>Value Trade RUB</t>
  </si>
  <si>
    <t>Umbrella Brand</t>
  </si>
  <si>
    <t>Channel G</t>
  </si>
  <si>
    <t>Brand Corporation Man</t>
  </si>
  <si>
    <t>Mar 2014</t>
  </si>
  <si>
    <t>Corporation Man</t>
  </si>
  <si>
    <t>Molecule</t>
  </si>
  <si>
    <t>Volume Treatment Days</t>
  </si>
  <si>
    <t>Trade Name</t>
  </si>
  <si>
    <t>Year</t>
  </si>
  <si>
    <t>2014</t>
  </si>
  <si>
    <t>Quarter</t>
  </si>
  <si>
    <t>Q1 2014</t>
  </si>
  <si>
    <t>2013</t>
  </si>
  <si>
    <t>Jan 2014</t>
  </si>
  <si>
    <t>Feb 2014</t>
  </si>
  <si>
    <t>Q4 2013</t>
  </si>
  <si>
    <t>Oct 2013</t>
  </si>
  <si>
    <t>Nov 2013</t>
  </si>
  <si>
    <t>Dec 2013</t>
  </si>
  <si>
    <t>CV</t>
  </si>
  <si>
    <t>Retail</t>
  </si>
  <si>
    <t>EPhMRA Code 3</t>
  </si>
  <si>
    <t>All</t>
  </si>
  <si>
    <t>(Multiple Items)</t>
  </si>
  <si>
    <t>Jul 2014</t>
  </si>
  <si>
    <t>ABBOTT</t>
  </si>
  <si>
    <t>ACTAVIS</t>
  </si>
  <si>
    <t>ALKALOID</t>
  </si>
  <si>
    <t>BRINCALOV-A</t>
  </si>
  <si>
    <t>CADILA PHARMA</t>
  </si>
  <si>
    <t>CANONPHARMA PRODUC</t>
  </si>
  <si>
    <t>GEDEON RICHTER</t>
  </si>
  <si>
    <t>IPCA</t>
  </si>
  <si>
    <t>KERNPHARM</t>
  </si>
  <si>
    <t>KRKA</t>
  </si>
  <si>
    <t>MENARINI</t>
  </si>
  <si>
    <t>MERCK SHARP DOHME</t>
  </si>
  <si>
    <t>NOVARTIS</t>
  </si>
  <si>
    <t>NYCOMED/TAKEDA</t>
  </si>
  <si>
    <t>OKASA PHARMA</t>
  </si>
  <si>
    <t>OZON</t>
  </si>
  <si>
    <t>PHARM-CENTER</t>
  </si>
  <si>
    <t>PHARMSTANDART</t>
  </si>
  <si>
    <t>SANDOZ GROUP</t>
  </si>
  <si>
    <t>SANOFI-AVENTIS</t>
  </si>
  <si>
    <t>SEVERNAYA ZVEZDA</t>
  </si>
  <si>
    <t>TEVA</t>
  </si>
  <si>
    <t>TORRENT</t>
  </si>
  <si>
    <t>UNIDENTIFIED MANUF</t>
  </si>
  <si>
    <t>VERTEX ZAO</t>
  </si>
  <si>
    <t>ZENTIVA</t>
  </si>
  <si>
    <t>ASTRA ZENECA</t>
  </si>
  <si>
    <t>POLPHARMA</t>
  </si>
  <si>
    <t>BOEHRINGER</t>
  </si>
  <si>
    <t>Q3 2014</t>
  </si>
  <si>
    <t>Q2 2014</t>
  </si>
  <si>
    <t>Apr 2014</t>
  </si>
  <si>
    <t>May 2014</t>
  </si>
  <si>
    <t>Jun 2014</t>
  </si>
  <si>
    <t>Aug 2014</t>
  </si>
  <si>
    <t>Sep 2014</t>
  </si>
  <si>
    <t>RX OTC</t>
  </si>
  <si>
    <t>RX</t>
  </si>
  <si>
    <t>ATC Name 1</t>
  </si>
  <si>
    <t>Brand</t>
  </si>
  <si>
    <t>Values</t>
  </si>
  <si>
    <t>Lozap ARBs Market</t>
  </si>
  <si>
    <t>Oct 2014</t>
  </si>
  <si>
    <t>Q4 2014</t>
  </si>
  <si>
    <t>Standard Units</t>
  </si>
  <si>
    <t>Nov 2014</t>
  </si>
  <si>
    <t>Dec 2014</t>
  </si>
  <si>
    <t>LOSARTAN</t>
  </si>
  <si>
    <t>AMZAAR</t>
  </si>
  <si>
    <t>ANGIAKAND</t>
  </si>
  <si>
    <t>APROVEL</t>
  </si>
  <si>
    <t>ATACAND</t>
  </si>
  <si>
    <t>BLOKTRAN</t>
  </si>
  <si>
    <t>CANDECOR</t>
  </si>
  <si>
    <t>CANDESARTAN-SZ</t>
  </si>
  <si>
    <t>CARDOSAL</t>
  </si>
  <si>
    <t>COZAAR/HYZAAR</t>
  </si>
  <si>
    <t>DIOVAN</t>
  </si>
  <si>
    <t>DUOPRESS</t>
  </si>
  <si>
    <t>EDARBI</t>
  </si>
  <si>
    <t>EXFORGE</t>
  </si>
  <si>
    <t>IBERTAN</t>
  </si>
  <si>
    <t>IRBESARTAN</t>
  </si>
  <si>
    <t>IRSAR</t>
  </si>
  <si>
    <t>LAZARTAN</t>
  </si>
  <si>
    <t>LORISTA</t>
  </si>
  <si>
    <t>LOSAREL</t>
  </si>
  <si>
    <t>LOZAP</t>
  </si>
  <si>
    <t>MICARDIS</t>
  </si>
  <si>
    <t>NORTIVAN</t>
  </si>
  <si>
    <t>PRESARTAN</t>
  </si>
  <si>
    <t>TANTORDIO</t>
  </si>
  <si>
    <t>TEVETEN</t>
  </si>
  <si>
    <t>TWYNSTA</t>
  </si>
  <si>
    <t>VALSACOR</t>
  </si>
  <si>
    <t>VALSAFORCE</t>
  </si>
  <si>
    <t>VALSARTAN</t>
  </si>
  <si>
    <t>VALSARTAN ZENTIVA</t>
  </si>
  <si>
    <t>VALZ</t>
  </si>
  <si>
    <t>VAMLOSET</t>
  </si>
  <si>
    <t>VAZOTENZ</t>
  </si>
  <si>
    <t>ZISACAR</t>
  </si>
  <si>
    <t>2010</t>
  </si>
  <si>
    <t>2011</t>
  </si>
  <si>
    <t>2012</t>
  </si>
  <si>
    <t>BROZAAR</t>
  </si>
  <si>
    <t>NAVITEN</t>
  </si>
  <si>
    <t>SOLVAY</t>
  </si>
  <si>
    <t>PRITOR</t>
  </si>
  <si>
    <t>GLAXOSMITHKLINE</t>
  </si>
  <si>
    <t>Q1 2010</t>
  </si>
  <si>
    <t>Q2 2010</t>
  </si>
  <si>
    <t>Q3 2010</t>
  </si>
  <si>
    <t>Q4 2010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</si>
  <si>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</si>
  <si>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</si>
  <si>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</si>
  <si>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</si>
  <si>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</si>
  <si>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</si>
  <si>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</si>
  <si>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</si>
  <si>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</si>
  <si>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</si>
  <si>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</si>
  <si>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</si>
  <si>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</si>
  <si>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</si>
  <si>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</si>
  <si>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</si>
  <si>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</si>
  <si>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</si>
  <si>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</si>
  <si>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</si>
  <si>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</si>
  <si>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</si>
  <si>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</si>
  <si>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</si>
  <si>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</si>
  <si>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</si>
  <si>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</si>
  <si>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</si>
  <si>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</si>
  <si>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</si>
  <si>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</si>
  <si>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</si>
  <si>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</si>
  <si>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</si>
  <si>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</si>
  <si>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</si>
  <si>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</si>
  <si>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</si>
  <si>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</si>
  <si>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</si>
  <si>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</si>
  <si>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</si>
  <si>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</si>
  <si>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</si>
  <si>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</si>
  <si>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</si>
  <si>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</si>
  <si>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</si>
  <si>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</si>
  <si>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</si>
  <si>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</si>
  <si>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</si>
  <si>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</si>
  <si>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</si>
  <si>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</si>
  <si>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</si>
  <si>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&lt;--- to choose</t>
  </si>
  <si>
    <t>Euro exchange rate</t>
  </si>
  <si>
    <t>Value Trade RUB Jan 2010</t>
  </si>
  <si>
    <t>Value Trade RUB Feb 2010</t>
  </si>
  <si>
    <t>Value Trade RUB Mar 2010</t>
  </si>
  <si>
    <t>Value Trade RUB Apr 2010</t>
  </si>
  <si>
    <t>Value Trade RUB May 2010</t>
  </si>
  <si>
    <t>Value Trade RUB Jun 2010</t>
  </si>
  <si>
    <t>Value Trade RUB Jul 2010</t>
  </si>
  <si>
    <t>Value Trade RUB Aug 2010</t>
  </si>
  <si>
    <t>Value Trade RUB Sep 2010</t>
  </si>
  <si>
    <t>Value Trade RUB Oct 2010</t>
  </si>
  <si>
    <t>Value Trade RUB Nov 2010</t>
  </si>
  <si>
    <t>Value Trade RUB Dec 2010</t>
  </si>
  <si>
    <t>Value Trade RUB Jan 2011</t>
  </si>
  <si>
    <t>Value Trade RUB Feb 2011</t>
  </si>
  <si>
    <t>Value Trade RUB Mar 2011</t>
  </si>
  <si>
    <t>Value Trade RUB Apr 2011</t>
  </si>
  <si>
    <t>Value Trade RUB May 2011</t>
  </si>
  <si>
    <t>Value Trade RUB Jun 2011</t>
  </si>
  <si>
    <t>Value Trade RUB Jul 2011</t>
  </si>
  <si>
    <t>Value Trade RUB Aug 2011</t>
  </si>
  <si>
    <t>Value Trade RUB Sep 2011</t>
  </si>
  <si>
    <t>Value Trade RUB Oct 2011</t>
  </si>
  <si>
    <t>Value Trade RUB Nov 2011</t>
  </si>
  <si>
    <t>Value Trade RUB Dec 2011</t>
  </si>
  <si>
    <t>Value Trade RUB Jan 2012</t>
  </si>
  <si>
    <t>Value Trade RUB Feb 2012</t>
  </si>
  <si>
    <t>Value Trade RUB Mar 2012</t>
  </si>
  <si>
    <t>Value Trade RUB Apr 2012</t>
  </si>
  <si>
    <t>Value Trade RUB May 2012</t>
  </si>
  <si>
    <t>Value Trade RUB Jun 2012</t>
  </si>
  <si>
    <t>Value Trade RUB Jul 2012</t>
  </si>
  <si>
    <t>Value Trade RUB Aug 2012</t>
  </si>
  <si>
    <t>Value Trade RUB Sep 2012</t>
  </si>
  <si>
    <t>Value Trade RUB Oct 2012</t>
  </si>
  <si>
    <t>Value Trade RUB Nov 2012</t>
  </si>
  <si>
    <t>Value Trade RUB Dec 2012</t>
  </si>
  <si>
    <t>Value Trade RUB Jan 2013</t>
  </si>
  <si>
    <t>Value Trade RUB Feb 2013</t>
  </si>
  <si>
    <t>Value Trade RUB Mar 2013</t>
  </si>
  <si>
    <t>Value Trade RUB Apr 2013</t>
  </si>
  <si>
    <t>Value Trade RUB May 2013</t>
  </si>
  <si>
    <t>Value Trade RUB Jun 2013</t>
  </si>
  <si>
    <t>Value Trade RUB Jul 2013</t>
  </si>
  <si>
    <t>Value Trade RUB Aug 2013</t>
  </si>
  <si>
    <t>Value Trade RUB Sep 2013</t>
  </si>
  <si>
    <t>Value Trade RUB Oct 2013</t>
  </si>
  <si>
    <t>Value Trade RUB Nov 2013</t>
  </si>
  <si>
    <t>Value Trade RUB Dec 2013</t>
  </si>
  <si>
    <t>Value Trade RUB Jan 2014</t>
  </si>
  <si>
    <t>Value Trade RUB Feb 2014</t>
  </si>
  <si>
    <t>Value Trade RUB Mar 2014</t>
  </si>
  <si>
    <t>Value Trade RUB Apr 2014</t>
  </si>
  <si>
    <t>Value Trade RUB May 2014</t>
  </si>
  <si>
    <t>Value Trade RUB Jun 2014</t>
  </si>
  <si>
    <t>Value Trade RUB Jul 2014</t>
  </si>
  <si>
    <t>Value Trade RUB Aug 2014</t>
  </si>
  <si>
    <t>Value Trade RUB Sep 2014</t>
  </si>
  <si>
    <t>Value Trade RUB Oct 2014</t>
  </si>
  <si>
    <t>Value Trade RUB Nov 2014</t>
  </si>
  <si>
    <t>Value Trade RUB Dec 2014</t>
  </si>
  <si>
    <t>Volume Treatment Days Jan 2010</t>
  </si>
  <si>
    <t>Volume Treatment Days Feb 2010</t>
  </si>
  <si>
    <t>Volume Treatment Days Mar 2010</t>
  </si>
  <si>
    <t>Volume Treatment Days Apr 2010</t>
  </si>
  <si>
    <t>Volume Treatment Days May 2010</t>
  </si>
  <si>
    <t>Volume Treatment Days Jun 2010</t>
  </si>
  <si>
    <t>Volume Treatment Days Jul 2010</t>
  </si>
  <si>
    <t>Volume Treatment Days Aug 2010</t>
  </si>
  <si>
    <t>Volume Treatment Days Sep 2010</t>
  </si>
  <si>
    <t>Volume Treatment Days Oct 2010</t>
  </si>
  <si>
    <t>Volume Treatment Days Nov 2010</t>
  </si>
  <si>
    <t>Volume Treatment Days Dec 2010</t>
  </si>
  <si>
    <t>Volume Treatment Days Jan 2011</t>
  </si>
  <si>
    <t>Volume Treatment Days Feb 2011</t>
  </si>
  <si>
    <t>Volume Treatment Days Mar 2011</t>
  </si>
  <si>
    <t>Volume Treatment Days Apr 2011</t>
  </si>
  <si>
    <t>Volume Treatment Days May 2011</t>
  </si>
  <si>
    <t>Volume Treatment Days Jun 2011</t>
  </si>
  <si>
    <t>Volume Treatment Days Jul 2011</t>
  </si>
  <si>
    <t>Volume Treatment Days Aug 2011</t>
  </si>
  <si>
    <t>Volume Treatment Days Sep 2011</t>
  </si>
  <si>
    <t>Volume Treatment Days Oct 2011</t>
  </si>
  <si>
    <t>Volume Treatment Days Nov 2011</t>
  </si>
  <si>
    <t>Volume Treatment Days Dec 2011</t>
  </si>
  <si>
    <t>Volume Treatment Days Jan 2012</t>
  </si>
  <si>
    <t>Volume Treatment Days Feb 2012</t>
  </si>
  <si>
    <t>Volume Treatment Days Mar 2012</t>
  </si>
  <si>
    <t>Volume Treatment Days Apr 2012</t>
  </si>
  <si>
    <t>Volume Treatment Days May 2012</t>
  </si>
  <si>
    <t>Volume Treatment Days Jun 2012</t>
  </si>
  <si>
    <t>Volume Treatment Days Jul 2012</t>
  </si>
  <si>
    <t>Volume Treatment Days Aug 2012</t>
  </si>
  <si>
    <t>Volume Treatment Days Sep 2012</t>
  </si>
  <si>
    <t>Volume Treatment Days Oct 2012</t>
  </si>
  <si>
    <t>Volume Treatment Days Nov 2012</t>
  </si>
  <si>
    <t>Volume Treatment Days Dec 2012</t>
  </si>
  <si>
    <t>Volume Treatment Days Jan 2013</t>
  </si>
  <si>
    <t>Volume Treatment Days Feb 2013</t>
  </si>
  <si>
    <t>Volume Treatment Days Mar 2013</t>
  </si>
  <si>
    <t>Volume Treatment Days Apr 2013</t>
  </si>
  <si>
    <t>Volume Treatment Days May 2013</t>
  </si>
  <si>
    <t>Volume Treatment Days Jun 2013</t>
  </si>
  <si>
    <t>Volume Treatment Days Jul 2013</t>
  </si>
  <si>
    <t>Volume Treatment Days Aug 2013</t>
  </si>
  <si>
    <t>Volume Treatment Days Sep 2013</t>
  </si>
  <si>
    <t>Volume Treatment Days Oct 2013</t>
  </si>
  <si>
    <t>Volume Treatment Days Nov 2013</t>
  </si>
  <si>
    <t>Volume Treatment Days Dec 2013</t>
  </si>
  <si>
    <t>Volume Treatment Days Jan 2014</t>
  </si>
  <si>
    <t>Volume Treatment Days Feb 2014</t>
  </si>
  <si>
    <t>Volume Treatment Days Mar 2014</t>
  </si>
  <si>
    <t>Volume Treatment Days Apr 2014</t>
  </si>
  <si>
    <t>Volume Treatment Days May 2014</t>
  </si>
  <si>
    <t>Volume Treatment Days Jun 2014</t>
  </si>
  <si>
    <t>Volume Treatment Days Jul 2014</t>
  </si>
  <si>
    <t>Volume Treatment Days Aug 2014</t>
  </si>
  <si>
    <t>Volume Treatment Days Sep 2014</t>
  </si>
  <si>
    <t>Volume Treatment Days Oct 2014</t>
  </si>
  <si>
    <t>Volume Treatment Days Nov 2014</t>
  </si>
  <si>
    <t>Volume Treatment Days Dec 2014</t>
  </si>
  <si>
    <t>Standard Units Jan 2010</t>
  </si>
  <si>
    <t>Standard Units Feb 2010</t>
  </si>
  <si>
    <t>Standard Units Mar 2010</t>
  </si>
  <si>
    <t>Standard Units Apr 2010</t>
  </si>
  <si>
    <t>Standard Units May 2010</t>
  </si>
  <si>
    <t>Standard Units Jun 2010</t>
  </si>
  <si>
    <t>Standard Units Jul 2010</t>
  </si>
  <si>
    <t>Standard Units Aug 2010</t>
  </si>
  <si>
    <t>Standard Units Sep 2010</t>
  </si>
  <si>
    <t>Standard Units Oct 2010</t>
  </si>
  <si>
    <t>Standard Units Nov 2010</t>
  </si>
  <si>
    <t>Standard Units Dec 2010</t>
  </si>
  <si>
    <t>Standard Units Jan 2011</t>
  </si>
  <si>
    <t>Standard Units Feb 2011</t>
  </si>
  <si>
    <t>Standard Units Mar 2011</t>
  </si>
  <si>
    <t>Standard Units Apr 2011</t>
  </si>
  <si>
    <t>Standard Units May 2011</t>
  </si>
  <si>
    <t>Standard Units Jun 2011</t>
  </si>
  <si>
    <t>Standard Units Jul 2011</t>
  </si>
  <si>
    <t>Standard Units Aug 2011</t>
  </si>
  <si>
    <t>Standard Units Sep 2011</t>
  </si>
  <si>
    <t>Standard Units Oct 2011</t>
  </si>
  <si>
    <t>Standard Units Nov 2011</t>
  </si>
  <si>
    <t>Standard Units Dec 2011</t>
  </si>
  <si>
    <t>Standard Units Jan 2012</t>
  </si>
  <si>
    <t>Standard Units Feb 2012</t>
  </si>
  <si>
    <t>Standard Units Mar 2012</t>
  </si>
  <si>
    <t>Standard Units Apr 2012</t>
  </si>
  <si>
    <t>Standard Units May 2012</t>
  </si>
  <si>
    <t>Standard Units Jun 2012</t>
  </si>
  <si>
    <t>Standard Units Jul 2012</t>
  </si>
  <si>
    <t>Standard Units Aug 2012</t>
  </si>
  <si>
    <t>Standard Units Sep 2012</t>
  </si>
  <si>
    <t>Standard Units Oct 2012</t>
  </si>
  <si>
    <t>Standard Units Nov 2012</t>
  </si>
  <si>
    <t>Standard Units Dec 2012</t>
  </si>
  <si>
    <t>Standard Units Jan 2013</t>
  </si>
  <si>
    <t>Standard Units Feb 2013</t>
  </si>
  <si>
    <t>Standard Units Mar 2013</t>
  </si>
  <si>
    <t>Standard Units Apr 2013</t>
  </si>
  <si>
    <t>Standard Units May 2013</t>
  </si>
  <si>
    <t>Standard Units Jun 2013</t>
  </si>
  <si>
    <t>Standard Units Jul 2013</t>
  </si>
  <si>
    <t>Standard Units Aug 2013</t>
  </si>
  <si>
    <t>Standard Units Sep 2013</t>
  </si>
  <si>
    <t>Standard Units Oct 2013</t>
  </si>
  <si>
    <t>Standard Units Nov 2013</t>
  </si>
  <si>
    <t>Standard Units Dec 2013</t>
  </si>
  <si>
    <t>Standard Units Jan 2014</t>
  </si>
  <si>
    <t>Standard Units Feb 2014</t>
  </si>
  <si>
    <t>Standard Units Mar 2014</t>
  </si>
  <si>
    <t>Standard Units Apr 2014</t>
  </si>
  <si>
    <t>Standard Units May 2014</t>
  </si>
  <si>
    <t>Standard Units Jun 2014</t>
  </si>
  <si>
    <t>Standard Units Jul 2014</t>
  </si>
  <si>
    <t>Standard Units Aug 2014</t>
  </si>
  <si>
    <t>Standard Units Sep 2014</t>
  </si>
  <si>
    <t>Standard Units Oct 2014</t>
  </si>
  <si>
    <t>Standard Units Nov 2014</t>
  </si>
  <si>
    <t>Standard Units Dec 2014</t>
  </si>
  <si>
    <t>measures</t>
  </si>
  <si>
    <t>year</t>
  </si>
  <si>
    <t>month</t>
  </si>
  <si>
    <t>value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</si>
  <si>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</si>
  <si>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</si>
  <si>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</si>
  <si>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</si>
  <si>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</si>
  <si>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</si>
  <si>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</si>
  <si>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</si>
  <si>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</si>
  <si>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</si>
  <si>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</si>
  <si>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</si>
  <si>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quarter</t>
  </si>
  <si>
    <t>Q2</t>
  </si>
  <si>
    <t>Q3</t>
  </si>
  <si>
    <t>Q4</t>
  </si>
  <si>
    <t>Q1</t>
  </si>
  <si>
    <t>allowed_years</t>
  </si>
  <si>
    <t>allowed_quarters</t>
  </si>
  <si>
    <t>month_num</t>
  </si>
  <si>
    <t>Sales MAT</t>
  </si>
  <si>
    <t>Sales YTD</t>
  </si>
  <si>
    <t>Sales RQ</t>
  </si>
  <si>
    <t>Sales Month</t>
  </si>
  <si>
    <t>Sales, PY MAT</t>
  </si>
  <si>
    <t>Sales, PY YTD</t>
  </si>
  <si>
    <t>Sales, PY RQ</t>
  </si>
  <si>
    <t>Sales, PY Month</t>
  </si>
  <si>
    <t>Incremental sales MAT</t>
  </si>
  <si>
    <t>Incremental sales YTD</t>
  </si>
  <si>
    <t>Incremental sales RQ</t>
  </si>
  <si>
    <t>Incremental sales Month</t>
  </si>
  <si>
    <t>Sales growth, % MAT</t>
  </si>
  <si>
    <t>Sales growth, % YTD</t>
  </si>
  <si>
    <t>Sales growth, % RQ</t>
  </si>
  <si>
    <t>Sales growth, % Month</t>
  </si>
  <si>
    <t>MS, % MAT</t>
  </si>
  <si>
    <t>MS, % MAT +/-</t>
  </si>
  <si>
    <t>MS, % YTD</t>
  </si>
  <si>
    <t>MS, % YTD +/-</t>
  </si>
  <si>
    <t>MS, % RQ</t>
  </si>
  <si>
    <t>MS, % RQ +/-</t>
  </si>
  <si>
    <t>MS, % Month</t>
  </si>
  <si>
    <t>MS, % Month +/-</t>
  </si>
  <si>
    <t>name</t>
  </si>
  <si>
    <t>AMZAAR MERCK SHARP DOHME</t>
  </si>
  <si>
    <t>ANGIAKAND CANONPHARMA PRODUC</t>
  </si>
  <si>
    <t>APROVEL SANOFI-AVENTIS</t>
  </si>
  <si>
    <t>ATACAND ASTRA ZENECA</t>
  </si>
  <si>
    <t>BLOKTRAN PHARMSTANDART</t>
  </si>
  <si>
    <t>BROZAAR BRINCALOV-A</t>
  </si>
  <si>
    <t>CANDECOR KRKA</t>
  </si>
  <si>
    <t>CANDESARTAN-SZ SEVERNAYA ZVEZDA</t>
  </si>
  <si>
    <t>CARDOSAL MENARINI</t>
  </si>
  <si>
    <t>COZAAR/HYZAAR MERCK SHARP DOHME</t>
  </si>
  <si>
    <t>DIOVAN NOVARTIS</t>
  </si>
  <si>
    <t>DUOPRESS OZON</t>
  </si>
  <si>
    <t>EDARBI NYCOMED/TAKEDA</t>
  </si>
  <si>
    <t>EXFORGE NOVARTIS</t>
  </si>
  <si>
    <t>IBERTAN POLPHARMA</t>
  </si>
  <si>
    <t>IRBESARTAN KERNPHARM</t>
  </si>
  <si>
    <t>IRSAR CANONPHARMA PRODUC</t>
  </si>
  <si>
    <t>LAZARTAN GEDEON RICHTER</t>
  </si>
  <si>
    <t>LORISTA KRKA</t>
  </si>
  <si>
    <t>LOSAREL SANDOZ GROUP</t>
  </si>
  <si>
    <t>LOSARTAN ALKALOID</t>
  </si>
  <si>
    <t>LOSARTAN CANONPHARMA PRODUC</t>
  </si>
  <si>
    <t>LOSARTAN GEDEON RICHTER</t>
  </si>
  <si>
    <t>LOSARTAN OKASA PHARMA</t>
  </si>
  <si>
    <t>LOSARTAN OZON</t>
  </si>
  <si>
    <t>LOSARTAN TEVA</t>
  </si>
  <si>
    <t>LOSARTAN UNIDENTIFIED MANUF</t>
  </si>
  <si>
    <t>LOSARTAN VERTEX ZAO</t>
  </si>
  <si>
    <t>LOZAP ZENTIVA</t>
  </si>
  <si>
    <t>MICARDIS BOEHRINGER</t>
  </si>
  <si>
    <t>NAVITEN SOLVAY</t>
  </si>
  <si>
    <t>NORTIVAN GEDEON RICHTER</t>
  </si>
  <si>
    <t>PRESARTAN IPCA</t>
  </si>
  <si>
    <t>PRITOR GLAXOSMITHKLINE</t>
  </si>
  <si>
    <t>TANTORDIO TORRENT</t>
  </si>
  <si>
    <t>TEVETEN ABBOTT</t>
  </si>
  <si>
    <t>TWYNSTA BOEHRINGER</t>
  </si>
  <si>
    <t>VALSACOR KRKA</t>
  </si>
  <si>
    <t>VALSAFORCE PHARM-CENTER</t>
  </si>
  <si>
    <t>VALSARTAN OZON</t>
  </si>
  <si>
    <t>VALSARTAN UNIDENTIFIED MANUF</t>
  </si>
  <si>
    <t>VALSARTAN ZENTIVA ZENTIVA</t>
  </si>
  <si>
    <t>VALZ ACTAVIS</t>
  </si>
  <si>
    <t>VAMLOSET KRKA</t>
  </si>
  <si>
    <t>VAZOTENZ ACTAVIS</t>
  </si>
  <si>
    <t>ZISACAR CADILA PHARMA</t>
  </si>
  <si>
    <t>Pharmacy Name</t>
  </si>
  <si>
    <t>Measure</t>
  </si>
  <si>
    <t>allowed_measures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</si>
</sst>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0.0%"/>
    <numFmt numFmtId="167" formatCode="_-* #,##0.0_р_._-;\-* #,##0.0_р_._-;_-* &quot;-&quot;??_р_._-;_-@_-"/>
    <numFmt numFmtId="168" formatCode="_-* #,##0.00\ [$RUB]_-;\-* #,##0.00\ [$RUB]_-;_-* &quot;-&quot;??\ [$RUB]_-;_-@_-" x16r2:formatCode16="_-* #,##0.00\ [$RUB-en-RU]_-;\-* #,##0.00\ [$RUB-en-RU]_-;_-* &quot;-&quot;??\ [$RUB-en-RU]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2F5F7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2F5F7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F2F5F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3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2" borderId="2" xfId="0" applyFont="1" applyFill="1" applyBorder="1"/>
    <xf numFmtId="0" fontId="7" fillId="0" borderId="0" xfId="0" applyFont="1"/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0" fillId="0" borderId="3" xfId="0" applyBorder="1"/>
    <xf numFmtId="0" fontId="0" fillId="0" borderId="5" xfId="0" applyBorder="1"/>
    <xf numFmtId="0" fontId="9" fillId="0" borderId="4" xfId="0" applyFont="1" applyBorder="1"/>
    <xf numFmtId="165" fontId="0" fillId="0" borderId="3" xfId="5" applyNumberFormat="1" applyFont="1" applyBorder="1"/>
    <xf numFmtId="165" fontId="0" fillId="0" borderId="5" xfId="5" applyNumberFormat="1" applyFont="1" applyBorder="1"/>
    <xf numFmtId="0" fontId="9" fillId="0" borderId="0" xfId="0" applyFont="1"/>
    <xf numFmtId="168" fontId="3" fillId="0" borderId="0" xfId="0" applyNumberFormat="1" applyFont="1"/>
    <xf numFmtId="168" fontId="3" fillId="2" borderId="2" xfId="0" applyNumberFormat="1" applyFont="1" applyFill="1" applyBorder="1"/>
    <xf numFmtId="165" fontId="7" fillId="3" borderId="11" xfId="5" applyNumberFormat="1" applyFont="1" applyFill="1" applyBorder="1" applyAlignment="1">
      <alignment horizontal="center"/>
    </xf>
    <xf numFmtId="166" fontId="7" fillId="5" borderId="11" xfId="6" applyNumberFormat="1" applyFont="1" applyFill="1" applyBorder="1" applyAlignment="1">
      <alignment horizontal="center"/>
    </xf>
    <xf numFmtId="166" fontId="7" fillId="7" borderId="11" xfId="6" applyNumberFormat="1" applyFont="1" applyFill="1" applyBorder="1" applyAlignment="1">
      <alignment horizontal="center"/>
    </xf>
    <xf numFmtId="166" fontId="7" fillId="7" borderId="13" xfId="6" applyNumberFormat="1" applyFont="1" applyFill="1" applyBorder="1" applyAlignment="1">
      <alignment horizontal="center"/>
    </xf>
    <xf numFmtId="166" fontId="7" fillId="7" borderId="14" xfId="6" applyNumberFormat="1" applyFont="1" applyFill="1" applyBorder="1" applyAlignment="1">
      <alignment horizontal="center"/>
    </xf>
    <xf numFmtId="165" fontId="3" fillId="3" borderId="15" xfId="5" applyNumberFormat="1" applyFont="1" applyFill="1" applyBorder="1" applyAlignment="1">
      <alignment horizontal="center"/>
    </xf>
    <xf numFmtId="167" fontId="3" fillId="3" borderId="15" xfId="5" applyNumberFormat="1" applyFont="1" applyFill="1" applyBorder="1" applyAlignment="1">
      <alignment horizontal="center"/>
    </xf>
    <xf numFmtId="166" fontId="10" fillId="5" borderId="11" xfId="6" applyNumberFormat="1" applyFont="1" applyFill="1" applyBorder="1" applyAlignment="1">
      <alignment horizontal="center"/>
    </xf>
    <xf numFmtId="166" fontId="10" fillId="7" borderId="11" xfId="6" applyNumberFormat="1" applyFont="1" applyFill="1" applyBorder="1" applyAlignment="1">
      <alignment horizontal="center"/>
    </xf>
    <xf numFmtId="166" fontId="10" fillId="7" borderId="13" xfId="6" applyNumberFormat="1" applyFont="1" applyFill="1" applyBorder="1" applyAlignment="1">
      <alignment horizontal="center"/>
    </xf>
    <xf numFmtId="166" fontId="10" fillId="7" borderId="14" xfId="6" applyNumberFormat="1" applyFont="1" applyFill="1" applyBorder="1" applyAlignment="1">
      <alignment horizontal="center"/>
    </xf>
    <xf numFmtId="165" fontId="3" fillId="3" borderId="7" xfId="5" applyNumberFormat="1" applyFont="1" applyFill="1" applyBorder="1" applyAlignment="1">
      <alignment horizontal="center"/>
    </xf>
    <xf numFmtId="0" fontId="11" fillId="0" borderId="0" xfId="0" applyFont="1"/>
    <xf numFmtId="165" fontId="7" fillId="3" borderId="16" xfId="5" applyNumberFormat="1" applyFont="1" applyFill="1" applyBorder="1" applyAlignment="1">
      <alignment horizontal="center"/>
    </xf>
    <xf numFmtId="165" fontId="10" fillId="3" borderId="17" xfId="5" applyNumberFormat="1" applyFont="1" applyFill="1" applyBorder="1" applyAlignment="1">
      <alignment horizontal="center"/>
    </xf>
    <xf numFmtId="165" fontId="10" fillId="3" borderId="18" xfId="5" applyNumberFormat="1" applyFont="1" applyFill="1" applyBorder="1" applyAlignment="1">
      <alignment horizontal="center"/>
    </xf>
    <xf numFmtId="0" fontId="0" fillId="0" borderId="19" xfId="0" applyBorder="1"/>
    <xf numFmtId="167" fontId="3" fillId="3" borderId="7" xfId="5" applyNumberFormat="1" applyFont="1" applyFill="1" applyBorder="1" applyAlignment="1">
      <alignment horizontal="center"/>
    </xf>
    <xf numFmtId="166" fontId="10" fillId="5" borderId="1" xfId="6" applyNumberFormat="1" applyFont="1" applyFill="1" applyBorder="1" applyAlignment="1">
      <alignment horizontal="center"/>
    </xf>
    <xf numFmtId="0" fontId="7" fillId="9" borderId="12" xfId="1" applyFont="1" applyFill="1" applyBorder="1" applyAlignment="1">
      <alignment horizontal="center" vertical="center" wrapText="1"/>
    </xf>
    <xf numFmtId="0" fontId="5" fillId="10" borderId="0" xfId="1" applyFont="1" applyFill="1" applyAlignment="1">
      <alignment horizontal="center" vertical="center"/>
    </xf>
    <xf numFmtId="0" fontId="6" fillId="4" borderId="8" xfId="1" applyFont="1" applyFill="1" applyBorder="1" applyAlignment="1">
      <alignment horizontal="center" vertical="center" readingOrder="1"/>
    </xf>
    <xf numFmtId="0" fontId="6" fillId="6" borderId="8" xfId="1" applyFont="1" applyFill="1" applyBorder="1" applyAlignment="1">
      <alignment horizontal="center" vertical="center" readingOrder="1"/>
    </xf>
    <xf numFmtId="0" fontId="6" fillId="8" borderId="9" xfId="1" applyFont="1" applyFill="1" applyBorder="1" applyAlignment="1">
      <alignment horizontal="center" vertical="center" readingOrder="1"/>
    </xf>
    <xf numFmtId="0" fontId="6" fillId="8" borderId="10" xfId="1" applyFont="1" applyFill="1" applyBorder="1" applyAlignment="1">
      <alignment horizontal="center" vertical="center" readingOrder="1"/>
    </xf>
    <xf numFmtId="0" fontId="6" fillId="8" borderId="6" xfId="1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right"/>
    </xf>
  </cellXfs>
  <cellStyles count="7">
    <cellStyle name="Comma" xfId="5" builtinId="3"/>
    <cellStyle name="Comma 2" xfId="3" xr:uid="{00000000-0005-0000-0000-000001000000}"/>
    <cellStyle name="Normal" xfId="0" builtinId="0"/>
    <cellStyle name="Normal 2" xfId="4" xr:uid="{00000000-0005-0000-0000-000003000000}"/>
    <cellStyle name="Normal 3" xfId="1" xr:uid="{00000000-0005-0000-0000-000004000000}"/>
    <cellStyle name="Per cent" xfId="6" builtinId="5"/>
    <cellStyle name="Percent 2" xfId="2" xr:uid="{00000000-0005-0000-0000-000006000000}"/>
  </cellStyles>
  <dxfs count="230"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 outline="0">
        <left/>
        <right/>
        <top style="thin">
          <color theme="0" tint="-0.34998626667073579"/>
        </top>
        <bottom/>
      </border>
    </dxf>
    <dxf>
      <numFmt numFmtId="165" formatCode="_-* #,##0_р_._-;\-* #,##0_р_._-;_-* &quot;-&quot;??_р_._-;_-@_-"/>
      <border diagonalUp="0" diagonalDown="0" outline="0">
        <left/>
        <right/>
        <top style="thin">
          <color theme="0" tint="-0.34998626667073579"/>
        </top>
        <bottom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 style="thin">
          <color theme="0" tint="-0.34998626667073579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numFmt numFmtId="7" formatCode="#,##0.00;\-#,##0.00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8" tint="0.59999389629810485"/>
        </patternFill>
      </fill>
    </dxf>
    <dxf>
      <numFmt numFmtId="165" formatCode="_-* #,##0_р_._-;\-* #,##0_р_._-;_-* &quot;-&quot;??_р_._-;_-@_-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>
        <top style="thin">
          <color theme="0" tint="-0.34998626667073579"/>
        </top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</border>
    </dxf>
    <dxf>
      <border>
        <bottom style="thin">
          <color theme="0" tint="-0.34998626667073579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6" formatCode="0.0%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7" formatCode="_-* #,##0.0_р_._-;\-* #,##0.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numFmt numFmtId="165" formatCode="_-* #,##0_р_._-;\-* #,##0_р_._-;_-* &quot;-&quot;??_р_._-;_-@_-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medium">
          <color indexed="64"/>
        </left>
        <top style="medium">
          <color indexed="64"/>
        </top>
      </border>
    </dxf>
    <dxf>
      <alignment horizontal="center" vertical="center" textRotation="0" wrapText="0" indent="0" justifyLastLine="0" shrinkToFit="0"/>
    </dxf>
  </dxfs>
  <tableStyles count="0" defaultTableStyle="TableStyleMedium2" defaultPivotStyle="PivotStyleLight16"/>
  <colors>
    <mruColors>
      <color rgb="FF963634"/>
      <color rgb="FF626292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B4A5853-EF09-1645-8E49-B72D90D2B3B3}" autoFormatId="16" applyNumberFormats="0" applyBorderFormats="0" applyFontFormats="0" applyPatternFormats="0" applyAlignmentFormats="0" applyWidthHeightFormats="0">
  <queryTableRefresh nextId="193">
    <queryTableFields count="7">
      <queryTableField id="191" name="name" tableColumnId="189"/>
      <queryTableField id="183" name="measures" tableColumnId="183"/>
      <queryTableField id="184" name="year" tableColumnId="184"/>
      <queryTableField id="187" name="quarter" tableColumnId="187"/>
      <queryTableField id="185" name="month" tableColumnId="185"/>
      <queryTableField id="189" name="month_num" tableColumnId="188"/>
      <queryTableField id="186" name="value" tableColumnId="18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EUR/RUB</v>
    <v>2</v>
    <v>3</v>
    <v>Finance</v>
    <v>4</v>
    <v>en-GB</v>
    <v>av8zxm</v>
    <v>268435456</v>
    <v>1</v>
    <v>Powered by Refinitiv</v>
    <v>120.621</v>
    <v>87.2303</v>
    <v>0.80100000000000005</v>
    <v>8.6049999999999998E-3</v>
    <v>RUB</v>
    <v>EUR</v>
    <v>94.066699999999997</v>
    <v>Currency Pair</v>
    <v>45863.134340277778</v>
    <v>93.021000000000001</v>
    <v>Euro/Russian Rouble FX Cross Rate</v>
    <v>93.089699999999993</v>
    <v>93.089699999999993</v>
    <v>93.890699999999995</v>
    <v>EURRUB</v>
    <v>EUR/RUB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urrency" t="s"/>
    <k n="From currency" t="s"/>
    <k n="High"/>
    <k n="Instrument type" t="s"/>
    <k n="Last trade time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7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_SubLabel</v>
      <v t="s">Last trade time</v>
      <v t="s">Ticker symbol</v>
      <v t="s">Change</v>
      <v t="s">Change (%)</v>
      <v t="s">Currency</v>
      <v t="s">From currency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%ProviderInfo</v>
    </a>
  </spbArrays>
  <spbData count="5">
    <spb s="0">
      <v>0</v>
      <v>Name</v>
    </spb>
    <spb s="1">
      <v>0</v>
      <v>0</v>
      <v>0</v>
    </spb>
    <spb s="2">
      <v>1</v>
      <v>1</v>
    </spb>
    <spb s="3">
      <v>1</v>
      <v>1</v>
      <v>2</v>
      <v>1</v>
      <v>1</v>
      <v>1</v>
      <v>3</v>
      <v>1</v>
      <v>1</v>
      <v>1</v>
      <v>4</v>
      <v>5</v>
    </spb>
    <spb s="4"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Last trade time" t="i"/>
    <k n="`%EntityServiceId" t="i"/>
  </s>
  <s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</dxfs>
  <richProperties>
    <rPr n="NumberFormat" t="s"/>
    <rPr n="IsTitleField" t="b"/>
  </richProperties>
  <richStyles>
    <rSty dxfid="1">
      <rpv i="0">_-* #,##0.00 [$RUB-en-RU]_-;-* #,##0.00 [$RUB-en-RU]_-;_-* "-"?? [$RUB-en-RU]_-;_-@_-</rpv>
    </rSty>
    <rSty>
      <rpv i="1">1</rpv>
    </rSty>
    <rSty dxfid="3"/>
    <rSty dxfid="2"/>
    <rSty dxfid="0">
      <rpv i="0">0.00</rpv>
    </rSty>
  </richStyles>
</richStyleSheet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D8ACB8-1FB9-364D-9926-53003232BC6E}" name="fct_euro" displayName="fct_euro" ref="A8:Y55" totalsRowShown="0" headerRowDxfId="229" tableBorderDxfId="228">
  <autoFilter ref="A8:Y55" xr:uid="{88D8ACB8-1FB9-364D-9926-53003232BC6E}">
    <filterColumn colId="1">
      <top10 val="11" filterVal="102625647.14"/>
    </filterColumn>
  </autoFilter>
  <sortState xmlns:xlrd2="http://schemas.microsoft.com/office/spreadsheetml/2017/richdata2" ref="A9:Y19">
    <sortCondition descending="1" ref="B8:B55"/>
  </sortState>
  <tableColumns count="25">
    <tableColumn id="1" xr3:uid="{25F0A767-C7FD-9147-B60A-7DEF6E427839}" name="Pharmacy Name" dataDxfId="227"/>
    <tableColumn id="2" xr3:uid="{8A7AE8F1-DA56-0646-BE23-5C2B576C1425}" name="Sales MAT" dataDxfId="226" dataCellStyle="Comma">
      <calculatedColumnFormula array="1">SUMPRODUCT((#REF! = A9) * (good_base[measures] = "Value Trade RUB") * (good_base[year] = $B$1) * (good_base[month_num] &lt;=$B$2) * (good_base[value])) / $B$4 + SUMPRODUCT((#REF! = A9) * (good_base[measures] = "Value Trade RUB") * (good_base[year] = $B$1-1) * (good_base[month_num] &gt;=$B$2 + 1) * (good_base[value])) / $B$4</calculatedColumnFormula>
    </tableColumn>
    <tableColumn id="3" xr3:uid="{01B2B960-DFBD-1149-9B43-397CBD5E478C}" name="Sales YTD" dataDxfId="225" dataCellStyle="Comma">
      <calculatedColumnFormula array="1">SUMPRODUCT((#REF! = A9) * (good_base[measures] = "Value Trade RUB") * (good_base[year] = $B$1) * (good_base[month_num] &lt;=$B$2) * (good_base[value])) / $B$4</calculatedColumnFormula>
    </tableColumn>
    <tableColumn id="4" xr3:uid="{720FB013-A795-B34F-A25C-0FE40EB3F259}" name="Sales RQ" dataDxfId="224" dataCellStyle="Comma">
      <calculatedColumnFormula array="1" xml:space="preserve">
IF($B$2 - 2 &gt; 0,
SUMPRODUCT((#REF! = A9) * (good_base[measures] = "Value Trade RUB") * (good_base[year] = $B$1) * (good_base[month_num] &lt;=$B$2) * (good_base[month_num] &gt;=$B$2-2) * (good_base[value])) / $B$4,
SUMPRODUCT((#REF! = A9) * (good_base[measures] = "Value Trade RUB") * (good_base[year] = $B$1) * (good_base[month_num] &lt;=$B$2) * (good_base[value])) / $B$4 +
SUMPRODUCT((#REF! = A9) * (good_base[measures] = "Value Trade RUB") * (good_base[year] = $B$1-1) * (good_base[month_num] &gt;=12 + $B$2-2) * (good_base[value])) / $B$4)</calculatedColumnFormula>
    </tableColumn>
    <tableColumn id="5" xr3:uid="{424435CF-2AC7-D14E-8BE6-0B4E34711F04}" name="Sales Month" dataDxfId="223" dataCellStyle="Comma">
      <calculatedColumnFormula array="1">SUMPRODUCT((#REF! = A9) * (good_base[measures] = "Value Trade RUB") * (good_base[year] = $B$1) * (good_base[month_num] = $B$2) * (good_base[value])) / $B$4</calculatedColumnFormula>
    </tableColumn>
    <tableColumn id="6" xr3:uid="{1F877D1E-9F98-924E-AC99-461D9A8D440D}" name="Sales, PY MAT" dataDxfId="222" dataCellStyle="Comma">
      <calculatedColumnFormula array="1">(SUMPRODUCT((#REF! = A9) * (good_base[measures] = "Value Trade RUB") * (good_base[year] = $B$1 - 1) * (good_base[month_num] &lt;=$B$2) * (good_base[value])) / $B$4 + SUMPRODUCT((#REF! = A9) * (good_base[measures] = "Value Trade RUB") * (good_base[year] = $B$1-2) * (good_base[month_num] &gt;=$B$2 + 1) * (good_base[value])) / $B$4)</calculatedColumnFormula>
    </tableColumn>
    <tableColumn id="7" xr3:uid="{B579FE9A-FC16-7944-9D9D-E784598FD031}" name="Sales, PY YTD" dataDxfId="221" dataCellStyle="Comma">
      <calculatedColumnFormula array="1">SUMPRODUCT((#REF! = A9) * (good_base[measures] = "Value Trade RUB") * (good_base[year] = $B$1-1) * (good_base[month_num] &lt;=$B$2) * (good_base[value])) / $B$4</calculatedColumnFormula>
    </tableColumn>
    <tableColumn id="8" xr3:uid="{AE9DE1C4-A153-6245-A2B7-9947C0BA7E5A}" name="Sales, PY RQ" dataDxfId="220" dataCellStyle="Comma">
      <calculatedColumnFormula array="1">IF($B$2 - 2 &gt; 0,
SUMPRODUCT((#REF! = A9) * (good_base[measures] = "Value Trade RUB") * (good_base[year] = $B$1 - 1) * (good_base[month_num] &lt;=$B$2) * (good_base[month_num] &gt;=$B$2-2) * (good_base[value])) / $B$4,
SUMPRODUCT((#REF! = A9) * (good_base[measures] = "Value Trade RUB") * (good_base[year] = $B$1 - 1) * (good_base[month_num] &lt;=$B$2) * (good_base[value])) / $B$4 +
SUMPRODUCT((#REF! = A9) * (good_base[measures] = "Value Trade RUB") * (good_base[year] = $B$1-2) * (good_base[month_num] &gt;=12 + $B$2-2) * (good_base[value])) / $B$4)</calculatedColumnFormula>
    </tableColumn>
    <tableColumn id="9" xr3:uid="{7C1E31F8-AFD0-A74A-AE7E-B381FD9D622D}" name="Sales, PY Month" dataDxfId="219" dataCellStyle="Comma">
      <calculatedColumnFormula array="1">SUMPRODUCT((#REF! = A9) * (good_base[measures] = "Value Trade RUB") * (good_base[year] = $B$1-1) * (good_base[month_num] = $B$2) * (good_base[value])) / $B$4</calculatedColumnFormula>
    </tableColumn>
    <tableColumn id="10" xr3:uid="{9A531D92-D758-6B48-81E4-C4D258A274C4}" name="Incremental sales MAT" dataDxfId="218" dataCellStyle="Comma">
      <calculatedColumnFormula>B9 - F9</calculatedColumnFormula>
    </tableColumn>
    <tableColumn id="11" xr3:uid="{C4236628-DB21-9D4A-B62F-4DE965DBD8FB}" name="Incremental sales YTD" dataDxfId="217" dataCellStyle="Comma">
      <calculatedColumnFormula>C9 - G9</calculatedColumnFormula>
    </tableColumn>
    <tableColumn id="12" xr3:uid="{67044C8E-9DB8-5D4B-BF56-E185789FF3ED}" name="Incremental sales RQ" dataDxfId="216" dataCellStyle="Comma">
      <calculatedColumnFormula>D9 - H9</calculatedColumnFormula>
    </tableColumn>
    <tableColumn id="13" xr3:uid="{92D891E9-8B54-A747-A650-48D12AF7411F}" name="Incremental sales Month" dataDxfId="215" dataCellStyle="Comma">
      <calculatedColumnFormula>E9 - I9</calculatedColumnFormula>
    </tableColumn>
    <tableColumn id="14" xr3:uid="{55BDDE51-BEF4-F847-AF19-A424921F9E20}" name="Sales growth, % MAT" dataDxfId="214" dataCellStyle="Per cent">
      <calculatedColumnFormula>IFERROR(B9 / F9 - 1, 0)</calculatedColumnFormula>
    </tableColumn>
    <tableColumn id="15" xr3:uid="{E4B4F76E-7EEB-C64E-8772-8F1FD77547AE}" name="Sales growth, % YTD" dataDxfId="213" dataCellStyle="Per cent">
      <calculatedColumnFormula>IFERROR(C9 / G9 - 1, 0)</calculatedColumnFormula>
    </tableColumn>
    <tableColumn id="16" xr3:uid="{64736552-0F75-F945-93E1-EE05FBA56316}" name="Sales growth, % RQ" dataDxfId="212" dataCellStyle="Per cent">
      <calculatedColumnFormula>IFERROR(D9 / H9 - 1, 0)</calculatedColumnFormula>
    </tableColumn>
    <tableColumn id="17" xr3:uid="{C96979C5-7199-414D-A478-67024DB92BC3}" name="Sales growth, % Month" dataDxfId="211" dataCellStyle="Per cent">
      <calculatedColumnFormula>IFERROR(E9 / I9 - 1, 0)</calculatedColumnFormula>
    </tableColumn>
    <tableColumn id="18" xr3:uid="{2DE7C6BE-7B90-BC40-9A63-523A1DCEB2FF}" name="MS, % MAT" dataDxfId="210" dataCellStyle="Per cent"/>
    <tableColumn id="19" xr3:uid="{C49A4F9C-8C48-5B4D-8069-670691404D8B}" name="MS, % MAT +/-" dataDxfId="209" dataCellStyle="Per cent"/>
    <tableColumn id="20" xr3:uid="{415F0161-3F08-2B46-8E0F-A39A6BABDFAD}" name="MS, % YTD" dataDxfId="208" dataCellStyle="Per cent"/>
    <tableColumn id="21" xr3:uid="{581980D6-806F-3D46-8793-FE1E5C5BF8EC}" name="MS, % YTD +/-" dataDxfId="207" dataCellStyle="Per cent"/>
    <tableColumn id="22" xr3:uid="{2AB6A5E0-FC4B-FD4D-9797-A7A922098652}" name="MS, % RQ" dataDxfId="206" dataCellStyle="Per cent"/>
    <tableColumn id="23" xr3:uid="{383DECBE-81EC-4249-9BDA-3004C43D4C8E}" name="MS, % RQ +/-" dataDxfId="205" dataCellStyle="Per cent"/>
    <tableColumn id="24" xr3:uid="{0B094DCB-FB5D-5748-BEA8-5B553321094D}" name="MS, % Month" dataDxfId="204" dataCellStyle="Per cent"/>
    <tableColumn id="25" xr3:uid="{D480687A-5BAE-EC42-9449-FCE24F1DEB61}" name="MS, % Month +/-" dataDxfId="203" dataCellStyle="Per 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4F527-C3B5-514F-972B-6C890420CD58}" name="good_base" displayName="good_base" ref="A1:G4795" tableType="queryTable" headerRowDxfId="202" headerRowBorderDxfId="201" tableBorderDxfId="200" totalsRowBorderDxfId="199">
  <autoFilter ref="A1:G4795" xr:uid="{7004F527-C3B5-514F-972B-6C890420CD58}"/>
  <tableColumns count="7">
    <tableColumn id="189" xr3:uid="{1132A65F-D02A-8F41-92CC-06F46ACBBC63}" uniqueName="189" name="name" queryTableFieldId="191" dataDxfId="198" dataCellStyle="Comma"/>
    <tableColumn id="183" xr3:uid="{273DF487-71BF-E344-B115-DC932A6699DD}" uniqueName="183" name="measures" queryTableFieldId="183" dataDxfId="197" totalsRowDxfId="0"/>
    <tableColumn id="184" xr3:uid="{A1CA835B-1246-174C-9A2E-6629DEFFE8C3}" uniqueName="184" name="year" queryTableFieldId="184" dataDxfId="196" totalsRowDxfId="1"/>
    <tableColumn id="187" xr3:uid="{80A0AEF4-5568-B043-B586-D0D968DEF169}" uniqueName="187" name="quarter" queryTableFieldId="187" dataDxfId="195" totalsRowDxfId="2" dataCellStyle="Comma"/>
    <tableColumn id="185" xr3:uid="{FA841DED-F7E2-7548-9AC6-AAB58A92E938}" uniqueName="185" name="month" queryTableFieldId="185" dataDxfId="194" totalsRowDxfId="3"/>
    <tableColumn id="188" xr3:uid="{D53B9A17-9D7B-0B42-8D8A-4DB87EF42B34}" uniqueName="188" name="month_num" queryTableFieldId="189" dataDxfId="193" totalsRowDxfId="4" dataCellStyle="Comma"/>
    <tableColumn id="186" xr3:uid="{8914BF79-913D-E143-A499-435358611795}" uniqueName="186" name="value" totalsRowFunction="sum" queryTableFieldId="186" dataDxfId="192" totalsRowDxfId="5" dataCellStyle="Comma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6FAB38-55A4-F747-803D-E2DB434C9E35}" name="bad_base" displayName="bad_base" ref="A17:FZ63" totalsRowShown="0" headerRowDxfId="191" dataDxfId="190">
  <autoFilter ref="A17:FZ63" xr:uid="{F06FAB38-55A4-F747-803D-E2DB434C9E35}"/>
  <tableColumns count="182">
    <tableColumn id="1" xr3:uid="{B6DFF179-809D-9F43-B227-FD4AFBFC7451}" name="Brand"/>
    <tableColumn id="2" xr3:uid="{D457D153-A080-9641-BB29-4A2C59C1EB88}" name="Corporation Man"/>
    <tableColumn id="3" xr3:uid="{F71B71ED-F7AB-FF47-864F-6330B7A75072}" name="Value Trade RUB Jan 2010" dataDxfId="189"/>
    <tableColumn id="4" xr3:uid="{B9B5756F-7070-B648-8F21-5F85F1BCA870}" name="Value Trade RUB Feb 2010" dataDxfId="188"/>
    <tableColumn id="5" xr3:uid="{0287CD52-8D87-8C4B-A466-FA96C3AFE55A}" name="Value Trade RUB Mar 2010" dataDxfId="187"/>
    <tableColumn id="6" xr3:uid="{D2D000B3-CFB2-E748-B5DC-7FE312D970E6}" name="Value Trade RUB Apr 2010" dataDxfId="186"/>
    <tableColumn id="7" xr3:uid="{CB8E18A6-6141-C74A-A968-192745EE75DD}" name="Value Trade RUB May 2010" dataDxfId="185"/>
    <tableColumn id="8" xr3:uid="{8BFE41B1-0750-564B-BCBA-913788E0D4C4}" name="Value Trade RUB Jun 2010" dataDxfId="184"/>
    <tableColumn id="9" xr3:uid="{F7FB25FD-4D92-DF40-9725-9E3F6A0960D3}" name="Value Trade RUB Jul 2010" dataDxfId="183"/>
    <tableColumn id="10" xr3:uid="{0BE372E1-D666-B34D-B0C5-CCE1D5090062}" name="Value Trade RUB Aug 2010" dataDxfId="182"/>
    <tableColumn id="11" xr3:uid="{FB78DE1A-0FA5-2C4F-B87F-5B4524916372}" name="Value Trade RUB Sep 2010" dataDxfId="181"/>
    <tableColumn id="12" xr3:uid="{BE6C8ECA-40F8-044B-BDB1-9759B0C3CBF4}" name="Value Trade RUB Oct 2010" dataDxfId="180"/>
    <tableColumn id="13" xr3:uid="{CE1F5015-CF8F-F24E-8F68-31B4900799D1}" name="Value Trade RUB Nov 2010" dataDxfId="179"/>
    <tableColumn id="14" xr3:uid="{E03E91B7-7724-854E-BF19-11A89553D267}" name="Value Trade RUB Dec 2010" dataDxfId="178"/>
    <tableColumn id="15" xr3:uid="{9AC6963F-989E-2E4F-916F-E9C7E46A0D6B}" name="Value Trade RUB Jan 2011" dataDxfId="177"/>
    <tableColumn id="16" xr3:uid="{551AF72B-A0B6-EB4C-9C2D-069C21105067}" name="Value Trade RUB Feb 2011" dataDxfId="176"/>
    <tableColumn id="17" xr3:uid="{53A0581E-2A1D-AB45-9B90-E015A55A47EB}" name="Value Trade RUB Mar 2011" dataDxfId="175"/>
    <tableColumn id="18" xr3:uid="{FD5D7828-2A16-484C-8A51-63848C75F1C6}" name="Value Trade RUB Apr 2011" dataDxfId="174"/>
    <tableColumn id="19" xr3:uid="{D0682FCD-D0E3-DA42-80BE-4F4233ACF082}" name="Value Trade RUB May 2011" dataDxfId="173"/>
    <tableColumn id="20" xr3:uid="{DD1309A7-B974-254C-98E1-C12817B6A219}" name="Value Trade RUB Jun 2011" dataDxfId="172"/>
    <tableColumn id="21" xr3:uid="{8C579ED8-5157-B74C-B047-D4255E8E9623}" name="Value Trade RUB Jul 2011" dataDxfId="171"/>
    <tableColumn id="22" xr3:uid="{94748033-E890-0545-B459-50AB1304D949}" name="Value Trade RUB Aug 2011" dataDxfId="170"/>
    <tableColumn id="23" xr3:uid="{F6FDCF6F-EEE6-174B-ACBA-73AEBC3E0F16}" name="Value Trade RUB Sep 2011" dataDxfId="169"/>
    <tableColumn id="24" xr3:uid="{FBA8339A-BE45-1D49-97CE-E3A3385B89B1}" name="Value Trade RUB Oct 2011" dataDxfId="168"/>
    <tableColumn id="25" xr3:uid="{7799F728-4F97-F741-9778-9B2BA216BA2D}" name="Value Trade RUB Nov 2011" dataDxfId="167"/>
    <tableColumn id="26" xr3:uid="{D227717F-A3C8-8940-AD3C-678EA8370A70}" name="Value Trade RUB Dec 2011" dataDxfId="166"/>
    <tableColumn id="27" xr3:uid="{B35AFB03-9E80-F344-9463-9C8E68B77D1D}" name="Value Trade RUB Jan 2012" dataDxfId="165"/>
    <tableColumn id="28" xr3:uid="{0E65B002-B754-2847-A64B-BDAF5A3E6114}" name="Value Trade RUB Feb 2012" dataDxfId="164"/>
    <tableColumn id="29" xr3:uid="{2610D1D0-20D0-6D4E-AAAE-D32EC03320A2}" name="Value Trade RUB Mar 2012" dataDxfId="163"/>
    <tableColumn id="30" xr3:uid="{2D2231DD-A0A3-EA4D-9657-C48D6F443BFF}" name="Value Trade RUB Apr 2012" dataDxfId="162"/>
    <tableColumn id="31" xr3:uid="{F94935DC-98EA-8C4C-AEF3-611E7CCEDD52}" name="Value Trade RUB May 2012" dataDxfId="161"/>
    <tableColumn id="32" xr3:uid="{CBB69288-D84E-0E47-8116-8DD2177232F6}" name="Value Trade RUB Jun 2012" dataDxfId="160"/>
    <tableColumn id="33" xr3:uid="{44E1D765-B4A6-284E-A20D-00A3D79767EA}" name="Value Trade RUB Jul 2012" dataDxfId="159"/>
    <tableColumn id="34" xr3:uid="{6C64922F-E76E-BF49-8FB3-5D81643944E6}" name="Value Trade RUB Aug 2012" dataDxfId="158"/>
    <tableColumn id="35" xr3:uid="{24EF54D6-7717-294D-93B2-37A1A1B7DCE2}" name="Value Trade RUB Sep 2012" dataDxfId="157"/>
    <tableColumn id="36" xr3:uid="{159359A4-E9E1-7F49-9571-77012D7AAAFB}" name="Value Trade RUB Oct 2012" dataDxfId="156"/>
    <tableColumn id="37" xr3:uid="{4102AF02-D894-CC4C-BF9D-D5A1C76808D6}" name="Value Trade RUB Nov 2012" dataDxfId="155"/>
    <tableColumn id="38" xr3:uid="{DF6EA594-2DC5-214C-8E3A-F599E66B4CAB}" name="Value Trade RUB Dec 2012" dataDxfId="154"/>
    <tableColumn id="39" xr3:uid="{B75D8EDA-E325-0B4A-8F75-9DD74076C69F}" name="Value Trade RUB Jan 2013" dataDxfId="153"/>
    <tableColumn id="40" xr3:uid="{6EDE6219-7306-A048-AC3F-E4619D14C8D1}" name="Value Trade RUB Feb 2013" dataDxfId="152"/>
    <tableColumn id="41" xr3:uid="{7505B5FE-F4FE-0D4B-AAFE-215EC0AFBA21}" name="Value Trade RUB Mar 2013" dataDxfId="151"/>
    <tableColumn id="42" xr3:uid="{547FB837-D108-FD4E-8DDC-3AD97D7C5D7B}" name="Value Trade RUB Apr 2013" dataDxfId="150"/>
    <tableColumn id="43" xr3:uid="{3C3E6771-B62F-AA49-BADD-617C547965D9}" name="Value Trade RUB May 2013" dataDxfId="149"/>
    <tableColumn id="44" xr3:uid="{A356A2A7-AF4C-2945-B681-B86FF872E37A}" name="Value Trade RUB Jun 2013" dataDxfId="148"/>
    <tableColumn id="45" xr3:uid="{09018D45-9C30-4E41-AB32-6F2853BC9EA6}" name="Value Trade RUB Jul 2013" dataDxfId="147"/>
    <tableColumn id="46" xr3:uid="{AA51499E-C4B8-FD49-929C-51C263C5C7F5}" name="Value Trade RUB Aug 2013" dataDxfId="146"/>
    <tableColumn id="47" xr3:uid="{E0863342-9BCD-C24A-A60B-4E6C67D56BA0}" name="Value Trade RUB Sep 2013" dataDxfId="145"/>
    <tableColumn id="48" xr3:uid="{FBB435D0-8F96-1843-836E-726B93698369}" name="Value Trade RUB Oct 2013" dataDxfId="144"/>
    <tableColumn id="49" xr3:uid="{B8346413-1B15-FE41-B529-63688E92E9D8}" name="Value Trade RUB Nov 2013" dataDxfId="143"/>
    <tableColumn id="50" xr3:uid="{D79302BB-4371-E04B-B208-8D2840DF0033}" name="Value Trade RUB Dec 2013" dataDxfId="142"/>
    <tableColumn id="51" xr3:uid="{72EF8318-5767-8D46-8C79-96A2BE91BE6E}" name="Value Trade RUB Jan 2014" dataDxfId="141"/>
    <tableColumn id="52" xr3:uid="{7EE3B0C2-6DEF-2144-8B5E-B89A6FD9027E}" name="Value Trade RUB Feb 2014" dataDxfId="140"/>
    <tableColumn id="53" xr3:uid="{6A8287A2-7725-A541-9985-A3EE13AAE9CF}" name="Value Trade RUB Mar 2014" dataDxfId="139"/>
    <tableColumn id="54" xr3:uid="{3D318525-8B40-B745-8842-0BD5678C8FED}" name="Value Trade RUB Apr 2014" dataDxfId="138"/>
    <tableColumn id="55" xr3:uid="{4D692173-74FF-734E-8DBD-7BF4A09820C6}" name="Value Trade RUB May 2014" dataDxfId="137"/>
    <tableColumn id="56" xr3:uid="{C26D68E7-4682-0141-AB68-435643060E09}" name="Value Trade RUB Jun 2014" dataDxfId="136"/>
    <tableColumn id="57" xr3:uid="{CC22FB26-DC4C-B247-8345-77A353FAEEDE}" name="Value Trade RUB Jul 2014" dataDxfId="135"/>
    <tableColumn id="58" xr3:uid="{6A41F1BE-0BD9-AF48-BA40-0CDA535FCC77}" name="Value Trade RUB Aug 2014" dataDxfId="134"/>
    <tableColumn id="59" xr3:uid="{CCE2ED37-AB00-D845-A8A2-5A5FAE1B4D82}" name="Value Trade RUB Sep 2014" dataDxfId="133"/>
    <tableColumn id="60" xr3:uid="{15029617-A278-ED4E-811D-D38671AFF8D2}" name="Value Trade RUB Oct 2014" dataDxfId="132"/>
    <tableColumn id="61" xr3:uid="{BCBEA769-111E-AD47-9801-E9D8A57CDB99}" name="Value Trade RUB Nov 2014" dataDxfId="131"/>
    <tableColumn id="62" xr3:uid="{CFEACE29-AE64-D947-A6AE-5F530C0DB719}" name="Value Trade RUB Dec 2014" dataDxfId="130"/>
    <tableColumn id="63" xr3:uid="{710061B4-B195-8E4C-B726-276F5C0ABF3D}" name="Volume Treatment Days Jan 2010" dataDxfId="129"/>
    <tableColumn id="64" xr3:uid="{69D33336-593E-FB4E-AFD2-3B169E0B719F}" name="Volume Treatment Days Feb 2010" dataDxfId="128"/>
    <tableColumn id="65" xr3:uid="{796A6108-1EB7-DD43-9E60-C9BA25A7137F}" name="Volume Treatment Days Mar 2010" dataDxfId="127"/>
    <tableColumn id="66" xr3:uid="{7D159B85-0C19-B746-A5EA-0A9EC58B5634}" name="Volume Treatment Days Apr 2010" dataDxfId="126"/>
    <tableColumn id="67" xr3:uid="{FE62C5B9-9225-A64E-8095-E07840999EE5}" name="Volume Treatment Days May 2010" dataDxfId="125"/>
    <tableColumn id="68" xr3:uid="{88C180A5-3D33-6A4D-9A41-F6A01144A94F}" name="Volume Treatment Days Jun 2010" dataDxfId="124"/>
    <tableColumn id="69" xr3:uid="{A4141709-48E5-B245-A9A6-7F84A8BF2F4B}" name="Volume Treatment Days Jul 2010" dataDxfId="123"/>
    <tableColumn id="70" xr3:uid="{BE32BB4E-F3E1-6044-A32F-3D99A11D16C3}" name="Volume Treatment Days Aug 2010" dataDxfId="122"/>
    <tableColumn id="71" xr3:uid="{09DC9135-5D84-2C48-9B80-0ABE9E8ADDC8}" name="Volume Treatment Days Sep 2010" dataDxfId="121"/>
    <tableColumn id="72" xr3:uid="{8C8407DF-FD25-AA47-9333-E9C6161C3C09}" name="Volume Treatment Days Oct 2010" dataDxfId="120"/>
    <tableColumn id="73" xr3:uid="{7CC9EEB9-17FD-4540-8580-E9E639893AA0}" name="Volume Treatment Days Nov 2010" dataDxfId="119"/>
    <tableColumn id="74" xr3:uid="{F65E6163-EF2E-0648-BCF0-C07C337BD1AE}" name="Volume Treatment Days Dec 2010" dataDxfId="118"/>
    <tableColumn id="75" xr3:uid="{75369AA9-2E1E-CE44-87E9-34C5E3BFDC46}" name="Volume Treatment Days Jan 2011" dataDxfId="117"/>
    <tableColumn id="76" xr3:uid="{1237F6AB-38FE-D448-83D1-57E85D0206D2}" name="Volume Treatment Days Feb 2011" dataDxfId="116"/>
    <tableColumn id="77" xr3:uid="{5E11488E-56AF-014A-8D8C-0229438CE3F0}" name="Volume Treatment Days Mar 2011" dataDxfId="115"/>
    <tableColumn id="78" xr3:uid="{13298821-9F2A-7649-9AF7-8AB4C9BD8BB1}" name="Volume Treatment Days Apr 2011" dataDxfId="114"/>
    <tableColumn id="79" xr3:uid="{C1348CE8-C41C-A943-B255-0AE03B6CEEB2}" name="Volume Treatment Days May 2011" dataDxfId="113"/>
    <tableColumn id="80" xr3:uid="{05925E05-C543-934C-982A-67A34068ED16}" name="Volume Treatment Days Jun 2011" dataDxfId="112"/>
    <tableColumn id="81" xr3:uid="{0499B0C5-D14C-0C4C-A495-E28829CB84BE}" name="Volume Treatment Days Jul 2011" dataDxfId="111"/>
    <tableColumn id="82" xr3:uid="{191B8F4A-477F-FA4B-AEB0-56FD5DF84523}" name="Volume Treatment Days Aug 2011" dataDxfId="110"/>
    <tableColumn id="83" xr3:uid="{4AF66643-A22C-F046-8398-D266B6DC9CB5}" name="Volume Treatment Days Sep 2011" dataDxfId="109"/>
    <tableColumn id="84" xr3:uid="{769D3E99-D897-F44E-8883-01FA4DF8AB6D}" name="Volume Treatment Days Oct 2011" dataDxfId="108"/>
    <tableColumn id="85" xr3:uid="{7E93BC42-5B48-944A-81A9-2D3DA283FF70}" name="Volume Treatment Days Nov 2011" dataDxfId="107"/>
    <tableColumn id="86" xr3:uid="{CE0F2C97-78D8-F247-AE3B-A51772765DCF}" name="Volume Treatment Days Dec 2011" dataDxfId="106"/>
    <tableColumn id="87" xr3:uid="{37B376A2-D715-0743-B0BA-E33EEAD53CF6}" name="Volume Treatment Days Jan 2012" dataDxfId="105"/>
    <tableColumn id="88" xr3:uid="{4B08A10E-7390-E443-A490-18CBCED14884}" name="Volume Treatment Days Feb 2012" dataDxfId="104"/>
    <tableColumn id="89" xr3:uid="{53A9059B-824B-B440-B0CE-D5E88E72F29B}" name="Volume Treatment Days Mar 2012" dataDxfId="103"/>
    <tableColumn id="90" xr3:uid="{BF03B3AB-1AED-7141-87EA-F1804BA1948A}" name="Volume Treatment Days Apr 2012" dataDxfId="102"/>
    <tableColumn id="91" xr3:uid="{82882FFC-A022-7F4B-B625-83CF339CB7E5}" name="Volume Treatment Days May 2012" dataDxfId="101"/>
    <tableColumn id="92" xr3:uid="{2F4ED607-F018-914B-A771-F0CF3A64CC7B}" name="Volume Treatment Days Jun 2012" dataDxfId="100"/>
    <tableColumn id="93" xr3:uid="{CE0573F1-2EBA-AD4F-B379-97B28069FB32}" name="Volume Treatment Days Jul 2012" dataDxfId="99"/>
    <tableColumn id="94" xr3:uid="{C0167B0F-8A02-5C4C-9A1C-DAA3EB58F26D}" name="Volume Treatment Days Aug 2012" dataDxfId="98"/>
    <tableColumn id="95" xr3:uid="{D5967A20-1278-CF4C-8C12-F0F02E90C233}" name="Volume Treatment Days Sep 2012" dataDxfId="97"/>
    <tableColumn id="96" xr3:uid="{0C5471BA-1DEB-EA44-B1B8-E412964B2BB0}" name="Volume Treatment Days Oct 2012" dataDxfId="96"/>
    <tableColumn id="97" xr3:uid="{C1414C8D-01A6-AA49-B9CD-1036C15999EB}" name="Volume Treatment Days Nov 2012" dataDxfId="95"/>
    <tableColumn id="98" xr3:uid="{C1744588-3FAE-AC41-BCEB-BA9BBA4A9770}" name="Volume Treatment Days Dec 2012" dataDxfId="94"/>
    <tableColumn id="99" xr3:uid="{E483A7A1-9A8C-5248-961F-ED76C89FAC98}" name="Volume Treatment Days Jan 2013" dataDxfId="93"/>
    <tableColumn id="100" xr3:uid="{B7424B67-0F93-DC43-B23F-44D3C78D4244}" name="Volume Treatment Days Feb 2013" dataDxfId="92"/>
    <tableColumn id="101" xr3:uid="{C96FBE36-DB5D-6C46-A5E0-E0E1C2A50100}" name="Volume Treatment Days Mar 2013" dataDxfId="91"/>
    <tableColumn id="102" xr3:uid="{925A7C4B-9471-334E-8EA1-CB58BC8A3A2A}" name="Volume Treatment Days Apr 2013" dataDxfId="90"/>
    <tableColumn id="103" xr3:uid="{8569D5C7-0ABE-5042-8A8F-1F9ACC513B3A}" name="Volume Treatment Days May 2013" dataDxfId="89"/>
    <tableColumn id="104" xr3:uid="{4614028E-8618-E44B-BB7A-148ACD81E988}" name="Volume Treatment Days Jun 2013" dataDxfId="88"/>
    <tableColumn id="105" xr3:uid="{9026D5C6-EE73-2741-A8AE-C615F8382555}" name="Volume Treatment Days Jul 2013" dataDxfId="87"/>
    <tableColumn id="106" xr3:uid="{FAC6B610-FE78-664A-8B33-B67F3B11C53C}" name="Volume Treatment Days Aug 2013" dataDxfId="86"/>
    <tableColumn id="107" xr3:uid="{3C2C5B3B-D832-E040-ACB2-277CCC7115F1}" name="Volume Treatment Days Sep 2013" dataDxfId="85"/>
    <tableColumn id="108" xr3:uid="{09437613-5A9B-824F-BD98-3992328F3092}" name="Volume Treatment Days Oct 2013" dataDxfId="84"/>
    <tableColumn id="109" xr3:uid="{9E5D2885-D8A2-5947-A7DF-6AD635A51E7C}" name="Volume Treatment Days Nov 2013" dataDxfId="83"/>
    <tableColumn id="110" xr3:uid="{B56F1DCF-8A52-8E40-A7CF-802BDF85A8E9}" name="Volume Treatment Days Dec 2013" dataDxfId="82"/>
    <tableColumn id="111" xr3:uid="{68ABB5DE-1EC6-0144-88FC-A04939C79621}" name="Volume Treatment Days Jan 2014" dataDxfId="81"/>
    <tableColumn id="112" xr3:uid="{DA8514D5-B456-1D4C-8327-7238D6F27A7C}" name="Volume Treatment Days Feb 2014" dataDxfId="80"/>
    <tableColumn id="113" xr3:uid="{6BA71411-3E8B-494C-977C-6E63EEAE9B4A}" name="Volume Treatment Days Mar 2014" dataDxfId="79"/>
    <tableColumn id="114" xr3:uid="{9E0E18AF-9A0D-6A4C-AA4B-843F1B58CBA9}" name="Volume Treatment Days Apr 2014" dataDxfId="78"/>
    <tableColumn id="115" xr3:uid="{1FC7633F-DE1C-9E40-B7B0-DF5C18FB3BFC}" name="Volume Treatment Days May 2014" dataDxfId="77"/>
    <tableColumn id="116" xr3:uid="{BD240454-A11B-824F-AEA9-D59090EF3F59}" name="Volume Treatment Days Jun 2014" dataDxfId="76"/>
    <tableColumn id="117" xr3:uid="{44C23385-DCD2-2D4F-94B1-A1CA947B037B}" name="Volume Treatment Days Jul 2014" dataDxfId="75"/>
    <tableColumn id="118" xr3:uid="{EE7461B2-FC1C-8649-881F-D33136F98CF8}" name="Volume Treatment Days Aug 2014" dataDxfId="74"/>
    <tableColumn id="119" xr3:uid="{95E9ABB7-3852-CF42-A788-3B8698AD807B}" name="Volume Treatment Days Sep 2014" dataDxfId="73"/>
    <tableColumn id="120" xr3:uid="{CCA8BAF4-9577-9547-BCF0-440C01AF9C57}" name="Volume Treatment Days Oct 2014" dataDxfId="72"/>
    <tableColumn id="121" xr3:uid="{6AEF7E2A-8AAF-5C4F-9A62-5205F592C8D4}" name="Volume Treatment Days Nov 2014" dataDxfId="71"/>
    <tableColumn id="122" xr3:uid="{0AAD326E-A595-1C41-A3E4-7157A3E4EE4A}" name="Volume Treatment Days Dec 2014" dataDxfId="70"/>
    <tableColumn id="123" xr3:uid="{934FBE36-4AAA-C547-8DFD-2FBBCE4AADD7}" name="Standard Units Jan 2010" dataDxfId="69"/>
    <tableColumn id="124" xr3:uid="{DB28B125-1510-C04B-AA69-354B391D0EC1}" name="Standard Units Feb 2010" dataDxfId="68"/>
    <tableColumn id="125" xr3:uid="{C24AA931-E260-B142-8C08-A73115D3E050}" name="Standard Units Mar 2010" dataDxfId="67"/>
    <tableColumn id="126" xr3:uid="{C0258D64-8E97-744B-AD23-E469C855C480}" name="Standard Units Apr 2010" dataDxfId="66"/>
    <tableColumn id="127" xr3:uid="{510EC2D5-0A02-E94A-BE62-990E91D1E145}" name="Standard Units May 2010" dataDxfId="65"/>
    <tableColumn id="128" xr3:uid="{BFE9A36C-9499-6244-BF51-323FF034DE06}" name="Standard Units Jun 2010" dataDxfId="64"/>
    <tableColumn id="129" xr3:uid="{66062AAB-F444-0B4C-9C61-A9E1A80FDE0F}" name="Standard Units Jul 2010" dataDxfId="63"/>
    <tableColumn id="130" xr3:uid="{F39B1DAB-46D7-5F48-93E7-B0ADC45B2904}" name="Standard Units Aug 2010" dataDxfId="62"/>
    <tableColumn id="131" xr3:uid="{B2BB9FB8-04B0-8B46-872E-88323CE3B1D2}" name="Standard Units Sep 2010" dataDxfId="61"/>
    <tableColumn id="132" xr3:uid="{FE2F0E41-7E09-CA49-ABA0-8DB45462E3BA}" name="Standard Units Oct 2010" dataDxfId="60"/>
    <tableColumn id="133" xr3:uid="{E880E084-C78F-D74E-904F-B8F02A60BA21}" name="Standard Units Nov 2010" dataDxfId="59"/>
    <tableColumn id="134" xr3:uid="{349F2BF6-B0BF-C242-9DB1-250B2BB39F68}" name="Standard Units Dec 2010" dataDxfId="58"/>
    <tableColumn id="135" xr3:uid="{5C94DA4A-B461-9B48-8AD1-24EF923BFA44}" name="Standard Units Jan 2011" dataDxfId="57"/>
    <tableColumn id="136" xr3:uid="{AEEFAD02-3B48-784B-9382-FCF0F324E818}" name="Standard Units Feb 2011" dataDxfId="56"/>
    <tableColumn id="137" xr3:uid="{FB3C9AED-7F91-0246-93FB-7DB467301779}" name="Standard Units Mar 2011" dataDxfId="55"/>
    <tableColumn id="138" xr3:uid="{9DBF82C2-DAA0-C84D-A347-9439B107E8B6}" name="Standard Units Apr 2011" dataDxfId="54"/>
    <tableColumn id="139" xr3:uid="{C83C2D63-A2CC-5C42-8873-CD66134F6DD5}" name="Standard Units May 2011" dataDxfId="53"/>
    <tableColumn id="140" xr3:uid="{DA1696FA-730F-8041-9727-8DFEEBDE7494}" name="Standard Units Jun 2011" dataDxfId="52"/>
    <tableColumn id="141" xr3:uid="{551341A4-307D-5D4C-AF0D-69EE2FA65507}" name="Standard Units Jul 2011" dataDxfId="51"/>
    <tableColumn id="142" xr3:uid="{95209DEC-89FE-A64E-A80B-094745C47118}" name="Standard Units Aug 2011" dataDxfId="50"/>
    <tableColumn id="143" xr3:uid="{BCB313CB-6D20-1C41-AC14-F33BC462676E}" name="Standard Units Sep 2011" dataDxfId="49"/>
    <tableColumn id="144" xr3:uid="{39C9D00B-CE2E-3341-BC0C-5CBA931DE36D}" name="Standard Units Oct 2011" dataDxfId="48"/>
    <tableColumn id="145" xr3:uid="{990AE93D-B59F-8C42-AADE-06EB0BC078A9}" name="Standard Units Nov 2011" dataDxfId="47"/>
    <tableColumn id="146" xr3:uid="{97646ABB-5715-5245-B0A2-2B62F4EB88B8}" name="Standard Units Dec 2011" dataDxfId="46"/>
    <tableColumn id="147" xr3:uid="{DE1E5773-9199-B34D-8099-115157D6A9FC}" name="Standard Units Jan 2012" dataDxfId="45"/>
    <tableColumn id="148" xr3:uid="{92FC444F-AC56-9E41-AE0E-D8002288AB40}" name="Standard Units Feb 2012" dataDxfId="44"/>
    <tableColumn id="149" xr3:uid="{5934C4B3-CAE8-6146-B29F-63E1073B8B7E}" name="Standard Units Mar 2012" dataDxfId="43"/>
    <tableColumn id="150" xr3:uid="{904B8EF5-CEE2-4F44-ABF3-09D138F96A66}" name="Standard Units Apr 2012" dataDxfId="42"/>
    <tableColumn id="151" xr3:uid="{3C4DFE88-385D-EE49-A75D-B45AE6DDDD63}" name="Standard Units May 2012" dataDxfId="41"/>
    <tableColumn id="152" xr3:uid="{53949BB7-029B-2D4C-848B-134A1EA66267}" name="Standard Units Jun 2012" dataDxfId="40"/>
    <tableColumn id="153" xr3:uid="{AF732615-CF01-3A4E-B5F0-7999EF669A7F}" name="Standard Units Jul 2012" dataDxfId="39"/>
    <tableColumn id="154" xr3:uid="{05ACE841-E0B1-D247-B20E-728E1123AA25}" name="Standard Units Aug 2012" dataDxfId="38"/>
    <tableColumn id="155" xr3:uid="{0C49E626-F43B-B940-8C26-C3756BF5E07C}" name="Standard Units Sep 2012" dataDxfId="37"/>
    <tableColumn id="156" xr3:uid="{7342C512-E738-BB46-8D01-570758CCE97A}" name="Standard Units Oct 2012" dataDxfId="36"/>
    <tableColumn id="157" xr3:uid="{B5F6C516-3E16-9647-9B25-8592B2194B08}" name="Standard Units Nov 2012" dataDxfId="35"/>
    <tableColumn id="158" xr3:uid="{582A1E71-3B65-3F4F-9494-EA81DA3308D0}" name="Standard Units Dec 2012" dataDxfId="34"/>
    <tableColumn id="159" xr3:uid="{D20BB5E1-917D-B345-90D1-25A91C52C29E}" name="Standard Units Jan 2013" dataDxfId="33"/>
    <tableColumn id="160" xr3:uid="{410A28BB-EF36-D247-92AA-13155892CBBA}" name="Standard Units Feb 2013" dataDxfId="32"/>
    <tableColumn id="161" xr3:uid="{16C66756-E271-6E48-A0EB-AF6E723649DC}" name="Standard Units Mar 2013" dataDxfId="31"/>
    <tableColumn id="162" xr3:uid="{ACCFE8E8-BC65-E749-8161-0404DC88291B}" name="Standard Units Apr 2013" dataDxfId="30"/>
    <tableColumn id="163" xr3:uid="{3943F5F2-099A-A04D-A4BB-1A71CB3B7638}" name="Standard Units May 2013" dataDxfId="29"/>
    <tableColumn id="164" xr3:uid="{158B3D6A-80A0-544C-942F-0BD41B23D7EA}" name="Standard Units Jun 2013" dataDxfId="28"/>
    <tableColumn id="165" xr3:uid="{1FCA2CE3-A3C5-374E-950D-D954D3771705}" name="Standard Units Jul 2013" dataDxfId="27"/>
    <tableColumn id="166" xr3:uid="{68900C61-7C56-4C40-BAC7-76854254D763}" name="Standard Units Aug 2013" dataDxfId="26"/>
    <tableColumn id="167" xr3:uid="{119A5F05-390F-5C49-B014-8ABB33C7EC5F}" name="Standard Units Sep 2013" dataDxfId="25"/>
    <tableColumn id="168" xr3:uid="{FD622D5A-9E67-B044-B695-CF4B31F52B0A}" name="Standard Units Oct 2013" dataDxfId="24"/>
    <tableColumn id="169" xr3:uid="{440C5F06-C0A1-E44B-BA82-57A871C4FE72}" name="Standard Units Nov 2013" dataDxfId="23"/>
    <tableColumn id="170" xr3:uid="{019E1B14-5505-124B-9857-011AFB6BBD17}" name="Standard Units Dec 2013" dataDxfId="22"/>
    <tableColumn id="171" xr3:uid="{3545883F-E88A-824C-BAE5-5FEFD0B1A913}" name="Standard Units Jan 2014" dataDxfId="21"/>
    <tableColumn id="172" xr3:uid="{C415DB6B-B872-7245-8B59-9A5FC7BF3C0C}" name="Standard Units Feb 2014" dataDxfId="20"/>
    <tableColumn id="173" xr3:uid="{11897494-0DCD-F940-A65C-4B324B6D055C}" name="Standard Units Mar 2014" dataDxfId="19"/>
    <tableColumn id="174" xr3:uid="{4F8713F2-7986-F542-90D8-E54AA4F364FC}" name="Standard Units Apr 2014" dataDxfId="18"/>
    <tableColumn id="175" xr3:uid="{CDCE2962-2CAD-2B45-8947-D867D154AE9C}" name="Standard Units May 2014" dataDxfId="17"/>
    <tableColumn id="176" xr3:uid="{8278F452-3354-A746-AF96-507B265C6612}" name="Standard Units Jun 2014" dataDxfId="16"/>
    <tableColumn id="177" xr3:uid="{D95B49B3-B025-4949-9186-F2CDD845908D}" name="Standard Units Jul 2014" dataDxfId="15"/>
    <tableColumn id="178" xr3:uid="{5722AACC-5A96-6343-A50E-6431C33924E4}" name="Standard Units Aug 2014" dataDxfId="14"/>
    <tableColumn id="179" xr3:uid="{EE270514-EC1D-CF44-8177-8A83EBF96A42}" name="Standard Units Sep 2014" dataDxfId="13"/>
    <tableColumn id="180" xr3:uid="{206E93B5-12D9-9B4C-A9A3-2EA432A8485B}" name="Standard Units Oct 2014" dataDxfId="12"/>
    <tableColumn id="181" xr3:uid="{46DCFFA7-926C-9D40-9328-61975FC48FB8}" name="Standard Units Nov 2014" dataDxfId="11"/>
    <tableColumn id="182" xr3:uid="{2BC2E1C8-7324-AA49-8088-1B8FF25D7949}" name="Standard Units Dec 2014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2EEF81-E8E9-8D40-8670-BD8DD792ED09}" name="lst_fields" displayName="lst_fields" ref="A1:C13" totalsRowShown="0" headerRowDxfId="9">
  <autoFilter ref="A1:C13" xr:uid="{092EEF81-E8E9-8D40-8670-BD8DD792ED09}"/>
  <tableColumns count="3">
    <tableColumn id="1" xr3:uid="{BCCB707D-4ECB-3C4A-9FE8-80CF89617D00}" name="allowed_years" dataDxfId="8"/>
    <tableColumn id="2" xr3:uid="{E37CB6C1-9573-7548-89D4-8EA4E1CB20F8}" name="allowed_quarters" dataDxfId="7"/>
    <tableColumn id="3" xr3:uid="{60A1D496-A974-BC49-904F-3D59A4F7921F}" name="allowed_measures" data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A32D-F235-AA4B-BFF2-EB0705295932}">
  <sheetPr codeName="Sheet1"/>
  <dimension ref="A1:AY4487"/>
  <sheetViews>
    <sheetView showGridLines="0" tabSelected="1" zoomScale="89" zoomScaleNormal="100" workbookViewId="0">
      <selection activeCell="B11" sqref="B11"/>
    </sheetView>
  </sheetViews>
  <sheetFormatPr baseColWidth="10" defaultColWidth="9.1640625" defaultRowHeight="13" outlineLevelRow="1" outlineLevelCol="1" x14ac:dyDescent="0.15"/>
  <cols>
    <col min="1" max="1" width="33.5" style="6" bestFit="1" customWidth="1"/>
    <col min="2" max="2" width="19.83203125" style="4" bestFit="1" customWidth="1"/>
    <col min="3" max="3" width="17.83203125" style="4" customWidth="1"/>
    <col min="4" max="4" width="16.5" style="4" customWidth="1"/>
    <col min="5" max="5" width="16.1640625" style="4" bestFit="1" customWidth="1"/>
    <col min="6" max="6" width="18.1640625" style="4" hidden="1" customWidth="1" outlineLevel="1"/>
    <col min="7" max="7" width="18" style="4" hidden="1" customWidth="1" outlineLevel="1"/>
    <col min="8" max="8" width="17.1640625" style="4" hidden="1" customWidth="1" outlineLevel="1"/>
    <col min="9" max="9" width="19.5" style="4" hidden="1" customWidth="1" outlineLevel="1"/>
    <col min="10" max="10" width="25" style="4" bestFit="1" customWidth="1" collapsed="1"/>
    <col min="11" max="11" width="24.83203125" style="4" bestFit="1" customWidth="1"/>
    <col min="12" max="12" width="24" style="4" bestFit="1" customWidth="1"/>
    <col min="13" max="13" width="26.5" style="4" bestFit="1" customWidth="1"/>
    <col min="14" max="14" width="23.5" style="4" bestFit="1" customWidth="1"/>
    <col min="15" max="15" width="23.33203125" style="4" bestFit="1" customWidth="1"/>
    <col min="16" max="16" width="22.5" style="4" bestFit="1" customWidth="1"/>
    <col min="17" max="17" width="24.83203125" style="4" bestFit="1" customWidth="1"/>
    <col min="18" max="18" width="15.1640625" style="4" bestFit="1" customWidth="1"/>
    <col min="19" max="19" width="17.6640625" style="4" bestFit="1" customWidth="1"/>
    <col min="20" max="20" width="15" style="4" bestFit="1" customWidth="1"/>
    <col min="21" max="21" width="17.5" style="4" bestFit="1" customWidth="1"/>
    <col min="22" max="22" width="14.1640625" style="4" bestFit="1" customWidth="1"/>
    <col min="23" max="23" width="16.6640625" style="4" bestFit="1" customWidth="1"/>
    <col min="24" max="24" width="16.5" style="4" bestFit="1" customWidth="1"/>
    <col min="25" max="25" width="19" style="4" bestFit="1" customWidth="1"/>
    <col min="26" max="26" width="1.6640625" style="4" customWidth="1"/>
    <col min="27" max="16384" width="9.1640625" style="4"/>
  </cols>
  <sheetData>
    <row r="1" spans="1:51" ht="14" x14ac:dyDescent="0.15">
      <c r="A1" s="5" t="s">
        <v>13</v>
      </c>
      <c r="B1" s="8">
        <v>2014</v>
      </c>
      <c r="C1" s="4" t="s">
        <v>180</v>
      </c>
    </row>
    <row r="2" spans="1:51" ht="14" x14ac:dyDescent="0.15">
      <c r="A2" s="5" t="s">
        <v>1</v>
      </c>
      <c r="B2" s="8">
        <v>12</v>
      </c>
      <c r="C2" s="4" t="s">
        <v>180</v>
      </c>
    </row>
    <row r="3" spans="1:51" ht="15" x14ac:dyDescent="0.2">
      <c r="A3" s="5" t="s">
        <v>458</v>
      </c>
      <c r="B3" s="46" t="s">
        <v>4</v>
      </c>
      <c r="C3" s="4" t="s">
        <v>180</v>
      </c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 spans="1:51" ht="15" x14ac:dyDescent="0.2">
      <c r="A4" s="5" t="s">
        <v>181</v>
      </c>
      <c r="B4" s="19" cm="1">
        <f t="array" aca="1" ref="B4" ca="1">_FV(A5,"Price")</f>
        <v>93.890699999999995</v>
      </c>
      <c r="C4" s="4" t="s">
        <v>180</v>
      </c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 spans="1:51" ht="15" hidden="1" outlineLevel="1" x14ac:dyDescent="0.2">
      <c r="A5" s="6" t="e" vm="11">
        <v>#VALUE!</v>
      </c>
      <c r="B5" s="18"/>
      <c r="C5" s="18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 spans="1:51" ht="15" collapsed="1" x14ac:dyDescent="0.2">
      <c r="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 spans="1:51" customFormat="1" ht="5" customHeight="1" x14ac:dyDescent="0.2"/>
    <row r="8" spans="1:51" s="7" customFormat="1" ht="16" thickBot="1" x14ac:dyDescent="0.25">
      <c r="A8" s="40" t="s">
        <v>457</v>
      </c>
      <c r="B8" s="41" t="s">
        <v>386</v>
      </c>
      <c r="C8" s="41" t="s">
        <v>387</v>
      </c>
      <c r="D8" s="41" t="s">
        <v>388</v>
      </c>
      <c r="E8" s="41" t="s">
        <v>389</v>
      </c>
      <c r="F8" s="41" t="s">
        <v>390</v>
      </c>
      <c r="G8" s="41" t="s">
        <v>391</v>
      </c>
      <c r="H8" s="41" t="s">
        <v>392</v>
      </c>
      <c r="I8" s="41" t="s">
        <v>393</v>
      </c>
      <c r="J8" s="41" t="s">
        <v>394</v>
      </c>
      <c r="K8" s="41" t="s">
        <v>395</v>
      </c>
      <c r="L8" s="41" t="s">
        <v>396</v>
      </c>
      <c r="M8" s="41" t="s">
        <v>397</v>
      </c>
      <c r="N8" s="42" t="s">
        <v>398</v>
      </c>
      <c r="O8" s="42" t="s">
        <v>399</v>
      </c>
      <c r="P8" s="42" t="s">
        <v>400</v>
      </c>
      <c r="Q8" s="42" t="s">
        <v>401</v>
      </c>
      <c r="R8" s="43" t="s">
        <v>402</v>
      </c>
      <c r="S8" s="44" t="s">
        <v>403</v>
      </c>
      <c r="T8" s="43" t="s">
        <v>404</v>
      </c>
      <c r="U8" s="44" t="s">
        <v>405</v>
      </c>
      <c r="V8" s="43" t="s">
        <v>406</v>
      </c>
      <c r="W8" s="45" t="s">
        <v>407</v>
      </c>
      <c r="X8" s="43" t="s">
        <v>408</v>
      </c>
      <c r="Y8" s="44" t="s">
        <v>409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 spans="1:51" s="9" customFormat="1" ht="16" thickBot="1" x14ac:dyDescent="0.25">
      <c r="A9" s="39" t="s">
        <v>0</v>
      </c>
      <c r="B9" s="33" cm="1">
        <f t="array" aca="1" ref="B9" ca="1">SUMPRODUCT((good_base[measures] = $B$3) * (good_base[year] = $B$1) * (good_base[month_num] &lt;=$B$2) * (good_base[value])) / IF($B$3 = "Value Trade RUB", $B$4, 1) + SUMPRODUCT((good_base[measures] = $B$3) * (good_base[year] = $B$1-1) * (good_base[month_num] &gt;=$B$2 + 1) * (good_base[value])) / IF($B$3 = "Value Trade RUB", $B$4, 1)</f>
        <v>79821638.838244915</v>
      </c>
      <c r="C9" s="20" cm="1">
        <f t="array" aca="1" ref="C9" ca="1">SUMPRODUCT((good_base[measures] = $B$3) * (good_base[year] = $B$1) * (good_base[month_num] &lt;=$B$2) * (good_base[value])) / IF($B$3 = "Value Trade RUB", $B$4, 1)</f>
        <v>79821638.838244915</v>
      </c>
      <c r="D9" s="20" cm="1">
        <f t="array" aca="1" ref="D9" ca="1" xml:space="preserve">
IF($B$2 - 2 &gt; 0,
SUMPRODUCT((good_base[measures] = $B$3) * (good_base[year] = $B$1) * (good_base[month_num] &lt;=$B$2) * (good_base[month_num] &gt;=$B$2-2) * (good_base[value])) / IF($B$3 = "Value Trade RUB", $B$4, 1),
SUMPRODUCT((good_base[measures] = $B$3) * (good_base[year] = $B$1) * (good_base[month_num] &lt;=$B$2) * (good_base[value])) / IF($B$3 = "Value Trade RUB", $B$4, 1) +
SUMPRODUCT((good_base[measures] = $B$3) * (good_base[year] = $B$1-1) * (good_base[month_num] &gt;=12 + $B$2-2) * (good_base[value])) / IF($B$3 = "Value Trade RUB", $B$4, 1))</f>
        <v>23892758.489818465</v>
      </c>
      <c r="E9" s="20" cm="1">
        <f t="array" aca="1" ref="E9" ca="1">SUMPRODUCT((good_base[measures] = $B$3) * (good_base[year] = $B$1) * (good_base[month_num] =$B$2) * (good_base[value])) / IF($B$3 = "Value Trade RUB", $B$4, 1)</f>
        <v>10547374.872058684</v>
      </c>
      <c r="F9" s="20" cm="1">
        <f t="array" aca="1" ref="F9" ca="1">(SUMPRODUCT((good_base[measures] = $B$3) * (good_base[year] = $B$1 - 1) * (good_base[month_num] &lt;=$B$2) * (good_base[value])) / IF($B$3 = "Value Trade RUB", $B$4, 1) + SUMPRODUCT((good_base[measures] = $B$3) * (good_base[year] = $B$1-2) * (good_base[month_num] &gt;=$B$2 + 1) * (good_base[value])) / IF($B$3 = "Value Trade RUB", $B$4, 1))</f>
        <v>60741094.730255507</v>
      </c>
      <c r="G9" s="20" cm="1">
        <f t="array" aca="1" ref="G9" ca="1">SUMPRODUCT((good_base[measures] = $B$3) * (good_base[year] = $B$1 - 1) * (good_base[month_num] &lt;=$B$2) * (good_base[value])) / IF($B$3 = "Value Trade RUB", $B$4, 1)</f>
        <v>60741094.730255507</v>
      </c>
      <c r="H9" s="20" cm="1">
        <f t="array" aca="1" ref="H9" ca="1">IF($B$2 - 2 &gt; 0,
SUMPRODUCT((good_base[measures] = $B$3) * (good_base[year] = $B$1 - 1) * (good_base[month_num] &lt;=$B$2) * (good_base[month_num] &gt;=$B$2-2) * (good_base[value])) / IF($B$3 = "Value Trade RUB", $B$4, 1),
SUMPRODUCT((good_base[measures] = $B$3) * (good_base[year] = $B$1 - 1) * (good_base[month_num] &lt;=$B$2) * (good_base[value])) / IF($B$3 = "Value Trade RUB", $B$4, 1) +
SUMPRODUCT((good_base[measures] = $B$3) * (good_base[year] = $B$1-2) * (good_base[month_num] &gt;=12 + $B$2-2) * (good_base[value])) / IF($B$3 = "Value Trade RUB", $B$4, 1))</f>
        <v>18106194.673380867</v>
      </c>
      <c r="I9" s="20" cm="1">
        <f t="array" aca="1" ref="I9" ca="1">SUMPRODUCT((good_base[measures] = $B$3) * (good_base[year] = $B$1-1) * (good_base[month_num] =$B$2) * (good_base[value])) / IF($B$3 = "Value Trade RUB", $B$4, 1)</f>
        <v>7058867.4436339345</v>
      </c>
      <c r="J9" s="20">
        <f ca="1">B9 -  F9</f>
        <v>19080544.107989408</v>
      </c>
      <c r="K9" s="20">
        <f ca="1">C9 -  G9</f>
        <v>19080544.107989408</v>
      </c>
      <c r="L9" s="20">
        <f ca="1">D9 -  H9</f>
        <v>5786563.8164375983</v>
      </c>
      <c r="M9" s="20">
        <f ca="1">E9 -  I9</f>
        <v>3488507.4284247495</v>
      </c>
      <c r="N9" s="21">
        <f t="shared" ref="N9:N55" ca="1" si="0">IFERROR(B9 / F9 - 1, 0)</f>
        <v>0.31412907838958115</v>
      </c>
      <c r="O9" s="21">
        <f t="shared" ref="O9:O55" ca="1" si="1">IFERROR(C9 / G9 - 1, 0)</f>
        <v>0.31412907838958115</v>
      </c>
      <c r="P9" s="21">
        <f t="shared" ref="P9:P55" ca="1" si="2">IFERROR(D9 / H9 - 1, 0)</f>
        <v>0.31959027950499252</v>
      </c>
      <c r="Q9" s="21">
        <f t="shared" ref="Q9:Q55" ca="1" si="3">IFERROR(E9 / I9 - 1, 0)</f>
        <v>0.49420214450561373</v>
      </c>
      <c r="R9" s="22">
        <f ca="1">IFERROR(B9 / B9, 0)</f>
        <v>1</v>
      </c>
      <c r="S9" s="23">
        <f ca="1">R9 - IFERROR(F9 / F9, 0)</f>
        <v>0</v>
      </c>
      <c r="T9" s="22">
        <f ca="1">C9 / C9</f>
        <v>1</v>
      </c>
      <c r="U9" s="23">
        <f ca="1">T9 - IFERROR(G9 / G9, 0)</f>
        <v>0</v>
      </c>
      <c r="V9" s="22">
        <f ca="1">IFERROR(D9 / D9, 0)</f>
        <v>1</v>
      </c>
      <c r="W9" s="23">
        <f ca="1">V9 - IFERROR(H9 / H9, 0)</f>
        <v>0</v>
      </c>
      <c r="X9" s="22">
        <f ca="1">IFERROR(E9 / E9, 0)</f>
        <v>1</v>
      </c>
      <c r="Y9" s="24">
        <f ca="1">X9 - IFERROR(I9 / I9, 0)</f>
        <v>0</v>
      </c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 spans="1:51" ht="16" thickBot="1" x14ac:dyDescent="0.25">
      <c r="A10" s="12" t="s">
        <v>439</v>
      </c>
      <c r="B10" s="34" cm="1">
        <f t="array" aca="1" ref="B10" ca="1">SUMPRODUCT((good_base[name] = A10) * (good_base[measures] = $B$3) * (good_base[year] = $B$1) * (good_base[month_num] &lt;=$B$2) * (good_base[value])) / IF($B$3 = "Value Trade RUB", $B$4, 1) + SUMPRODUCT((good_base[name] = A10) * (good_base[measures] = $B$3) * (good_base[year] = $B$1-1) * (good_base[month_num] &gt;=$B$2 + 1) * (good_base[value])) / IF($B$3 = "Value Trade RUB", $B$4, 1)</f>
        <v>29159934.311598487</v>
      </c>
      <c r="C10" s="25" cm="1">
        <f t="array" aca="1" ref="C10" ca="1">SUMPRODUCT((good_base[name] = A10) * (good_base[measures] = $B$3) * (good_base[year] = $B$1) * (good_base[month_num] &lt;=$B$2) * (good_base[value])) / IF($B$3 = "Value Trade RUB", $B$4, 1)</f>
        <v>29159934.311598487</v>
      </c>
      <c r="D10" s="25" cm="1">
        <f t="array" aca="1" ref="D10" ca="1" xml:space="preserve">
IF($B$2 - 2 &gt; 0,
SUMPRODUCT((good_base[name] = A10) * (good_base[measures] = $B$3) * (good_base[year] = $B$1) * (good_base[month_num] &lt;=$B$2) * (good_base[month_num] &gt;=$B$2-2) * (good_base[value])) / IF($B$3 = "Value Trade RUB", $B$4, 1),
SUMPRODUCT((good_base[name] = A10) * (good_base[measures] = $B$3) * (good_base[year] = $B$1) * (good_base[month_num] &lt;=$B$2) * (good_base[value])) / IF($B$3 = "Value Trade RUB", $B$4, 1) +
SUMPRODUCT((good_base[name] = A10) * (good_base[measures] = $B$3) * (good_base[year] = $B$1-1) * (good_base[month_num] &gt;=12 + $B$2-2) * (good_base[value])) / IF($B$3 = "Value Trade RUB", $B$4, 1))</f>
        <v>8388710.9400611557</v>
      </c>
      <c r="E10" s="25" cm="1">
        <f t="array" aca="1" ref="E10" ca="1">SUMPRODUCT((good_base[name] = A10) * (good_base[measures] = $B$3) * (good_base[year] = $B$1) * (good_base[month_num] = $B$2) * (good_base[value])) / IF($B$3 = "Value Trade RUB", $B$4, 1)</f>
        <v>3690621.2090228307</v>
      </c>
      <c r="F10" s="25" cm="1">
        <f t="array" aca="1" ref="F10" ca="1">(SUMPRODUCT((good_base[name] = A10) * (good_base[measures] = $B$3) * (good_base[year] = $B$1 - 1) * (good_base[month_num] &lt;=$B$2) * (good_base[value])) / IF($B$3 = "Value Trade RUB", $B$4, 1) + SUMPRODUCT((good_base[name] = A10) * (good_base[measures] = $B$3) * (good_base[year] = $B$1-2) * (good_base[month_num] &gt;=$B$2 + 1) * (good_base[value])) / IF($B$3 = "Value Trade RUB", $B$4, 1))</f>
        <v>24152113.767071709</v>
      </c>
      <c r="G10" s="25" cm="1">
        <f t="array" aca="1" ref="G10" ca="1">SUMPRODUCT((good_base[name] = A10) * (good_base[measures] = $B$3) * (good_base[year] = $B$1-1) * (good_base[month_num] &lt;=$B$2) * (good_base[value])) / IF($B$3 = "Value Trade RUB", $B$4, 1)</f>
        <v>24152113.767071709</v>
      </c>
      <c r="H10" s="25" cm="1">
        <f t="array" aca="1" ref="H10" ca="1">IF($B$2 - 2 &gt; 0,
SUMPRODUCT((good_base[name] = A10) * (good_base[measures] = $B$3) * (good_base[year] = $B$1 - 1) * (good_base[month_num] &lt;=$B$2) * (good_base[month_num] &gt;=$B$2-2) * (good_base[value])) / IF($B$3 = "Value Trade RUB", $B$4, 1),
SUMPRODUCT((good_base[name] = A10) * (good_base[measures] = $B$3) * (good_base[year] = $B$1 - 1) * (good_base[month_num] &lt;=$B$2) * (good_base[value])) / IF($B$3 = "Value Trade RUB", $B$4, 1) +
SUMPRODUCT((good_base[name] = A10) * (good_base[measures] = $B$3) * (good_base[year] = $B$1-2) * (good_base[month_num] &gt;=12 + $B$2-2) * (good_base[value])) / IF($B$3 = "Value Trade RUB", $B$4, 1))</f>
        <v>7164031.1360976147</v>
      </c>
      <c r="I10" s="25" cm="1">
        <f t="array" aca="1" ref="I10" ca="1">SUMPRODUCT((good_base[name] = A10) * (good_base[measures] = $B$3) * (good_base[year] = $B$1-1) * (good_base[month_num] = $B$2) * (good_base[value])) / IF($B$3 = "Value Trade RUB", $B$4, 1)</f>
        <v>2890112.150617688</v>
      </c>
      <c r="J10" s="26">
        <f t="shared" ref="J10:J55" ca="1" si="4">B10 - F10</f>
        <v>5007820.5445267782</v>
      </c>
      <c r="K10" s="26">
        <f t="shared" ref="K10:K55" ca="1" si="5">C10 - G10</f>
        <v>5007820.5445267782</v>
      </c>
      <c r="L10" s="26">
        <f t="shared" ref="L10:L55" ca="1" si="6">D10 - H10</f>
        <v>1224679.8039635411</v>
      </c>
      <c r="M10" s="26">
        <f t="shared" ref="M10:M55" ca="1" si="7">E10 - I10</f>
        <v>800509.05840514274</v>
      </c>
      <c r="N10" s="27">
        <f t="shared" ca="1" si="0"/>
        <v>0.20734502134360988</v>
      </c>
      <c r="O10" s="27">
        <f t="shared" ca="1" si="1"/>
        <v>0.20734502134360988</v>
      </c>
      <c r="P10" s="27">
        <f t="shared" ca="1" si="2"/>
        <v>0.17094842005818633</v>
      </c>
      <c r="Q10" s="27">
        <f t="shared" ca="1" si="3"/>
        <v>0.2769820050872609</v>
      </c>
      <c r="R10" s="28">
        <f t="shared" ref="R10:R55" ca="1" si="8">IFERROR(B10/ $B$9, 0)</f>
        <v>0.36531365098491436</v>
      </c>
      <c r="S10" s="29">
        <f t="shared" ref="S10:S55" ca="1" si="9">R10 - IFERROR(F10 / $F$9, 0)</f>
        <v>-3.2310294950347096E-2</v>
      </c>
      <c r="T10" s="28">
        <f ca="1">IFERROR(C10 / $C$9, 0)</f>
        <v>0.36531365098491436</v>
      </c>
      <c r="U10" s="29">
        <f ca="1">T10 - IFERROR(G10 / $G$9, 0)</f>
        <v>-3.2310294950347096E-2</v>
      </c>
      <c r="V10" s="28">
        <f ca="1">IFERROR(D10 / $D$9, 0)</f>
        <v>0.35109846959010099</v>
      </c>
      <c r="W10" s="29">
        <f ca="1">V10 - IFERROR(H10 / $H$9, 0)</f>
        <v>-4.4568939566276777E-2</v>
      </c>
      <c r="X10" s="28">
        <f ca="1">IFERROR(E10 / $E$9, 0)</f>
        <v>0.34990898245209318</v>
      </c>
      <c r="Y10" s="30">
        <f ca="1">X10 - IFERROR(I10 / $I$9, 0)</f>
        <v>-5.9521025080368162E-2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 spans="1:51" ht="16" thickBot="1" x14ac:dyDescent="0.25">
      <c r="A11" s="12" t="s">
        <v>429</v>
      </c>
      <c r="B11" s="34" cm="1">
        <f t="array" aca="1" ref="B11" ca="1">SUMPRODUCT((good_base[name] = A11) * (good_base[measures] = $B$3) * (good_base[year] = $B$1) * (good_base[month_num] &lt;=$B$2) * (good_base[value])) / IF($B$3 = "Value Trade RUB", $B$4, 1) + SUMPRODUCT((good_base[name] = A11) * (good_base[measures] = $B$3) * (good_base[year] = $B$1-1) * (good_base[month_num] &gt;=$B$2 + 1) * (good_base[value])) / IF($B$3 = "Value Trade RUB", $B$4, 1)</f>
        <v>17786594.843152732</v>
      </c>
      <c r="C11" s="25" cm="1">
        <f t="array" aca="1" ref="C11" ca="1">SUMPRODUCT((good_base[name] = A11) * (good_base[measures] = $B$3) * (good_base[year] = $B$1) * (good_base[month_num] &lt;=$B$2) * (good_base[value])) / IF($B$3 = "Value Trade RUB", $B$4, 1)</f>
        <v>17786594.843152732</v>
      </c>
      <c r="D11" s="25" cm="1">
        <f t="array" aca="1" ref="D11" ca="1" xml:space="preserve">
IF($B$2 - 2 &gt; 0,
SUMPRODUCT((good_base[name] = A11) * (good_base[measures] = $B$3) * (good_base[year] = $B$1) * (good_base[month_num] &lt;=$B$2) * (good_base[month_num] &gt;=$B$2-2) * (good_base[value])) / IF($B$3 = "Value Trade RUB", $B$4, 1),
SUMPRODUCT((good_base[name] = A11) * (good_base[measures] = $B$3) * (good_base[year] = $B$1) * (good_base[month_num] &lt;=$B$2) * (good_base[value])) / IF($B$3 = "Value Trade RUB", $B$4, 1) +
SUMPRODUCT((good_base[name] = A11) * (good_base[measures] = $B$3) * (good_base[year] = $B$1-1) * (good_base[month_num] &gt;=12 + $B$2-2) * (good_base[value])) / IF($B$3 = "Value Trade RUB", $B$4, 1))</f>
        <v>5177449.616415685</v>
      </c>
      <c r="E11" s="25" cm="1">
        <f t="array" aca="1" ref="E11" ca="1">SUMPRODUCT((good_base[name] = A11) * (good_base[measures] = $B$3) * (good_base[year] = $B$1) * (good_base[month_num] = $B$2) * (good_base[value])) / IF($B$3 = "Value Trade RUB", $B$4, 1)</f>
        <v>2262644.1960705374</v>
      </c>
      <c r="F11" s="25" cm="1">
        <f t="array" aca="1" ref="F11" ca="1">(SUMPRODUCT((good_base[name] = A11) * (good_base[measures] = $B$3) * (good_base[year] = $B$1 - 1) * (good_base[month_num] &lt;=$B$2) * (good_base[value])) / IF($B$3 = "Value Trade RUB", $B$4, 1) + SUMPRODUCT((good_base[name] = A11) * (good_base[measures] = $B$3) * (good_base[year] = $B$1-2) * (good_base[month_num] &gt;=$B$2 + 1) * (good_base[value])) / IF($B$3 = "Value Trade RUB", $B$4, 1))</f>
        <v>12961832.757663967</v>
      </c>
      <c r="G11" s="25" cm="1">
        <f t="array" aca="1" ref="G11" ca="1">SUMPRODUCT((good_base[name] = A11) * (good_base[measures] = $B$3) * (good_base[year] = $B$1-1) * (good_base[month_num] &lt;=$B$2) * (good_base[value])) / IF($B$3 = "Value Trade RUB", $B$4, 1)</f>
        <v>12961832.757663967</v>
      </c>
      <c r="H11" s="25" cm="1">
        <f t="array" aca="1" ref="H11" ca="1">IF($B$2 - 2 &gt; 0,
SUMPRODUCT((good_base[name] = A11) * (good_base[measures] = $B$3) * (good_base[year] = $B$1 - 1) * (good_base[month_num] &lt;=$B$2) * (good_base[month_num] &gt;=$B$2-2) * (good_base[value])) / IF($B$3 = "Value Trade RUB", $B$4, 1),
SUMPRODUCT((good_base[name] = A11) * (good_base[measures] = $B$3) * (good_base[year] = $B$1 - 1) * (good_base[month_num] &lt;=$B$2) * (good_base[value])) / IF($B$3 = "Value Trade RUB", $B$4, 1) +
SUMPRODUCT((good_base[name] = A11) * (good_base[measures] = $B$3) * (good_base[year] = $B$1-2) * (good_base[month_num] &gt;=12 + $B$2-2) * (good_base[value])) / IF($B$3 = "Value Trade RUB", $B$4, 1))</f>
        <v>3813274.6418974414</v>
      </c>
      <c r="I11" s="25" cm="1">
        <f t="array" aca="1" ref="I11" ca="1">SUMPRODUCT((good_base[name] = A11) * (good_base[measures] = $B$3) * (good_base[year] = $B$1-1) * (good_base[month_num] = $B$2) * (good_base[value])) / IF($B$3 = "Value Trade RUB", $B$4, 1)</f>
        <v>1435718.5948129066</v>
      </c>
      <c r="J11" s="26">
        <f t="shared" ca="1" si="4"/>
        <v>4824762.0854887646</v>
      </c>
      <c r="K11" s="26">
        <f t="shared" ca="1" si="5"/>
        <v>4824762.0854887646</v>
      </c>
      <c r="L11" s="26">
        <f t="shared" ca="1" si="6"/>
        <v>1364174.9745182437</v>
      </c>
      <c r="M11" s="26">
        <f t="shared" ca="1" si="7"/>
        <v>826925.60125763086</v>
      </c>
      <c r="N11" s="27">
        <f t="shared" ca="1" si="0"/>
        <v>0.37222838588439733</v>
      </c>
      <c r="O11" s="27">
        <f t="shared" ca="1" si="1"/>
        <v>0.37222838588439733</v>
      </c>
      <c r="P11" s="27">
        <f t="shared" ca="1" si="2"/>
        <v>0.35774369869132894</v>
      </c>
      <c r="Q11" s="27">
        <f t="shared" ca="1" si="3"/>
        <v>0.57596635179430167</v>
      </c>
      <c r="R11" s="28">
        <f t="shared" ca="1" si="8"/>
        <v>0.2228292365582282</v>
      </c>
      <c r="S11" s="29">
        <f t="shared" ca="1" si="9"/>
        <v>9.4344530887165712E-3</v>
      </c>
      <c r="T11" s="28">
        <f t="shared" ref="T11:T55" ca="1" si="10">IFERROR(C11 / $C$9, 0)</f>
        <v>0.2228292365582282</v>
      </c>
      <c r="U11" s="29">
        <f t="shared" ref="U11:U55" ca="1" si="11">T11 - IFERROR(G11 / $G$9, 0)</f>
        <v>9.4344530887165712E-3</v>
      </c>
      <c r="V11" s="28">
        <f t="shared" ref="V11:V55" ca="1" si="12">IFERROR(D11 / $D$9, 0)</f>
        <v>0.21669534803283499</v>
      </c>
      <c r="W11" s="29">
        <f t="shared" ref="W11:W55" ca="1" si="13">V11 - IFERROR(H11 / $H$9, 0)</f>
        <v>6.0892703513886204E-3</v>
      </c>
      <c r="X11" s="28">
        <f t="shared" ref="X11:X55" ca="1" si="14">IFERROR(E11 / $E$9, 0)</f>
        <v>0.21452202311160526</v>
      </c>
      <c r="Y11" s="30">
        <f t="shared" ref="Y11:Y55" ca="1" si="15">X11 - IFERROR(I11 / $I$9, 0)</f>
        <v>1.112982085291081E-2</v>
      </c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 spans="1:51" ht="16" thickBot="1" x14ac:dyDescent="0.25">
      <c r="A12" s="12" t="s">
        <v>453</v>
      </c>
      <c r="B12" s="34" cm="1">
        <f t="array" aca="1" ref="B12" ca="1">SUMPRODUCT((good_base[name] = A12) * (good_base[measures] = $B$3) * (good_base[year] = $B$1) * (good_base[month_num] &lt;=$B$2) * (good_base[value])) / IF($B$3 = "Value Trade RUB", $B$4, 1) + SUMPRODUCT((good_base[name] = A12) * (good_base[measures] = $B$3) * (good_base[year] = $B$1-1) * (good_base[month_num] &gt;=$B$2 + 1) * (good_base[value])) / IF($B$3 = "Value Trade RUB", $B$4, 1)</f>
        <v>8463547.7971726712</v>
      </c>
      <c r="C12" s="25" cm="1">
        <f t="array" aca="1" ref="C12" ca="1">SUMPRODUCT((good_base[name] = A12) * (good_base[measures] = $B$3) * (good_base[year] = $B$1) * (good_base[month_num] &lt;=$B$2) * (good_base[value])) / IF($B$3 = "Value Trade RUB", $B$4, 1)</f>
        <v>8463547.7971726712</v>
      </c>
      <c r="D12" s="25" cm="1">
        <f t="array" aca="1" ref="D12" ca="1" xml:space="preserve">
IF($B$2 - 2 &gt; 0,
SUMPRODUCT((good_base[name] = A12) * (good_base[measures] = $B$3) * (good_base[year] = $B$1) * (good_base[month_num] &lt;=$B$2) * (good_base[month_num] &gt;=$B$2-2) * (good_base[value])) / IF($B$3 = "Value Trade RUB", $B$4, 1),
SUMPRODUCT((good_base[name] = A12) * (good_base[measures] = $B$3) * (good_base[year] = $B$1) * (good_base[month_num] &lt;=$B$2) * (good_base[value])) / IF($B$3 = "Value Trade RUB", $B$4, 1) +
SUMPRODUCT((good_base[name] = A12) * (good_base[measures] = $B$3) * (good_base[year] = $B$1-1) * (good_base[month_num] &gt;=12 + $B$2-2) * (good_base[value])) / IF($B$3 = "Value Trade RUB", $B$4, 1))</f>
        <v>2882044.3811793919</v>
      </c>
      <c r="E12" s="25" cm="1">
        <f t="array" aca="1" ref="E12" ca="1">SUMPRODUCT((good_base[name] = A12) * (good_base[measures] = $B$3) * (good_base[year] = $B$1) * (good_base[month_num] = $B$2) * (good_base[value])) / IF($B$3 = "Value Trade RUB", $B$4, 1)</f>
        <v>1265072.0973429754</v>
      </c>
      <c r="F12" s="25" cm="1">
        <f t="array" aca="1" ref="F12" ca="1">(SUMPRODUCT((good_base[name] = A12) * (good_base[measures] = $B$3) * (good_base[year] = $B$1 - 1) * (good_base[month_num] &lt;=$B$2) * (good_base[value])) / IF($B$3 = "Value Trade RUB", $B$4, 1) + SUMPRODUCT((good_base[name] = A12) * (good_base[measures] = $B$3) * (good_base[year] = $B$1-2) * (good_base[month_num] &gt;=$B$2 + 1) * (good_base[value])) / IF($B$3 = "Value Trade RUB", $B$4, 1))</f>
        <v>4319737.9982255967</v>
      </c>
      <c r="G12" s="25" cm="1">
        <f t="array" aca="1" ref="G12" ca="1">SUMPRODUCT((good_base[name] = A12) * (good_base[measures] = $B$3) * (good_base[year] = $B$1-1) * (good_base[month_num] &lt;=$B$2) * (good_base[value])) / IF($B$3 = "Value Trade RUB", $B$4, 1)</f>
        <v>4319737.9982255967</v>
      </c>
      <c r="H12" s="25" cm="1">
        <f t="array" aca="1" ref="H12" ca="1">IF($B$2 - 2 &gt; 0,
SUMPRODUCT((good_base[name] = A12) * (good_base[measures] = $B$3) * (good_base[year] = $B$1 - 1) * (good_base[month_num] &lt;=$B$2) * (good_base[month_num] &gt;=$B$2-2) * (good_base[value])) / IF($B$3 = "Value Trade RUB", $B$4, 1),
SUMPRODUCT((good_base[name] = A12) * (good_base[measures] = $B$3) * (good_base[year] = $B$1 - 1) * (good_base[month_num] &lt;=$B$2) * (good_base[value])) / IF($B$3 = "Value Trade RUB", $B$4, 1) +
SUMPRODUCT((good_base[name] = A12) * (good_base[measures] = $B$3) * (good_base[year] = $B$1-2) * (good_base[month_num] &gt;=12 + $B$2-2) * (good_base[value])) / IF($B$3 = "Value Trade RUB", $B$4, 1))</f>
        <v>1463759.8287157305</v>
      </c>
      <c r="I12" s="25" cm="1">
        <f t="array" aca="1" ref="I12" ca="1">SUMPRODUCT((good_base[name] = A12) * (good_base[measures] = $B$3) * (good_base[year] = $B$1-1) * (good_base[month_num] = $B$2) * (good_base[value])) / IF($B$3 = "Value Trade RUB", $B$4, 1)</f>
        <v>577693.16982406133</v>
      </c>
      <c r="J12" s="26">
        <f t="shared" ca="1" si="4"/>
        <v>4143809.7989470745</v>
      </c>
      <c r="K12" s="26">
        <f t="shared" ca="1" si="5"/>
        <v>4143809.7989470745</v>
      </c>
      <c r="L12" s="26">
        <f t="shared" ca="1" si="6"/>
        <v>1418284.5524636614</v>
      </c>
      <c r="M12" s="26">
        <f t="shared" ca="1" si="7"/>
        <v>687378.9275189141</v>
      </c>
      <c r="N12" s="27">
        <f t="shared" ca="1" si="0"/>
        <v>0.95927340978763342</v>
      </c>
      <c r="O12" s="27">
        <f t="shared" ca="1" si="1"/>
        <v>0.95927340978763342</v>
      </c>
      <c r="P12" s="27">
        <f t="shared" ca="1" si="2"/>
        <v>0.96893255617489649</v>
      </c>
      <c r="Q12" s="27">
        <f t="shared" ca="1" si="3"/>
        <v>1.1898685382211771</v>
      </c>
      <c r="R12" s="28">
        <f t="shared" ca="1" si="8"/>
        <v>0.10603074454940324</v>
      </c>
      <c r="S12" s="29">
        <f t="shared" ca="1" si="9"/>
        <v>3.491352123610808E-2</v>
      </c>
      <c r="T12" s="28">
        <f t="shared" ca="1" si="10"/>
        <v>0.10603074454940324</v>
      </c>
      <c r="U12" s="29">
        <f t="shared" ca="1" si="11"/>
        <v>3.491352123610808E-2</v>
      </c>
      <c r="V12" s="28">
        <f t="shared" ca="1" si="12"/>
        <v>0.12062417917996079</v>
      </c>
      <c r="W12" s="29">
        <f t="shared" ca="1" si="13"/>
        <v>3.9781138711181233E-2</v>
      </c>
      <c r="X12" s="28">
        <f t="shared" ca="1" si="14"/>
        <v>0.11994189195780931</v>
      </c>
      <c r="Y12" s="30">
        <f t="shared" ca="1" si="15"/>
        <v>3.8102535370223012E-2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 spans="1:51" ht="16" thickBot="1" x14ac:dyDescent="0.25">
      <c r="A13" s="12" t="s">
        <v>424</v>
      </c>
      <c r="B13" s="34" cm="1">
        <f t="array" aca="1" ref="B13" ca="1">SUMPRODUCT((good_base[name] = A13) * (good_base[measures] = $B$3) * (good_base[year] = $B$1) * (good_base[month_num] &lt;=$B$2) * (good_base[value])) / IF($B$3 = "Value Trade RUB", $B$4, 1) + SUMPRODUCT((good_base[name] = A13) * (good_base[measures] = $B$3) * (good_base[year] = $B$1-1) * (good_base[month_num] &gt;=$B$2 + 1) * (good_base[value])) / IF($B$3 = "Value Trade RUB", $B$4, 1)</f>
        <v>6847762.5211016629</v>
      </c>
      <c r="C13" s="25" cm="1">
        <f t="array" aca="1" ref="C13" ca="1">SUMPRODUCT((good_base[name] = A13) * (good_base[measures] = $B$3) * (good_base[year] = $B$1) * (good_base[month_num] &lt;=$B$2) * (good_base[value])) / IF($B$3 = "Value Trade RUB", $B$4, 1)</f>
        <v>6847762.5211016629</v>
      </c>
      <c r="D13" s="25" cm="1">
        <f t="array" aca="1" ref="D13" ca="1" xml:space="preserve">
IF($B$2 - 2 &gt; 0,
SUMPRODUCT((good_base[name] = A13) * (good_base[measures] = $B$3) * (good_base[year] = $B$1) * (good_base[month_num] &lt;=$B$2) * (good_base[month_num] &gt;=$B$2-2) * (good_base[value])) / IF($B$3 = "Value Trade RUB", $B$4, 1),
SUMPRODUCT((good_base[name] = A13) * (good_base[measures] = $B$3) * (good_base[year] = $B$1) * (good_base[month_num] &lt;=$B$2) * (good_base[value])) / IF($B$3 = "Value Trade RUB", $B$4, 1) +
SUMPRODUCT((good_base[name] = A13) * (good_base[measures] = $B$3) * (good_base[year] = $B$1-1) * (good_base[month_num] &gt;=12 + $B$2-2) * (good_base[value])) / IF($B$3 = "Value Trade RUB", $B$4, 1))</f>
        <v>2126752.9006600236</v>
      </c>
      <c r="E13" s="25" cm="1">
        <f t="array" aca="1" ref="E13" ca="1">SUMPRODUCT((good_base[name] = A13) * (good_base[measures] = $B$3) * (good_base[year] = $B$1) * (good_base[month_num] = $B$2) * (good_base[value])) / IF($B$3 = "Value Trade RUB", $B$4, 1)</f>
        <v>978887.05420238641</v>
      </c>
      <c r="F13" s="25" cm="1">
        <f t="array" aca="1" ref="F13" ca="1">(SUMPRODUCT((good_base[name] = A13) * (good_base[measures] = $B$3) * (good_base[year] = $B$1 - 1) * (good_base[month_num] &lt;=$B$2) * (good_base[value])) / IF($B$3 = "Value Trade RUB", $B$4, 1) + SUMPRODUCT((good_base[name] = A13) * (good_base[measures] = $B$3) * (good_base[year] = $B$1-2) * (good_base[month_num] &gt;=$B$2 + 1) * (good_base[value])) / IF($B$3 = "Value Trade RUB", $B$4, 1))</f>
        <v>5154977.4373819754</v>
      </c>
      <c r="G13" s="25" cm="1">
        <f t="array" aca="1" ref="G13" ca="1">SUMPRODUCT((good_base[name] = A13) * (good_base[measures] = $B$3) * (good_base[year] = $B$1-1) * (good_base[month_num] &lt;=$B$2) * (good_base[value])) / IF($B$3 = "Value Trade RUB", $B$4, 1)</f>
        <v>5154977.4373819754</v>
      </c>
      <c r="H13" s="25" cm="1">
        <f t="array" aca="1" ref="H13" ca="1">IF($B$2 - 2 &gt; 0,
SUMPRODUCT((good_base[name] = A13) * (good_base[measures] = $B$3) * (good_base[year] = $B$1 - 1) * (good_base[month_num] &lt;=$B$2) * (good_base[month_num] &gt;=$B$2-2) * (good_base[value])) / IF($B$3 = "Value Trade RUB", $B$4, 1),
SUMPRODUCT((good_base[name] = A13) * (good_base[measures] = $B$3) * (good_base[year] = $B$1 - 1) * (good_base[month_num] &lt;=$B$2) * (good_base[value])) / IF($B$3 = "Value Trade RUB", $B$4, 1) +
SUMPRODUCT((good_base[name] = A13) * (good_base[measures] = $B$3) * (good_base[year] = $B$1-2) * (good_base[month_num] &gt;=12 + $B$2-2) * (good_base[value])) / IF($B$3 = "Value Trade RUB", $B$4, 1))</f>
        <v>1532762.9685368198</v>
      </c>
      <c r="I13" s="25" cm="1">
        <f t="array" aca="1" ref="I13" ca="1">SUMPRODUCT((good_base[name] = A13) * (good_base[measures] = $B$3) * (good_base[year] = $B$1-1) * (good_base[month_num] = $B$2) * (good_base[value])) / IF($B$3 = "Value Trade RUB", $B$4, 1)</f>
        <v>573037.866689672</v>
      </c>
      <c r="J13" s="26">
        <f t="shared" ca="1" si="4"/>
        <v>1692785.0837196875</v>
      </c>
      <c r="K13" s="26">
        <f t="shared" ca="1" si="5"/>
        <v>1692785.0837196875</v>
      </c>
      <c r="L13" s="26">
        <f t="shared" ca="1" si="6"/>
        <v>593989.93212320376</v>
      </c>
      <c r="M13" s="26">
        <f t="shared" ca="1" si="7"/>
        <v>405849.18751271442</v>
      </c>
      <c r="N13" s="27">
        <f t="shared" ca="1" si="0"/>
        <v>0.32837875709100905</v>
      </c>
      <c r="O13" s="27">
        <f t="shared" ca="1" si="1"/>
        <v>0.32837875709100905</v>
      </c>
      <c r="P13" s="27">
        <f t="shared" ca="1" si="2"/>
        <v>0.38752889019117442</v>
      </c>
      <c r="Q13" s="27">
        <f t="shared" ca="1" si="3"/>
        <v>0.70824148124316122</v>
      </c>
      <c r="R13" s="28">
        <f t="shared" ca="1" si="8"/>
        <v>8.5788297769460189E-2</v>
      </c>
      <c r="S13" s="29">
        <f t="shared" ca="1" si="9"/>
        <v>9.2026138857734252E-4</v>
      </c>
      <c r="T13" s="28">
        <f t="shared" ca="1" si="10"/>
        <v>8.5788297769460189E-2</v>
      </c>
      <c r="U13" s="29">
        <f t="shared" ca="1" si="11"/>
        <v>9.2026138857734252E-4</v>
      </c>
      <c r="V13" s="28">
        <f t="shared" ca="1" si="12"/>
        <v>8.9012447079574633E-2</v>
      </c>
      <c r="W13" s="29">
        <f t="shared" ca="1" si="13"/>
        <v>4.3583827559297711E-3</v>
      </c>
      <c r="X13" s="28">
        <f t="shared" ca="1" si="14"/>
        <v>9.2808596079729827E-2</v>
      </c>
      <c r="Y13" s="30">
        <f t="shared" ca="1" si="15"/>
        <v>1.1628736666663739E-2</v>
      </c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 spans="1:51" ht="16" thickBot="1" x14ac:dyDescent="0.25">
      <c r="A14" s="12" t="s">
        <v>414</v>
      </c>
      <c r="B14" s="34" cm="1">
        <f t="array" aca="1" ref="B14" ca="1">SUMPRODUCT((good_base[name] = A14) * (good_base[measures] = $B$3) * (good_base[year] = $B$1) * (good_base[month_num] &lt;=$B$2) * (good_base[value])) / IF($B$3 = "Value Trade RUB", $B$4, 1) + SUMPRODUCT((good_base[name] = A14) * (good_base[measures] = $B$3) * (good_base[year] = $B$1-1) * (good_base[month_num] &gt;=$B$2 + 1) * (good_base[value])) / IF($B$3 = "Value Trade RUB", $B$4, 1)</f>
        <v>3331816.9178630048</v>
      </c>
      <c r="C14" s="25" cm="1">
        <f t="array" aca="1" ref="C14" ca="1">SUMPRODUCT((good_base[name] = A14) * (good_base[measures] = $B$3) * (good_base[year] = $B$1) * (good_base[month_num] &lt;=$B$2) * (good_base[value])) / IF($B$3 = "Value Trade RUB", $B$4, 1)</f>
        <v>3331816.9178630048</v>
      </c>
      <c r="D14" s="25" cm="1">
        <f t="array" aca="1" ref="D14" ca="1" xml:space="preserve">
IF($B$2 - 2 &gt; 0,
SUMPRODUCT((good_base[name] = A14) * (good_base[measures] = $B$3) * (good_base[year] = $B$1) * (good_base[month_num] &lt;=$B$2) * (good_base[month_num] &gt;=$B$2-2) * (good_base[value])) / IF($B$3 = "Value Trade RUB", $B$4, 1),
SUMPRODUCT((good_base[name] = A14) * (good_base[measures] = $B$3) * (good_base[year] = $B$1) * (good_base[month_num] &lt;=$B$2) * (good_base[value])) / IF($B$3 = "Value Trade RUB", $B$4, 1) +
SUMPRODUCT((good_base[name] = A14) * (good_base[measures] = $B$3) * (good_base[year] = $B$1-1) * (good_base[month_num] &gt;=12 + $B$2-2) * (good_base[value])) / IF($B$3 = "Value Trade RUB", $B$4, 1))</f>
        <v>985161.1415188089</v>
      </c>
      <c r="E14" s="25" cm="1">
        <f t="array" aca="1" ref="E14" ca="1">SUMPRODUCT((good_base[name] = A14) * (good_base[measures] = $B$3) * (good_base[year] = $B$1) * (good_base[month_num] = $B$2) * (good_base[value])) / IF($B$3 = "Value Trade RUB", $B$4, 1)</f>
        <v>463217.85970282461</v>
      </c>
      <c r="F14" s="25" cm="1">
        <f t="array" aca="1" ref="F14" ca="1">(SUMPRODUCT((good_base[name] = A14) * (good_base[measures] = $B$3) * (good_base[year] = $B$1 - 1) * (good_base[month_num] &lt;=$B$2) * (good_base[value])) / IF($B$3 = "Value Trade RUB", $B$4, 1) + SUMPRODUCT((good_base[name] = A14) * (good_base[measures] = $B$3) * (good_base[year] = $B$1-2) * (good_base[month_num] &gt;=$B$2 + 1) * (good_base[value])) / IF($B$3 = "Value Trade RUB", $B$4, 1))</f>
        <v>2655913.412510504</v>
      </c>
      <c r="G14" s="25" cm="1">
        <f t="array" aca="1" ref="G14" ca="1">SUMPRODUCT((good_base[name] = A14) * (good_base[measures] = $B$3) * (good_base[year] = $B$1-1) * (good_base[month_num] &lt;=$B$2) * (good_base[value])) / IF($B$3 = "Value Trade RUB", $B$4, 1)</f>
        <v>2655913.412510504</v>
      </c>
      <c r="H14" s="25" cm="1">
        <f t="array" aca="1" ref="H14" ca="1">IF($B$2 - 2 &gt; 0,
SUMPRODUCT((good_base[name] = A14) * (good_base[measures] = $B$3) * (good_base[year] = $B$1 - 1) * (good_base[month_num] &lt;=$B$2) * (good_base[month_num] &gt;=$B$2-2) * (good_base[value])) / IF($B$3 = "Value Trade RUB", $B$4, 1),
SUMPRODUCT((good_base[name] = A14) * (good_base[measures] = $B$3) * (good_base[year] = $B$1 - 1) * (good_base[month_num] &lt;=$B$2) * (good_base[value])) / IF($B$3 = "Value Trade RUB", $B$4, 1) +
SUMPRODUCT((good_base[name] = A14) * (good_base[measures] = $B$3) * (good_base[year] = $B$1-2) * (good_base[month_num] &gt;=12 + $B$2-2) * (good_base[value])) / IF($B$3 = "Value Trade RUB", $B$4, 1))</f>
        <v>860177.81612023327</v>
      </c>
      <c r="I14" s="25" cm="1">
        <f t="array" aca="1" ref="I14" ca="1">SUMPRODUCT((good_base[name] = A14) * (good_base[measures] = $B$3) * (good_base[year] = $B$1-1) * (good_base[month_num] = $B$2) * (good_base[value])) / IF($B$3 = "Value Trade RUB", $B$4, 1)</f>
        <v>356932.61079105799</v>
      </c>
      <c r="J14" s="26">
        <f t="shared" ca="1" si="4"/>
        <v>675903.50535250083</v>
      </c>
      <c r="K14" s="26">
        <f t="shared" ca="1" si="5"/>
        <v>675903.50535250083</v>
      </c>
      <c r="L14" s="26">
        <f t="shared" ca="1" si="6"/>
        <v>124983.32539857563</v>
      </c>
      <c r="M14" s="26">
        <f t="shared" ca="1" si="7"/>
        <v>106285.24891176663</v>
      </c>
      <c r="N14" s="27">
        <f t="shared" ca="1" si="0"/>
        <v>0.25449003802936576</v>
      </c>
      <c r="O14" s="27">
        <f t="shared" ca="1" si="1"/>
        <v>0.25449003802936576</v>
      </c>
      <c r="P14" s="27">
        <f t="shared" ca="1" si="2"/>
        <v>0.14529940560697496</v>
      </c>
      <c r="Q14" s="27">
        <f t="shared" ca="1" si="3"/>
        <v>0.29777399346114697</v>
      </c>
      <c r="R14" s="28">
        <f t="shared" ca="1" si="8"/>
        <v>4.1740773133144851E-2</v>
      </c>
      <c r="S14" s="29">
        <f t="shared" ca="1" si="9"/>
        <v>-1.9843757846532556E-3</v>
      </c>
      <c r="T14" s="28">
        <f t="shared" ca="1" si="10"/>
        <v>4.1740773133144851E-2</v>
      </c>
      <c r="U14" s="29">
        <f t="shared" ca="1" si="11"/>
        <v>-1.9843757846532556E-3</v>
      </c>
      <c r="V14" s="28">
        <f t="shared" ca="1" si="12"/>
        <v>4.1232624602078508E-2</v>
      </c>
      <c r="W14" s="29">
        <f t="shared" ca="1" si="13"/>
        <v>-6.2747523833704827E-3</v>
      </c>
      <c r="X14" s="28">
        <f t="shared" ca="1" si="14"/>
        <v>4.3917834088740573E-2</v>
      </c>
      <c r="Y14" s="30">
        <f t="shared" ca="1" si="15"/>
        <v>-6.6473045317556878E-3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</row>
    <row r="15" spans="1:51" ht="16" thickBot="1" x14ac:dyDescent="0.25">
      <c r="A15" s="12" t="s">
        <v>440</v>
      </c>
      <c r="B15" s="34" cm="1">
        <f t="array" aca="1" ref="B15" ca="1">SUMPRODUCT((good_base[name] = A15) * (good_base[measures] = $B$3) * (good_base[year] = $B$1) * (good_base[month_num] &lt;=$B$2) * (good_base[value])) / IF($B$3 = "Value Trade RUB", $B$4, 1) + SUMPRODUCT((good_base[name] = A15) * (good_base[measures] = $B$3) * (good_base[year] = $B$1-1) * (good_base[month_num] &gt;=$B$2 + 1) * (good_base[value])) / IF($B$3 = "Value Trade RUB", $B$4, 1)</f>
        <v>3008582.8810521169</v>
      </c>
      <c r="C15" s="25" cm="1">
        <f t="array" aca="1" ref="C15" ca="1">SUMPRODUCT((good_base[name] = A15) * (good_base[measures] = $B$3) * (good_base[year] = $B$1) * (good_base[month_num] &lt;=$B$2) * (good_base[value])) / IF($B$3 = "Value Trade RUB", $B$4, 1)</f>
        <v>3008582.8810521169</v>
      </c>
      <c r="D15" s="25" cm="1">
        <f t="array" aca="1" ref="D15" ca="1" xml:space="preserve">
IF($B$2 - 2 &gt; 0,
SUMPRODUCT((good_base[name] = A15) * (good_base[measures] = $B$3) * (good_base[year] = $B$1) * (good_base[month_num] &lt;=$B$2) * (good_base[month_num] &gt;=$B$2-2) * (good_base[value])) / IF($B$3 = "Value Trade RUB", $B$4, 1),
SUMPRODUCT((good_base[name] = A15) * (good_base[measures] = $B$3) * (good_base[year] = $B$1) * (good_base[month_num] &lt;=$B$2) * (good_base[value])) / IF($B$3 = "Value Trade RUB", $B$4, 1) +
SUMPRODUCT((good_base[name] = A15) * (good_base[measures] = $B$3) * (good_base[year] = $B$1-1) * (good_base[month_num] &gt;=12 + $B$2-2) * (good_base[value])) / IF($B$3 = "Value Trade RUB", $B$4, 1))</f>
        <v>887051.22434916336</v>
      </c>
      <c r="E15" s="25" cm="1">
        <f t="array" aca="1" ref="E15" ca="1">SUMPRODUCT((good_base[name] = A15) * (good_base[measures] = $B$3) * (good_base[year] = $B$1) * (good_base[month_num] = $B$2) * (good_base[value])) / IF($B$3 = "Value Trade RUB", $B$4, 1)</f>
        <v>395898.58963667339</v>
      </c>
      <c r="F15" s="25" cm="1">
        <f t="array" aca="1" ref="F15" ca="1">(SUMPRODUCT((good_base[name] = A15) * (good_base[measures] = $B$3) * (good_base[year] = $B$1 - 1) * (good_base[month_num] &lt;=$B$2) * (good_base[value])) / IF($B$3 = "Value Trade RUB", $B$4, 1) + SUMPRODUCT((good_base[name] = A15) * (good_base[measures] = $B$3) * (good_base[year] = $B$1-2) * (good_base[month_num] &gt;=$B$2 + 1) * (good_base[value])) / IF($B$3 = "Value Trade RUB", $B$4, 1))</f>
        <v>2638009.7504864698</v>
      </c>
      <c r="G15" s="25" cm="1">
        <f t="array" aca="1" ref="G15" ca="1">SUMPRODUCT((good_base[name] = A15) * (good_base[measures] = $B$3) * (good_base[year] = $B$1-1) * (good_base[month_num] &lt;=$B$2) * (good_base[value])) / IF($B$3 = "Value Trade RUB", $B$4, 1)</f>
        <v>2638009.7504864698</v>
      </c>
      <c r="H15" s="25" cm="1">
        <f t="array" aca="1" ref="H15" ca="1">IF($B$2 - 2 &gt; 0,
SUMPRODUCT((good_base[name] = A15) * (good_base[measures] = $B$3) * (good_base[year] = $B$1 - 1) * (good_base[month_num] &lt;=$B$2) * (good_base[month_num] &gt;=$B$2-2) * (good_base[value])) / IF($B$3 = "Value Trade RUB", $B$4, 1),
SUMPRODUCT((good_base[name] = A15) * (good_base[measures] = $B$3) * (good_base[year] = $B$1 - 1) * (good_base[month_num] &lt;=$B$2) * (good_base[value])) / IF($B$3 = "Value Trade RUB", $B$4, 1) +
SUMPRODUCT((good_base[name] = A15) * (good_base[measures] = $B$3) * (good_base[year] = $B$1-2) * (good_base[month_num] &gt;=12 + $B$2-2) * (good_base[value])) / IF($B$3 = "Value Trade RUB", $B$4, 1))</f>
        <v>726329.35764671059</v>
      </c>
      <c r="I15" s="25" cm="1">
        <f t="array" aca="1" ref="I15" ca="1">SUMPRODUCT((good_base[name] = A15) * (good_base[measures] = $B$3) * (good_base[year] = $B$1-1) * (good_base[month_num] = $B$2) * (good_base[value])) / IF($B$3 = "Value Trade RUB", $B$4, 1)</f>
        <v>267142.76227571006</v>
      </c>
      <c r="J15" s="26">
        <f t="shared" ca="1" si="4"/>
        <v>370573.13056564704</v>
      </c>
      <c r="K15" s="26">
        <f t="shared" ca="1" si="5"/>
        <v>370573.13056564704</v>
      </c>
      <c r="L15" s="26">
        <f t="shared" ca="1" si="6"/>
        <v>160721.86670245277</v>
      </c>
      <c r="M15" s="26">
        <f t="shared" ca="1" si="7"/>
        <v>128755.82736096333</v>
      </c>
      <c r="N15" s="27">
        <f t="shared" ca="1" si="0"/>
        <v>0.14047451132328459</v>
      </c>
      <c r="O15" s="27">
        <f t="shared" ca="1" si="1"/>
        <v>0.14047451132328459</v>
      </c>
      <c r="P15" s="27">
        <f t="shared" ca="1" si="2"/>
        <v>0.22127959583402723</v>
      </c>
      <c r="Q15" s="27">
        <f t="shared" ca="1" si="3"/>
        <v>0.48197385646584845</v>
      </c>
      <c r="R15" s="28">
        <f t="shared" ca="1" si="8"/>
        <v>3.7691319357008937E-2</v>
      </c>
      <c r="S15" s="29">
        <f t="shared" ca="1" si="9"/>
        <v>-5.7390758672059006E-3</v>
      </c>
      <c r="T15" s="28">
        <f t="shared" ca="1" si="10"/>
        <v>3.7691319357008937E-2</v>
      </c>
      <c r="U15" s="29">
        <f t="shared" ca="1" si="11"/>
        <v>-5.7390758672059006E-3</v>
      </c>
      <c r="V15" s="28">
        <f t="shared" ca="1" si="12"/>
        <v>3.7126362982623659E-2</v>
      </c>
      <c r="W15" s="29">
        <f t="shared" ca="1" si="13"/>
        <v>-2.9886015777947778E-3</v>
      </c>
      <c r="X15" s="28">
        <f t="shared" ca="1" si="14"/>
        <v>3.7535272467223886E-2</v>
      </c>
      <c r="Y15" s="30">
        <f t="shared" ca="1" si="15"/>
        <v>-3.0971674795591403E-4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</row>
    <row r="16" spans="1:51" ht="16" thickBot="1" x14ac:dyDescent="0.25">
      <c r="A16" s="12" t="s">
        <v>421</v>
      </c>
      <c r="B16" s="34" cm="1">
        <f t="array" aca="1" ref="B16" ca="1">SUMPRODUCT((good_base[name] = A16) * (good_base[measures] = $B$3) * (good_base[year] = $B$1) * (good_base[month_num] &lt;=$B$2) * (good_base[value])) / IF($B$3 = "Value Trade RUB", $B$4, 1) + SUMPRODUCT((good_base[name] = A16) * (good_base[measures] = $B$3) * (good_base[year] = $B$1-1) * (good_base[month_num] &gt;=$B$2 + 1) * (good_base[value])) / IF($B$3 = "Value Trade RUB", $B$4, 1)</f>
        <v>2689044.7042145813</v>
      </c>
      <c r="C16" s="25" cm="1">
        <f t="array" aca="1" ref="C16" ca="1">SUMPRODUCT((good_base[name] = A16) * (good_base[measures] = $B$3) * (good_base[year] = $B$1) * (good_base[month_num] &lt;=$B$2) * (good_base[value])) / IF($B$3 = "Value Trade RUB", $B$4, 1)</f>
        <v>2689044.7042145813</v>
      </c>
      <c r="D16" s="25" cm="1">
        <f t="array" aca="1" ref="D16" ca="1" xml:space="preserve">
IF($B$2 - 2 &gt; 0,
SUMPRODUCT((good_base[name] = A16) * (good_base[measures] = $B$3) * (good_base[year] = $B$1) * (good_base[month_num] &lt;=$B$2) * (good_base[month_num] &gt;=$B$2-2) * (good_base[value])) / IF($B$3 = "Value Trade RUB", $B$4, 1),
SUMPRODUCT((good_base[name] = A16) * (good_base[measures] = $B$3) * (good_base[year] = $B$1) * (good_base[month_num] &lt;=$B$2) * (good_base[value])) / IF($B$3 = "Value Trade RUB", $B$4, 1) +
SUMPRODUCT((good_base[name] = A16) * (good_base[measures] = $B$3) * (good_base[year] = $B$1-1) * (good_base[month_num] &gt;=12 + $B$2-2) * (good_base[value])) / IF($B$3 = "Value Trade RUB", $B$4, 1))</f>
        <v>764591.94968191732</v>
      </c>
      <c r="E16" s="25" cm="1">
        <f t="array" aca="1" ref="E16" ca="1">SUMPRODUCT((good_base[name] = A16) * (good_base[measures] = $B$3) * (good_base[year] = $B$1) * (good_base[month_num] = $B$2) * (good_base[value])) / IF($B$3 = "Value Trade RUB", $B$4, 1)</f>
        <v>343863.43322608114</v>
      </c>
      <c r="F16" s="25" cm="1">
        <f t="array" aca="1" ref="F16" ca="1">(SUMPRODUCT((good_base[name] = A16) * (good_base[measures] = $B$3) * (good_base[year] = $B$1 - 1) * (good_base[month_num] &lt;=$B$2) * (good_base[value])) / IF($B$3 = "Value Trade RUB", $B$4, 1) + SUMPRODUCT((good_base[name] = A16) * (good_base[measures] = $B$3) * (good_base[year] = $B$1-2) * (good_base[month_num] &gt;=$B$2 + 1) * (good_base[value])) / IF($B$3 = "Value Trade RUB", $B$4, 1))</f>
        <v>2433884.9522902695</v>
      </c>
      <c r="G16" s="25" cm="1">
        <f t="array" aca="1" ref="G16" ca="1">SUMPRODUCT((good_base[name] = A16) * (good_base[measures] = $B$3) * (good_base[year] = $B$1-1) * (good_base[month_num] &lt;=$B$2) * (good_base[value])) / IF($B$3 = "Value Trade RUB", $B$4, 1)</f>
        <v>2433884.9522902695</v>
      </c>
      <c r="H16" s="25" cm="1">
        <f t="array" aca="1" ref="H16" ca="1">IF($B$2 - 2 &gt; 0,
SUMPRODUCT((good_base[name] = A16) * (good_base[measures] = $B$3) * (good_base[year] = $B$1 - 1) * (good_base[month_num] &lt;=$B$2) * (good_base[month_num] &gt;=$B$2-2) * (good_base[value])) / IF($B$3 = "Value Trade RUB", $B$4, 1),
SUMPRODUCT((good_base[name] = A16) * (good_base[measures] = $B$3) * (good_base[year] = $B$1 - 1) * (good_base[month_num] &lt;=$B$2) * (good_base[value])) / IF($B$3 = "Value Trade RUB", $B$4, 1) +
SUMPRODUCT((good_base[name] = A16) * (good_base[measures] = $B$3) * (good_base[year] = $B$1-2) * (good_base[month_num] &gt;=12 + $B$2-2) * (good_base[value])) / IF($B$3 = "Value Trade RUB", $B$4, 1))</f>
        <v>690586.40546933841</v>
      </c>
      <c r="I16" s="25" cm="1">
        <f t="array" aca="1" ref="I16" ca="1">SUMPRODUCT((good_base[name] = A16) * (good_base[measures] = $B$3) * (good_base[year] = $B$1-1) * (good_base[month_num] = $B$2) * (good_base[value])) / IF($B$3 = "Value Trade RUB", $B$4, 1)</f>
        <v>254805.9502165817</v>
      </c>
      <c r="J16" s="26">
        <f t="shared" ca="1" si="4"/>
        <v>255159.75192431174</v>
      </c>
      <c r="K16" s="26">
        <f t="shared" ca="1" si="5"/>
        <v>255159.75192431174</v>
      </c>
      <c r="L16" s="26">
        <f t="shared" ca="1" si="6"/>
        <v>74005.544212578912</v>
      </c>
      <c r="M16" s="26">
        <f t="shared" ca="1" si="7"/>
        <v>89057.48300949944</v>
      </c>
      <c r="N16" s="27">
        <f t="shared" ca="1" si="0"/>
        <v>0.10483640637336133</v>
      </c>
      <c r="O16" s="27">
        <f t="shared" ca="1" si="1"/>
        <v>0.10483640637336133</v>
      </c>
      <c r="P16" s="27">
        <f t="shared" ca="1" si="2"/>
        <v>0.10716333774668363</v>
      </c>
      <c r="Q16" s="27">
        <f t="shared" ca="1" si="3"/>
        <v>0.34951100213241393</v>
      </c>
      <c r="R16" s="28">
        <f t="shared" ca="1" si="8"/>
        <v>3.3688167060360832E-2</v>
      </c>
      <c r="S16" s="29">
        <f t="shared" ca="1" si="9"/>
        <v>-6.3816565590336452E-3</v>
      </c>
      <c r="T16" s="28">
        <f t="shared" ca="1" si="10"/>
        <v>3.3688167060360832E-2</v>
      </c>
      <c r="U16" s="29">
        <f t="shared" ca="1" si="11"/>
        <v>-6.3816565590336452E-3</v>
      </c>
      <c r="V16" s="28">
        <f t="shared" ca="1" si="12"/>
        <v>3.2000991011889086E-2</v>
      </c>
      <c r="W16" s="29">
        <f t="shared" ca="1" si="13"/>
        <v>-6.1399004303428831E-3</v>
      </c>
      <c r="X16" s="28">
        <f t="shared" ca="1" si="14"/>
        <v>3.260180257146434E-2</v>
      </c>
      <c r="Y16" s="30">
        <f t="shared" ca="1" si="15"/>
        <v>-3.4954824747904095E-3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</row>
    <row r="17" spans="1:51" ht="16" thickBot="1" x14ac:dyDescent="0.25">
      <c r="A17" s="12" t="s">
        <v>448</v>
      </c>
      <c r="B17" s="34" cm="1">
        <f t="array" aca="1" ref="B17" ca="1">SUMPRODUCT((good_base[name] = A17) * (good_base[measures] = $B$3) * (good_base[year] = $B$1) * (good_base[month_num] &lt;=$B$2) * (good_base[value])) / IF($B$3 = "Value Trade RUB", $B$4, 1) + SUMPRODUCT((good_base[name] = A17) * (good_base[measures] = $B$3) * (good_base[year] = $B$1-1) * (good_base[month_num] &gt;=$B$2 + 1) * (good_base[value])) / IF($B$3 = "Value Trade RUB", $B$4, 1)</f>
        <v>1918888.7271050275</v>
      </c>
      <c r="C17" s="25" cm="1">
        <f t="array" aca="1" ref="C17" ca="1">SUMPRODUCT((good_base[name] = A17) * (good_base[measures] = $B$3) * (good_base[year] = $B$1) * (good_base[month_num] &lt;=$B$2) * (good_base[value])) / IF($B$3 = "Value Trade RUB", $B$4, 1)</f>
        <v>1918888.7271050275</v>
      </c>
      <c r="D17" s="25" cm="1">
        <f t="array" aca="1" ref="D17" ca="1" xml:space="preserve">
IF($B$2 - 2 &gt; 0,
SUMPRODUCT((good_base[name] = A17) * (good_base[measures] = $B$3) * (good_base[year] = $B$1) * (good_base[month_num] &lt;=$B$2) * (good_base[month_num] &gt;=$B$2-2) * (good_base[value])) / IF($B$3 = "Value Trade RUB", $B$4, 1),
SUMPRODUCT((good_base[name] = A17) * (good_base[measures] = $B$3) * (good_base[year] = $B$1) * (good_base[month_num] &lt;=$B$2) * (good_base[value])) / IF($B$3 = "Value Trade RUB", $B$4, 1) +
SUMPRODUCT((good_base[name] = A17) * (good_base[measures] = $B$3) * (good_base[year] = $B$1-1) * (good_base[month_num] &gt;=12 + $B$2-2) * (good_base[value])) / IF($B$3 = "Value Trade RUB", $B$4, 1))</f>
        <v>632188.64211258432</v>
      </c>
      <c r="E17" s="25" cm="1">
        <f t="array" aca="1" ref="E17" ca="1">SUMPRODUCT((good_base[name] = A17) * (good_base[measures] = $B$3) * (good_base[year] = $B$1) * (good_base[month_num] = $B$2) * (good_base[value])) / IF($B$3 = "Value Trade RUB", $B$4, 1)</f>
        <v>277882.91151306796</v>
      </c>
      <c r="F17" s="25" cm="1">
        <f t="array" aca="1" ref="F17" ca="1">(SUMPRODUCT((good_base[name] = A17) * (good_base[measures] = $B$3) * (good_base[year] = $B$1 - 1) * (good_base[month_num] &lt;=$B$2) * (good_base[value])) / IF($B$3 = "Value Trade RUB", $B$4, 1) + SUMPRODUCT((good_base[name] = A17) * (good_base[measures] = $B$3) * (good_base[year] = $B$1-2) * (good_base[month_num] &gt;=$B$2 + 1) * (good_base[value])) / IF($B$3 = "Value Trade RUB", $B$4, 1))</f>
        <v>1526347.9920801537</v>
      </c>
      <c r="G17" s="25" cm="1">
        <f t="array" aca="1" ref="G17" ca="1">SUMPRODUCT((good_base[name] = A17) * (good_base[measures] = $B$3) * (good_base[year] = $B$1-1) * (good_base[month_num] &lt;=$B$2) * (good_base[value])) / IF($B$3 = "Value Trade RUB", $B$4, 1)</f>
        <v>1526347.9920801537</v>
      </c>
      <c r="H17" s="25" cm="1">
        <f t="array" aca="1" ref="H17" ca="1">IF($B$2 - 2 &gt; 0,
SUMPRODUCT((good_base[name] = A17) * (good_base[measures] = $B$3) * (good_base[year] = $B$1 - 1) * (good_base[month_num] &lt;=$B$2) * (good_base[month_num] &gt;=$B$2-2) * (good_base[value])) / IF($B$3 = "Value Trade RUB", $B$4, 1),
SUMPRODUCT((good_base[name] = A17) * (good_base[measures] = $B$3) * (good_base[year] = $B$1 - 1) * (good_base[month_num] &lt;=$B$2) * (good_base[value])) / IF($B$3 = "Value Trade RUB", $B$4, 1) +
SUMPRODUCT((good_base[name] = A17) * (good_base[measures] = $B$3) * (good_base[year] = $B$1-2) * (good_base[month_num] &gt;=12 + $B$2-2) * (good_base[value])) / IF($B$3 = "Value Trade RUB", $B$4, 1))</f>
        <v>406518.6000317391</v>
      </c>
      <c r="I17" s="25" cm="1">
        <f t="array" aca="1" ref="I17" ca="1">SUMPRODUCT((good_base[name] = A17) * (good_base[measures] = $B$3) * (good_base[year] = $B$1-1) * (good_base[month_num] = $B$2) * (good_base[value])) / IF($B$3 = "Value Trade RUB", $B$4, 1)</f>
        <v>147818.7863121696</v>
      </c>
      <c r="J17" s="26">
        <f t="shared" ca="1" si="4"/>
        <v>392540.73502487387</v>
      </c>
      <c r="K17" s="26">
        <f t="shared" ca="1" si="5"/>
        <v>392540.73502487387</v>
      </c>
      <c r="L17" s="26">
        <f t="shared" ca="1" si="6"/>
        <v>225670.04208084522</v>
      </c>
      <c r="M17" s="26">
        <f t="shared" ca="1" si="7"/>
        <v>130064.12520089836</v>
      </c>
      <c r="N17" s="27">
        <f t="shared" ca="1" si="0"/>
        <v>0.25717643490322772</v>
      </c>
      <c r="O17" s="27">
        <f t="shared" ca="1" si="1"/>
        <v>0.25717643490322772</v>
      </c>
      <c r="P17" s="27">
        <f t="shared" ca="1" si="2"/>
        <v>0.55512845430252367</v>
      </c>
      <c r="Q17" s="27">
        <f t="shared" ca="1" si="3"/>
        <v>0.87988900765443812</v>
      </c>
      <c r="R17" s="28">
        <f t="shared" ca="1" si="8"/>
        <v>2.4039705962359055E-2</v>
      </c>
      <c r="S17" s="29">
        <f t="shared" ca="1" si="9"/>
        <v>-1.0890474599902882E-3</v>
      </c>
      <c r="T17" s="28">
        <f t="shared" ca="1" si="10"/>
        <v>2.4039705962359055E-2</v>
      </c>
      <c r="U17" s="29">
        <f t="shared" ca="1" si="11"/>
        <v>-1.0890474599902882E-3</v>
      </c>
      <c r="V17" s="28">
        <f t="shared" ca="1" si="12"/>
        <v>2.6459424615285918E-2</v>
      </c>
      <c r="W17" s="29">
        <f t="shared" ca="1" si="13"/>
        <v>4.0075175544726713E-3</v>
      </c>
      <c r="X17" s="28">
        <f t="shared" ca="1" si="14"/>
        <v>2.634616811138614E-2</v>
      </c>
      <c r="Y17" s="30">
        <f t="shared" ca="1" si="15"/>
        <v>5.4053036607467492E-3</v>
      </c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</row>
    <row r="18" spans="1:51" ht="16" thickBot="1" x14ac:dyDescent="0.25">
      <c r="A18" s="12" t="s">
        <v>413</v>
      </c>
      <c r="B18" s="34" cm="1">
        <f t="array" aca="1" ref="B18" ca="1">SUMPRODUCT((good_base[name] = A18) * (good_base[measures] = $B$3) * (good_base[year] = $B$1) * (good_base[month_num] &lt;=$B$2) * (good_base[value])) / IF($B$3 = "Value Trade RUB", $B$4, 1) + SUMPRODUCT((good_base[name] = A18) * (good_base[measures] = $B$3) * (good_base[year] = $B$1-1) * (good_base[month_num] &gt;=$B$2 + 1) * (good_base[value])) / IF($B$3 = "Value Trade RUB", $B$4, 1)</f>
        <v>1341995.1293365585</v>
      </c>
      <c r="C18" s="25" cm="1">
        <f t="array" aca="1" ref="C18" ca="1">SUMPRODUCT((good_base[name] = A18) * (good_base[measures] = $B$3) * (good_base[year] = $B$1) * (good_base[month_num] &lt;=$B$2) * (good_base[value])) / IF($B$3 = "Value Trade RUB", $B$4, 1)</f>
        <v>1341995.1293365585</v>
      </c>
      <c r="D18" s="25" cm="1">
        <f t="array" aca="1" ref="D18" ca="1" xml:space="preserve">
IF($B$2 - 2 &gt; 0,
SUMPRODUCT((good_base[name] = A18) * (good_base[measures] = $B$3) * (good_base[year] = $B$1) * (good_base[month_num] &lt;=$B$2) * (good_base[month_num] &gt;=$B$2-2) * (good_base[value])) / IF($B$3 = "Value Trade RUB", $B$4, 1),
SUMPRODUCT((good_base[name] = A18) * (good_base[measures] = $B$3) * (good_base[year] = $B$1) * (good_base[month_num] &lt;=$B$2) * (good_base[value])) / IF($B$3 = "Value Trade RUB", $B$4, 1) +
SUMPRODUCT((good_base[name] = A18) * (good_base[measures] = $B$3) * (good_base[year] = $B$1-1) * (good_base[month_num] &gt;=12 + $B$2-2) * (good_base[value])) / IF($B$3 = "Value Trade RUB", $B$4, 1))</f>
        <v>397048.13085854088</v>
      </c>
      <c r="E18" s="25" cm="1">
        <f t="array" aca="1" ref="E18" ca="1">SUMPRODUCT((good_base[name] = A18) * (good_base[measures] = $B$3) * (good_base[year] = $B$1) * (good_base[month_num] = $B$2) * (good_base[value])) / IF($B$3 = "Value Trade RUB", $B$4, 1)</f>
        <v>176252.16341980625</v>
      </c>
      <c r="F18" s="25" cm="1">
        <f t="array" aca="1" ref="F18" ca="1">(SUMPRODUCT((good_base[name] = A18) * (good_base[measures] = $B$3) * (good_base[year] = $B$1 - 1) * (good_base[month_num] &lt;=$B$2) * (good_base[value])) / IF($B$3 = "Value Trade RUB", $B$4, 1) + SUMPRODUCT((good_base[name] = A18) * (good_base[measures] = $B$3) * (good_base[year] = $B$1-2) * (good_base[month_num] &gt;=$B$2 + 1) * (good_base[value])) / IF($B$3 = "Value Trade RUB", $B$4, 1))</f>
        <v>1160845.6847163776</v>
      </c>
      <c r="G18" s="25" cm="1">
        <f t="array" aca="1" ref="G18" ca="1">SUMPRODUCT((good_base[name] = A18) * (good_base[measures] = $B$3) * (good_base[year] = $B$1-1) * (good_base[month_num] &lt;=$B$2) * (good_base[value])) / IF($B$3 = "Value Trade RUB", $B$4, 1)</f>
        <v>1160845.6847163776</v>
      </c>
      <c r="H18" s="25" cm="1">
        <f t="array" aca="1" ref="H18" ca="1">IF($B$2 - 2 &gt; 0,
SUMPRODUCT((good_base[name] = A18) * (good_base[measures] = $B$3) * (good_base[year] = $B$1 - 1) * (good_base[month_num] &lt;=$B$2) * (good_base[month_num] &gt;=$B$2-2) * (good_base[value])) / IF($B$3 = "Value Trade RUB", $B$4, 1),
SUMPRODUCT((good_base[name] = A18) * (good_base[measures] = $B$3) * (good_base[year] = $B$1 - 1) * (good_base[month_num] &lt;=$B$2) * (good_base[value])) / IF($B$3 = "Value Trade RUB", $B$4, 1) +
SUMPRODUCT((good_base[name] = A18) * (good_base[measures] = $B$3) * (good_base[year] = $B$1-2) * (good_base[month_num] &gt;=12 + $B$2-2) * (good_base[value])) / IF($B$3 = "Value Trade RUB", $B$4, 1))</f>
        <v>324100.78580732702</v>
      </c>
      <c r="I18" s="25" cm="1">
        <f t="array" aca="1" ref="I18" ca="1">SUMPRODUCT((good_base[name] = A18) * (good_base[measures] = $B$3) * (good_base[year] = $B$1-1) * (good_base[month_num] = $B$2) * (good_base[value])) / IF($B$3 = "Value Trade RUB", $B$4, 1)</f>
        <v>126552.28664819838</v>
      </c>
      <c r="J18" s="26">
        <f t="shared" ca="1" si="4"/>
        <v>181149.44462018088</v>
      </c>
      <c r="K18" s="26">
        <f t="shared" ca="1" si="5"/>
        <v>181149.44462018088</v>
      </c>
      <c r="L18" s="26">
        <f t="shared" ca="1" si="6"/>
        <v>72947.345051213866</v>
      </c>
      <c r="M18" s="26">
        <f t="shared" ca="1" si="7"/>
        <v>49699.876771607873</v>
      </c>
      <c r="N18" s="27">
        <f t="shared" ca="1" si="0"/>
        <v>0.15604954819161865</v>
      </c>
      <c r="O18" s="27">
        <f t="shared" ca="1" si="1"/>
        <v>0.15604954819161865</v>
      </c>
      <c r="P18" s="27">
        <f t="shared" ca="1" si="2"/>
        <v>0.22507611288107143</v>
      </c>
      <c r="Q18" s="27">
        <f t="shared" ca="1" si="3"/>
        <v>0.39272207628905309</v>
      </c>
      <c r="R18" s="28">
        <f t="shared" ca="1" si="8"/>
        <v>1.681242265717011E-2</v>
      </c>
      <c r="S18" s="29">
        <f t="shared" ca="1" si="9"/>
        <v>-2.2989497978632596E-3</v>
      </c>
      <c r="T18" s="28">
        <f t="shared" ca="1" si="10"/>
        <v>1.681242265717011E-2</v>
      </c>
      <c r="U18" s="29">
        <f t="shared" ca="1" si="11"/>
        <v>-2.2989497978632596E-3</v>
      </c>
      <c r="V18" s="28">
        <f t="shared" ca="1" si="12"/>
        <v>1.6617927604622836E-2</v>
      </c>
      <c r="W18" s="29">
        <f t="shared" ca="1" si="13"/>
        <v>-1.2820669361300781E-3</v>
      </c>
      <c r="X18" s="28">
        <f t="shared" ca="1" si="14"/>
        <v>1.671052423543988E-2</v>
      </c>
      <c r="Y18" s="30">
        <f t="shared" ca="1" si="15"/>
        <v>-1.2176048389104278E-3</v>
      </c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</row>
    <row r="19" spans="1:51" ht="15" x14ac:dyDescent="0.2">
      <c r="A19" s="12" t="s">
        <v>420</v>
      </c>
      <c r="B19" s="34" cm="1">
        <f t="array" aca="1" ref="B19" ca="1">SUMPRODUCT((good_base[name] = A19) * (good_base[measures] = $B$3) * (good_base[year] = $B$1) * (good_base[month_num] &lt;=$B$2) * (good_base[value])) / IF($B$3 = "Value Trade RUB", $B$4, 1) + SUMPRODUCT((good_base[name] = A19) * (good_base[measures] = $B$3) * (good_base[year] = $B$1-1) * (good_base[month_num] &gt;=$B$2 + 1) * (good_base[value])) / IF($B$3 = "Value Trade RUB", $B$4, 1)</f>
        <v>1093033.1453487938</v>
      </c>
      <c r="C19" s="25" cm="1">
        <f t="array" aca="1" ref="C19" ca="1">SUMPRODUCT((good_base[name] = A19) * (good_base[measures] = $B$3) * (good_base[year] = $B$1) * (good_base[month_num] &lt;=$B$2) * (good_base[value])) / IF($B$3 = "Value Trade RUB", $B$4, 1)</f>
        <v>1093033.1453487938</v>
      </c>
      <c r="D19" s="25" cm="1">
        <f t="array" aca="1" ref="D19" ca="1" xml:space="preserve">
IF($B$2 - 2 &gt; 0,
SUMPRODUCT((good_base[name] = A19) * (good_base[measures] = $B$3) * (good_base[year] = $B$1) * (good_base[month_num] &lt;=$B$2) * (good_base[month_num] &gt;=$B$2-2) * (good_base[value])) / IF($B$3 = "Value Trade RUB", $B$4, 1),
SUMPRODUCT((good_base[name] = A19) * (good_base[measures] = $B$3) * (good_base[year] = $B$1) * (good_base[month_num] &lt;=$B$2) * (good_base[value])) / IF($B$3 = "Value Trade RUB", $B$4, 1) +
SUMPRODUCT((good_base[name] = A19) * (good_base[measures] = $B$3) * (good_base[year] = $B$1-1) * (good_base[month_num] &gt;=12 + $B$2-2) * (good_base[value])) / IF($B$3 = "Value Trade RUB", $B$4, 1))</f>
        <v>296777.47540491226</v>
      </c>
      <c r="E19" s="25" cm="1">
        <f t="array" aca="1" ref="E19" ca="1">SUMPRODUCT((good_base[name] = A19) * (good_base[measures] = $B$3) * (good_base[year] = $B$1) * (good_base[month_num] = $B$2) * (good_base[value])) / IF($B$3 = "Value Trade RUB", $B$4, 1)</f>
        <v>123766.76848718774</v>
      </c>
      <c r="F19" s="25" cm="1">
        <f t="array" aca="1" ref="F19" ca="1">(SUMPRODUCT((good_base[name] = A19) * (good_base[measures] = $B$3) * (good_base[year] = $B$1 - 1) * (good_base[month_num] &lt;=$B$2) * (good_base[value])) / IF($B$3 = "Value Trade RUB", $B$4, 1) + SUMPRODUCT((good_base[name] = A19) * (good_base[measures] = $B$3) * (good_base[year] = $B$1-2) * (good_base[month_num] &gt;=$B$2 + 1) * (good_base[value])) / IF($B$3 = "Value Trade RUB", $B$4, 1))</f>
        <v>951319.29349765216</v>
      </c>
      <c r="G19" s="25" cm="1">
        <f t="array" aca="1" ref="G19" ca="1">SUMPRODUCT((good_base[name] = A19) * (good_base[measures] = $B$3) * (good_base[year] = $B$1-1) * (good_base[month_num] &lt;=$B$2) * (good_base[value])) / IF($B$3 = "Value Trade RUB", $B$4, 1)</f>
        <v>951319.29349765216</v>
      </c>
      <c r="H19" s="25" cm="1">
        <f t="array" aca="1" ref="H19" ca="1">IF($B$2 - 2 &gt; 0,
SUMPRODUCT((good_base[name] = A19) * (good_base[measures] = $B$3) * (good_base[year] = $B$1 - 1) * (good_base[month_num] &lt;=$B$2) * (good_base[month_num] &gt;=$B$2-2) * (good_base[value])) / IF($B$3 = "Value Trade RUB", $B$4, 1),
SUMPRODUCT((good_base[name] = A19) * (good_base[measures] = $B$3) * (good_base[year] = $B$1 - 1) * (good_base[month_num] &lt;=$B$2) * (good_base[value])) / IF($B$3 = "Value Trade RUB", $B$4, 1) +
SUMPRODUCT((good_base[name] = A19) * (good_base[measures] = $B$3) * (good_base[year] = $B$1-2) * (good_base[month_num] &gt;=12 + $B$2-2) * (good_base[value])) / IF($B$3 = "Value Trade RUB", $B$4, 1))</f>
        <v>273288.7003718153</v>
      </c>
      <c r="I19" s="25" cm="1">
        <f t="array" aca="1" ref="I19" ca="1">SUMPRODUCT((good_base[name] = A19) * (good_base[measures] = $B$3) * (good_base[year] = $B$1-1) * (good_base[month_num] = $B$2) * (good_base[value])) / IF($B$3 = "Value Trade RUB", $B$4, 1)</f>
        <v>100630.78867236052</v>
      </c>
      <c r="J19" s="26">
        <f t="shared" ca="1" si="4"/>
        <v>141713.85185114166</v>
      </c>
      <c r="K19" s="26">
        <f t="shared" ca="1" si="5"/>
        <v>141713.85185114166</v>
      </c>
      <c r="L19" s="26">
        <f t="shared" ca="1" si="6"/>
        <v>23488.775033096957</v>
      </c>
      <c r="M19" s="26">
        <f t="shared" ca="1" si="7"/>
        <v>23135.979814827224</v>
      </c>
      <c r="N19" s="27">
        <f t="shared" ca="1" si="0"/>
        <v>0.14896560263180603</v>
      </c>
      <c r="O19" s="27">
        <f t="shared" ca="1" si="1"/>
        <v>0.14896560263180603</v>
      </c>
      <c r="P19" s="27">
        <f t="shared" ca="1" si="2"/>
        <v>8.5948577460904785E-2</v>
      </c>
      <c r="Q19" s="27">
        <f t="shared" ca="1" si="3"/>
        <v>0.22990955472042129</v>
      </c>
      <c r="R19" s="28">
        <f t="shared" ca="1" si="8"/>
        <v>1.3693444049223019E-2</v>
      </c>
      <c r="S19" s="29">
        <f t="shared" ca="1" si="9"/>
        <v>-1.968428653637477E-3</v>
      </c>
      <c r="T19" s="28">
        <f t="shared" ca="1" si="10"/>
        <v>1.3693444049223019E-2</v>
      </c>
      <c r="U19" s="29">
        <f t="shared" ca="1" si="11"/>
        <v>-1.968428653637477E-3</v>
      </c>
      <c r="V19" s="28">
        <f t="shared" ca="1" si="12"/>
        <v>1.2421231124542588E-2</v>
      </c>
      <c r="W19" s="29">
        <f t="shared" ca="1" si="13"/>
        <v>-2.6724263391980068E-3</v>
      </c>
      <c r="X19" s="28">
        <f t="shared" ca="1" si="14"/>
        <v>1.1734367080766361E-2</v>
      </c>
      <c r="Y19" s="30">
        <f t="shared" ca="1" si="15"/>
        <v>-2.5215726256967146E-3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</row>
    <row r="20" spans="1:51" ht="15" hidden="1" x14ac:dyDescent="0.2">
      <c r="A20" s="12" t="s">
        <v>446</v>
      </c>
      <c r="B20" s="34" cm="1">
        <f t="array" aca="1" ref="B20" ca="1">SUMPRODUCT((good_base[name] = A20) * (good_base[measures] = $B$3) * (good_base[year] = $B$1) * (good_base[month_num] &lt;=$B$2) * (good_base[value])) / IF($B$3 = "Value Trade RUB", $B$4, 1) + SUMPRODUCT((good_base[name] = A20) * (good_base[measures] = $B$3) * (good_base[year] = $B$1-1) * (good_base[month_num] &gt;=$B$2 + 1) * (good_base[value])) / IF($B$3 = "Value Trade RUB", $B$4, 1)</f>
        <v>941558.60303523124</v>
      </c>
      <c r="C20" s="25" cm="1">
        <f t="array" aca="1" ref="C20" ca="1">SUMPRODUCT((good_base[name] = A20) * (good_base[measures] = $B$3) * (good_base[year] = $B$1) * (good_base[month_num] &lt;=$B$2) * (good_base[value])) / IF($B$3 = "Value Trade RUB", $B$4, 1)</f>
        <v>941558.60303523124</v>
      </c>
      <c r="D20" s="25" cm="1">
        <f t="array" aca="1" ref="D20" ca="1" xml:space="preserve">
IF($B$2 - 2 &gt; 0,
SUMPRODUCT((good_base[name] = A20) * (good_base[measures] = $B$3) * (good_base[year] = $B$1) * (good_base[month_num] &lt;=$B$2) * (good_base[month_num] &gt;=$B$2-2) * (good_base[value])) / IF($B$3 = "Value Trade RUB", $B$4, 1),
SUMPRODUCT((good_base[name] = A20) * (good_base[measures] = $B$3) * (good_base[year] = $B$1) * (good_base[month_num] &lt;=$B$2) * (good_base[value])) / IF($B$3 = "Value Trade RUB", $B$4, 1) +
SUMPRODUCT((good_base[name] = A20) * (good_base[measures] = $B$3) * (good_base[year] = $B$1-1) * (good_base[month_num] &gt;=12 + $B$2-2) * (good_base[value])) / IF($B$3 = "Value Trade RUB", $B$4, 1))</f>
        <v>273256.86260726571</v>
      </c>
      <c r="E20" s="25" cm="1">
        <f t="array" aca="1" ref="E20" ca="1">SUMPRODUCT((good_base[name] = A20) * (good_base[measures] = $B$3) * (good_base[year] = $B$1) * (good_base[month_num] = $B$2) * (good_base[value])) / IF($B$3 = "Value Trade RUB", $B$4, 1)</f>
        <v>118000.94791070893</v>
      </c>
      <c r="F20" s="25" cm="1">
        <f t="array" aca="1" ref="F20" ca="1">(SUMPRODUCT((good_base[name] = A20) * (good_base[measures] = $B$3) * (good_base[year] = $B$1 - 1) * (good_base[month_num] &lt;=$B$2) * (good_base[value])) / IF($B$3 = "Value Trade RUB", $B$4, 1) + SUMPRODUCT((good_base[name] = A20) * (good_base[measures] = $B$3) * (good_base[year] = $B$1-2) * (good_base[month_num] &gt;=$B$2 + 1) * (good_base[value])) / IF($B$3 = "Value Trade RUB", $B$4, 1))</f>
        <v>925355.2411474192</v>
      </c>
      <c r="G20" s="25" cm="1">
        <f t="array" aca="1" ref="G20" ca="1">SUMPRODUCT((good_base[name] = A20) * (good_base[measures] = $B$3) * (good_base[year] = $B$1-1) * (good_base[month_num] &lt;=$B$2) * (good_base[value])) / IF($B$3 = "Value Trade RUB", $B$4, 1)</f>
        <v>925355.2411474192</v>
      </c>
      <c r="H20" s="25" cm="1">
        <f t="array" aca="1" ref="H20" ca="1">IF($B$2 - 2 &gt; 0,
SUMPRODUCT((good_base[name] = A20) * (good_base[measures] = $B$3) * (good_base[year] = $B$1 - 1) * (good_base[month_num] &lt;=$B$2) * (good_base[month_num] &gt;=$B$2-2) * (good_base[value])) / IF($B$3 = "Value Trade RUB", $B$4, 1),
SUMPRODUCT((good_base[name] = A20) * (good_base[measures] = $B$3) * (good_base[year] = $B$1 - 1) * (good_base[month_num] &lt;=$B$2) * (good_base[value])) / IF($B$3 = "Value Trade RUB", $B$4, 1) +
SUMPRODUCT((good_base[name] = A20) * (good_base[measures] = $B$3) * (good_base[year] = $B$1-2) * (good_base[month_num] &gt;=12 + $B$2-2) * (good_base[value])) / IF($B$3 = "Value Trade RUB", $B$4, 1))</f>
        <v>244016.59163261115</v>
      </c>
      <c r="I20" s="25" cm="1">
        <f t="array" aca="1" ref="I20" ca="1">SUMPRODUCT((good_base[name] = A20) * (good_base[measures] = $B$3) * (good_base[year] = $B$1-1) * (good_base[month_num] = $B$2) * (good_base[value])) / IF($B$3 = "Value Trade RUB", $B$4, 1)</f>
        <v>90541.932800586248</v>
      </c>
      <c r="J20" s="26">
        <f t="shared" ca="1" si="4"/>
        <v>16203.361887812032</v>
      </c>
      <c r="K20" s="26">
        <f t="shared" ca="1" si="5"/>
        <v>16203.361887812032</v>
      </c>
      <c r="L20" s="26">
        <f t="shared" ca="1" si="6"/>
        <v>29240.270974654559</v>
      </c>
      <c r="M20" s="26">
        <f t="shared" ca="1" si="7"/>
        <v>27459.01511012268</v>
      </c>
      <c r="N20" s="27">
        <f t="shared" ca="1" si="0"/>
        <v>1.7510423205384651E-2</v>
      </c>
      <c r="O20" s="27">
        <f t="shared" ca="1" si="1"/>
        <v>1.7510423205384651E-2</v>
      </c>
      <c r="P20" s="27">
        <f t="shared" ca="1" si="2"/>
        <v>0.11982902793215966</v>
      </c>
      <c r="Q20" s="27">
        <f t="shared" ca="1" si="3"/>
        <v>0.30327401084533601</v>
      </c>
      <c r="R20" s="28">
        <f t="shared" ca="1" si="8"/>
        <v>1.1795781403877948E-2</v>
      </c>
      <c r="S20" s="29">
        <f t="shared" ca="1" si="9"/>
        <v>-3.4386368307096835E-3</v>
      </c>
      <c r="T20" s="28">
        <f t="shared" ca="1" si="10"/>
        <v>1.1795781403877948E-2</v>
      </c>
      <c r="U20" s="29">
        <f t="shared" ca="1" si="11"/>
        <v>-3.4386368307096835E-3</v>
      </c>
      <c r="V20" s="28">
        <f t="shared" ca="1" si="12"/>
        <v>1.1436806793309778E-2</v>
      </c>
      <c r="W20" s="29">
        <f t="shared" ca="1" si="13"/>
        <v>-2.0401604013131954E-3</v>
      </c>
      <c r="X20" s="28">
        <f t="shared" ca="1" si="14"/>
        <v>1.1187707779620899E-2</v>
      </c>
      <c r="Y20" s="30">
        <f t="shared" ca="1" si="15"/>
        <v>-1.6389862366042989E-3</v>
      </c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</row>
    <row r="21" spans="1:51" ht="15" hidden="1" x14ac:dyDescent="0.2">
      <c r="A21" s="12" t="s">
        <v>419</v>
      </c>
      <c r="B21" s="34" cm="1">
        <f t="array" aca="1" ref="B21" ca="1">SUMPRODUCT((good_base[name] = A21) * (good_base[measures] = $B$3) * (good_base[year] = $B$1) * (good_base[month_num] &lt;=$B$2) * (good_base[value])) / IF($B$3 = "Value Trade RUB", $B$4, 1) + SUMPRODUCT((good_base[name] = A21) * (good_base[measures] = $B$3) * (good_base[year] = $B$1-1) * (good_base[month_num] &gt;=$B$2 + 1) * (good_base[value])) / IF($B$3 = "Value Trade RUB", $B$4, 1)</f>
        <v>712580.95221358479</v>
      </c>
      <c r="C21" s="25" cm="1">
        <f t="array" aca="1" ref="C21" ca="1">SUMPRODUCT((good_base[name] = A21) * (good_base[measures] = $B$3) * (good_base[year] = $B$1) * (good_base[month_num] &lt;=$B$2) * (good_base[value])) / IF($B$3 = "Value Trade RUB", $B$4, 1)</f>
        <v>712580.95221358479</v>
      </c>
      <c r="D21" s="25" cm="1">
        <f t="array" aca="1" ref="D21" ca="1" xml:space="preserve">
IF($B$2 - 2 &gt; 0,
SUMPRODUCT((good_base[name] = A21) * (good_base[measures] = $B$3) * (good_base[year] = $B$1) * (good_base[month_num] &lt;=$B$2) * (good_base[month_num] &gt;=$B$2-2) * (good_base[value])) / IF($B$3 = "Value Trade RUB", $B$4, 1),
SUMPRODUCT((good_base[name] = A21) * (good_base[measures] = $B$3) * (good_base[year] = $B$1) * (good_base[month_num] &lt;=$B$2) * (good_base[value])) / IF($B$3 = "Value Trade RUB", $B$4, 1) +
SUMPRODUCT((good_base[name] = A21) * (good_base[measures] = $B$3) * (good_base[year] = $B$1-1) * (good_base[month_num] &gt;=12 + $B$2-2) * (good_base[value])) / IF($B$3 = "Value Trade RUB", $B$4, 1))</f>
        <v>229212.64480933681</v>
      </c>
      <c r="E21" s="25" cm="1">
        <f t="array" aca="1" ref="E21" ca="1">SUMPRODUCT((good_base[name] = A21) * (good_base[measures] = $B$3) * (good_base[year] = $B$1) * (good_base[month_num] = $B$2) * (good_base[value])) / IF($B$3 = "Value Trade RUB", $B$4, 1)</f>
        <v>98143.153049237066</v>
      </c>
      <c r="F21" s="25" cm="1">
        <f t="array" aca="1" ref="F21" ca="1">(SUMPRODUCT((good_base[name] = A21) * (good_base[measures] = $B$3) * (good_base[year] = $B$1 - 1) * (good_base[month_num] &lt;=$B$2) * (good_base[value])) / IF($B$3 = "Value Trade RUB", $B$4, 1) + SUMPRODUCT((good_base[name] = A21) * (good_base[measures] = $B$3) * (good_base[year] = $B$1-2) * (good_base[month_num] &gt;=$B$2 + 1) * (good_base[value])) / IF($B$3 = "Value Trade RUB", $B$4, 1))</f>
        <v>497047.65669017268</v>
      </c>
      <c r="G21" s="25" cm="1">
        <f t="array" aca="1" ref="G21" ca="1">SUMPRODUCT((good_base[name] = A21) * (good_base[measures] = $B$3) * (good_base[year] = $B$1-1) * (good_base[month_num] &lt;=$B$2) * (good_base[value])) / IF($B$3 = "Value Trade RUB", $B$4, 1)</f>
        <v>497047.65669017268</v>
      </c>
      <c r="H21" s="25" cm="1">
        <f t="array" aca="1" ref="H21" ca="1">IF($B$2 - 2 &gt; 0,
SUMPRODUCT((good_base[name] = A21) * (good_base[measures] = $B$3) * (good_base[year] = $B$1 - 1) * (good_base[month_num] &lt;=$B$2) * (good_base[month_num] &gt;=$B$2-2) * (good_base[value])) / IF($B$3 = "Value Trade RUB", $B$4, 1),
SUMPRODUCT((good_base[name] = A21) * (good_base[measures] = $B$3) * (good_base[year] = $B$1 - 1) * (good_base[month_num] &lt;=$B$2) * (good_base[value])) / IF($B$3 = "Value Trade RUB", $B$4, 1) +
SUMPRODUCT((good_base[name] = A21) * (good_base[measures] = $B$3) * (good_base[year] = $B$1-2) * (good_base[month_num] &gt;=12 + $B$2-2) * (good_base[value])) / IF($B$3 = "Value Trade RUB", $B$4, 1))</f>
        <v>138901.7232803675</v>
      </c>
      <c r="I21" s="25" cm="1">
        <f t="array" aca="1" ref="I21" ca="1">SUMPRODUCT((good_base[name] = A21) * (good_base[measures] = $B$3) * (good_base[year] = $B$1-1) * (good_base[month_num] = $B$2) * (good_base[value])) / IF($B$3 = "Value Trade RUB", $B$4, 1)</f>
        <v>47582.008441730672</v>
      </c>
      <c r="J21" s="26">
        <f t="shared" ca="1" si="4"/>
        <v>215533.29552341212</v>
      </c>
      <c r="K21" s="26">
        <f t="shared" ca="1" si="5"/>
        <v>215533.29552341212</v>
      </c>
      <c r="L21" s="26">
        <f t="shared" ca="1" si="6"/>
        <v>90310.921528969309</v>
      </c>
      <c r="M21" s="26">
        <f t="shared" ca="1" si="7"/>
        <v>50561.144607506394</v>
      </c>
      <c r="N21" s="27">
        <f t="shared" ca="1" si="0"/>
        <v>0.43362702272583409</v>
      </c>
      <c r="O21" s="27">
        <f t="shared" ca="1" si="1"/>
        <v>0.43362702272583409</v>
      </c>
      <c r="P21" s="27">
        <f t="shared" ca="1" si="2"/>
        <v>0.65017855355675014</v>
      </c>
      <c r="Q21" s="27">
        <f t="shared" ca="1" si="3"/>
        <v>1.0626105593971302</v>
      </c>
      <c r="R21" s="28">
        <f t="shared" ca="1" si="8"/>
        <v>8.9271651470048015E-3</v>
      </c>
      <c r="S21" s="29">
        <f t="shared" ca="1" si="9"/>
        <v>7.4411117180882627E-4</v>
      </c>
      <c r="T21" s="28">
        <f t="shared" ca="1" si="10"/>
        <v>8.9271651470048015E-3</v>
      </c>
      <c r="U21" s="29">
        <f t="shared" ca="1" si="11"/>
        <v>7.4411117180882627E-4</v>
      </c>
      <c r="V21" s="28">
        <f t="shared" ca="1" si="12"/>
        <v>9.5933939526912423E-3</v>
      </c>
      <c r="W21" s="29">
        <f t="shared" ca="1" si="13"/>
        <v>1.9218911446177017E-3</v>
      </c>
      <c r="X21" s="28">
        <f t="shared" ca="1" si="14"/>
        <v>9.3049838694204898E-3</v>
      </c>
      <c r="Y21" s="30">
        <f t="shared" ca="1" si="15"/>
        <v>2.5642412755582577E-3</v>
      </c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</row>
    <row r="22" spans="1:51" s="7" customFormat="1" ht="15" hidden="1" x14ac:dyDescent="0.2">
      <c r="A22" s="12" t="s">
        <v>415</v>
      </c>
      <c r="B22" s="34" cm="1">
        <f t="array" aca="1" ref="B22" ca="1">SUMPRODUCT((good_base[name] = A22) * (good_base[measures] = $B$3) * (good_base[year] = $B$1) * (good_base[month_num] &lt;=$B$2) * (good_base[value])) / IF($B$3 = "Value Trade RUB", $B$4, 1) + SUMPRODUCT((good_base[name] = A22) * (good_base[measures] = $B$3) * (good_base[year] = $B$1-1) * (good_base[month_num] &gt;=$B$2 + 1) * (good_base[value])) / IF($B$3 = "Value Trade RUB", $B$4, 1)</f>
        <v>575470.36511603394</v>
      </c>
      <c r="C22" s="25" cm="1">
        <f t="array" aca="1" ref="C22" ca="1">SUMPRODUCT((good_base[name] = A22) * (good_base[measures] = $B$3) * (good_base[year] = $B$1) * (good_base[month_num] &lt;=$B$2) * (good_base[value])) / IF($B$3 = "Value Trade RUB", $B$4, 1)</f>
        <v>575470.36511603394</v>
      </c>
      <c r="D22" s="25" cm="1">
        <f t="array" aca="1" ref="D22" ca="1" xml:space="preserve">
IF($B$2 - 2 &gt; 0,
SUMPRODUCT((good_base[name] = A22) * (good_base[measures] = $B$3) * (good_base[year] = $B$1) * (good_base[month_num] &lt;=$B$2) * (good_base[month_num] &gt;=$B$2-2) * (good_base[value])) / IF($B$3 = "Value Trade RUB", $B$4, 1),
SUMPRODUCT((good_base[name] = A22) * (good_base[measures] = $B$3) * (good_base[year] = $B$1) * (good_base[month_num] &lt;=$B$2) * (good_base[value])) / IF($B$3 = "Value Trade RUB", $B$4, 1) +
SUMPRODUCT((good_base[name] = A22) * (good_base[measures] = $B$3) * (good_base[year] = $B$1-1) * (good_base[month_num] &gt;=12 + $B$2-2) * (good_base[value])) / IF($B$3 = "Value Trade RUB", $B$4, 1))</f>
        <v>153495.72460318226</v>
      </c>
      <c r="E22" s="25" cm="1">
        <f t="array" aca="1" ref="E22" ca="1">SUMPRODUCT((good_base[name] = A22) * (good_base[measures] = $B$3) * (good_base[year] = $B$1) * (good_base[month_num] = $B$2) * (good_base[value])) / IF($B$3 = "Value Trade RUB", $B$4, 1)</f>
        <v>60832.489692802388</v>
      </c>
      <c r="F22" s="25" cm="1">
        <f t="array" aca="1" ref="F22" ca="1">(SUMPRODUCT((good_base[name] = A22) * (good_base[measures] = $B$3) * (good_base[year] = $B$1 - 1) * (good_base[month_num] &lt;=$B$2) * (good_base[value])) / IF($B$3 = "Value Trade RUB", $B$4, 1) + SUMPRODUCT((good_base[name] = A22) * (good_base[measures] = $B$3) * (good_base[year] = $B$1-2) * (good_base[month_num] &gt;=$B$2 + 1) * (good_base[value])) / IF($B$3 = "Value Trade RUB", $B$4, 1))</f>
        <v>447223.15373088064</v>
      </c>
      <c r="G22" s="25" cm="1">
        <f t="array" aca="1" ref="G22" ca="1">SUMPRODUCT((good_base[name] = A22) * (good_base[measures] = $B$3) * (good_base[year] = $B$1-1) * (good_base[month_num] &lt;=$B$2) * (good_base[value])) / IF($B$3 = "Value Trade RUB", $B$4, 1)</f>
        <v>447223.15373088064</v>
      </c>
      <c r="H22" s="25" cm="1">
        <f t="array" aca="1" ref="H22" ca="1">IF($B$2 - 2 &gt; 0,
SUMPRODUCT((good_base[name] = A22) * (good_base[measures] = $B$3) * (good_base[year] = $B$1 - 1) * (good_base[month_num] &lt;=$B$2) * (good_base[month_num] &gt;=$B$2-2) * (good_base[value])) / IF($B$3 = "Value Trade RUB", $B$4, 1),
SUMPRODUCT((good_base[name] = A22) * (good_base[measures] = $B$3) * (good_base[year] = $B$1 - 1) * (good_base[month_num] &lt;=$B$2) * (good_base[value])) / IF($B$3 = "Value Trade RUB", $B$4, 1) +
SUMPRODUCT((good_base[name] = A22) * (good_base[measures] = $B$3) * (good_base[year] = $B$1-2) * (good_base[month_num] &gt;=12 + $B$2-2) * (good_base[value])) / IF($B$3 = "Value Trade RUB", $B$4, 1))</f>
        <v>135057.52880743245</v>
      </c>
      <c r="I22" s="25" cm="1">
        <f t="array" aca="1" ref="I22" ca="1">SUMPRODUCT((good_base[name] = A22) * (good_base[measures] = $B$3) * (good_base[year] = $B$1-1) * (good_base[month_num] = $B$2) * (good_base[value])) / IF($B$3 = "Value Trade RUB", $B$4, 1)</f>
        <v>58274.539544385116</v>
      </c>
      <c r="J22" s="26">
        <f t="shared" ca="1" si="4"/>
        <v>128247.21138515329</v>
      </c>
      <c r="K22" s="26">
        <f t="shared" ca="1" si="5"/>
        <v>128247.21138515329</v>
      </c>
      <c r="L22" s="26">
        <f t="shared" ca="1" si="6"/>
        <v>18438.195795749809</v>
      </c>
      <c r="M22" s="26">
        <f t="shared" ca="1" si="7"/>
        <v>2557.9501484172724</v>
      </c>
      <c r="N22" s="27">
        <f t="shared" ca="1" si="0"/>
        <v>0.28676335363067285</v>
      </c>
      <c r="O22" s="27">
        <f t="shared" ca="1" si="1"/>
        <v>0.28676335363067285</v>
      </c>
      <c r="P22" s="27">
        <f t="shared" ca="1" si="2"/>
        <v>0.13652105112954738</v>
      </c>
      <c r="Q22" s="27">
        <f t="shared" ca="1" si="3"/>
        <v>4.3894815272954579E-2</v>
      </c>
      <c r="R22" s="28">
        <f t="shared" ca="1" si="8"/>
        <v>7.2094531444311695E-3</v>
      </c>
      <c r="S22" s="29">
        <f t="shared" ca="1" si="9"/>
        <v>-1.5332416007658202E-4</v>
      </c>
      <c r="T22" s="28">
        <f t="shared" ca="1" si="10"/>
        <v>7.2094531444311695E-3</v>
      </c>
      <c r="U22" s="29">
        <f t="shared" ca="1" si="11"/>
        <v>-1.5332416007658202E-4</v>
      </c>
      <c r="V22" s="28">
        <f t="shared" ca="1" si="12"/>
        <v>6.4243617859608849E-3</v>
      </c>
      <c r="W22" s="29">
        <f t="shared" ca="1" si="13"/>
        <v>-1.034827250926562E-3</v>
      </c>
      <c r="X22" s="28">
        <f t="shared" ca="1" si="14"/>
        <v>5.767547890419185E-3</v>
      </c>
      <c r="Y22" s="30">
        <f t="shared" ca="1" si="15"/>
        <v>-2.4879605193527292E-3</v>
      </c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</row>
    <row r="23" spans="1:51" s="7" customFormat="1" ht="15" hidden="1" x14ac:dyDescent="0.2">
      <c r="A23" s="12" t="s">
        <v>411</v>
      </c>
      <c r="B23" s="34" cm="1">
        <f t="array" aca="1" ref="B23" ca="1">SUMPRODUCT((good_base[name] = A23) * (good_base[measures] = $B$3) * (good_base[year] = $B$1) * (good_base[month_num] &lt;=$B$2) * (good_base[value])) / IF($B$3 = "Value Trade RUB", $B$4, 1) + SUMPRODUCT((good_base[name] = A23) * (good_base[measures] = $B$3) * (good_base[year] = $B$1-1) * (good_base[month_num] &gt;=$B$2 + 1) * (good_base[value])) / IF($B$3 = "Value Trade RUB", $B$4, 1)</f>
        <v>456260.20063754998</v>
      </c>
      <c r="C23" s="25" cm="1">
        <f t="array" aca="1" ref="C23" ca="1">SUMPRODUCT((good_base[name] = A23) * (good_base[measures] = $B$3) * (good_base[year] = $B$1) * (good_base[month_num] &lt;=$B$2) * (good_base[value])) / IF($B$3 = "Value Trade RUB", $B$4, 1)</f>
        <v>456260.20063754998</v>
      </c>
      <c r="D23" s="25" cm="1">
        <f t="array" aca="1" ref="D23" ca="1" xml:space="preserve">
IF($B$2 - 2 &gt; 0,
SUMPRODUCT((good_base[name] = A23) * (good_base[measures] = $B$3) * (good_base[year] = $B$1) * (good_base[month_num] &lt;=$B$2) * (good_base[month_num] &gt;=$B$2-2) * (good_base[value])) / IF($B$3 = "Value Trade RUB", $B$4, 1),
SUMPRODUCT((good_base[name] = A23) * (good_base[measures] = $B$3) * (good_base[year] = $B$1) * (good_base[month_num] &lt;=$B$2) * (good_base[value])) / IF($B$3 = "Value Trade RUB", $B$4, 1) +
SUMPRODUCT((good_base[name] = A23) * (good_base[measures] = $B$3) * (good_base[year] = $B$1-1) * (good_base[month_num] &gt;=12 + $B$2-2) * (good_base[value])) / IF($B$3 = "Value Trade RUB", $B$4, 1))</f>
        <v>134190.47956826395</v>
      </c>
      <c r="E23" s="25" cm="1">
        <f t="array" aca="1" ref="E23" ca="1">SUMPRODUCT((good_base[name] = A23) * (good_base[measures] = $B$3) * (good_base[year] = $B$1) * (good_base[month_num] = $B$2) * (good_base[value])) / IF($B$3 = "Value Trade RUB", $B$4, 1)</f>
        <v>57138.74260176994</v>
      </c>
      <c r="F23" s="25" cm="1">
        <f t="array" aca="1" ref="F23" ca="1">(SUMPRODUCT((good_base[name] = A23) * (good_base[measures] = $B$3) * (good_base[year] = $B$1 - 1) * (good_base[month_num] &lt;=$B$2) * (good_base[value])) / IF($B$3 = "Value Trade RUB", $B$4, 1) + SUMPRODUCT((good_base[name] = A23) * (good_base[measures] = $B$3) * (good_base[year] = $B$1-2) * (good_base[month_num] &gt;=$B$2 + 1) * (good_base[value])) / IF($B$3 = "Value Trade RUB", $B$4, 1))</f>
        <v>103899.72691651039</v>
      </c>
      <c r="G23" s="25" cm="1">
        <f t="array" aca="1" ref="G23" ca="1">SUMPRODUCT((good_base[name] = A23) * (good_base[measures] = $B$3) * (good_base[year] = $B$1-1) * (good_base[month_num] &lt;=$B$2) * (good_base[value])) / IF($B$3 = "Value Trade RUB", $B$4, 1)</f>
        <v>103899.72691651039</v>
      </c>
      <c r="H23" s="25" cm="1">
        <f t="array" aca="1" ref="H23" ca="1">IF($B$2 - 2 &gt; 0,
SUMPRODUCT((good_base[name] = A23) * (good_base[measures] = $B$3) * (good_base[year] = $B$1 - 1) * (good_base[month_num] &lt;=$B$2) * (good_base[month_num] &gt;=$B$2-2) * (good_base[value])) / IF($B$3 = "Value Trade RUB", $B$4, 1),
SUMPRODUCT((good_base[name] = A23) * (good_base[measures] = $B$3) * (good_base[year] = $B$1 - 1) * (good_base[month_num] &lt;=$B$2) * (good_base[value])) / IF($B$3 = "Value Trade RUB", $B$4, 1) +
SUMPRODUCT((good_base[name] = A23) * (good_base[measures] = $B$3) * (good_base[year] = $B$1-2) * (good_base[month_num] &gt;=12 + $B$2-2) * (good_base[value])) / IF($B$3 = "Value Trade RUB", $B$4, 1))</f>
        <v>74488.64999408889</v>
      </c>
      <c r="I23" s="25" cm="1">
        <f t="array" aca="1" ref="I23" ca="1">SUMPRODUCT((good_base[name] = A23) * (good_base[measures] = $B$3) * (good_base[year] = $B$1-1) * (good_base[month_num] = $B$2) * (good_base[value])) / IF($B$3 = "Value Trade RUB", $B$4, 1)</f>
        <v>34363.473911686699</v>
      </c>
      <c r="J23" s="26">
        <f t="shared" ca="1" si="4"/>
        <v>352360.4737210396</v>
      </c>
      <c r="K23" s="26">
        <f t="shared" ca="1" si="5"/>
        <v>352360.4737210396</v>
      </c>
      <c r="L23" s="26">
        <f t="shared" ca="1" si="6"/>
        <v>59701.829574175063</v>
      </c>
      <c r="M23" s="26">
        <f t="shared" ca="1" si="7"/>
        <v>22775.268690083241</v>
      </c>
      <c r="N23" s="27">
        <f t="shared" ca="1" si="0"/>
        <v>3.3913512978160396</v>
      </c>
      <c r="O23" s="27">
        <f t="shared" ca="1" si="1"/>
        <v>3.3913512978160396</v>
      </c>
      <c r="P23" s="27">
        <f t="shared" ca="1" si="2"/>
        <v>0.80148894601946408</v>
      </c>
      <c r="Q23" s="27">
        <f t="shared" ca="1" si="3"/>
        <v>0.66277550251802642</v>
      </c>
      <c r="R23" s="28">
        <f t="shared" ca="1" si="8"/>
        <v>5.7159964049615852E-3</v>
      </c>
      <c r="S23" s="29">
        <f t="shared" ca="1" si="9"/>
        <v>4.0054620891426555E-3</v>
      </c>
      <c r="T23" s="28">
        <f t="shared" ca="1" si="10"/>
        <v>5.7159964049615852E-3</v>
      </c>
      <c r="U23" s="29">
        <f t="shared" ca="1" si="11"/>
        <v>4.0054620891426555E-3</v>
      </c>
      <c r="V23" s="28">
        <f t="shared" ca="1" si="12"/>
        <v>5.6163661314137161E-3</v>
      </c>
      <c r="W23" s="29">
        <f t="shared" ca="1" si="13"/>
        <v>1.5023791044433471E-3</v>
      </c>
      <c r="X23" s="28">
        <f t="shared" ca="1" si="14"/>
        <v>5.4173425420895602E-3</v>
      </c>
      <c r="Y23" s="30">
        <f t="shared" ca="1" si="15"/>
        <v>5.4921402344489806E-4</v>
      </c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</row>
    <row r="24" spans="1:51" s="9" customFormat="1" ht="15" hidden="1" x14ac:dyDescent="0.2">
      <c r="A24" s="12" t="s">
        <v>430</v>
      </c>
      <c r="B24" s="34" cm="1">
        <f t="array" aca="1" ref="B24" ca="1">SUMPRODUCT((good_base[name] = A24) * (good_base[measures] = $B$3) * (good_base[year] = $B$1) * (good_base[month_num] &lt;=$B$2) * (good_base[value])) / IF($B$3 = "Value Trade RUB", $B$4, 1) + SUMPRODUCT((good_base[name] = A24) * (good_base[measures] = $B$3) * (good_base[year] = $B$1-1) * (good_base[month_num] &gt;=$B$2 + 1) * (good_base[value])) / IF($B$3 = "Value Trade RUB", $B$4, 1)</f>
        <v>250617.03576605566</v>
      </c>
      <c r="C24" s="25" cm="1">
        <f t="array" aca="1" ref="C24" ca="1">SUMPRODUCT((good_base[name] = A24) * (good_base[measures] = $B$3) * (good_base[year] = $B$1) * (good_base[month_num] &lt;=$B$2) * (good_base[value])) / IF($B$3 = "Value Trade RUB", $B$4, 1)</f>
        <v>250617.03576605566</v>
      </c>
      <c r="D24" s="25" cm="1">
        <f t="array" aca="1" ref="D24" ca="1" xml:space="preserve">
IF($B$2 - 2 &gt; 0,
SUMPRODUCT((good_base[name] = A24) * (good_base[measures] = $B$3) * (good_base[year] = $B$1) * (good_base[month_num] &lt;=$B$2) * (good_base[month_num] &gt;=$B$2-2) * (good_base[value])) / IF($B$3 = "Value Trade RUB", $B$4, 1),
SUMPRODUCT((good_base[name] = A24) * (good_base[measures] = $B$3) * (good_base[year] = $B$1) * (good_base[month_num] &lt;=$B$2) * (good_base[value])) / IF($B$3 = "Value Trade RUB", $B$4, 1) +
SUMPRODUCT((good_base[name] = A24) * (good_base[measures] = $B$3) * (good_base[year] = $B$1-1) * (good_base[month_num] &gt;=12 + $B$2-2) * (good_base[value])) / IF($B$3 = "Value Trade RUB", $B$4, 1))</f>
        <v>89030.29650433964</v>
      </c>
      <c r="E24" s="25" cm="1">
        <f t="array" aca="1" ref="E24" ca="1">SUMPRODUCT((good_base[name] = A24) * (good_base[measures] = $B$3) * (good_base[year] = $B$1) * (good_base[month_num] = $B$2) * (good_base[value])) / IF($B$3 = "Value Trade RUB", $B$4, 1)</f>
        <v>37274.409180035931</v>
      </c>
      <c r="F24" s="25" cm="1">
        <f t="array" aca="1" ref="F24" ca="1">(SUMPRODUCT((good_base[name] = A24) * (good_base[measures] = $B$3) * (good_base[year] = $B$1 - 1) * (good_base[month_num] &lt;=$B$2) * (good_base[value])) / IF($B$3 = "Value Trade RUB", $B$4, 1) + SUMPRODUCT((good_base[name] = A24) * (good_base[measures] = $B$3) * (good_base[year] = $B$1-2) * (good_base[month_num] &gt;=$B$2 + 1) * (good_base[value])) / IF($B$3 = "Value Trade RUB", $B$4, 1))</f>
        <v>107197.36832295427</v>
      </c>
      <c r="G24" s="25" cm="1">
        <f t="array" aca="1" ref="G24" ca="1">SUMPRODUCT((good_base[name] = A24) * (good_base[measures] = $B$3) * (good_base[year] = $B$1-1) * (good_base[month_num] &lt;=$B$2) * (good_base[value])) / IF($B$3 = "Value Trade RUB", $B$4, 1)</f>
        <v>107197.36832295427</v>
      </c>
      <c r="H24" s="25" cm="1">
        <f t="array" aca="1" ref="H24" ca="1">IF($B$2 - 2 &gt; 0,
SUMPRODUCT((good_base[name] = A24) * (good_base[measures] = $B$3) * (good_base[year] = $B$1 - 1) * (good_base[month_num] &lt;=$B$2) * (good_base[month_num] &gt;=$B$2-2) * (good_base[value])) / IF($B$3 = "Value Trade RUB", $B$4, 1),
SUMPRODUCT((good_base[name] = A24) * (good_base[measures] = $B$3) * (good_base[year] = $B$1 - 1) * (good_base[month_num] &lt;=$B$2) * (good_base[value])) / IF($B$3 = "Value Trade RUB", $B$4, 1) +
SUMPRODUCT((good_base[name] = A24) * (good_base[measures] = $B$3) * (good_base[year] = $B$1-2) * (good_base[month_num] &gt;=12 + $B$2-2) * (good_base[value])) / IF($B$3 = "Value Trade RUB", $B$4, 1))</f>
        <v>36111.346278172387</v>
      </c>
      <c r="I24" s="25" cm="1">
        <f t="array" aca="1" ref="I24" ca="1">SUMPRODUCT((good_base[name] = A24) * (good_base[measures] = $B$3) * (good_base[year] = $B$1-1) * (good_base[month_num] = $B$2) * (good_base[value])) / IF($B$3 = "Value Trade RUB", $B$4, 1)</f>
        <v>13651.550260036402</v>
      </c>
      <c r="J24" s="26">
        <f t="shared" ca="1" si="4"/>
        <v>143419.66744310141</v>
      </c>
      <c r="K24" s="26">
        <f t="shared" ca="1" si="5"/>
        <v>143419.66744310141</v>
      </c>
      <c r="L24" s="26">
        <f t="shared" ca="1" si="6"/>
        <v>52918.950226167253</v>
      </c>
      <c r="M24" s="26">
        <f t="shared" ca="1" si="7"/>
        <v>23622.858919999529</v>
      </c>
      <c r="N24" s="27">
        <f t="shared" ca="1" si="0"/>
        <v>1.3379028765987981</v>
      </c>
      <c r="O24" s="27">
        <f t="shared" ca="1" si="1"/>
        <v>1.3379028765987981</v>
      </c>
      <c r="P24" s="27">
        <f t="shared" ca="1" si="2"/>
        <v>1.4654383090157532</v>
      </c>
      <c r="Q24" s="27">
        <f t="shared" ca="1" si="3"/>
        <v>1.7304158480193399</v>
      </c>
      <c r="R24" s="28">
        <f t="shared" ca="1" si="8"/>
        <v>3.1397129827654903E-3</v>
      </c>
      <c r="S24" s="29">
        <f t="shared" ca="1" si="9"/>
        <v>1.3748885455536499E-3</v>
      </c>
      <c r="T24" s="28">
        <f t="shared" ca="1" si="10"/>
        <v>3.1397129827654903E-3</v>
      </c>
      <c r="U24" s="29">
        <f t="shared" ca="1" si="11"/>
        <v>1.3748885455536499E-3</v>
      </c>
      <c r="V24" s="28">
        <f t="shared" ca="1" si="12"/>
        <v>3.7262460315027478E-3</v>
      </c>
      <c r="W24" s="29">
        <f t="shared" ca="1" si="13"/>
        <v>1.7318266115424565E-3</v>
      </c>
      <c r="X24" s="28">
        <f t="shared" ca="1" si="14"/>
        <v>3.5339987088901623E-3</v>
      </c>
      <c r="Y24" s="30">
        <f t="shared" ca="1" si="15"/>
        <v>1.6000411202194609E-3</v>
      </c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</row>
    <row r="25" spans="1:51" ht="15" hidden="1" x14ac:dyDescent="0.2">
      <c r="A25" s="12" t="s">
        <v>436</v>
      </c>
      <c r="B25" s="34" cm="1">
        <f t="array" aca="1" ref="B25" ca="1">SUMPRODUCT((good_base[name] = A25) * (good_base[measures] = $B$3) * (good_base[year] = $B$1) * (good_base[month_num] &lt;=$B$2) * (good_base[value])) / IF($B$3 = "Value Trade RUB", $B$4, 1) + SUMPRODUCT((good_base[name] = A25) * (good_base[measures] = $B$3) * (good_base[year] = $B$1-1) * (good_base[month_num] &gt;=$B$2 + 1) * (good_base[value])) / IF($B$3 = "Value Trade RUB", $B$4, 1)</f>
        <v>227445.5050393703</v>
      </c>
      <c r="C25" s="25" cm="1">
        <f t="array" aca="1" ref="C25" ca="1">SUMPRODUCT((good_base[name] = A25) * (good_base[measures] = $B$3) * (good_base[year] = $B$1) * (good_base[month_num] &lt;=$B$2) * (good_base[value])) / IF($B$3 = "Value Trade RUB", $B$4, 1)</f>
        <v>227445.5050393703</v>
      </c>
      <c r="D25" s="25" cm="1">
        <f t="array" aca="1" ref="D25" ca="1" xml:space="preserve">
IF($B$2 - 2 &gt; 0,
SUMPRODUCT((good_base[name] = A25) * (good_base[measures] = $B$3) * (good_base[year] = $B$1) * (good_base[month_num] &lt;=$B$2) * (good_base[month_num] &gt;=$B$2-2) * (good_base[value])) / IF($B$3 = "Value Trade RUB", $B$4, 1),
SUMPRODUCT((good_base[name] = A25) * (good_base[measures] = $B$3) * (good_base[year] = $B$1) * (good_base[month_num] &lt;=$B$2) * (good_base[value])) / IF($B$3 = "Value Trade RUB", $B$4, 1) +
SUMPRODUCT((good_base[name] = A25) * (good_base[measures] = $B$3) * (good_base[year] = $B$1-1) * (good_base[month_num] &gt;=12 + $B$2-2) * (good_base[value])) / IF($B$3 = "Value Trade RUB", $B$4, 1))</f>
        <v>65525.941333912713</v>
      </c>
      <c r="E25" s="25" cm="1">
        <f t="array" aca="1" ref="E25" ca="1">SUMPRODUCT((good_base[name] = A25) * (good_base[measures] = $B$3) * (good_base[year] = $B$1) * (good_base[month_num] = $B$2) * (good_base[value])) / IF($B$3 = "Value Trade RUB", $B$4, 1)</f>
        <v>27118.841589209587</v>
      </c>
      <c r="F25" s="25" cm="1">
        <f t="array" aca="1" ref="F25" ca="1">(SUMPRODUCT((good_base[name] = A25) * (good_base[measures] = $B$3) * (good_base[year] = $B$1 - 1) * (good_base[month_num] &lt;=$B$2) * (good_base[value])) / IF($B$3 = "Value Trade RUB", $B$4, 1) + SUMPRODUCT((good_base[name] = A25) * (good_base[measures] = $B$3) * (good_base[year] = $B$1-2) * (good_base[month_num] &gt;=$B$2 + 1) * (good_base[value])) / IF($B$3 = "Value Trade RUB", $B$4, 1))</f>
        <v>158087.17934790131</v>
      </c>
      <c r="G25" s="25" cm="1">
        <f t="array" aca="1" ref="G25" ca="1">SUMPRODUCT((good_base[name] = A25) * (good_base[measures] = $B$3) * (good_base[year] = $B$1-1) * (good_base[month_num] &lt;=$B$2) * (good_base[value])) / IF($B$3 = "Value Trade RUB", $B$4, 1)</f>
        <v>158087.17934790131</v>
      </c>
      <c r="H25" s="25" cm="1">
        <f t="array" aca="1" ref="H25" ca="1">IF($B$2 - 2 &gt; 0,
SUMPRODUCT((good_base[name] = A25) * (good_base[measures] = $B$3) * (good_base[year] = $B$1 - 1) * (good_base[month_num] &lt;=$B$2) * (good_base[month_num] &gt;=$B$2-2) * (good_base[value])) / IF($B$3 = "Value Trade RUB", $B$4, 1),
SUMPRODUCT((good_base[name] = A25) * (good_base[measures] = $B$3) * (good_base[year] = $B$1 - 1) * (good_base[month_num] &lt;=$B$2) * (good_base[value])) / IF($B$3 = "Value Trade RUB", $B$4, 1) +
SUMPRODUCT((good_base[name] = A25) * (good_base[measures] = $B$3) * (good_base[year] = $B$1-2) * (good_base[month_num] &gt;=12 + $B$2-2) * (good_base[value])) / IF($B$3 = "Value Trade RUB", $B$4, 1))</f>
        <v>55585.648418852972</v>
      </c>
      <c r="I25" s="25" cm="1">
        <f t="array" aca="1" ref="I25" ca="1">SUMPRODUCT((good_base[name] = A25) * (good_base[measures] = $B$3) * (good_base[year] = $B$1-1) * (good_base[month_num] = $B$2) * (good_base[value])) / IF($B$3 = "Value Trade RUB", $B$4, 1)</f>
        <v>22375.056421988542</v>
      </c>
      <c r="J25" s="26">
        <f t="shared" ca="1" si="4"/>
        <v>69358.325691468985</v>
      </c>
      <c r="K25" s="26">
        <f t="shared" ca="1" si="5"/>
        <v>69358.325691468985</v>
      </c>
      <c r="L25" s="26">
        <f t="shared" ca="1" si="6"/>
        <v>9940.2929150597411</v>
      </c>
      <c r="M25" s="26">
        <f t="shared" ca="1" si="7"/>
        <v>4743.7851672210454</v>
      </c>
      <c r="N25" s="27">
        <f t="shared" ca="1" si="0"/>
        <v>0.43873466512317627</v>
      </c>
      <c r="O25" s="27">
        <f t="shared" ca="1" si="1"/>
        <v>0.43873466512317627</v>
      </c>
      <c r="P25" s="27">
        <f t="shared" ca="1" si="2"/>
        <v>0.17882840621300189</v>
      </c>
      <c r="Q25" s="27">
        <f t="shared" ca="1" si="3"/>
        <v>0.21201221028248241</v>
      </c>
      <c r="R25" s="28">
        <f t="shared" ca="1" si="8"/>
        <v>2.8494216399174506E-3</v>
      </c>
      <c r="S25" s="29">
        <f t="shared" ca="1" si="9"/>
        <v>2.4678202583164896E-4</v>
      </c>
      <c r="T25" s="28">
        <f t="shared" ca="1" si="10"/>
        <v>2.8494216399174506E-3</v>
      </c>
      <c r="U25" s="29">
        <f t="shared" ca="1" si="11"/>
        <v>2.4678202583164896E-4</v>
      </c>
      <c r="V25" s="28">
        <f t="shared" ca="1" si="12"/>
        <v>2.7425021418868646E-3</v>
      </c>
      <c r="W25" s="29">
        <f t="shared" ca="1" si="13"/>
        <v>-3.2747746573180128E-4</v>
      </c>
      <c r="X25" s="28">
        <f t="shared" ca="1" si="14"/>
        <v>2.5711460830932249E-3</v>
      </c>
      <c r="Y25" s="30">
        <f t="shared" ca="1" si="15"/>
        <v>-5.9863385691224548E-4</v>
      </c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</row>
    <row r="26" spans="1:51" ht="15" hidden="1" x14ac:dyDescent="0.2">
      <c r="A26" s="12" t="s">
        <v>442</v>
      </c>
      <c r="B26" s="34" cm="1">
        <f t="array" aca="1" ref="B26" ca="1">SUMPRODUCT((good_base[name] = A26) * (good_base[measures] = $B$3) * (good_base[year] = $B$1) * (good_base[month_num] &lt;=$B$2) * (good_base[value])) / IF($B$3 = "Value Trade RUB", $B$4, 1) + SUMPRODUCT((good_base[name] = A26) * (good_base[measures] = $B$3) * (good_base[year] = $B$1-1) * (good_base[month_num] &gt;=$B$2 + 1) * (good_base[value])) / IF($B$3 = "Value Trade RUB", $B$4, 1)</f>
        <v>196793.38049455377</v>
      </c>
      <c r="C26" s="25" cm="1">
        <f t="array" aca="1" ref="C26" ca="1">SUMPRODUCT((good_base[name] = A26) * (good_base[measures] = $B$3) * (good_base[year] = $B$1) * (good_base[month_num] &lt;=$B$2) * (good_base[value])) / IF($B$3 = "Value Trade RUB", $B$4, 1)</f>
        <v>196793.38049455377</v>
      </c>
      <c r="D26" s="25" cm="1">
        <f t="array" aca="1" ref="D26" ca="1" xml:space="preserve">
IF($B$2 - 2 &gt; 0,
SUMPRODUCT((good_base[name] = A26) * (good_base[measures] = $B$3) * (good_base[year] = $B$1) * (good_base[month_num] &lt;=$B$2) * (good_base[month_num] &gt;=$B$2-2) * (good_base[value])) / IF($B$3 = "Value Trade RUB", $B$4, 1),
SUMPRODUCT((good_base[name] = A26) * (good_base[measures] = $B$3) * (good_base[year] = $B$1) * (good_base[month_num] &lt;=$B$2) * (good_base[value])) / IF($B$3 = "Value Trade RUB", $B$4, 1) +
SUMPRODUCT((good_base[name] = A26) * (good_base[measures] = $B$3) * (good_base[year] = $B$1-1) * (good_base[month_num] &gt;=12 + $B$2-2) * (good_base[value])) / IF($B$3 = "Value Trade RUB", $B$4, 1))</f>
        <v>49207.772335279209</v>
      </c>
      <c r="E26" s="25" cm="1">
        <f t="array" aca="1" ref="E26" ca="1">SUMPRODUCT((good_base[name] = A26) * (good_base[measures] = $B$3) * (good_base[year] = $B$1) * (good_base[month_num] = $B$2) * (good_base[value])) / IF($B$3 = "Value Trade RUB", $B$4, 1)</f>
        <v>20152.256826288431</v>
      </c>
      <c r="F26" s="25" cm="1">
        <f t="array" aca="1" ref="F26" ca="1">(SUMPRODUCT((good_base[name] = A26) * (good_base[measures] = $B$3) * (good_base[year] = $B$1 - 1) * (good_base[month_num] &lt;=$B$2) * (good_base[value])) / IF($B$3 = "Value Trade RUB", $B$4, 1) + SUMPRODUCT((good_base[name] = A26) * (good_base[measures] = $B$3) * (good_base[year] = $B$1-2) * (good_base[month_num] &gt;=$B$2 + 1) * (good_base[value])) / IF($B$3 = "Value Trade RUB", $B$4, 1))</f>
        <v>164435.96905763829</v>
      </c>
      <c r="G26" s="25" cm="1">
        <f t="array" aca="1" ref="G26" ca="1">SUMPRODUCT((good_base[name] = A26) * (good_base[measures] = $B$3) * (good_base[year] = $B$1-1) * (good_base[month_num] &lt;=$B$2) * (good_base[value])) / IF($B$3 = "Value Trade RUB", $B$4, 1)</f>
        <v>164435.96905763829</v>
      </c>
      <c r="H26" s="25" cm="1">
        <f t="array" aca="1" ref="H26" ca="1">IF($B$2 - 2 &gt; 0,
SUMPRODUCT((good_base[name] = A26) * (good_base[measures] = $B$3) * (good_base[year] = $B$1 - 1) * (good_base[month_num] &lt;=$B$2) * (good_base[month_num] &gt;=$B$2-2) * (good_base[value])) / IF($B$3 = "Value Trade RUB", $B$4, 1),
SUMPRODUCT((good_base[name] = A26) * (good_base[measures] = $B$3) * (good_base[year] = $B$1 - 1) * (good_base[month_num] &lt;=$B$2) * (good_base[value])) / IF($B$3 = "Value Trade RUB", $B$4, 1) +
SUMPRODUCT((good_base[name] = A26) * (good_base[measures] = $B$3) * (good_base[year] = $B$1-2) * (good_base[month_num] &gt;=12 + $B$2-2) * (good_base[value])) / IF($B$3 = "Value Trade RUB", $B$4, 1))</f>
        <v>47679.205288702724</v>
      </c>
      <c r="I26" s="25" cm="1">
        <f t="array" aca="1" ref="I26" ca="1">SUMPRODUCT((good_base[name] = A26) * (good_base[measures] = $B$3) * (good_base[year] = $B$1-1) * (good_base[month_num] = $B$2) * (good_base[value])) / IF($B$3 = "Value Trade RUB", $B$4, 1)</f>
        <v>16770.430830742553</v>
      </c>
      <c r="J26" s="26">
        <f t="shared" ca="1" si="4"/>
        <v>32357.411436915485</v>
      </c>
      <c r="K26" s="26">
        <f t="shared" ca="1" si="5"/>
        <v>32357.411436915485</v>
      </c>
      <c r="L26" s="26">
        <f t="shared" ca="1" si="6"/>
        <v>1528.5670465764852</v>
      </c>
      <c r="M26" s="26">
        <f t="shared" ca="1" si="7"/>
        <v>3381.825995545878</v>
      </c>
      <c r="N26" s="27">
        <f t="shared" ca="1" si="0"/>
        <v>0.19677818437384298</v>
      </c>
      <c r="O26" s="27">
        <f t="shared" ca="1" si="1"/>
        <v>0.19677818437384298</v>
      </c>
      <c r="P26" s="27">
        <f t="shared" ca="1" si="2"/>
        <v>3.2059406974609628E-2</v>
      </c>
      <c r="Q26" s="27">
        <f t="shared" ca="1" si="3"/>
        <v>0.20165409163767678</v>
      </c>
      <c r="R26" s="28">
        <f t="shared" ca="1" si="8"/>
        <v>2.4654139323466787E-3</v>
      </c>
      <c r="S26" s="29">
        <f t="shared" ca="1" si="9"/>
        <v>-2.4174783001338837E-4</v>
      </c>
      <c r="T26" s="28">
        <f t="shared" ca="1" si="10"/>
        <v>2.4654139323466787E-3</v>
      </c>
      <c r="U26" s="29">
        <f t="shared" ca="1" si="11"/>
        <v>-2.4174783001338837E-4</v>
      </c>
      <c r="V26" s="28">
        <f t="shared" ca="1" si="12"/>
        <v>2.0595266283819154E-3</v>
      </c>
      <c r="W26" s="29">
        <f t="shared" ca="1" si="13"/>
        <v>-5.73782366069532E-4</v>
      </c>
      <c r="X26" s="28">
        <f t="shared" ca="1" si="14"/>
        <v>1.9106419436815771E-3</v>
      </c>
      <c r="Y26" s="30">
        <f t="shared" ca="1" si="15"/>
        <v>-4.6515431041397551E-4</v>
      </c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</row>
    <row r="27" spans="1:51" ht="15" hidden="1" x14ac:dyDescent="0.2">
      <c r="A27" s="12" t="s">
        <v>452</v>
      </c>
      <c r="B27" s="34" cm="1">
        <f t="array" aca="1" ref="B27" ca="1">SUMPRODUCT((good_base[name] = A27) * (good_base[measures] = $B$3) * (good_base[year] = $B$1) * (good_base[month_num] &lt;=$B$2) * (good_base[value])) / IF($B$3 = "Value Trade RUB", $B$4, 1) + SUMPRODUCT((good_base[name] = A27) * (good_base[measures] = $B$3) * (good_base[year] = $B$1-1) * (good_base[month_num] &gt;=$B$2 + 1) * (good_base[value])) / IF($B$3 = "Value Trade RUB", $B$4, 1)</f>
        <v>143225.25574950449</v>
      </c>
      <c r="C27" s="25" cm="1">
        <f t="array" aca="1" ref="C27" ca="1">SUMPRODUCT((good_base[name] = A27) * (good_base[measures] = $B$3) * (good_base[year] = $B$1) * (good_base[month_num] &lt;=$B$2) * (good_base[value])) / IF($B$3 = "Value Trade RUB", $B$4, 1)</f>
        <v>143225.25574950449</v>
      </c>
      <c r="D27" s="25" cm="1">
        <f t="array" aca="1" ref="D27" ca="1" xml:space="preserve">
IF($B$2 - 2 &gt; 0,
SUMPRODUCT((good_base[name] = A27) * (good_base[measures] = $B$3) * (good_base[year] = $B$1) * (good_base[month_num] &lt;=$B$2) * (good_base[month_num] &gt;=$B$2-2) * (good_base[value])) / IF($B$3 = "Value Trade RUB", $B$4, 1),
SUMPRODUCT((good_base[name] = A27) * (good_base[measures] = $B$3) * (good_base[year] = $B$1) * (good_base[month_num] &lt;=$B$2) * (good_base[value])) / IF($B$3 = "Value Trade RUB", $B$4, 1) +
SUMPRODUCT((good_base[name] = A27) * (good_base[measures] = $B$3) * (good_base[year] = $B$1-1) * (good_base[month_num] &gt;=12 + $B$2-2) * (good_base[value])) / IF($B$3 = "Value Trade RUB", $B$4, 1))</f>
        <v>38513.687404609816</v>
      </c>
      <c r="E27" s="25" cm="1">
        <f t="array" aca="1" ref="E27" ca="1">SUMPRODUCT((good_base[name] = A27) * (good_base[measures] = $B$3) * (good_base[year] = $B$1) * (good_base[month_num] = $B$2) * (good_base[value])) / IF($B$3 = "Value Trade RUB", $B$4, 1)</f>
        <v>15366.648240986593</v>
      </c>
      <c r="F27" s="25" cm="1">
        <f t="array" aca="1" ref="F27" ca="1">(SUMPRODUCT((good_base[name] = A27) * (good_base[measures] = $B$3) * (good_base[year] = $B$1 - 1) * (good_base[month_num] &lt;=$B$2) * (good_base[value])) / IF($B$3 = "Value Trade RUB", $B$4, 1) + SUMPRODUCT((good_base[name] = A27) * (good_base[measures] = $B$3) * (good_base[year] = $B$1-2) * (good_base[month_num] &gt;=$B$2 + 1) * (good_base[value])) / IF($B$3 = "Value Trade RUB", $B$4, 1))</f>
        <v>73606.634522908018</v>
      </c>
      <c r="G27" s="25" cm="1">
        <f t="array" aca="1" ref="G27" ca="1">SUMPRODUCT((good_base[name] = A27) * (good_base[measures] = $B$3) * (good_base[year] = $B$1-1) * (good_base[month_num] &lt;=$B$2) * (good_base[value])) / IF($B$3 = "Value Trade RUB", $B$4, 1)</f>
        <v>73606.634522908018</v>
      </c>
      <c r="H27" s="25" cm="1">
        <f t="array" aca="1" ref="H27" ca="1">IF($B$2 - 2 &gt; 0,
SUMPRODUCT((good_base[name] = A27) * (good_base[measures] = $B$3) * (good_base[year] = $B$1 - 1) * (good_base[month_num] &lt;=$B$2) * (good_base[month_num] &gt;=$B$2-2) * (good_base[value])) / IF($B$3 = "Value Trade RUB", $B$4, 1),
SUMPRODUCT((good_base[name] = A27) * (good_base[measures] = $B$3) * (good_base[year] = $B$1 - 1) * (good_base[month_num] &lt;=$B$2) * (good_base[value])) / IF($B$3 = "Value Trade RUB", $B$4, 1) +
SUMPRODUCT((good_base[name] = A27) * (good_base[measures] = $B$3) * (good_base[year] = $B$1-2) * (good_base[month_num] &gt;=12 + $B$2-2) * (good_base[value])) / IF($B$3 = "Value Trade RUB", $B$4, 1))</f>
        <v>34121.513206313306</v>
      </c>
      <c r="I27" s="25" cm="1">
        <f t="array" aca="1" ref="I27" ca="1">SUMPRODUCT((good_base[name] = A27) * (good_base[measures] = $B$3) * (good_base[year] = $B$1-1) * (good_base[month_num] = $B$2) * (good_base[value])) / IF($B$3 = "Value Trade RUB", $B$4, 1)</f>
        <v>14014.353604776621</v>
      </c>
      <c r="J27" s="26">
        <f t="shared" ca="1" si="4"/>
        <v>69618.621226596471</v>
      </c>
      <c r="K27" s="26">
        <f t="shared" ca="1" si="5"/>
        <v>69618.621226596471</v>
      </c>
      <c r="L27" s="26">
        <f t="shared" ca="1" si="6"/>
        <v>4392.1741982965104</v>
      </c>
      <c r="M27" s="26">
        <f t="shared" ca="1" si="7"/>
        <v>1352.2946362099719</v>
      </c>
      <c r="N27" s="27">
        <f t="shared" ca="1" si="0"/>
        <v>0.94581992068839416</v>
      </c>
      <c r="O27" s="27">
        <f t="shared" ca="1" si="1"/>
        <v>0.94581992068839416</v>
      </c>
      <c r="P27" s="27">
        <f t="shared" ca="1" si="2"/>
        <v>0.12872155381092099</v>
      </c>
      <c r="Q27" s="27">
        <f t="shared" ca="1" si="3"/>
        <v>9.6493543287580419E-2</v>
      </c>
      <c r="R27" s="28">
        <f t="shared" ca="1" si="8"/>
        <v>1.7943161507839279E-3</v>
      </c>
      <c r="S27" s="29">
        <f t="shared" ca="1" si="9"/>
        <v>5.8250666908480882E-4</v>
      </c>
      <c r="T27" s="28">
        <f t="shared" ca="1" si="10"/>
        <v>1.7943161507839279E-3</v>
      </c>
      <c r="U27" s="29">
        <f t="shared" ca="1" si="11"/>
        <v>5.8250666908480882E-4</v>
      </c>
      <c r="V27" s="28">
        <f t="shared" ca="1" si="12"/>
        <v>1.611939760786593E-3</v>
      </c>
      <c r="W27" s="29">
        <f t="shared" ca="1" si="13"/>
        <v>-2.7258174259023956E-4</v>
      </c>
      <c r="X27" s="28">
        <f t="shared" ca="1" si="14"/>
        <v>1.4569168563160458E-3</v>
      </c>
      <c r="Y27" s="30">
        <f t="shared" ca="1" si="15"/>
        <v>-5.2843755311057089E-4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</row>
    <row r="28" spans="1:51" ht="15" hidden="1" x14ac:dyDescent="0.2">
      <c r="A28" s="12" t="s">
        <v>443</v>
      </c>
      <c r="B28" s="34" cm="1">
        <f t="array" aca="1" ref="B28" ca="1">SUMPRODUCT((good_base[name] = A28) * (good_base[measures] = $B$3) * (good_base[year] = $B$1) * (good_base[month_num] &lt;=$B$2) * (good_base[value])) / IF($B$3 = "Value Trade RUB", $B$4, 1) + SUMPRODUCT((good_base[name] = A28) * (good_base[measures] = $B$3) * (good_base[year] = $B$1-1) * (good_base[month_num] &gt;=$B$2 + 1) * (good_base[value])) / IF($B$3 = "Value Trade RUB", $B$4, 1)</f>
        <v>141480.62640921838</v>
      </c>
      <c r="C28" s="25" cm="1">
        <f t="array" aca="1" ref="C28" ca="1">SUMPRODUCT((good_base[name] = A28) * (good_base[measures] = $B$3) * (good_base[year] = $B$1) * (good_base[month_num] &lt;=$B$2) * (good_base[value])) / IF($B$3 = "Value Trade RUB", $B$4, 1)</f>
        <v>141480.62640921838</v>
      </c>
      <c r="D28" s="25" cm="1">
        <f t="array" aca="1" ref="D28" ca="1" xml:space="preserve">
IF($B$2 - 2 &gt; 0,
SUMPRODUCT((good_base[name] = A28) * (good_base[measures] = $B$3) * (good_base[year] = $B$1) * (good_base[month_num] &lt;=$B$2) * (good_base[month_num] &gt;=$B$2-2) * (good_base[value])) / IF($B$3 = "Value Trade RUB", $B$4, 1),
SUMPRODUCT((good_base[name] = A28) * (good_base[measures] = $B$3) * (good_base[year] = $B$1) * (good_base[month_num] &lt;=$B$2) * (good_base[value])) / IF($B$3 = "Value Trade RUB", $B$4, 1) +
SUMPRODUCT((good_base[name] = A28) * (good_base[measures] = $B$3) * (good_base[year] = $B$1-1) * (good_base[month_num] &gt;=12 + $B$2-2) * (good_base[value])) / IF($B$3 = "Value Trade RUB", $B$4, 1))</f>
        <v>39421.500958028861</v>
      </c>
      <c r="E28" s="25" cm="1">
        <f t="array" aca="1" ref="E28" ca="1">SUMPRODUCT((good_base[name] = A28) * (good_base[measures] = $B$3) * (good_base[year] = $B$1) * (good_base[month_num] = $B$2) * (good_base[value])) / IF($B$3 = "Value Trade RUB", $B$4, 1)</f>
        <v>14847.794616506211</v>
      </c>
      <c r="F28" s="25" cm="1">
        <f t="array" aca="1" ref="F28" ca="1">(SUMPRODUCT((good_base[name] = A28) * (good_base[measures] = $B$3) * (good_base[year] = $B$1 - 1) * (good_base[month_num] &lt;=$B$2) * (good_base[value])) / IF($B$3 = "Value Trade RUB", $B$4, 1) + SUMPRODUCT((good_base[name] = A28) * (good_base[measures] = $B$3) * (good_base[year] = $B$1-2) * (good_base[month_num] &gt;=$B$2 + 1) * (good_base[value])) / IF($B$3 = "Value Trade RUB", $B$4, 1))</f>
        <v>140430.2120444304</v>
      </c>
      <c r="G28" s="25" cm="1">
        <f t="array" aca="1" ref="G28" ca="1">SUMPRODUCT((good_base[name] = A28) * (good_base[measures] = $B$3) * (good_base[year] = $B$1-1) * (good_base[month_num] &lt;=$B$2) * (good_base[value])) / IF($B$3 = "Value Trade RUB", $B$4, 1)</f>
        <v>140430.2120444304</v>
      </c>
      <c r="H28" s="25" cm="1">
        <f t="array" aca="1" ref="H28" ca="1">IF($B$2 - 2 &gt; 0,
SUMPRODUCT((good_base[name] = A28) * (good_base[measures] = $B$3) * (good_base[year] = $B$1 - 1) * (good_base[month_num] &lt;=$B$2) * (good_base[month_num] &gt;=$B$2-2) * (good_base[value])) / IF($B$3 = "Value Trade RUB", $B$4, 1),
SUMPRODUCT((good_base[name] = A28) * (good_base[measures] = $B$3) * (good_base[year] = $B$1 - 1) * (good_base[month_num] &lt;=$B$2) * (good_base[value])) / IF($B$3 = "Value Trade RUB", $B$4, 1) +
SUMPRODUCT((good_base[name] = A28) * (good_base[measures] = $B$3) * (good_base[year] = $B$1-2) * (good_base[month_num] &gt;=12 + $B$2-2) * (good_base[value])) / IF($B$3 = "Value Trade RUB", $B$4, 1))</f>
        <v>40967.303257937157</v>
      </c>
      <c r="I28" s="25" cm="1">
        <f t="array" aca="1" ref="I28" ca="1">SUMPRODUCT((good_base[name] = A28) * (good_base[measures] = $B$3) * (good_base[year] = $B$1-1) * (good_base[month_num] = $B$2) * (good_base[value])) / IF($B$3 = "Value Trade RUB", $B$4, 1)</f>
        <v>14707.888427714361</v>
      </c>
      <c r="J28" s="26">
        <f t="shared" ca="1" si="4"/>
        <v>1050.4143647879828</v>
      </c>
      <c r="K28" s="26">
        <f t="shared" ca="1" si="5"/>
        <v>1050.4143647879828</v>
      </c>
      <c r="L28" s="26">
        <f t="shared" ca="1" si="6"/>
        <v>-1545.8022999082968</v>
      </c>
      <c r="M28" s="26">
        <f t="shared" ca="1" si="7"/>
        <v>139.90618879185058</v>
      </c>
      <c r="N28" s="27">
        <f t="shared" ca="1" si="0"/>
        <v>7.4799742127829028E-3</v>
      </c>
      <c r="O28" s="27">
        <f t="shared" ca="1" si="1"/>
        <v>7.4799742127829028E-3</v>
      </c>
      <c r="P28" s="27">
        <f t="shared" ca="1" si="2"/>
        <v>-3.7732586159642034E-2</v>
      </c>
      <c r="Q28" s="27">
        <f t="shared" ca="1" si="3"/>
        <v>9.5123232324922924E-3</v>
      </c>
      <c r="R28" s="28">
        <f t="shared" ca="1" si="8"/>
        <v>1.7724595544313833E-3</v>
      </c>
      <c r="S28" s="29">
        <f t="shared" ca="1" si="9"/>
        <v>-5.3948777987441847E-4</v>
      </c>
      <c r="T28" s="28">
        <f t="shared" ca="1" si="10"/>
        <v>1.7724595544313833E-3</v>
      </c>
      <c r="U28" s="29">
        <f t="shared" ca="1" si="11"/>
        <v>-5.3948777987441847E-4</v>
      </c>
      <c r="V28" s="28">
        <f t="shared" ca="1" si="12"/>
        <v>1.6499351037607371E-3</v>
      </c>
      <c r="W28" s="29">
        <f t="shared" ca="1" si="13"/>
        <v>-6.1267744387556657E-4</v>
      </c>
      <c r="X28" s="28">
        <f t="shared" ca="1" si="14"/>
        <v>1.4077241774955659E-3</v>
      </c>
      <c r="Y28" s="30">
        <f t="shared" ca="1" si="15"/>
        <v>-6.7588038728185092E-4</v>
      </c>
    </row>
    <row r="29" spans="1:51" ht="15" hidden="1" x14ac:dyDescent="0.2">
      <c r="A29" s="12" t="s">
        <v>447</v>
      </c>
      <c r="B29" s="34" cm="1">
        <f t="array" aca="1" ref="B29" ca="1">SUMPRODUCT((good_base[name] = A29) * (good_base[measures] = $B$3) * (good_base[year] = $B$1) * (good_base[month_num] &lt;=$B$2) * (good_base[value])) / IF($B$3 = "Value Trade RUB", $B$4, 1) + SUMPRODUCT((good_base[name] = A29) * (good_base[measures] = $B$3) * (good_base[year] = $B$1-1) * (good_base[month_num] &gt;=$B$2 + 1) * (good_base[value])) / IF($B$3 = "Value Trade RUB", $B$4, 1)</f>
        <v>97050.526516470738</v>
      </c>
      <c r="C29" s="25" cm="1">
        <f t="array" aca="1" ref="C29" ca="1">SUMPRODUCT((good_base[name] = A29) * (good_base[measures] = $B$3) * (good_base[year] = $B$1) * (good_base[month_num] &lt;=$B$2) * (good_base[value])) / IF($B$3 = "Value Trade RUB", $B$4, 1)</f>
        <v>97050.526516470738</v>
      </c>
      <c r="D29" s="25" cm="1">
        <f t="array" aca="1" ref="D29" ca="1" xml:space="preserve">
IF($B$2 - 2 &gt; 0,
SUMPRODUCT((good_base[name] = A29) * (good_base[measures] = $B$3) * (good_base[year] = $B$1) * (good_base[month_num] &lt;=$B$2) * (good_base[month_num] &gt;=$B$2-2) * (good_base[value])) / IF($B$3 = "Value Trade RUB", $B$4, 1),
SUMPRODUCT((good_base[name] = A29) * (good_base[measures] = $B$3) * (good_base[year] = $B$1) * (good_base[month_num] &lt;=$B$2) * (good_base[value])) / IF($B$3 = "Value Trade RUB", $B$4, 1) +
SUMPRODUCT((good_base[name] = A29) * (good_base[measures] = $B$3) * (good_base[year] = $B$1-1) * (good_base[month_num] &gt;=12 + $B$2-2) * (good_base[value])) / IF($B$3 = "Value Trade RUB", $B$4, 1))</f>
        <v>48034.52397308786</v>
      </c>
      <c r="E29" s="25" cm="1">
        <f t="array" aca="1" ref="E29" ca="1">SUMPRODUCT((good_base[name] = A29) * (good_base[measures] = $B$3) * (good_base[year] = $B$1) * (good_base[month_num] = $B$2) * (good_base[value])) / IF($B$3 = "Value Trade RUB", $B$4, 1)</f>
        <v>20230.726365870105</v>
      </c>
      <c r="F29" s="25" cm="1">
        <f t="array" aca="1" ref="F29" ca="1">(SUMPRODUCT((good_base[name] = A29) * (good_base[measures] = $B$3) * (good_base[year] = $B$1 - 1) * (good_base[month_num] &lt;=$B$2) * (good_base[value])) / IF($B$3 = "Value Trade RUB", $B$4, 1) + SUMPRODUCT((good_base[name] = A29) * (good_base[measures] = $B$3) * (good_base[year] = $B$1-2) * (good_base[month_num] &gt;=$B$2 + 1) * (good_base[value])) / IF($B$3 = "Value Trade RUB", $B$4, 1))</f>
        <v>0</v>
      </c>
      <c r="G29" s="25" cm="1">
        <f t="array" aca="1" ref="G29" ca="1">SUMPRODUCT((good_base[name] = A29) * (good_base[measures] = $B$3) * (good_base[year] = $B$1-1) * (good_base[month_num] &lt;=$B$2) * (good_base[value])) / IF($B$3 = "Value Trade RUB", $B$4, 1)</f>
        <v>0</v>
      </c>
      <c r="H29" s="25" cm="1">
        <f t="array" aca="1" ref="H29" ca="1">IF($B$2 - 2 &gt; 0,
SUMPRODUCT((good_base[name] = A29) * (good_base[measures] = $B$3) * (good_base[year] = $B$1 - 1) * (good_base[month_num] &lt;=$B$2) * (good_base[month_num] &gt;=$B$2-2) * (good_base[value])) / IF($B$3 = "Value Trade RUB", $B$4, 1),
SUMPRODUCT((good_base[name] = A29) * (good_base[measures] = $B$3) * (good_base[year] = $B$1 - 1) * (good_base[month_num] &lt;=$B$2) * (good_base[value])) / IF($B$3 = "Value Trade RUB", $B$4, 1) +
SUMPRODUCT((good_base[name] = A29) * (good_base[measures] = $B$3) * (good_base[year] = $B$1-2) * (good_base[month_num] &gt;=12 + $B$2-2) * (good_base[value])) / IF($B$3 = "Value Trade RUB", $B$4, 1))</f>
        <v>0</v>
      </c>
      <c r="I29" s="25" cm="1">
        <f t="array" aca="1" ref="I29" ca="1">SUMPRODUCT((good_base[name] = A29) * (good_base[measures] = $B$3) * (good_base[year] = $B$1-1) * (good_base[month_num] = $B$2) * (good_base[value])) / IF($B$3 = "Value Trade RUB", $B$4, 1)</f>
        <v>0</v>
      </c>
      <c r="J29" s="26">
        <f t="shared" ca="1" si="4"/>
        <v>97050.526516470738</v>
      </c>
      <c r="K29" s="26">
        <f t="shared" ca="1" si="5"/>
        <v>97050.526516470738</v>
      </c>
      <c r="L29" s="26">
        <f t="shared" ca="1" si="6"/>
        <v>48034.52397308786</v>
      </c>
      <c r="M29" s="26">
        <f t="shared" ca="1" si="7"/>
        <v>20230.726365870105</v>
      </c>
      <c r="N29" s="27">
        <f t="shared" ca="1" si="0"/>
        <v>0</v>
      </c>
      <c r="O29" s="27">
        <f t="shared" ca="1" si="1"/>
        <v>0</v>
      </c>
      <c r="P29" s="27">
        <f t="shared" ca="1" si="2"/>
        <v>0</v>
      </c>
      <c r="Q29" s="27">
        <f t="shared" ca="1" si="3"/>
        <v>0</v>
      </c>
      <c r="R29" s="28">
        <f t="shared" ca="1" si="8"/>
        <v>1.2158423195637392E-3</v>
      </c>
      <c r="S29" s="29">
        <f t="shared" ca="1" si="9"/>
        <v>1.2158423195637392E-3</v>
      </c>
      <c r="T29" s="28">
        <f t="shared" ca="1" si="10"/>
        <v>1.2158423195637392E-3</v>
      </c>
      <c r="U29" s="29">
        <f t="shared" ca="1" si="11"/>
        <v>1.2158423195637392E-3</v>
      </c>
      <c r="V29" s="28">
        <f t="shared" ca="1" si="12"/>
        <v>2.0104218603957781E-3</v>
      </c>
      <c r="W29" s="29">
        <f t="shared" ca="1" si="13"/>
        <v>2.0104218603957781E-3</v>
      </c>
      <c r="X29" s="28">
        <f t="shared" ca="1" si="14"/>
        <v>1.9180816659379227E-3</v>
      </c>
      <c r="Y29" s="30">
        <f t="shared" ca="1" si="15"/>
        <v>1.9180816659379227E-3</v>
      </c>
    </row>
    <row r="30" spans="1:51" ht="15" hidden="1" x14ac:dyDescent="0.2">
      <c r="A30" s="12" t="s">
        <v>433</v>
      </c>
      <c r="B30" s="34" cm="1">
        <f t="array" aca="1" ref="B30" ca="1">SUMPRODUCT((good_base[name] = A30) * (good_base[measures] = $B$3) * (good_base[year] = $B$1) * (good_base[month_num] &lt;=$B$2) * (good_base[value])) / IF($B$3 = "Value Trade RUB", $B$4, 1) + SUMPRODUCT((good_base[name] = A30) * (good_base[measures] = $B$3) * (good_base[year] = $B$1-1) * (good_base[month_num] &gt;=$B$2 + 1) * (good_base[value])) / IF($B$3 = "Value Trade RUB", $B$4, 1)</f>
        <v>82381.830362325578</v>
      </c>
      <c r="C30" s="25" cm="1">
        <f t="array" aca="1" ref="C30" ca="1">SUMPRODUCT((good_base[name] = A30) * (good_base[measures] = $B$3) * (good_base[year] = $B$1) * (good_base[month_num] &lt;=$B$2) * (good_base[value])) / IF($B$3 = "Value Trade RUB", $B$4, 1)</f>
        <v>82381.830362325578</v>
      </c>
      <c r="D30" s="25" cm="1">
        <f t="array" aca="1" ref="D30" ca="1" xml:space="preserve">
IF($B$2 - 2 &gt; 0,
SUMPRODUCT((good_base[name] = A30) * (good_base[measures] = $B$3) * (good_base[year] = $B$1) * (good_base[month_num] &lt;=$B$2) * (good_base[month_num] &gt;=$B$2-2) * (good_base[value])) / IF($B$3 = "Value Trade RUB", $B$4, 1),
SUMPRODUCT((good_base[name] = A30) * (good_base[measures] = $B$3) * (good_base[year] = $B$1) * (good_base[month_num] &lt;=$B$2) * (good_base[value])) / IF($B$3 = "Value Trade RUB", $B$4, 1) +
SUMPRODUCT((good_base[name] = A30) * (good_base[measures] = $B$3) * (good_base[year] = $B$1-1) * (good_base[month_num] &gt;=12 + $B$2-2) * (good_base[value])) / IF($B$3 = "Value Trade RUB", $B$4, 1))</f>
        <v>25632.490331843303</v>
      </c>
      <c r="E30" s="25" cm="1">
        <f t="array" aca="1" ref="E30" ca="1">SUMPRODUCT((good_base[name] = A30) * (good_base[measures] = $B$3) * (good_base[year] = $B$1) * (good_base[month_num] = $B$2) * (good_base[value])) / IF($B$3 = "Value Trade RUB", $B$4, 1)</f>
        <v>10713.211106105289</v>
      </c>
      <c r="F30" s="25" cm="1">
        <f t="array" aca="1" ref="F30" ca="1">(SUMPRODUCT((good_base[name] = A30) * (good_base[measures] = $B$3) * (good_base[year] = $B$1 - 1) * (good_base[month_num] &lt;=$B$2) * (good_base[value])) / IF($B$3 = "Value Trade RUB", $B$4, 1) + SUMPRODUCT((good_base[name] = A30) * (good_base[measures] = $B$3) * (good_base[year] = $B$1-2) * (good_base[month_num] &gt;=$B$2 + 1) * (good_base[value])) / IF($B$3 = "Value Trade RUB", $B$4, 1))</f>
        <v>33182.354908420108</v>
      </c>
      <c r="G30" s="25" cm="1">
        <f t="array" aca="1" ref="G30" ca="1">SUMPRODUCT((good_base[name] = A30) * (good_base[measures] = $B$3) * (good_base[year] = $B$1-1) * (good_base[month_num] &lt;=$B$2) * (good_base[value])) / IF($B$3 = "Value Trade RUB", $B$4, 1)</f>
        <v>33182.354908420108</v>
      </c>
      <c r="H30" s="25" cm="1">
        <f t="array" aca="1" ref="H30" ca="1">IF($B$2 - 2 &gt; 0,
SUMPRODUCT((good_base[name] = A30) * (good_base[measures] = $B$3) * (good_base[year] = $B$1 - 1) * (good_base[month_num] &lt;=$B$2) * (good_base[month_num] &gt;=$B$2-2) * (good_base[value])) / IF($B$3 = "Value Trade RUB", $B$4, 1),
SUMPRODUCT((good_base[name] = A30) * (good_base[measures] = $B$3) * (good_base[year] = $B$1 - 1) * (good_base[month_num] &lt;=$B$2) * (good_base[value])) / IF($B$3 = "Value Trade RUB", $B$4, 1) +
SUMPRODUCT((good_base[name] = A30) * (good_base[measures] = $B$3) * (good_base[year] = $B$1-2) * (good_base[month_num] &gt;=12 + $B$2-2) * (good_base[value])) / IF($B$3 = "Value Trade RUB", $B$4, 1))</f>
        <v>10666.550467724705</v>
      </c>
      <c r="I30" s="25" cm="1">
        <f t="array" aca="1" ref="I30" ca="1">SUMPRODUCT((good_base[name] = A30) * (good_base[measures] = $B$3) * (good_base[year] = $B$1-1) * (good_base[month_num] = $B$2) * (good_base[value])) / IF($B$3 = "Value Trade RUB", $B$4, 1)</f>
        <v>3992.6842594633972</v>
      </c>
      <c r="J30" s="26">
        <f t="shared" ca="1" si="4"/>
        <v>49199.47545390547</v>
      </c>
      <c r="K30" s="26">
        <f t="shared" ca="1" si="5"/>
        <v>49199.47545390547</v>
      </c>
      <c r="L30" s="26">
        <f t="shared" ca="1" si="6"/>
        <v>14965.939864118598</v>
      </c>
      <c r="M30" s="26">
        <f t="shared" ca="1" si="7"/>
        <v>6720.526846641892</v>
      </c>
      <c r="N30" s="27">
        <f t="shared" ca="1" si="0"/>
        <v>1.4826999346396894</v>
      </c>
      <c r="O30" s="27">
        <f t="shared" ca="1" si="1"/>
        <v>1.4826999346396894</v>
      </c>
      <c r="P30" s="27">
        <f t="shared" ca="1" si="2"/>
        <v>1.4030721468391461</v>
      </c>
      <c r="Q30" s="27">
        <f t="shared" ca="1" si="3"/>
        <v>1.6832101939222981</v>
      </c>
      <c r="R30" s="28">
        <f t="shared" ca="1" si="8"/>
        <v>1.0320739032841555E-3</v>
      </c>
      <c r="S30" s="29">
        <f t="shared" ca="1" si="9"/>
        <v>4.8578221960971261E-4</v>
      </c>
      <c r="T30" s="28">
        <f t="shared" ca="1" si="10"/>
        <v>1.0320739032841555E-3</v>
      </c>
      <c r="U30" s="29">
        <f t="shared" ca="1" si="11"/>
        <v>4.8578221960971261E-4</v>
      </c>
      <c r="V30" s="28">
        <f t="shared" ca="1" si="12"/>
        <v>1.0728141894024584E-3</v>
      </c>
      <c r="W30" s="29">
        <f t="shared" ca="1" si="13"/>
        <v>4.8370363027396761E-4</v>
      </c>
      <c r="X30" s="28">
        <f t="shared" ca="1" si="14"/>
        <v>1.0157229866254139E-3</v>
      </c>
      <c r="Y30" s="30">
        <f t="shared" ca="1" si="15"/>
        <v>4.5009623540143194E-4</v>
      </c>
    </row>
    <row r="31" spans="1:51" ht="15" hidden="1" x14ac:dyDescent="0.2">
      <c r="A31" s="12" t="s">
        <v>455</v>
      </c>
      <c r="B31" s="34" cm="1">
        <f t="array" aca="1" ref="B31" ca="1">SUMPRODUCT((good_base[name] = A31) * (good_base[measures] = $B$3) * (good_base[year] = $B$1) * (good_base[month_num] &lt;=$B$2) * (good_base[value])) / IF($B$3 = "Value Trade RUB", $B$4, 1) + SUMPRODUCT((good_base[name] = A31) * (good_base[measures] = $B$3) * (good_base[year] = $B$1-1) * (good_base[month_num] &gt;=$B$2 + 1) * (good_base[value])) / IF($B$3 = "Value Trade RUB", $B$4, 1)</f>
        <v>60215.055910755807</v>
      </c>
      <c r="C31" s="25" cm="1">
        <f t="array" aca="1" ref="C31" ca="1">SUMPRODUCT((good_base[name] = A31) * (good_base[measures] = $B$3) * (good_base[year] = $B$1) * (good_base[month_num] &lt;=$B$2) * (good_base[value])) / IF($B$3 = "Value Trade RUB", $B$4, 1)</f>
        <v>60215.055910755807</v>
      </c>
      <c r="D31" s="25" cm="1">
        <f t="array" aca="1" ref="D31" ca="1" xml:space="preserve">
IF($B$2 - 2 &gt; 0,
SUMPRODUCT((good_base[name] = A31) * (good_base[measures] = $B$3) * (good_base[year] = $B$1) * (good_base[month_num] &lt;=$B$2) * (good_base[month_num] &gt;=$B$2-2) * (good_base[value])) / IF($B$3 = "Value Trade RUB", $B$4, 1),
SUMPRODUCT((good_base[name] = A31) * (good_base[measures] = $B$3) * (good_base[year] = $B$1) * (good_base[month_num] &lt;=$B$2) * (good_base[value])) / IF($B$3 = "Value Trade RUB", $B$4, 1) +
SUMPRODUCT((good_base[name] = A31) * (good_base[measures] = $B$3) * (good_base[year] = $B$1-1) * (good_base[month_num] &gt;=12 + $B$2-2) * (good_base[value])) / IF($B$3 = "Value Trade RUB", $B$4, 1))</f>
        <v>15171.672274250806</v>
      </c>
      <c r="E31" s="25" cm="1">
        <f t="array" aca="1" ref="E31" ca="1">SUMPRODUCT((good_base[name] = A31) * (good_base[measures] = $B$3) * (good_base[year] = $B$1) * (good_base[month_num] = $B$2) * (good_base[value])) / IF($B$3 = "Value Trade RUB", $B$4, 1)</f>
        <v>6076.0120011886165</v>
      </c>
      <c r="F31" s="25" cm="1">
        <f t="array" aca="1" ref="F31" ca="1">(SUMPRODUCT((good_base[name] = A31) * (good_base[measures] = $B$3) * (good_base[year] = $B$1 - 1) * (good_base[month_num] &lt;=$B$2) * (good_base[value])) / IF($B$3 = "Value Trade RUB", $B$4, 1) + SUMPRODUCT((good_base[name] = A31) * (good_base[measures] = $B$3) * (good_base[year] = $B$1-2) * (good_base[month_num] &gt;=$B$2 + 1) * (good_base[value])) / IF($B$3 = "Value Trade RUB", $B$4, 1))</f>
        <v>81097.61307562943</v>
      </c>
      <c r="G31" s="25" cm="1">
        <f t="array" aca="1" ref="G31" ca="1">SUMPRODUCT((good_base[name] = A31) * (good_base[measures] = $B$3) * (good_base[year] = $B$1-1) * (good_base[month_num] &lt;=$B$2) * (good_base[value])) / IF($B$3 = "Value Trade RUB", $B$4, 1)</f>
        <v>81097.61307562943</v>
      </c>
      <c r="H31" s="25" cm="1">
        <f t="array" aca="1" ref="H31" ca="1">IF($B$2 - 2 &gt; 0,
SUMPRODUCT((good_base[name] = A31) * (good_base[measures] = $B$3) * (good_base[year] = $B$1 - 1) * (good_base[month_num] &lt;=$B$2) * (good_base[month_num] &gt;=$B$2-2) * (good_base[value])) / IF($B$3 = "Value Trade RUB", $B$4, 1),
SUMPRODUCT((good_base[name] = A31) * (good_base[measures] = $B$3) * (good_base[year] = $B$1 - 1) * (good_base[month_num] &lt;=$B$2) * (good_base[value])) / IF($B$3 = "Value Trade RUB", $B$4, 1) +
SUMPRODUCT((good_base[name] = A31) * (good_base[measures] = $B$3) * (good_base[year] = $B$1-2) * (good_base[month_num] &gt;=12 + $B$2-2) * (good_base[value])) / IF($B$3 = "Value Trade RUB", $B$4, 1))</f>
        <v>16655.754936324895</v>
      </c>
      <c r="I31" s="25" cm="1">
        <f t="array" aca="1" ref="I31" ca="1">SUMPRODUCT((good_base[name] = A31) * (good_base[measures] = $B$3) * (good_base[year] = $B$1-1) * (good_base[month_num] = $B$2) * (good_base[value])) / IF($B$3 = "Value Trade RUB", $B$4, 1)</f>
        <v>5521.7463497449698</v>
      </c>
      <c r="J31" s="26">
        <f t="shared" ca="1" si="4"/>
        <v>-20882.557164873622</v>
      </c>
      <c r="K31" s="26">
        <f t="shared" ca="1" si="5"/>
        <v>-20882.557164873622</v>
      </c>
      <c r="L31" s="26">
        <f t="shared" ca="1" si="6"/>
        <v>-1484.0826620740881</v>
      </c>
      <c r="M31" s="26">
        <f t="shared" ca="1" si="7"/>
        <v>554.26565144364668</v>
      </c>
      <c r="N31" s="27">
        <f t="shared" ca="1" si="0"/>
        <v>-0.25749903570403632</v>
      </c>
      <c r="O31" s="27">
        <f t="shared" ca="1" si="1"/>
        <v>-0.25749903570403632</v>
      </c>
      <c r="P31" s="27">
        <f t="shared" ca="1" si="2"/>
        <v>-8.9103295992751463E-2</v>
      </c>
      <c r="Q31" s="27">
        <f t="shared" ca="1" si="3"/>
        <v>0.10037868752686308</v>
      </c>
      <c r="R31" s="28">
        <f t="shared" ca="1" si="8"/>
        <v>7.5437007792810427E-4</v>
      </c>
      <c r="S31" s="29">
        <f t="shared" ca="1" si="9"/>
        <v>-5.8076577096916992E-4</v>
      </c>
      <c r="T31" s="28">
        <f t="shared" ca="1" si="10"/>
        <v>7.5437007792810427E-4</v>
      </c>
      <c r="U31" s="29">
        <f t="shared" ca="1" si="11"/>
        <v>-5.8076577096916992E-4</v>
      </c>
      <c r="V31" s="28">
        <f t="shared" ca="1" si="12"/>
        <v>6.3499040015475752E-4</v>
      </c>
      <c r="W31" s="29">
        <f t="shared" ca="1" si="13"/>
        <v>-2.8490222426353837E-4</v>
      </c>
      <c r="X31" s="28">
        <f t="shared" ca="1" si="14"/>
        <v>5.760686497722512E-4</v>
      </c>
      <c r="Y31" s="30">
        <f t="shared" ca="1" si="15"/>
        <v>-2.0617388330219791E-4</v>
      </c>
    </row>
    <row r="32" spans="1:51" ht="15" hidden="1" x14ac:dyDescent="0.2">
      <c r="A32" s="12" t="s">
        <v>454</v>
      </c>
      <c r="B32" s="34" cm="1">
        <f t="array" aca="1" ref="B32" ca="1">SUMPRODUCT((good_base[name] = A32) * (good_base[measures] = $B$3) * (good_base[year] = $B$1) * (good_base[month_num] &lt;=$B$2) * (good_base[value])) / IF($B$3 = "Value Trade RUB", $B$4, 1) + SUMPRODUCT((good_base[name] = A32) * (good_base[measures] = $B$3) * (good_base[year] = $B$1-1) * (good_base[month_num] &gt;=$B$2 + 1) * (good_base[value])) / IF($B$3 = "Value Trade RUB", $B$4, 1)</f>
        <v>92493.557828411169</v>
      </c>
      <c r="C32" s="25" cm="1">
        <f t="array" aca="1" ref="C32" ca="1">SUMPRODUCT((good_base[name] = A32) * (good_base[measures] = $B$3) * (good_base[year] = $B$1) * (good_base[month_num] &lt;=$B$2) * (good_base[value])) / IF($B$3 = "Value Trade RUB", $B$4, 1)</f>
        <v>92493.557828411169</v>
      </c>
      <c r="D32" s="25" cm="1">
        <f t="array" aca="1" ref="D32" ca="1" xml:space="preserve">
IF($B$2 - 2 &gt; 0,
SUMPRODUCT((good_base[name] = A32) * (good_base[measures] = $B$3) * (good_base[year] = $B$1) * (good_base[month_num] &lt;=$B$2) * (good_base[month_num] &gt;=$B$2-2) * (good_base[value])) / IF($B$3 = "Value Trade RUB", $B$4, 1),
SUMPRODUCT((good_base[name] = A32) * (good_base[measures] = $B$3) * (good_base[year] = $B$1) * (good_base[month_num] &lt;=$B$2) * (good_base[value])) / IF($B$3 = "Value Trade RUB", $B$4, 1) +
SUMPRODUCT((good_base[name] = A32) * (good_base[measures] = $B$3) * (good_base[year] = $B$1-1) * (good_base[month_num] &gt;=12 + $B$2-2) * (good_base[value])) / IF($B$3 = "Value Trade RUB", $B$4, 1))</f>
        <v>77315.029390557364</v>
      </c>
      <c r="E32" s="25" cm="1">
        <f t="array" aca="1" ref="E32" ca="1">SUMPRODUCT((good_base[name] = A32) * (good_base[measures] = $B$3) * (good_base[year] = $B$1) * (good_base[month_num] = $B$2) * (good_base[value])) / IF($B$3 = "Value Trade RUB", $B$4, 1)</f>
        <v>35484.02525489746</v>
      </c>
      <c r="F32" s="25" cm="1">
        <f t="array" aca="1" ref="F32" ca="1">(SUMPRODUCT((good_base[name] = A32) * (good_base[measures] = $B$3) * (good_base[year] = $B$1 - 1) * (good_base[month_num] &lt;=$B$2) * (good_base[value])) / IF($B$3 = "Value Trade RUB", $B$4, 1) + SUMPRODUCT((good_base[name] = A32) * (good_base[measures] = $B$3) * (good_base[year] = $B$1-2) * (good_base[month_num] &gt;=$B$2 + 1) * (good_base[value])) / IF($B$3 = "Value Trade RUB", $B$4, 1))</f>
        <v>0</v>
      </c>
      <c r="G32" s="25" cm="1">
        <f t="array" aca="1" ref="G32" ca="1">SUMPRODUCT((good_base[name] = A32) * (good_base[measures] = $B$3) * (good_base[year] = $B$1-1) * (good_base[month_num] &lt;=$B$2) * (good_base[value])) / IF($B$3 = "Value Trade RUB", $B$4, 1)</f>
        <v>0</v>
      </c>
      <c r="H32" s="25" cm="1">
        <f t="array" aca="1" ref="H32" ca="1">IF($B$2 - 2 &gt; 0,
SUMPRODUCT((good_base[name] = A32) * (good_base[measures] = $B$3) * (good_base[year] = $B$1 - 1) * (good_base[month_num] &lt;=$B$2) * (good_base[month_num] &gt;=$B$2-2) * (good_base[value])) / IF($B$3 = "Value Trade RUB", $B$4, 1),
SUMPRODUCT((good_base[name] = A32) * (good_base[measures] = $B$3) * (good_base[year] = $B$1 - 1) * (good_base[month_num] &lt;=$B$2) * (good_base[value])) / IF($B$3 = "Value Trade RUB", $B$4, 1) +
SUMPRODUCT((good_base[name] = A32) * (good_base[measures] = $B$3) * (good_base[year] = $B$1-2) * (good_base[month_num] &gt;=12 + $B$2-2) * (good_base[value])) / IF($B$3 = "Value Trade RUB", $B$4, 1))</f>
        <v>0</v>
      </c>
      <c r="I32" s="25" cm="1">
        <f t="array" aca="1" ref="I32" ca="1">SUMPRODUCT((good_base[name] = A32) * (good_base[measures] = $B$3) * (good_base[year] = $B$1-1) * (good_base[month_num] = $B$2) * (good_base[value])) / IF($B$3 = "Value Trade RUB", $B$4, 1)</f>
        <v>0</v>
      </c>
      <c r="J32" s="26">
        <f t="shared" ca="1" si="4"/>
        <v>92493.557828411169</v>
      </c>
      <c r="K32" s="26">
        <f t="shared" ca="1" si="5"/>
        <v>92493.557828411169</v>
      </c>
      <c r="L32" s="26">
        <f t="shared" ca="1" si="6"/>
        <v>77315.029390557364</v>
      </c>
      <c r="M32" s="26">
        <f t="shared" ca="1" si="7"/>
        <v>35484.02525489746</v>
      </c>
      <c r="N32" s="27">
        <f t="shared" ca="1" si="0"/>
        <v>0</v>
      </c>
      <c r="O32" s="27">
        <f t="shared" ca="1" si="1"/>
        <v>0</v>
      </c>
      <c r="P32" s="27">
        <f t="shared" ca="1" si="2"/>
        <v>0</v>
      </c>
      <c r="Q32" s="27">
        <f t="shared" ca="1" si="3"/>
        <v>0</v>
      </c>
      <c r="R32" s="28">
        <f t="shared" ca="1" si="8"/>
        <v>1.1587529293384385E-3</v>
      </c>
      <c r="S32" s="29">
        <f t="shared" ca="1" si="9"/>
        <v>1.1587529293384385E-3</v>
      </c>
      <c r="T32" s="28">
        <f t="shared" ca="1" si="10"/>
        <v>1.1587529293384385E-3</v>
      </c>
      <c r="U32" s="29">
        <f t="shared" ca="1" si="11"/>
        <v>1.1587529293384385E-3</v>
      </c>
      <c r="V32" s="28">
        <f t="shared" ca="1" si="12"/>
        <v>3.2359189259584232E-3</v>
      </c>
      <c r="W32" s="29">
        <f t="shared" ca="1" si="13"/>
        <v>3.2359189259584232E-3</v>
      </c>
      <c r="X32" s="28">
        <f t="shared" ca="1" si="14"/>
        <v>3.3642518337808477E-3</v>
      </c>
      <c r="Y32" s="30">
        <f t="shared" ca="1" si="15"/>
        <v>3.3642518337808477E-3</v>
      </c>
    </row>
    <row r="33" spans="1:25" ht="15" hidden="1" x14ac:dyDescent="0.2">
      <c r="A33" s="12" t="s">
        <v>417</v>
      </c>
      <c r="B33" s="34" cm="1">
        <f t="array" aca="1" ref="B33" ca="1">SUMPRODUCT((good_base[name] = A33) * (good_base[measures] = $B$3) * (good_base[year] = $B$1) * (good_base[month_num] &lt;=$B$2) * (good_base[value])) / IF($B$3 = "Value Trade RUB", $B$4, 1) + SUMPRODUCT((good_base[name] = A33) * (good_base[measures] = $B$3) * (good_base[year] = $B$1-1) * (good_base[month_num] &gt;=$B$2 + 1) * (good_base[value])) / IF($B$3 = "Value Trade RUB", $B$4, 1)</f>
        <v>41923.026455229337</v>
      </c>
      <c r="C33" s="25" cm="1">
        <f t="array" aca="1" ref="C33" ca="1">SUMPRODUCT((good_base[name] = A33) * (good_base[measures] = $B$3) * (good_base[year] = $B$1) * (good_base[month_num] &lt;=$B$2) * (good_base[value])) / IF($B$3 = "Value Trade RUB", $B$4, 1)</f>
        <v>41923.026455229337</v>
      </c>
      <c r="D33" s="25" cm="1">
        <f t="array" aca="1" ref="D33" ca="1" xml:space="preserve">
IF($B$2 - 2 &gt; 0,
SUMPRODUCT((good_base[name] = A33) * (good_base[measures] = $B$3) * (good_base[year] = $B$1) * (good_base[month_num] &lt;=$B$2) * (good_base[month_num] &gt;=$B$2-2) * (good_base[value])) / IF($B$3 = "Value Trade RUB", $B$4, 1),
SUMPRODUCT((good_base[name] = A33) * (good_base[measures] = $B$3) * (good_base[year] = $B$1) * (good_base[month_num] &lt;=$B$2) * (good_base[value])) / IF($B$3 = "Value Trade RUB", $B$4, 1) +
SUMPRODUCT((good_base[name] = A33) * (good_base[measures] = $B$3) * (good_base[year] = $B$1-1) * (good_base[month_num] &gt;=12 + $B$2-2) * (good_base[value])) / IF($B$3 = "Value Trade RUB", $B$4, 1))</f>
        <v>13011.93568692107</v>
      </c>
      <c r="E33" s="25" cm="1">
        <f t="array" aca="1" ref="E33" ca="1">SUMPRODUCT((good_base[name] = A33) * (good_base[measures] = $B$3) * (good_base[year] = $B$1) * (good_base[month_num] = $B$2) * (good_base[value])) / IF($B$3 = "Value Trade RUB", $B$4, 1)</f>
        <v>5209.2002722314364</v>
      </c>
      <c r="F33" s="25" cm="1">
        <f t="array" aca="1" ref="F33" ca="1">(SUMPRODUCT((good_base[name] = A33) * (good_base[measures] = $B$3) * (good_base[year] = $B$1 - 1) * (good_base[month_num] &lt;=$B$2) * (good_base[value])) / IF($B$3 = "Value Trade RUB", $B$4, 1) + SUMPRODUCT((good_base[name] = A33) * (good_base[measures] = $B$3) * (good_base[year] = $B$1-2) * (good_base[month_num] &gt;=$B$2 + 1) * (good_base[value])) / IF($B$3 = "Value Trade RUB", $B$4, 1))</f>
        <v>12244.58513995529</v>
      </c>
      <c r="G33" s="25" cm="1">
        <f t="array" aca="1" ref="G33" ca="1">SUMPRODUCT((good_base[name] = A33) * (good_base[measures] = $B$3) * (good_base[year] = $B$1-1) * (good_base[month_num] &lt;=$B$2) * (good_base[value])) / IF($B$3 = "Value Trade RUB", $B$4, 1)</f>
        <v>12244.58513995529</v>
      </c>
      <c r="H33" s="25" cm="1">
        <f t="array" aca="1" ref="H33" ca="1">IF($B$2 - 2 &gt; 0,
SUMPRODUCT((good_base[name] = A33) * (good_base[measures] = $B$3) * (good_base[year] = $B$1 - 1) * (good_base[month_num] &lt;=$B$2) * (good_base[month_num] &gt;=$B$2-2) * (good_base[value])) / IF($B$3 = "Value Trade RUB", $B$4, 1),
SUMPRODUCT((good_base[name] = A33) * (good_base[measures] = $B$3) * (good_base[year] = $B$1 - 1) * (good_base[month_num] &lt;=$B$2) * (good_base[value])) / IF($B$3 = "Value Trade RUB", $B$4, 1) +
SUMPRODUCT((good_base[name] = A33) * (good_base[measures] = $B$3) * (good_base[year] = $B$1-2) * (good_base[month_num] &gt;=12 + $B$2-2) * (good_base[value])) / IF($B$3 = "Value Trade RUB", $B$4, 1))</f>
        <v>4936.5848800786453</v>
      </c>
      <c r="I33" s="25" cm="1">
        <f t="array" aca="1" ref="I33" ca="1">SUMPRODUCT((good_base[name] = A33) * (good_base[measures] = $B$3) * (good_base[year] = $B$1-1) * (good_base[month_num] = $B$2) * (good_base[value])) / IF($B$3 = "Value Trade RUB", $B$4, 1)</f>
        <v>2405.8210238074698</v>
      </c>
      <c r="J33" s="26">
        <f t="shared" ca="1" si="4"/>
        <v>29678.441315274045</v>
      </c>
      <c r="K33" s="26">
        <f t="shared" ca="1" si="5"/>
        <v>29678.441315274045</v>
      </c>
      <c r="L33" s="26">
        <f t="shared" ca="1" si="6"/>
        <v>8075.3508068424244</v>
      </c>
      <c r="M33" s="26">
        <f t="shared" ca="1" si="7"/>
        <v>2803.3792484239666</v>
      </c>
      <c r="N33" s="27">
        <f t="shared" ca="1" si="0"/>
        <v>2.4238012946988592</v>
      </c>
      <c r="O33" s="27">
        <f t="shared" ca="1" si="1"/>
        <v>2.4238012946988592</v>
      </c>
      <c r="P33" s="27">
        <f t="shared" ca="1" si="2"/>
        <v>1.6358172710511107</v>
      </c>
      <c r="Q33" s="27">
        <f t="shared" ca="1" si="3"/>
        <v>1.1652484622431798</v>
      </c>
      <c r="R33" s="28">
        <f t="shared" ca="1" si="8"/>
        <v>5.2520879131765928E-4</v>
      </c>
      <c r="S33" s="29">
        <f t="shared" ca="1" si="9"/>
        <v>3.2362228395666848E-4</v>
      </c>
      <c r="T33" s="28">
        <f t="shared" ca="1" si="10"/>
        <v>5.2520879131765928E-4</v>
      </c>
      <c r="U33" s="29">
        <f t="shared" ca="1" si="11"/>
        <v>3.2362228395666848E-4</v>
      </c>
      <c r="V33" s="28">
        <f t="shared" ca="1" si="12"/>
        <v>5.4459746422607118E-4</v>
      </c>
      <c r="W33" s="29">
        <f t="shared" ca="1" si="13"/>
        <v>2.7195128046796486E-4</v>
      </c>
      <c r="X33" s="28">
        <f t="shared" ca="1" si="14"/>
        <v>4.9388595128359942E-4</v>
      </c>
      <c r="Y33" s="30">
        <f t="shared" ca="1" si="15"/>
        <v>1.5306342656298458E-4</v>
      </c>
    </row>
    <row r="34" spans="1:25" ht="15" hidden="1" x14ac:dyDescent="0.2">
      <c r="A34" s="12" t="s">
        <v>423</v>
      </c>
      <c r="B34" s="34" cm="1">
        <f t="array" aca="1" ref="B34" ca="1">SUMPRODUCT((good_base[name] = A34) * (good_base[measures] = $B$3) * (good_base[year] = $B$1) * (good_base[month_num] &lt;=$B$2) * (good_base[value])) / IF($B$3 = "Value Trade RUB", $B$4, 1) + SUMPRODUCT((good_base[name] = A34) * (good_base[measures] = $B$3) * (good_base[year] = $B$1-1) * (good_base[month_num] &gt;=$B$2 + 1) * (good_base[value])) / IF($B$3 = "Value Trade RUB", $B$4, 1)</f>
        <v>59439.608502226532</v>
      </c>
      <c r="C34" s="25" cm="1">
        <f t="array" aca="1" ref="C34" ca="1">SUMPRODUCT((good_base[name] = A34) * (good_base[measures] = $B$3) * (good_base[year] = $B$1) * (good_base[month_num] &lt;=$B$2) * (good_base[value])) / IF($B$3 = "Value Trade RUB", $B$4, 1)</f>
        <v>59439.608502226532</v>
      </c>
      <c r="D34" s="25" cm="1">
        <f t="array" aca="1" ref="D34" ca="1" xml:space="preserve">
IF($B$2 - 2 &gt; 0,
SUMPRODUCT((good_base[name] = A34) * (good_base[measures] = $B$3) * (good_base[year] = $B$1) * (good_base[month_num] &lt;=$B$2) * (good_base[month_num] &gt;=$B$2-2) * (good_base[value])) / IF($B$3 = "Value Trade RUB", $B$4, 1),
SUMPRODUCT((good_base[name] = A34) * (good_base[measures] = $B$3) * (good_base[year] = $B$1) * (good_base[month_num] &lt;=$B$2) * (good_base[value])) / IF($B$3 = "Value Trade RUB", $B$4, 1) +
SUMPRODUCT((good_base[name] = A34) * (good_base[measures] = $B$3) * (good_base[year] = $B$1-1) * (good_base[month_num] &gt;=12 + $B$2-2) * (good_base[value])) / IF($B$3 = "Value Trade RUB", $B$4, 1))</f>
        <v>54958.925644392897</v>
      </c>
      <c r="E34" s="25" cm="1">
        <f t="array" aca="1" ref="E34" ca="1">SUMPRODUCT((good_base[name] = A34) * (good_base[measures] = $B$3) * (good_base[year] = $B$1) * (good_base[month_num] = $B$2) * (good_base[value])) / IF($B$3 = "Value Trade RUB", $B$4, 1)</f>
        <v>20760.208412547796</v>
      </c>
      <c r="F34" s="25" cm="1">
        <f t="array" aca="1" ref="F34" ca="1">(SUMPRODUCT((good_base[name] = A34) * (good_base[measures] = $B$3) * (good_base[year] = $B$1 - 1) * (good_base[month_num] &lt;=$B$2) * (good_base[value])) / IF($B$3 = "Value Trade RUB", $B$4, 1) + SUMPRODUCT((good_base[name] = A34) * (good_base[measures] = $B$3) * (good_base[year] = $B$1-2) * (good_base[month_num] &gt;=$B$2 + 1) * (good_base[value])) / IF($B$3 = "Value Trade RUB", $B$4, 1))</f>
        <v>0</v>
      </c>
      <c r="G34" s="25" cm="1">
        <f t="array" aca="1" ref="G34" ca="1">SUMPRODUCT((good_base[name] = A34) * (good_base[measures] = $B$3) * (good_base[year] = $B$1-1) * (good_base[month_num] &lt;=$B$2) * (good_base[value])) / IF($B$3 = "Value Trade RUB", $B$4, 1)</f>
        <v>0</v>
      </c>
      <c r="H34" s="25" cm="1">
        <f t="array" aca="1" ref="H34" ca="1">IF($B$2 - 2 &gt; 0,
SUMPRODUCT((good_base[name] = A34) * (good_base[measures] = $B$3) * (good_base[year] = $B$1 - 1) * (good_base[month_num] &lt;=$B$2) * (good_base[month_num] &gt;=$B$2-2) * (good_base[value])) / IF($B$3 = "Value Trade RUB", $B$4, 1),
SUMPRODUCT((good_base[name] = A34) * (good_base[measures] = $B$3) * (good_base[year] = $B$1 - 1) * (good_base[month_num] &lt;=$B$2) * (good_base[value])) / IF($B$3 = "Value Trade RUB", $B$4, 1) +
SUMPRODUCT((good_base[name] = A34) * (good_base[measures] = $B$3) * (good_base[year] = $B$1-2) * (good_base[month_num] &gt;=12 + $B$2-2) * (good_base[value])) / IF($B$3 = "Value Trade RUB", $B$4, 1))</f>
        <v>0</v>
      </c>
      <c r="I34" s="25" cm="1">
        <f t="array" aca="1" ref="I34" ca="1">SUMPRODUCT((good_base[name] = A34) * (good_base[measures] = $B$3) * (good_base[year] = $B$1-1) * (good_base[month_num] = $B$2) * (good_base[value])) / IF($B$3 = "Value Trade RUB", $B$4, 1)</f>
        <v>0</v>
      </c>
      <c r="J34" s="26">
        <f t="shared" ca="1" si="4"/>
        <v>59439.608502226532</v>
      </c>
      <c r="K34" s="26">
        <f t="shared" ca="1" si="5"/>
        <v>59439.608502226532</v>
      </c>
      <c r="L34" s="26">
        <f t="shared" ca="1" si="6"/>
        <v>54958.925644392897</v>
      </c>
      <c r="M34" s="26">
        <f t="shared" ca="1" si="7"/>
        <v>20760.208412547796</v>
      </c>
      <c r="N34" s="27">
        <f t="shared" ca="1" si="0"/>
        <v>0</v>
      </c>
      <c r="O34" s="27">
        <f t="shared" ca="1" si="1"/>
        <v>0</v>
      </c>
      <c r="P34" s="27">
        <f t="shared" ca="1" si="2"/>
        <v>0</v>
      </c>
      <c r="Q34" s="27">
        <f t="shared" ca="1" si="3"/>
        <v>0</v>
      </c>
      <c r="R34" s="28">
        <f t="shared" ca="1" si="8"/>
        <v>7.4465532614130254E-4</v>
      </c>
      <c r="S34" s="29">
        <f t="shared" ca="1" si="9"/>
        <v>7.4465532614130254E-4</v>
      </c>
      <c r="T34" s="28">
        <f t="shared" ca="1" si="10"/>
        <v>7.4465532614130254E-4</v>
      </c>
      <c r="U34" s="29">
        <f t="shared" ca="1" si="11"/>
        <v>7.4465532614130254E-4</v>
      </c>
      <c r="V34" s="28">
        <f t="shared" ca="1" si="12"/>
        <v>2.3002335903496789E-3</v>
      </c>
      <c r="W34" s="29">
        <f t="shared" ca="1" si="13"/>
        <v>2.3002335903496789E-3</v>
      </c>
      <c r="X34" s="28">
        <f t="shared" ca="1" si="14"/>
        <v>1.9682820288813461E-3</v>
      </c>
      <c r="Y34" s="30">
        <f t="shared" ca="1" si="15"/>
        <v>1.9682820288813461E-3</v>
      </c>
    </row>
    <row r="35" spans="1:25" ht="15" hidden="1" x14ac:dyDescent="0.2">
      <c r="A35" s="12" t="s">
        <v>428</v>
      </c>
      <c r="B35" s="34" cm="1">
        <f t="array" aca="1" ref="B35" ca="1">SUMPRODUCT((good_base[name] = A35) * (good_base[measures] = $B$3) * (good_base[year] = $B$1) * (good_base[month_num] &lt;=$B$2) * (good_base[value])) / IF($B$3 = "Value Trade RUB", $B$4, 1) + SUMPRODUCT((good_base[name] = A35) * (good_base[measures] = $B$3) * (good_base[year] = $B$1-1) * (good_base[month_num] &gt;=$B$2 + 1) * (good_base[value])) / IF($B$3 = "Value Trade RUB", $B$4, 1)</f>
        <v>19036.620027329656</v>
      </c>
      <c r="C35" s="25" cm="1">
        <f t="array" aca="1" ref="C35" ca="1">SUMPRODUCT((good_base[name] = A35) * (good_base[measures] = $B$3) * (good_base[year] = $B$1) * (good_base[month_num] &lt;=$B$2) * (good_base[value])) / IF($B$3 = "Value Trade RUB", $B$4, 1)</f>
        <v>19036.620027329656</v>
      </c>
      <c r="D35" s="25" cm="1">
        <f t="array" aca="1" ref="D35" ca="1" xml:space="preserve">
IF($B$2 - 2 &gt; 0,
SUMPRODUCT((good_base[name] = A35) * (good_base[measures] = $B$3) * (good_base[year] = $B$1) * (good_base[month_num] &lt;=$B$2) * (good_base[month_num] &gt;=$B$2-2) * (good_base[value])) / IF($B$3 = "Value Trade RUB", $B$4, 1),
SUMPRODUCT((good_base[name] = A35) * (good_base[measures] = $B$3) * (good_base[year] = $B$1) * (good_base[month_num] &lt;=$B$2) * (good_base[value])) / IF($B$3 = "Value Trade RUB", $B$4, 1) +
SUMPRODUCT((good_base[name] = A35) * (good_base[measures] = $B$3) * (good_base[year] = $B$1-1) * (good_base[month_num] &gt;=12 + $B$2-2) * (good_base[value])) / IF($B$3 = "Value Trade RUB", $B$4, 1))</f>
        <v>5511.8014883263213</v>
      </c>
      <c r="E35" s="25" cm="1">
        <f t="array" aca="1" ref="E35" ca="1">SUMPRODUCT((good_base[name] = A35) * (good_base[measures] = $B$3) * (good_base[year] = $B$1) * (good_base[month_num] = $B$2) * (good_base[value])) / IF($B$3 = "Value Trade RUB", $B$4, 1)</f>
        <v>2315.770678033075</v>
      </c>
      <c r="F35" s="25" cm="1">
        <f t="array" aca="1" ref="F35" ca="1">(SUMPRODUCT((good_base[name] = A35) * (good_base[measures] = $B$3) * (good_base[year] = $B$1 - 1) * (good_base[month_num] &lt;=$B$2) * (good_base[value])) / IF($B$3 = "Value Trade RUB", $B$4, 1) + SUMPRODUCT((good_base[name] = A35) * (good_base[measures] = $B$3) * (good_base[year] = $B$1-2) * (good_base[month_num] &gt;=$B$2 + 1) * (good_base[value])) / IF($B$3 = "Value Trade RUB", $B$4, 1))</f>
        <v>11589.214373734569</v>
      </c>
      <c r="G35" s="25" cm="1">
        <f t="array" aca="1" ref="G35" ca="1">SUMPRODUCT((good_base[name] = A35) * (good_base[measures] = $B$3) * (good_base[year] = $B$1-1) * (good_base[month_num] &lt;=$B$2) * (good_base[value])) / IF($B$3 = "Value Trade RUB", $B$4, 1)</f>
        <v>11589.214373734569</v>
      </c>
      <c r="H35" s="25" cm="1">
        <f t="array" aca="1" ref="H35" ca="1">IF($B$2 - 2 &gt; 0,
SUMPRODUCT((good_base[name] = A35) * (good_base[measures] = $B$3) * (good_base[year] = $B$1 - 1) * (good_base[month_num] &lt;=$B$2) * (good_base[month_num] &gt;=$B$2-2) * (good_base[value])) / IF($B$3 = "Value Trade RUB", $B$4, 1),
SUMPRODUCT((good_base[name] = A35) * (good_base[measures] = $B$3) * (good_base[year] = $B$1 - 1) * (good_base[month_num] &lt;=$B$2) * (good_base[value])) / IF($B$3 = "Value Trade RUB", $B$4, 1) +
SUMPRODUCT((good_base[name] = A35) * (good_base[measures] = $B$3) * (good_base[year] = $B$1-2) * (good_base[month_num] &gt;=12 + $B$2-2) * (good_base[value])) / IF($B$3 = "Value Trade RUB", $B$4, 1))</f>
        <v>3004.8453148181879</v>
      </c>
      <c r="I35" s="25" cm="1">
        <f t="array" aca="1" ref="I35" ca="1">SUMPRODUCT((good_base[name] = A35) * (good_base[measures] = $B$3) * (good_base[year] = $B$1-1) * (good_base[month_num] = $B$2) * (good_base[value])) / IF($B$3 = "Value Trade RUB", $B$4, 1)</f>
        <v>1158.3509335855413</v>
      </c>
      <c r="J35" s="26">
        <f t="shared" ca="1" si="4"/>
        <v>7447.4056535950876</v>
      </c>
      <c r="K35" s="26">
        <f t="shared" ca="1" si="5"/>
        <v>7447.4056535950876</v>
      </c>
      <c r="L35" s="26">
        <f t="shared" ca="1" si="6"/>
        <v>2506.9561735081334</v>
      </c>
      <c r="M35" s="26">
        <f t="shared" ca="1" si="7"/>
        <v>1157.4197444475337</v>
      </c>
      <c r="N35" s="27">
        <f t="shared" ca="1" si="0"/>
        <v>0.6426152294217331</v>
      </c>
      <c r="O35" s="27">
        <f t="shared" ca="1" si="1"/>
        <v>0.6426152294217331</v>
      </c>
      <c r="P35" s="27">
        <f t="shared" ca="1" si="2"/>
        <v>0.83430456840665035</v>
      </c>
      <c r="Q35" s="27">
        <f t="shared" ca="1" si="3"/>
        <v>0.99919610792290281</v>
      </c>
      <c r="R35" s="28">
        <f t="shared" ca="1" si="8"/>
        <v>2.3848946606955213E-4</v>
      </c>
      <c r="S35" s="29">
        <f t="shared" ca="1" si="9"/>
        <v>4.7692536491628171E-5</v>
      </c>
      <c r="T35" s="28">
        <f t="shared" ca="1" si="10"/>
        <v>2.3848946606955213E-4</v>
      </c>
      <c r="U35" s="29">
        <f t="shared" ca="1" si="11"/>
        <v>4.7692536491628171E-5</v>
      </c>
      <c r="V35" s="28">
        <f t="shared" ca="1" si="12"/>
        <v>2.3068920613227191E-4</v>
      </c>
      <c r="W35" s="29">
        <f t="shared" ca="1" si="13"/>
        <v>6.473245105353563E-5</v>
      </c>
      <c r="X35" s="28">
        <f t="shared" ca="1" si="14"/>
        <v>2.1955896193353677E-4</v>
      </c>
      <c r="Y35" s="30">
        <f t="shared" ca="1" si="15"/>
        <v>5.5460267230011165E-5</v>
      </c>
    </row>
    <row r="36" spans="1:25" ht="15" hidden="1" x14ac:dyDescent="0.2">
      <c r="A36" s="12" t="s">
        <v>435</v>
      </c>
      <c r="B36" s="34" cm="1">
        <f t="array" aca="1" ref="B36" ca="1">SUMPRODUCT((good_base[name] = A36) * (good_base[measures] = $B$3) * (good_base[year] = $B$1) * (good_base[month_num] &lt;=$B$2) * (good_base[value])) / IF($B$3 = "Value Trade RUB", $B$4, 1) + SUMPRODUCT((good_base[name] = A36) * (good_base[measures] = $B$3) * (good_base[year] = $B$1-1) * (good_base[month_num] &gt;=$B$2 + 1) * (good_base[value])) / IF($B$3 = "Value Trade RUB", $B$4, 1)</f>
        <v>18389.295425425524</v>
      </c>
      <c r="C36" s="25" cm="1">
        <f t="array" aca="1" ref="C36" ca="1">SUMPRODUCT((good_base[name] = A36) * (good_base[measures] = $B$3) * (good_base[year] = $B$1) * (good_base[month_num] &lt;=$B$2) * (good_base[value])) / IF($B$3 = "Value Trade RUB", $B$4, 1)</f>
        <v>18389.295425425524</v>
      </c>
      <c r="D36" s="25" cm="1">
        <f t="array" aca="1" ref="D36" ca="1" xml:space="preserve">
IF($B$2 - 2 &gt; 0,
SUMPRODUCT((good_base[name] = A36) * (good_base[measures] = $B$3) * (good_base[year] = $B$1) * (good_base[month_num] &lt;=$B$2) * (good_base[month_num] &gt;=$B$2-2) * (good_base[value])) / IF($B$3 = "Value Trade RUB", $B$4, 1),
SUMPRODUCT((good_base[name] = A36) * (good_base[measures] = $B$3) * (good_base[year] = $B$1) * (good_base[month_num] &lt;=$B$2) * (good_base[value])) / IF($B$3 = "Value Trade RUB", $B$4, 1) +
SUMPRODUCT((good_base[name] = A36) * (good_base[measures] = $B$3) * (good_base[year] = $B$1-1) * (good_base[month_num] &gt;=12 + $B$2-2) * (good_base[value])) / IF($B$3 = "Value Trade RUB", $B$4, 1))</f>
        <v>7781.5613260951313</v>
      </c>
      <c r="E36" s="25" cm="1">
        <f t="array" aca="1" ref="E36" ca="1">SUMPRODUCT((good_base[name] = A36) * (good_base[measures] = $B$3) * (good_base[year] = $B$1) * (good_base[month_num] = $B$2) * (good_base[value])) / IF($B$3 = "Value Trade RUB", $B$4, 1)</f>
        <v>3319.7528615720194</v>
      </c>
      <c r="F36" s="25" cm="1">
        <f t="array" aca="1" ref="F36" ca="1">(SUMPRODUCT((good_base[name] = A36) * (good_base[measures] = $B$3) * (good_base[year] = $B$1 - 1) * (good_base[month_num] &lt;=$B$2) * (good_base[value])) / IF($B$3 = "Value Trade RUB", $B$4, 1) + SUMPRODUCT((good_base[name] = A36) * (good_base[measures] = $B$3) * (good_base[year] = $B$1-2) * (good_base[month_num] &gt;=$B$2 + 1) * (good_base[value])) / IF($B$3 = "Value Trade RUB", $B$4, 1))</f>
        <v>13.657156672599097</v>
      </c>
      <c r="G36" s="25" cm="1">
        <f t="array" aca="1" ref="G36" ca="1">SUMPRODUCT((good_base[name] = A36) * (good_base[measures] = $B$3) * (good_base[year] = $B$1-1) * (good_base[month_num] &lt;=$B$2) * (good_base[value])) / IF($B$3 = "Value Trade RUB", $B$4, 1)</f>
        <v>13.657156672599097</v>
      </c>
      <c r="H36" s="25" cm="1">
        <f t="array" aca="1" ref="H36" ca="1">IF($B$2 - 2 &gt; 0,
SUMPRODUCT((good_base[name] = A36) * (good_base[measures] = $B$3) * (good_base[year] = $B$1 - 1) * (good_base[month_num] &lt;=$B$2) * (good_base[month_num] &gt;=$B$2-2) * (good_base[value])) / IF($B$3 = "Value Trade RUB", $B$4, 1),
SUMPRODUCT((good_base[name] = A36) * (good_base[measures] = $B$3) * (good_base[year] = $B$1 - 1) * (good_base[month_num] &lt;=$B$2) * (good_base[value])) / IF($B$3 = "Value Trade RUB", $B$4, 1) +
SUMPRODUCT((good_base[name] = A36) * (good_base[measures] = $B$3) * (good_base[year] = $B$1-2) * (good_base[month_num] &gt;=12 + $B$2-2) * (good_base[value])) / IF($B$3 = "Value Trade RUB", $B$4, 1))</f>
        <v>13.657156672599097</v>
      </c>
      <c r="I36" s="25" cm="1">
        <f t="array" aca="1" ref="I36" ca="1">SUMPRODUCT((good_base[name] = A36) * (good_base[measures] = $B$3) * (good_base[year] = $B$1-1) * (good_base[month_num] = $B$2) * (good_base[value])) / IF($B$3 = "Value Trade RUB", $B$4, 1)</f>
        <v>13.657156672599097</v>
      </c>
      <c r="J36" s="26">
        <f t="shared" ca="1" si="4"/>
        <v>18375.638268752926</v>
      </c>
      <c r="K36" s="26">
        <f t="shared" ca="1" si="5"/>
        <v>18375.638268752926</v>
      </c>
      <c r="L36" s="26">
        <f t="shared" ca="1" si="6"/>
        <v>7767.9041694225325</v>
      </c>
      <c r="M36" s="26">
        <f t="shared" ca="1" si="7"/>
        <v>3306.0957048994201</v>
      </c>
      <c r="N36" s="27">
        <f t="shared" ca="1" si="0"/>
        <v>1345.4951648625886</v>
      </c>
      <c r="O36" s="27">
        <f t="shared" ca="1" si="1"/>
        <v>1345.4951648625886</v>
      </c>
      <c r="P36" s="27">
        <f t="shared" ca="1" si="2"/>
        <v>568.77901862307772</v>
      </c>
      <c r="Q36" s="27">
        <f t="shared" ca="1" si="3"/>
        <v>242.0778925039773</v>
      </c>
      <c r="R36" s="28">
        <f t="shared" ca="1" si="8"/>
        <v>2.3037982798988421E-4</v>
      </c>
      <c r="S36" s="29">
        <f t="shared" ca="1" si="9"/>
        <v>2.3015498586721175E-4</v>
      </c>
      <c r="T36" s="28">
        <f t="shared" ca="1" si="10"/>
        <v>2.3037982798988421E-4</v>
      </c>
      <c r="U36" s="29">
        <f t="shared" ca="1" si="11"/>
        <v>2.3015498586721175E-4</v>
      </c>
      <c r="V36" s="28">
        <f t="shared" ca="1" si="12"/>
        <v>3.2568702058454764E-4</v>
      </c>
      <c r="W36" s="29">
        <f t="shared" ca="1" si="13"/>
        <v>3.2493273969234687E-4</v>
      </c>
      <c r="X36" s="28">
        <f t="shared" ca="1" si="14"/>
        <v>3.1474683528756147E-4</v>
      </c>
      <c r="Y36" s="30">
        <f t="shared" ca="1" si="15"/>
        <v>3.1281208346205214E-4</v>
      </c>
    </row>
    <row r="37" spans="1:25" ht="15" hidden="1" x14ac:dyDescent="0.2">
      <c r="A37" s="12" t="s">
        <v>431</v>
      </c>
      <c r="B37" s="34" cm="1">
        <f t="array" aca="1" ref="B37" ca="1">SUMPRODUCT((good_base[name] = A37) * (good_base[measures] = $B$3) * (good_base[year] = $B$1) * (good_base[month_num] &lt;=$B$2) * (good_base[value])) / IF($B$3 = "Value Trade RUB", $B$4, 1) + SUMPRODUCT((good_base[name] = A37) * (good_base[measures] = $B$3) * (good_base[year] = $B$1-1) * (good_base[month_num] &gt;=$B$2 + 1) * (good_base[value])) / IF($B$3 = "Value Trade RUB", $B$4, 1)</f>
        <v>10501.055482598387</v>
      </c>
      <c r="C37" s="25" cm="1">
        <f t="array" aca="1" ref="C37" ca="1">SUMPRODUCT((good_base[name] = A37) * (good_base[measures] = $B$3) * (good_base[year] = $B$1) * (good_base[month_num] &lt;=$B$2) * (good_base[value])) / IF($B$3 = "Value Trade RUB", $B$4, 1)</f>
        <v>10501.055482598387</v>
      </c>
      <c r="D37" s="25" cm="1">
        <f t="array" aca="1" ref="D37" ca="1" xml:space="preserve">
IF($B$2 - 2 &gt; 0,
SUMPRODUCT((good_base[name] = A37) * (good_base[measures] = $B$3) * (good_base[year] = $B$1) * (good_base[month_num] &lt;=$B$2) * (good_base[month_num] &gt;=$B$2-2) * (good_base[value])) / IF($B$3 = "Value Trade RUB", $B$4, 1),
SUMPRODUCT((good_base[name] = A37) * (good_base[measures] = $B$3) * (good_base[year] = $B$1) * (good_base[month_num] &lt;=$B$2) * (good_base[value])) / IF($B$3 = "Value Trade RUB", $B$4, 1) +
SUMPRODUCT((good_base[name] = A37) * (good_base[measures] = $B$3) * (good_base[year] = $B$1-1) * (good_base[month_num] &gt;=12 + $B$2-2) * (good_base[value])) / IF($B$3 = "Value Trade RUB", $B$4, 1))</f>
        <v>2028.0692336940724</v>
      </c>
      <c r="E37" s="25" cm="1">
        <f t="array" aca="1" ref="E37" ca="1">SUMPRODUCT((good_base[name] = A37) * (good_base[measures] = $B$3) * (good_base[year] = $B$1) * (good_base[month_num] = $B$2) * (good_base[value])) / IF($B$3 = "Value Trade RUB", $B$4, 1)</f>
        <v>1077.0743002235579</v>
      </c>
      <c r="F37" s="25" cm="1">
        <f t="array" aca="1" ref="F37" ca="1">(SUMPRODUCT((good_base[name] = A37) * (good_base[measures] = $B$3) * (good_base[year] = $B$1 - 1) * (good_base[month_num] &lt;=$B$2) * (good_base[value])) / IF($B$3 = "Value Trade RUB", $B$4, 1) + SUMPRODUCT((good_base[name] = A37) * (good_base[measures] = $B$3) * (good_base[year] = $B$1-2) * (good_base[month_num] &gt;=$B$2 + 1) * (good_base[value])) / IF($B$3 = "Value Trade RUB", $B$4, 1))</f>
        <v>7914.9730484488882</v>
      </c>
      <c r="G37" s="25" cm="1">
        <f t="array" aca="1" ref="G37" ca="1">SUMPRODUCT((good_base[name] = A37) * (good_base[measures] = $B$3) * (good_base[year] = $B$1-1) * (good_base[month_num] &lt;=$B$2) * (good_base[value])) / IF($B$3 = "Value Trade RUB", $B$4, 1)</f>
        <v>7914.9730484488882</v>
      </c>
      <c r="H37" s="25" cm="1">
        <f t="array" aca="1" ref="H37" ca="1">IF($B$2 - 2 &gt; 0,
SUMPRODUCT((good_base[name] = A37) * (good_base[measures] = $B$3) * (good_base[year] = $B$1 - 1) * (good_base[month_num] &lt;=$B$2) * (good_base[month_num] &gt;=$B$2-2) * (good_base[value])) / IF($B$3 = "Value Trade RUB", $B$4, 1),
SUMPRODUCT((good_base[name] = A37) * (good_base[measures] = $B$3) * (good_base[year] = $B$1 - 1) * (good_base[month_num] &lt;=$B$2) * (good_base[value])) / IF($B$3 = "Value Trade RUB", $B$4, 1) +
SUMPRODUCT((good_base[name] = A37) * (good_base[measures] = $B$3) * (good_base[year] = $B$1-2) * (good_base[month_num] &gt;=12 + $B$2-2) * (good_base[value])) / IF($B$3 = "Value Trade RUB", $B$4, 1))</f>
        <v>4574.455830023634</v>
      </c>
      <c r="I37" s="25" cm="1">
        <f t="array" aca="1" ref="I37" ca="1">SUMPRODUCT((good_base[name] = A37) * (good_base[measures] = $B$3) * (good_base[year] = $B$1-1) * (good_base[month_num] = $B$2) * (good_base[value])) / IF($B$3 = "Value Trade RUB", $B$4, 1)</f>
        <v>1831.0560044818069</v>
      </c>
      <c r="J37" s="26">
        <f t="shared" ca="1" si="4"/>
        <v>2586.082434149499</v>
      </c>
      <c r="K37" s="26">
        <f t="shared" ca="1" si="5"/>
        <v>2586.082434149499</v>
      </c>
      <c r="L37" s="26">
        <f t="shared" ca="1" si="6"/>
        <v>-2546.3865963295616</v>
      </c>
      <c r="M37" s="26">
        <f t="shared" ca="1" si="7"/>
        <v>-753.98170425824901</v>
      </c>
      <c r="N37" s="27">
        <f t="shared" ca="1" si="0"/>
        <v>0.32673294252799745</v>
      </c>
      <c r="O37" s="27">
        <f t="shared" ca="1" si="1"/>
        <v>0.32673294252799745</v>
      </c>
      <c r="P37" s="27">
        <f t="shared" ca="1" si="2"/>
        <v>-0.55665344490087809</v>
      </c>
      <c r="Q37" s="27">
        <f t="shared" ca="1" si="3"/>
        <v>-0.41177424525124096</v>
      </c>
      <c r="R37" s="28">
        <f t="shared" ca="1" si="8"/>
        <v>1.3155650066115933E-4</v>
      </c>
      <c r="S37" s="29">
        <f t="shared" ca="1" si="9"/>
        <v>1.249776957900294E-6</v>
      </c>
      <c r="T37" s="28">
        <f t="shared" ca="1" si="10"/>
        <v>1.3155650066115933E-4</v>
      </c>
      <c r="U37" s="29">
        <f t="shared" ca="1" si="11"/>
        <v>1.249776957900294E-6</v>
      </c>
      <c r="V37" s="28">
        <f t="shared" ca="1" si="12"/>
        <v>8.4882171916578959E-5</v>
      </c>
      <c r="W37" s="29">
        <f t="shared" ca="1" si="13"/>
        <v>-1.6776372704466712E-4</v>
      </c>
      <c r="X37" s="28">
        <f t="shared" ca="1" si="14"/>
        <v>1.0211776041798444E-4</v>
      </c>
      <c r="Y37" s="30">
        <f t="shared" ca="1" si="15"/>
        <v>-1.5728022645498788E-4</v>
      </c>
    </row>
    <row r="38" spans="1:25" ht="15" hidden="1" x14ac:dyDescent="0.2">
      <c r="A38" s="12" t="s">
        <v>422</v>
      </c>
      <c r="B38" s="34" cm="1">
        <f t="array" aca="1" ref="B38" ca="1">SUMPRODUCT((good_base[name] = A38) * (good_base[measures] = $B$3) * (good_base[year] = $B$1) * (good_base[month_num] &lt;=$B$2) * (good_base[value])) / IF($B$3 = "Value Trade RUB", $B$4, 1) + SUMPRODUCT((good_base[name] = A38) * (good_base[measures] = $B$3) * (good_base[year] = $B$1-1) * (good_base[month_num] &gt;=$B$2 + 1) * (good_base[value])) / IF($B$3 = "Value Trade RUB", $B$4, 1)</f>
        <v>15081.778813024079</v>
      </c>
      <c r="C38" s="25" cm="1">
        <f t="array" aca="1" ref="C38" ca="1">SUMPRODUCT((good_base[name] = A38) * (good_base[measures] = $B$3) * (good_base[year] = $B$1) * (good_base[month_num] &lt;=$B$2) * (good_base[value])) / IF($B$3 = "Value Trade RUB", $B$4, 1)</f>
        <v>15081.778813024079</v>
      </c>
      <c r="D38" s="25" cm="1">
        <f t="array" aca="1" ref="D38" ca="1" xml:space="preserve">
IF($B$2 - 2 &gt; 0,
SUMPRODUCT((good_base[name] = A38) * (good_base[measures] = $B$3) * (good_base[year] = $B$1) * (good_base[month_num] &lt;=$B$2) * (good_base[month_num] &gt;=$B$2-2) * (good_base[value])) / IF($B$3 = "Value Trade RUB", $B$4, 1),
SUMPRODUCT((good_base[name] = A38) * (good_base[measures] = $B$3) * (good_base[year] = $B$1) * (good_base[month_num] &lt;=$B$2) * (good_base[value])) / IF($B$3 = "Value Trade RUB", $B$4, 1) +
SUMPRODUCT((good_base[name] = A38) * (good_base[measures] = $B$3) * (good_base[year] = $B$1-1) * (good_base[month_num] &gt;=12 + $B$2-2) * (good_base[value])) / IF($B$3 = "Value Trade RUB", $B$4, 1))</f>
        <v>15081.778813024079</v>
      </c>
      <c r="E38" s="25" cm="1">
        <f t="array" aca="1" ref="E38" ca="1">SUMPRODUCT((good_base[name] = A38) * (good_base[measures] = $B$3) * (good_base[year] = $B$1) * (good_base[month_num] = $B$2) * (good_base[value])) / IF($B$3 = "Value Trade RUB", $B$4, 1)</f>
        <v>6221.7634973431886</v>
      </c>
      <c r="F38" s="25" cm="1">
        <f t="array" aca="1" ref="F38" ca="1">(SUMPRODUCT((good_base[name] = A38) * (good_base[measures] = $B$3) * (good_base[year] = $B$1 - 1) * (good_base[month_num] &lt;=$B$2) * (good_base[value])) / IF($B$3 = "Value Trade RUB", $B$4, 1) + SUMPRODUCT((good_base[name] = A38) * (good_base[measures] = $B$3) * (good_base[year] = $B$1-2) * (good_base[month_num] &gt;=$B$2 + 1) * (good_base[value])) / IF($B$3 = "Value Trade RUB", $B$4, 1))</f>
        <v>0</v>
      </c>
      <c r="G38" s="25" cm="1">
        <f t="array" aca="1" ref="G38" ca="1">SUMPRODUCT((good_base[name] = A38) * (good_base[measures] = $B$3) * (good_base[year] = $B$1-1) * (good_base[month_num] &lt;=$B$2) * (good_base[value])) / IF($B$3 = "Value Trade RUB", $B$4, 1)</f>
        <v>0</v>
      </c>
      <c r="H38" s="25" cm="1">
        <f t="array" aca="1" ref="H38" ca="1">IF($B$2 - 2 &gt; 0,
SUMPRODUCT((good_base[name] = A38) * (good_base[measures] = $B$3) * (good_base[year] = $B$1 - 1) * (good_base[month_num] &lt;=$B$2) * (good_base[month_num] &gt;=$B$2-2) * (good_base[value])) / IF($B$3 = "Value Trade RUB", $B$4, 1),
SUMPRODUCT((good_base[name] = A38) * (good_base[measures] = $B$3) * (good_base[year] = $B$1 - 1) * (good_base[month_num] &lt;=$B$2) * (good_base[value])) / IF($B$3 = "Value Trade RUB", $B$4, 1) +
SUMPRODUCT((good_base[name] = A38) * (good_base[measures] = $B$3) * (good_base[year] = $B$1-2) * (good_base[month_num] &gt;=12 + $B$2-2) * (good_base[value])) / IF($B$3 = "Value Trade RUB", $B$4, 1))</f>
        <v>0</v>
      </c>
      <c r="I38" s="25" cm="1">
        <f t="array" aca="1" ref="I38" ca="1">SUMPRODUCT((good_base[name] = A38) * (good_base[measures] = $B$3) * (good_base[year] = $B$1-1) * (good_base[month_num] = $B$2) * (good_base[value])) / IF($B$3 = "Value Trade RUB", $B$4, 1)</f>
        <v>0</v>
      </c>
      <c r="J38" s="26">
        <f t="shared" ca="1" si="4"/>
        <v>15081.778813024079</v>
      </c>
      <c r="K38" s="26">
        <f t="shared" ca="1" si="5"/>
        <v>15081.778813024079</v>
      </c>
      <c r="L38" s="26">
        <f t="shared" ca="1" si="6"/>
        <v>15081.778813024079</v>
      </c>
      <c r="M38" s="26">
        <f t="shared" ca="1" si="7"/>
        <v>6221.7634973431886</v>
      </c>
      <c r="N38" s="27">
        <f t="shared" ca="1" si="0"/>
        <v>0</v>
      </c>
      <c r="O38" s="27">
        <f t="shared" ca="1" si="1"/>
        <v>0</v>
      </c>
      <c r="P38" s="27">
        <f t="shared" ca="1" si="2"/>
        <v>0</v>
      </c>
      <c r="Q38" s="27">
        <f t="shared" ca="1" si="3"/>
        <v>0</v>
      </c>
      <c r="R38" s="28">
        <f t="shared" ca="1" si="8"/>
        <v>1.8894348741181133E-4</v>
      </c>
      <c r="S38" s="29">
        <f t="shared" ca="1" si="9"/>
        <v>1.8894348741181133E-4</v>
      </c>
      <c r="T38" s="28">
        <f t="shared" ca="1" si="10"/>
        <v>1.8894348741181133E-4</v>
      </c>
      <c r="U38" s="29">
        <f t="shared" ca="1" si="11"/>
        <v>1.8894348741181133E-4</v>
      </c>
      <c r="V38" s="28">
        <f t="shared" ca="1" si="12"/>
        <v>6.3122802749841333E-4</v>
      </c>
      <c r="W38" s="29">
        <f t="shared" ca="1" si="13"/>
        <v>6.3122802749841333E-4</v>
      </c>
      <c r="X38" s="28">
        <f t="shared" ca="1" si="14"/>
        <v>5.898873959458309E-4</v>
      </c>
      <c r="Y38" s="30">
        <f t="shared" ca="1" si="15"/>
        <v>5.898873959458309E-4</v>
      </c>
    </row>
    <row r="39" spans="1:25" ht="15" hidden="1" x14ac:dyDescent="0.2">
      <c r="A39" s="12" t="s">
        <v>412</v>
      </c>
      <c r="B39" s="34" cm="1">
        <f t="array" aca="1" ref="B39" ca="1">SUMPRODUCT((good_base[name] = A39) * (good_base[measures] = $B$3) * (good_base[year] = $B$1) * (good_base[month_num] &lt;=$B$2) * (good_base[value])) / IF($B$3 = "Value Trade RUB", $B$4, 1) + SUMPRODUCT((good_base[name] = A39) * (good_base[measures] = $B$3) * (good_base[year] = $B$1-1) * (good_base[month_num] &gt;=$B$2 + 1) * (good_base[value])) / IF($B$3 = "Value Trade RUB", $B$4, 1)</f>
        <v>9879.9926936320662</v>
      </c>
      <c r="C39" s="25" cm="1">
        <f t="array" aca="1" ref="C39" ca="1">SUMPRODUCT((good_base[name] = A39) * (good_base[measures] = $B$3) * (good_base[year] = $B$1) * (good_base[month_num] &lt;=$B$2) * (good_base[value])) / IF($B$3 = "Value Trade RUB", $B$4, 1)</f>
        <v>9879.9926936320662</v>
      </c>
      <c r="D39" s="25" cm="1">
        <f t="array" aca="1" ref="D39" ca="1" xml:space="preserve">
IF($B$2 - 2 &gt; 0,
SUMPRODUCT((good_base[name] = A39) * (good_base[measures] = $B$3) * (good_base[year] = $B$1) * (good_base[month_num] &lt;=$B$2) * (good_base[month_num] &gt;=$B$2-2) * (good_base[value])) / IF($B$3 = "Value Trade RUB", $B$4, 1),
SUMPRODUCT((good_base[name] = A39) * (good_base[measures] = $B$3) * (good_base[year] = $B$1) * (good_base[month_num] &lt;=$B$2) * (good_base[value])) / IF($B$3 = "Value Trade RUB", $B$4, 1) +
SUMPRODUCT((good_base[name] = A39) * (good_base[measures] = $B$3) * (good_base[year] = $B$1-1) * (good_base[month_num] &gt;=12 + $B$2-2) * (good_base[value])) / IF($B$3 = "Value Trade RUB", $B$4, 1))</f>
        <v>3460.4978980878832</v>
      </c>
      <c r="E39" s="25" cm="1">
        <f t="array" aca="1" ref="E39" ca="1">SUMPRODUCT((good_base[name] = A39) * (good_base[measures] = $B$3) * (good_base[year] = $B$1) * (good_base[month_num] = $B$2) * (good_base[value])) / IF($B$3 = "Value Trade RUB", $B$4, 1)</f>
        <v>1740.7310841222827</v>
      </c>
      <c r="F39" s="25" cm="1">
        <f t="array" aca="1" ref="F39" ca="1">(SUMPRODUCT((good_base[name] = A39) * (good_base[measures] = $B$3) * (good_base[year] = $B$1 - 1) * (good_base[month_num] &lt;=$B$2) * (good_base[value])) / IF($B$3 = "Value Trade RUB", $B$4, 1) + SUMPRODUCT((good_base[name] = A39) * (good_base[measures] = $B$3) * (good_base[year] = $B$1-2) * (good_base[month_num] &gt;=$B$2 + 1) * (good_base[value])) / IF($B$3 = "Value Trade RUB", $B$4, 1))</f>
        <v>531.0816726257234</v>
      </c>
      <c r="G39" s="25" cm="1">
        <f t="array" aca="1" ref="G39" ca="1">SUMPRODUCT((good_base[name] = A39) * (good_base[measures] = $B$3) * (good_base[year] = $B$1-1) * (good_base[month_num] &lt;=$B$2) * (good_base[value])) / IF($B$3 = "Value Trade RUB", $B$4, 1)</f>
        <v>531.0816726257234</v>
      </c>
      <c r="H39" s="25" cm="1">
        <f t="array" aca="1" ref="H39" ca="1">IF($B$2 - 2 &gt; 0,
SUMPRODUCT((good_base[name] = A39) * (good_base[measures] = $B$3) * (good_base[year] = $B$1 - 1) * (good_base[month_num] &lt;=$B$2) * (good_base[month_num] &gt;=$B$2-2) * (good_base[value])) / IF($B$3 = "Value Trade RUB", $B$4, 1),
SUMPRODUCT((good_base[name] = A39) * (good_base[measures] = $B$3) * (good_base[year] = $B$1 - 1) * (good_base[month_num] &lt;=$B$2) * (good_base[value])) / IF($B$3 = "Value Trade RUB", $B$4, 1) +
SUMPRODUCT((good_base[name] = A39) * (good_base[measures] = $B$3) * (good_base[year] = $B$1-2) * (good_base[month_num] &gt;=12 + $B$2-2) * (good_base[value])) / IF($B$3 = "Value Trade RUB", $B$4, 1))</f>
        <v>330.07177494682651</v>
      </c>
      <c r="I39" s="25" cm="1">
        <f t="array" aca="1" ref="I39" ca="1">SUMPRODUCT((good_base[name] = A39) * (good_base[measures] = $B$3) * (good_base[year] = $B$1-1) * (good_base[month_num] = $B$2) * (good_base[value])) / IF($B$3 = "Value Trade RUB", $B$4, 1)</f>
        <v>148.34632184018227</v>
      </c>
      <c r="J39" s="26">
        <f t="shared" ca="1" si="4"/>
        <v>9348.9110210063427</v>
      </c>
      <c r="K39" s="26">
        <f t="shared" ca="1" si="5"/>
        <v>9348.9110210063427</v>
      </c>
      <c r="L39" s="26">
        <f t="shared" ca="1" si="6"/>
        <v>3130.4261231410565</v>
      </c>
      <c r="M39" s="26">
        <f t="shared" ca="1" si="7"/>
        <v>1592.3847622821004</v>
      </c>
      <c r="N39" s="27">
        <f t="shared" ca="1" si="0"/>
        <v>17.603527861890523</v>
      </c>
      <c r="O39" s="27">
        <f t="shared" ca="1" si="1"/>
        <v>17.603527861890523</v>
      </c>
      <c r="P39" s="27">
        <f t="shared" ca="1" si="2"/>
        <v>9.4840769818787383</v>
      </c>
      <c r="Q39" s="27">
        <f t="shared" ca="1" si="3"/>
        <v>10.734238250932989</v>
      </c>
      <c r="R39" s="28">
        <f t="shared" ca="1" si="8"/>
        <v>1.2377586876728303E-4</v>
      </c>
      <c r="S39" s="29">
        <f t="shared" ca="1" si="9"/>
        <v>1.1503250194150884E-4</v>
      </c>
      <c r="T39" s="28">
        <f t="shared" ca="1" si="10"/>
        <v>1.2377586876728303E-4</v>
      </c>
      <c r="U39" s="29">
        <f t="shared" ca="1" si="11"/>
        <v>1.1503250194150884E-4</v>
      </c>
      <c r="V39" s="28">
        <f t="shared" ca="1" si="12"/>
        <v>1.4483459076366261E-4</v>
      </c>
      <c r="W39" s="29">
        <f t="shared" ca="1" si="13"/>
        <v>1.2660482018508339E-4</v>
      </c>
      <c r="X39" s="28">
        <f t="shared" ca="1" si="14"/>
        <v>1.6503927330142567E-4</v>
      </c>
      <c r="Y39" s="30">
        <f t="shared" ca="1" si="15"/>
        <v>1.4402367511591661E-4</v>
      </c>
    </row>
    <row r="40" spans="1:25" ht="15" hidden="1" x14ac:dyDescent="0.2">
      <c r="A40" s="12" t="s">
        <v>445</v>
      </c>
      <c r="B40" s="34" cm="1">
        <f t="array" aca="1" ref="B40" ca="1">SUMPRODUCT((good_base[name] = A40) * (good_base[measures] = $B$3) * (good_base[year] = $B$1) * (good_base[month_num] &lt;=$B$2) * (good_base[value])) / IF($B$3 = "Value Trade RUB", $B$4, 1) + SUMPRODUCT((good_base[name] = A40) * (good_base[measures] = $B$3) * (good_base[year] = $B$1-1) * (good_base[month_num] &gt;=$B$2 + 1) * (good_base[value])) / IF($B$3 = "Value Trade RUB", $B$4, 1)</f>
        <v>6725.2043067098248</v>
      </c>
      <c r="C40" s="25" cm="1">
        <f t="array" aca="1" ref="C40" ca="1">SUMPRODUCT((good_base[name] = A40) * (good_base[measures] = $B$3) * (good_base[year] = $B$1) * (good_base[month_num] &lt;=$B$2) * (good_base[value])) / IF($B$3 = "Value Trade RUB", $B$4, 1)</f>
        <v>6725.2043067098248</v>
      </c>
      <c r="D40" s="25" cm="1">
        <f t="array" aca="1" ref="D40" ca="1" xml:space="preserve">
IF($B$2 - 2 &gt; 0,
SUMPRODUCT((good_base[name] = A40) * (good_base[measures] = $B$3) * (good_base[year] = $B$1) * (good_base[month_num] &lt;=$B$2) * (good_base[month_num] &gt;=$B$2-2) * (good_base[value])) / IF($B$3 = "Value Trade RUB", $B$4, 1),
SUMPRODUCT((good_base[name] = A40) * (good_base[measures] = $B$3) * (good_base[year] = $B$1) * (good_base[month_num] &lt;=$B$2) * (good_base[value])) / IF($B$3 = "Value Trade RUB", $B$4, 1) +
SUMPRODUCT((good_base[name] = A40) * (good_base[measures] = $B$3) * (good_base[year] = $B$1-1) * (good_base[month_num] &gt;=12 + $B$2-2) * (good_base[value])) / IF($B$3 = "Value Trade RUB", $B$4, 1))</f>
        <v>2552.5835892159716</v>
      </c>
      <c r="E40" s="25" cm="1">
        <f t="array" aca="1" ref="E40" ca="1">SUMPRODUCT((good_base[name] = A40) * (good_base[measures] = $B$3) * (good_base[year] = $B$1) * (good_base[month_num] = $B$2) * (good_base[value])) / IF($B$3 = "Value Trade RUB", $B$4, 1)</f>
        <v>948.87267855069786</v>
      </c>
      <c r="F40" s="25" cm="1">
        <f t="array" aca="1" ref="F40" ca="1">(SUMPRODUCT((good_base[name] = A40) * (good_base[measures] = $B$3) * (good_base[year] = $B$1 - 1) * (good_base[month_num] &lt;=$B$2) * (good_base[value])) / IF($B$3 = "Value Trade RUB", $B$4, 1) + SUMPRODUCT((good_base[name] = A40) * (good_base[measures] = $B$3) * (good_base[year] = $B$1-2) * (good_base[month_num] &gt;=$B$2 + 1) * (good_base[value])) / IF($B$3 = "Value Trade RUB", $B$4, 1))</f>
        <v>1214.1118342924271</v>
      </c>
      <c r="G40" s="25" cm="1">
        <f t="array" aca="1" ref="G40" ca="1">SUMPRODUCT((good_base[name] = A40) * (good_base[measures] = $B$3) * (good_base[year] = $B$1-1) * (good_base[month_num] &lt;=$B$2) * (good_base[value])) / IF($B$3 = "Value Trade RUB", $B$4, 1)</f>
        <v>1214.1118342924271</v>
      </c>
      <c r="H40" s="25" cm="1">
        <f t="array" aca="1" ref="H40" ca="1">IF($B$2 - 2 &gt; 0,
SUMPRODUCT((good_base[name] = A40) * (good_base[measures] = $B$3) * (good_base[year] = $B$1 - 1) * (good_base[month_num] &lt;=$B$2) * (good_base[month_num] &gt;=$B$2-2) * (good_base[value])) / IF($B$3 = "Value Trade RUB", $B$4, 1),
SUMPRODUCT((good_base[name] = A40) * (good_base[measures] = $B$3) * (good_base[year] = $B$1 - 1) * (good_base[month_num] &lt;=$B$2) * (good_base[value])) / IF($B$3 = "Value Trade RUB", $B$4, 1) +
SUMPRODUCT((good_base[name] = A40) * (good_base[measures] = $B$3) * (good_base[year] = $B$1-2) * (good_base[month_num] &gt;=12 + $B$2-2) * (good_base[value])) / IF($B$3 = "Value Trade RUB", $B$4, 1))</f>
        <v>1214.1118342924271</v>
      </c>
      <c r="I40" s="25" cm="1">
        <f t="array" aca="1" ref="I40" ca="1">SUMPRODUCT((good_base[name] = A40) * (good_base[measures] = $B$3) * (good_base[year] = $B$1-1) * (good_base[month_num] = $B$2) * (good_base[value])) / IF($B$3 = "Value Trade RUB", $B$4, 1)</f>
        <v>287.70144433900271</v>
      </c>
      <c r="J40" s="26">
        <f t="shared" ca="1" si="4"/>
        <v>5511.0924724173974</v>
      </c>
      <c r="K40" s="26">
        <f t="shared" ca="1" si="5"/>
        <v>5511.0924724173974</v>
      </c>
      <c r="L40" s="26">
        <f t="shared" ca="1" si="6"/>
        <v>1338.4717549235445</v>
      </c>
      <c r="M40" s="26">
        <f t="shared" ca="1" si="7"/>
        <v>661.17123421169515</v>
      </c>
      <c r="N40" s="27">
        <f t="shared" ca="1" si="0"/>
        <v>4.5391967335770271</v>
      </c>
      <c r="O40" s="27">
        <f t="shared" ca="1" si="1"/>
        <v>4.5391967335770271</v>
      </c>
      <c r="P40" s="27">
        <f t="shared" ca="1" si="2"/>
        <v>1.1024287195945117</v>
      </c>
      <c r="Q40" s="27">
        <f t="shared" ca="1" si="3"/>
        <v>2.2981157975440252</v>
      </c>
      <c r="R40" s="28">
        <f t="shared" ca="1" si="8"/>
        <v>8.42528968910067E-5</v>
      </c>
      <c r="S40" s="29">
        <f t="shared" ca="1" si="9"/>
        <v>6.426458684022208E-5</v>
      </c>
      <c r="T40" s="28">
        <f t="shared" ca="1" si="10"/>
        <v>8.42528968910067E-5</v>
      </c>
      <c r="U40" s="29">
        <f t="shared" ca="1" si="11"/>
        <v>6.426458684022208E-5</v>
      </c>
      <c r="V40" s="28">
        <f t="shared" ca="1" si="12"/>
        <v>1.0683503080248002E-4</v>
      </c>
      <c r="W40" s="29">
        <f t="shared" ca="1" si="13"/>
        <v>3.9779978308353544E-5</v>
      </c>
      <c r="X40" s="28">
        <f t="shared" ca="1" si="14"/>
        <v>8.9962923481972781E-5</v>
      </c>
      <c r="Y40" s="30">
        <f t="shared" ca="1" si="15"/>
        <v>4.9205472426780165E-5</v>
      </c>
    </row>
    <row r="41" spans="1:25" ht="15" hidden="1" x14ac:dyDescent="0.2">
      <c r="A41" s="12" t="s">
        <v>438</v>
      </c>
      <c r="B41" s="34" cm="1">
        <f t="array" aca="1" ref="B41" ca="1">SUMPRODUCT((good_base[name] = A41) * (good_base[measures] = $B$3) * (good_base[year] = $B$1) * (good_base[month_num] &lt;=$B$2) * (good_base[value])) / IF($B$3 = "Value Trade RUB", $B$4, 1) + SUMPRODUCT((good_base[name] = A41) * (good_base[measures] = $B$3) * (good_base[year] = $B$1-1) * (good_base[month_num] &gt;=$B$2 + 1) * (good_base[value])) / IF($B$3 = "Value Trade RUB", $B$4, 1)</f>
        <v>10298.418160691104</v>
      </c>
      <c r="C41" s="25" cm="1">
        <f t="array" aca="1" ref="C41" ca="1">SUMPRODUCT((good_base[name] = A41) * (good_base[measures] = $B$3) * (good_base[year] = $B$1) * (good_base[month_num] &lt;=$B$2) * (good_base[value])) / IF($B$3 = "Value Trade RUB", $B$4, 1)</f>
        <v>10298.418160691104</v>
      </c>
      <c r="D41" s="25" cm="1">
        <f t="array" aca="1" ref="D41" ca="1" xml:space="preserve">
IF($B$2 - 2 &gt; 0,
SUMPRODUCT((good_base[name] = A41) * (good_base[measures] = $B$3) * (good_base[year] = $B$1) * (good_base[month_num] &lt;=$B$2) * (good_base[month_num] &gt;=$B$2-2) * (good_base[value])) / IF($B$3 = "Value Trade RUB", $B$4, 1),
SUMPRODUCT((good_base[name] = A41) * (good_base[measures] = $B$3) * (good_base[year] = $B$1) * (good_base[month_num] &lt;=$B$2) * (good_base[value])) / IF($B$3 = "Value Trade RUB", $B$4, 1) +
SUMPRODUCT((good_base[name] = A41) * (good_base[measures] = $B$3) * (good_base[year] = $B$1-1) * (good_base[month_num] &gt;=12 + $B$2-2) * (good_base[value])) / IF($B$3 = "Value Trade RUB", $B$4, 1))</f>
        <v>8729.2810683060216</v>
      </c>
      <c r="E41" s="25" cm="1">
        <f t="array" aca="1" ref="E41" ca="1">SUMPRODUCT((good_base[name] = A41) * (good_base[measures] = $B$3) * (good_base[year] = $B$1) * (good_base[month_num] = $B$2) * (good_base[value])) / IF($B$3 = "Value Trade RUB", $B$4, 1)</f>
        <v>4389.9075201271271</v>
      </c>
      <c r="F41" s="25" cm="1">
        <f t="array" aca="1" ref="F41" ca="1">(SUMPRODUCT((good_base[name] = A41) * (good_base[measures] = $B$3) * (good_base[year] = $B$1 - 1) * (good_base[month_num] &lt;=$B$2) * (good_base[value])) / IF($B$3 = "Value Trade RUB", $B$4, 1) + SUMPRODUCT((good_base[name] = A41) * (good_base[measures] = $B$3) * (good_base[year] = $B$1-2) * (good_base[month_num] &gt;=$B$2 + 1) * (good_base[value])) / IF($B$3 = "Value Trade RUB", $B$4, 1))</f>
        <v>0</v>
      </c>
      <c r="G41" s="25" cm="1">
        <f t="array" aca="1" ref="G41" ca="1">SUMPRODUCT((good_base[name] = A41) * (good_base[measures] = $B$3) * (good_base[year] = $B$1-1) * (good_base[month_num] &lt;=$B$2) * (good_base[value])) / IF($B$3 = "Value Trade RUB", $B$4, 1)</f>
        <v>0</v>
      </c>
      <c r="H41" s="25" cm="1">
        <f t="array" aca="1" ref="H41" ca="1">IF($B$2 - 2 &gt; 0,
SUMPRODUCT((good_base[name] = A41) * (good_base[measures] = $B$3) * (good_base[year] = $B$1 - 1) * (good_base[month_num] &lt;=$B$2) * (good_base[month_num] &gt;=$B$2-2) * (good_base[value])) / IF($B$3 = "Value Trade RUB", $B$4, 1),
SUMPRODUCT((good_base[name] = A41) * (good_base[measures] = $B$3) * (good_base[year] = $B$1 - 1) * (good_base[month_num] &lt;=$B$2) * (good_base[value])) / IF($B$3 = "Value Trade RUB", $B$4, 1) +
SUMPRODUCT((good_base[name] = A41) * (good_base[measures] = $B$3) * (good_base[year] = $B$1-2) * (good_base[month_num] &gt;=12 + $B$2-2) * (good_base[value])) / IF($B$3 = "Value Trade RUB", $B$4, 1))</f>
        <v>0</v>
      </c>
      <c r="I41" s="25" cm="1">
        <f t="array" aca="1" ref="I41" ca="1">SUMPRODUCT((good_base[name] = A41) * (good_base[measures] = $B$3) * (good_base[year] = $B$1-1) * (good_base[month_num] = $B$2) * (good_base[value])) / IF($B$3 = "Value Trade RUB", $B$4, 1)</f>
        <v>0</v>
      </c>
      <c r="J41" s="26">
        <f t="shared" ca="1" si="4"/>
        <v>10298.418160691104</v>
      </c>
      <c r="K41" s="26">
        <f t="shared" ca="1" si="5"/>
        <v>10298.418160691104</v>
      </c>
      <c r="L41" s="26">
        <f t="shared" ca="1" si="6"/>
        <v>8729.2810683060216</v>
      </c>
      <c r="M41" s="26">
        <f t="shared" ca="1" si="7"/>
        <v>4389.9075201271271</v>
      </c>
      <c r="N41" s="27">
        <f t="shared" ca="1" si="0"/>
        <v>0</v>
      </c>
      <c r="O41" s="27">
        <f t="shared" ca="1" si="1"/>
        <v>0</v>
      </c>
      <c r="P41" s="27">
        <f t="shared" ca="1" si="2"/>
        <v>0</v>
      </c>
      <c r="Q41" s="27">
        <f t="shared" ca="1" si="3"/>
        <v>0</v>
      </c>
      <c r="R41" s="28">
        <f t="shared" ca="1" si="8"/>
        <v>1.2901787423283054E-4</v>
      </c>
      <c r="S41" s="29">
        <f t="shared" ca="1" si="9"/>
        <v>1.2901787423283054E-4</v>
      </c>
      <c r="T41" s="28">
        <f t="shared" ca="1" si="10"/>
        <v>1.2901787423283054E-4</v>
      </c>
      <c r="U41" s="29">
        <f t="shared" ca="1" si="11"/>
        <v>1.2901787423283054E-4</v>
      </c>
      <c r="V41" s="28">
        <f t="shared" ca="1" si="12"/>
        <v>3.6535258463462358E-4</v>
      </c>
      <c r="W41" s="29">
        <f t="shared" ca="1" si="13"/>
        <v>3.6535258463462358E-4</v>
      </c>
      <c r="X41" s="28">
        <f t="shared" ca="1" si="14"/>
        <v>4.1620854225600165E-4</v>
      </c>
      <c r="Y41" s="30">
        <f t="shared" ca="1" si="15"/>
        <v>4.1620854225600165E-4</v>
      </c>
    </row>
    <row r="42" spans="1:25" ht="15" hidden="1" x14ac:dyDescent="0.2">
      <c r="A42" s="12" t="s">
        <v>437</v>
      </c>
      <c r="B42" s="34" cm="1">
        <f t="array" aca="1" ref="B42" ca="1">SUMPRODUCT((good_base[name] = A42) * (good_base[measures] = $B$3) * (good_base[year] = $B$1) * (good_base[month_num] &lt;=$B$2) * (good_base[value])) / IF($B$3 = "Value Trade RUB", $B$4, 1) + SUMPRODUCT((good_base[name] = A42) * (good_base[measures] = $B$3) * (good_base[year] = $B$1-1) * (good_base[month_num] &gt;=$B$2 + 1) * (good_base[value])) / IF($B$3 = "Value Trade RUB", $B$4, 1)</f>
        <v>5763.2531230462655</v>
      </c>
      <c r="C42" s="25" cm="1">
        <f t="array" aca="1" ref="C42" ca="1">SUMPRODUCT((good_base[name] = A42) * (good_base[measures] = $B$3) * (good_base[year] = $B$1) * (good_base[month_num] &lt;=$B$2) * (good_base[value])) / IF($B$3 = "Value Trade RUB", $B$4, 1)</f>
        <v>5763.2531230462655</v>
      </c>
      <c r="D42" s="25" cm="1">
        <f t="array" aca="1" ref="D42" ca="1" xml:space="preserve">
IF($B$2 - 2 &gt; 0,
SUMPRODUCT((good_base[name] = A42) * (good_base[measures] = $B$3) * (good_base[year] = $B$1) * (good_base[month_num] &lt;=$B$2) * (good_base[month_num] &gt;=$B$2-2) * (good_base[value])) / IF($B$3 = "Value Trade RUB", $B$4, 1),
SUMPRODUCT((good_base[name] = A42) * (good_base[measures] = $B$3) * (good_base[year] = $B$1) * (good_base[month_num] &lt;=$B$2) * (good_base[value])) / IF($B$3 = "Value Trade RUB", $B$4, 1) +
SUMPRODUCT((good_base[name] = A42) * (good_base[measures] = $B$3) * (good_base[year] = $B$1-1) * (good_base[month_num] &gt;=12 + $B$2-2) * (good_base[value])) / IF($B$3 = "Value Trade RUB", $B$4, 1))</f>
        <v>1127.353294841768</v>
      </c>
      <c r="E42" s="25" cm="1">
        <f t="array" aca="1" ref="E42" ca="1">SUMPRODUCT((good_base[name] = A42) * (good_base[measures] = $B$3) * (good_base[year] = $B$1) * (good_base[month_num] = $B$2) * (good_base[value])) / IF($B$3 = "Value Trade RUB", $B$4, 1)</f>
        <v>431.98868471531262</v>
      </c>
      <c r="F42" s="25" cm="1">
        <f t="array" aca="1" ref="F42" ca="1">(SUMPRODUCT((good_base[name] = A42) * (good_base[measures] = $B$3) * (good_base[year] = $B$1 - 1) * (good_base[month_num] &lt;=$B$2) * (good_base[value])) / IF($B$3 = "Value Trade RUB", $B$4, 1) + SUMPRODUCT((good_base[name] = A42) * (good_base[measures] = $B$3) * (good_base[year] = $B$1-2) * (good_base[month_num] &gt;=$B$2 + 1) * (good_base[value])) / IF($B$3 = "Value Trade RUB", $B$4, 1))</f>
        <v>2116.1257717750536</v>
      </c>
      <c r="G42" s="25" cm="1">
        <f t="array" aca="1" ref="G42" ca="1">SUMPRODUCT((good_base[name] = A42) * (good_base[measures] = $B$3) * (good_base[year] = $B$1-1) * (good_base[month_num] &lt;=$B$2) * (good_base[value])) / IF($B$3 = "Value Trade RUB", $B$4, 1)</f>
        <v>2116.1257717750536</v>
      </c>
      <c r="H42" s="25" cm="1">
        <f t="array" aca="1" ref="H42" ca="1">IF($B$2 - 2 &gt; 0,
SUMPRODUCT((good_base[name] = A42) * (good_base[measures] = $B$3) * (good_base[year] = $B$1 - 1) * (good_base[month_num] &lt;=$B$2) * (good_base[month_num] &gt;=$B$2-2) * (good_base[value])) / IF($B$3 = "Value Trade RUB", $B$4, 1),
SUMPRODUCT((good_base[name] = A42) * (good_base[measures] = $B$3) * (good_base[year] = $B$1 - 1) * (good_base[month_num] &lt;=$B$2) * (good_base[value])) / IF($B$3 = "Value Trade RUB", $B$4, 1) +
SUMPRODUCT((good_base[name] = A42) * (good_base[measures] = $B$3) * (good_base[year] = $B$1-2) * (good_base[month_num] &gt;=12 + $B$2-2) * (good_base[value])) / IF($B$3 = "Value Trade RUB", $B$4, 1))</f>
        <v>997.67964239269702</v>
      </c>
      <c r="I42" s="25" cm="1">
        <f t="array" aca="1" ref="I42" ca="1">SUMPRODUCT((good_base[name] = A42) * (good_base[measures] = $B$3) * (good_base[year] = $B$1-1) * (good_base[month_num] = $B$2) * (good_base[value])) / IF($B$3 = "Value Trade RUB", $B$4, 1)</f>
        <v>272.57587812211432</v>
      </c>
      <c r="J42" s="26">
        <f t="shared" ca="1" si="4"/>
        <v>3647.1273512712119</v>
      </c>
      <c r="K42" s="26">
        <f t="shared" ca="1" si="5"/>
        <v>3647.1273512712119</v>
      </c>
      <c r="L42" s="26">
        <f t="shared" ca="1" si="6"/>
        <v>129.67365244907103</v>
      </c>
      <c r="M42" s="26">
        <f t="shared" ca="1" si="7"/>
        <v>159.4128065931983</v>
      </c>
      <c r="N42" s="27">
        <f t="shared" ca="1" si="0"/>
        <v>1.7234927148077404</v>
      </c>
      <c r="O42" s="27">
        <f t="shared" ca="1" si="1"/>
        <v>1.7234927148077404</v>
      </c>
      <c r="P42" s="27">
        <f t="shared" ca="1" si="2"/>
        <v>0.12997524148942197</v>
      </c>
      <c r="Q42" s="27">
        <f t="shared" ca="1" si="3"/>
        <v>0.58483827582784542</v>
      </c>
      <c r="R42" s="28">
        <f t="shared" ca="1" si="8"/>
        <v>7.2201638639933806E-5</v>
      </c>
      <c r="S42" s="29">
        <f t="shared" ca="1" si="9"/>
        <v>3.7363185675387569E-5</v>
      </c>
      <c r="T42" s="28">
        <f t="shared" ca="1" si="10"/>
        <v>7.2201638639933806E-5</v>
      </c>
      <c r="U42" s="29">
        <f t="shared" ca="1" si="11"/>
        <v>3.7363185675387569E-5</v>
      </c>
      <c r="V42" s="28">
        <f t="shared" ca="1" si="12"/>
        <v>4.7183890270442089E-5</v>
      </c>
      <c r="W42" s="29">
        <f t="shared" ca="1" si="13"/>
        <v>-7.9176736081045633E-6</v>
      </c>
      <c r="X42" s="28">
        <f t="shared" ca="1" si="14"/>
        <v>4.0956985975695687E-5</v>
      </c>
      <c r="Y42" s="30">
        <f t="shared" ca="1" si="15"/>
        <v>2.3423101373021098E-6</v>
      </c>
    </row>
    <row r="43" spans="1:25" ht="15" hidden="1" x14ac:dyDescent="0.2">
      <c r="A43" s="12" t="s">
        <v>450</v>
      </c>
      <c r="B43" s="34" cm="1">
        <f t="array" aca="1" ref="B43" ca="1">SUMPRODUCT((good_base[name] = A43) * (good_base[measures] = $B$3) * (good_base[year] = $B$1) * (good_base[month_num] &lt;=$B$2) * (good_base[value])) / IF($B$3 = "Value Trade RUB", $B$4, 1) + SUMPRODUCT((good_base[name] = A43) * (good_base[measures] = $B$3) * (good_base[year] = $B$1-1) * (good_base[month_num] &gt;=$B$2 + 1) * (good_base[value])) / IF($B$3 = "Value Trade RUB", $B$4, 1)</f>
        <v>2430.2347303833071</v>
      </c>
      <c r="C43" s="25" cm="1">
        <f t="array" aca="1" ref="C43" ca="1">SUMPRODUCT((good_base[name] = A43) * (good_base[measures] = $B$3) * (good_base[year] = $B$1) * (good_base[month_num] &lt;=$B$2) * (good_base[value])) / IF($B$3 = "Value Trade RUB", $B$4, 1)</f>
        <v>2430.2347303833071</v>
      </c>
      <c r="D43" s="25" cm="1">
        <f t="array" aca="1" ref="D43" ca="1" xml:space="preserve">
IF($B$2 - 2 &gt; 0,
SUMPRODUCT((good_base[name] = A43) * (good_base[measures] = $B$3) * (good_base[year] = $B$1) * (good_base[month_num] &lt;=$B$2) * (good_base[month_num] &gt;=$B$2-2) * (good_base[value])) / IF($B$3 = "Value Trade RUB", $B$4, 1),
SUMPRODUCT((good_base[name] = A43) * (good_base[measures] = $B$3) * (good_base[year] = $B$1) * (good_base[month_num] &lt;=$B$2) * (good_base[value])) / IF($B$3 = "Value Trade RUB", $B$4, 1) +
SUMPRODUCT((good_base[name] = A43) * (good_base[measures] = $B$3) * (good_base[year] = $B$1-1) * (good_base[month_num] &gt;=12 + $B$2-2) * (good_base[value])) / IF($B$3 = "Value Trade RUB", $B$4, 1))</f>
        <v>1169.046135559752</v>
      </c>
      <c r="E43" s="25" cm="1">
        <f t="array" aca="1" ref="E43" ca="1">SUMPRODUCT((good_base[name] = A43) * (good_base[measures] = $B$3) * (good_base[year] = $B$1) * (good_base[month_num] = $B$2) * (good_base[value])) / IF($B$3 = "Value Trade RUB", $B$4, 1)</f>
        <v>456.74651483054242</v>
      </c>
      <c r="F43" s="25" cm="1">
        <f t="array" aca="1" ref="F43" ca="1">(SUMPRODUCT((good_base[name] = A43) * (good_base[measures] = $B$3) * (good_base[year] = $B$1 - 1) * (good_base[month_num] &lt;=$B$2) * (good_base[value])) / IF($B$3 = "Value Trade RUB", $B$4, 1) + SUMPRODUCT((good_base[name] = A43) * (good_base[measures] = $B$3) * (good_base[year] = $B$1-2) * (good_base[month_num] &gt;=$B$2 + 1) * (good_base[value])) / IF($B$3 = "Value Trade RUB", $B$4, 1))</f>
        <v>0</v>
      </c>
      <c r="G43" s="25" cm="1">
        <f t="array" aca="1" ref="G43" ca="1">SUMPRODUCT((good_base[name] = A43) * (good_base[measures] = $B$3) * (good_base[year] = $B$1-1) * (good_base[month_num] &lt;=$B$2) * (good_base[value])) / IF($B$3 = "Value Trade RUB", $B$4, 1)</f>
        <v>0</v>
      </c>
      <c r="H43" s="25" cm="1">
        <f t="array" aca="1" ref="H43" ca="1">IF($B$2 - 2 &gt; 0,
SUMPRODUCT((good_base[name] = A43) * (good_base[measures] = $B$3) * (good_base[year] = $B$1 - 1) * (good_base[month_num] &lt;=$B$2) * (good_base[month_num] &gt;=$B$2-2) * (good_base[value])) / IF($B$3 = "Value Trade RUB", $B$4, 1),
SUMPRODUCT((good_base[name] = A43) * (good_base[measures] = $B$3) * (good_base[year] = $B$1 - 1) * (good_base[month_num] &lt;=$B$2) * (good_base[value])) / IF($B$3 = "Value Trade RUB", $B$4, 1) +
SUMPRODUCT((good_base[name] = A43) * (good_base[measures] = $B$3) * (good_base[year] = $B$1-2) * (good_base[month_num] &gt;=12 + $B$2-2) * (good_base[value])) / IF($B$3 = "Value Trade RUB", $B$4, 1))</f>
        <v>0</v>
      </c>
      <c r="I43" s="25" cm="1">
        <f t="array" aca="1" ref="I43" ca="1">SUMPRODUCT((good_base[name] = A43) * (good_base[measures] = $B$3) * (good_base[year] = $B$1-1) * (good_base[month_num] = $B$2) * (good_base[value])) / IF($B$3 = "Value Trade RUB", $B$4, 1)</f>
        <v>0</v>
      </c>
      <c r="J43" s="26">
        <f t="shared" ca="1" si="4"/>
        <v>2430.2347303833071</v>
      </c>
      <c r="K43" s="26">
        <f t="shared" ca="1" si="5"/>
        <v>2430.2347303833071</v>
      </c>
      <c r="L43" s="26">
        <f t="shared" ca="1" si="6"/>
        <v>1169.046135559752</v>
      </c>
      <c r="M43" s="26">
        <f t="shared" ca="1" si="7"/>
        <v>456.74651483054242</v>
      </c>
      <c r="N43" s="27">
        <f t="shared" ca="1" si="0"/>
        <v>0</v>
      </c>
      <c r="O43" s="27">
        <f t="shared" ca="1" si="1"/>
        <v>0</v>
      </c>
      <c r="P43" s="27">
        <f t="shared" ca="1" si="2"/>
        <v>0</v>
      </c>
      <c r="Q43" s="27">
        <f t="shared" ca="1" si="3"/>
        <v>0</v>
      </c>
      <c r="R43" s="28">
        <f t="shared" ca="1" si="8"/>
        <v>3.0445813513151141E-5</v>
      </c>
      <c r="S43" s="29">
        <f t="shared" ca="1" si="9"/>
        <v>3.0445813513151141E-5</v>
      </c>
      <c r="T43" s="28">
        <f t="shared" ca="1" si="10"/>
        <v>3.0445813513151141E-5</v>
      </c>
      <c r="U43" s="29">
        <f t="shared" ca="1" si="11"/>
        <v>3.0445813513151141E-5</v>
      </c>
      <c r="V43" s="28">
        <f t="shared" ca="1" si="12"/>
        <v>4.8928889314221429E-5</v>
      </c>
      <c r="W43" s="29">
        <f t="shared" ca="1" si="13"/>
        <v>4.8928889314221429E-5</v>
      </c>
      <c r="X43" s="28">
        <f t="shared" ca="1" si="14"/>
        <v>4.3304283802457911E-5</v>
      </c>
      <c r="Y43" s="30">
        <f t="shared" ca="1" si="15"/>
        <v>4.3304283802457911E-5</v>
      </c>
    </row>
    <row r="44" spans="1:25" ht="15" hidden="1" x14ac:dyDescent="0.2">
      <c r="A44" s="12" t="s">
        <v>426</v>
      </c>
      <c r="B44" s="34" cm="1">
        <f t="array" aca="1" ref="B44" ca="1">SUMPRODUCT((good_base[name] = A44) * (good_base[measures] = $B$3) * (good_base[year] = $B$1) * (good_base[month_num] &lt;=$B$2) * (good_base[value])) / IF($B$3 = "Value Trade RUB", $B$4, 1) + SUMPRODUCT((good_base[name] = A44) * (good_base[measures] = $B$3) * (good_base[year] = $B$1-1) * (good_base[month_num] &gt;=$B$2 + 1) * (good_base[value])) / IF($B$3 = "Value Trade RUB", $B$4, 1)</f>
        <v>1078.8590350268983</v>
      </c>
      <c r="C44" s="25" cm="1">
        <f t="array" aca="1" ref="C44" ca="1">SUMPRODUCT((good_base[name] = A44) * (good_base[measures] = $B$3) * (good_base[year] = $B$1) * (good_base[month_num] &lt;=$B$2) * (good_base[value])) / IF($B$3 = "Value Trade RUB", $B$4, 1)</f>
        <v>1078.8590350268983</v>
      </c>
      <c r="D44" s="25" cm="1">
        <f t="array" aca="1" ref="D44" ca="1" xml:space="preserve">
IF($B$2 - 2 &gt; 0,
SUMPRODUCT((good_base[name] = A44) * (good_base[measures] = $B$3) * (good_base[year] = $B$1) * (good_base[month_num] &lt;=$B$2) * (good_base[month_num] &gt;=$B$2-2) * (good_base[value])) / IF($B$3 = "Value Trade RUB", $B$4, 1),
SUMPRODUCT((good_base[name] = A44) * (good_base[measures] = $B$3) * (good_base[year] = $B$1) * (good_base[month_num] &lt;=$B$2) * (good_base[value])) / IF($B$3 = "Value Trade RUB", $B$4, 1) +
SUMPRODUCT((good_base[name] = A44) * (good_base[measures] = $B$3) * (good_base[year] = $B$1-1) * (good_base[month_num] &gt;=12 + $B$2-2) * (good_base[value])) / IF($B$3 = "Value Trade RUB", $B$4, 1))</f>
        <v>676.42173292988548</v>
      </c>
      <c r="E44" s="25" cm="1">
        <f t="array" aca="1" ref="E44" ca="1">SUMPRODUCT((good_base[name] = A44) * (good_base[measures] = $B$3) * (good_base[year] = $B$1) * (good_base[month_num] = $B$2) * (good_base[value])) / IF($B$3 = "Value Trade RUB", $B$4, 1)</f>
        <v>291.08399447442616</v>
      </c>
      <c r="F44" s="25" cm="1">
        <f t="array" aca="1" ref="F44" ca="1">(SUMPRODUCT((good_base[name] = A44) * (good_base[measures] = $B$3) * (good_base[year] = $B$1 - 1) * (good_base[month_num] &lt;=$B$2) * (good_base[value])) / IF($B$3 = "Value Trade RUB", $B$4, 1) + SUMPRODUCT((good_base[name] = A44) * (good_base[measures] = $B$3) * (good_base[year] = $B$1-2) * (good_base[month_num] &gt;=$B$2 + 1) * (good_base[value])) / IF($B$3 = "Value Trade RUB", $B$4, 1))</f>
        <v>1655.058488220878</v>
      </c>
      <c r="G44" s="25" cm="1">
        <f t="array" aca="1" ref="G44" ca="1">SUMPRODUCT((good_base[name] = A44) * (good_base[measures] = $B$3) * (good_base[year] = $B$1-1) * (good_base[month_num] &lt;=$B$2) * (good_base[value])) / IF($B$3 = "Value Trade RUB", $B$4, 1)</f>
        <v>1655.058488220878</v>
      </c>
      <c r="H44" s="25" cm="1">
        <f t="array" aca="1" ref="H44" ca="1">IF($B$2 - 2 &gt; 0,
SUMPRODUCT((good_base[name] = A44) * (good_base[measures] = $B$3) * (good_base[year] = $B$1 - 1) * (good_base[month_num] &lt;=$B$2) * (good_base[month_num] &gt;=$B$2-2) * (good_base[value])) / IF($B$3 = "Value Trade RUB", $B$4, 1),
SUMPRODUCT((good_base[name] = A44) * (good_base[measures] = $B$3) * (good_base[year] = $B$1 - 1) * (good_base[month_num] &lt;=$B$2) * (good_base[value])) / IF($B$3 = "Value Trade RUB", $B$4, 1) +
SUMPRODUCT((good_base[name] = A44) * (good_base[measures] = $B$3) * (good_base[year] = $B$1-2) * (good_base[month_num] &gt;=12 + $B$2-2) * (good_base[value])) / IF($B$3 = "Value Trade RUB", $B$4, 1))</f>
        <v>1144.9615350615129</v>
      </c>
      <c r="I44" s="25" cm="1">
        <f t="array" aca="1" ref="I44" ca="1">SUMPRODUCT((good_base[name] = A44) * (good_base[measures] = $B$3) * (good_base[year] = $B$1-1) * (good_base[month_num] = $B$2) * (good_base[value])) / IF($B$3 = "Value Trade RUB", $B$4, 1)</f>
        <v>268.05903034059816</v>
      </c>
      <c r="J44" s="26">
        <f t="shared" ca="1" si="4"/>
        <v>-576.19945319397971</v>
      </c>
      <c r="K44" s="26">
        <f t="shared" ca="1" si="5"/>
        <v>-576.19945319397971</v>
      </c>
      <c r="L44" s="26">
        <f t="shared" ca="1" si="6"/>
        <v>-468.53980213162743</v>
      </c>
      <c r="M44" s="26">
        <f t="shared" ca="1" si="7"/>
        <v>23.024964133828007</v>
      </c>
      <c r="N44" s="27">
        <f t="shared" ca="1" si="0"/>
        <v>-0.34814446576650671</v>
      </c>
      <c r="O44" s="27">
        <f t="shared" ca="1" si="1"/>
        <v>-0.34814446576650671</v>
      </c>
      <c r="P44" s="27">
        <f t="shared" ca="1" si="2"/>
        <v>-0.40921881459227816</v>
      </c>
      <c r="Q44" s="27">
        <f t="shared" ca="1" si="3"/>
        <v>8.5895125803343797E-2</v>
      </c>
      <c r="R44" s="28">
        <f t="shared" ca="1" si="8"/>
        <v>1.3515871770224604E-5</v>
      </c>
      <c r="S44" s="29">
        <f t="shared" ca="1" si="9"/>
        <v>-1.3731883568575426E-5</v>
      </c>
      <c r="T44" s="28">
        <f t="shared" ca="1" si="10"/>
        <v>1.3515871770224604E-5</v>
      </c>
      <c r="U44" s="29">
        <f t="shared" ca="1" si="11"/>
        <v>-1.3731883568575426E-5</v>
      </c>
      <c r="V44" s="28">
        <f t="shared" ca="1" si="12"/>
        <v>2.8310742487860174E-5</v>
      </c>
      <c r="W44" s="29">
        <f t="shared" ca="1" si="13"/>
        <v>-3.4925158578905543E-5</v>
      </c>
      <c r="X44" s="28">
        <f t="shared" ca="1" si="14"/>
        <v>2.7597767027845393E-5</v>
      </c>
      <c r="Y44" s="30">
        <f t="shared" ca="1" si="15"/>
        <v>-1.0377026022327006E-5</v>
      </c>
    </row>
    <row r="45" spans="1:25" ht="15" hidden="1" x14ac:dyDescent="0.2">
      <c r="A45" s="12" t="s">
        <v>449</v>
      </c>
      <c r="B45" s="34" cm="1">
        <f t="array" aca="1" ref="B45" ca="1">SUMPRODUCT((good_base[name] = A45) * (good_base[measures] = $B$3) * (good_base[year] = $B$1) * (good_base[month_num] &lt;=$B$2) * (good_base[value])) / IF($B$3 = "Value Trade RUB", $B$4, 1) + SUMPRODUCT((good_base[name] = A45) * (good_base[measures] = $B$3) * (good_base[year] = $B$1-1) * (good_base[month_num] &gt;=$B$2 + 1) * (good_base[value])) / IF($B$3 = "Value Trade RUB", $B$4, 1)</f>
        <v>928.09415629023988</v>
      </c>
      <c r="C45" s="25" cm="1">
        <f t="array" aca="1" ref="C45" ca="1">SUMPRODUCT((good_base[name] = A45) * (good_base[measures] = $B$3) * (good_base[year] = $B$1) * (good_base[month_num] &lt;=$B$2) * (good_base[value])) / IF($B$3 = "Value Trade RUB", $B$4, 1)</f>
        <v>928.09415629023988</v>
      </c>
      <c r="D45" s="25" cm="1">
        <f t="array" aca="1" ref="D45" ca="1" xml:space="preserve">
IF($B$2 - 2 &gt; 0,
SUMPRODUCT((good_base[name] = A45) * (good_base[measures] = $B$3) * (good_base[year] = $B$1) * (good_base[month_num] &lt;=$B$2) * (good_base[month_num] &gt;=$B$2-2) * (good_base[value])) / IF($B$3 = "Value Trade RUB", $B$4, 1),
SUMPRODUCT((good_base[name] = A45) * (good_base[measures] = $B$3) * (good_base[year] = $B$1) * (good_base[month_num] &lt;=$B$2) * (good_base[value])) / IF($B$3 = "Value Trade RUB", $B$4, 1) +
SUMPRODUCT((good_base[name] = A45) * (good_base[measures] = $B$3) * (good_base[year] = $B$1-1) * (good_base[month_num] &gt;=12 + $B$2-2) * (good_base[value])) / IF($B$3 = "Value Trade RUB", $B$4, 1))</f>
        <v>80.559842455110044</v>
      </c>
      <c r="E45" s="25" cm="1">
        <f t="array" aca="1" ref="E45" ca="1">SUMPRODUCT((good_base[name] = A45) * (good_base[measures] = $B$3) * (good_base[year] = $B$1) * (good_base[month_num] = $B$2) * (good_base[value])) / IF($B$3 = "Value Trade RUB", $B$4, 1)</f>
        <v>35.548675214904137</v>
      </c>
      <c r="F45" s="25" cm="1">
        <f t="array" aca="1" ref="F45" ca="1">(SUMPRODUCT((good_base[name] = A45) * (good_base[measures] = $B$3) * (good_base[year] = $B$1 - 1) * (good_base[month_num] &lt;=$B$2) * (good_base[value])) / IF($B$3 = "Value Trade RUB", $B$4, 1) + SUMPRODUCT((good_base[name] = A45) * (good_base[measures] = $B$3) * (good_base[year] = $B$1-2) * (good_base[month_num] &gt;=$B$2 + 1) * (good_base[value])) / IF($B$3 = "Value Trade RUB", $B$4, 1))</f>
        <v>9464.4489816350324</v>
      </c>
      <c r="G45" s="25" cm="1">
        <f t="array" aca="1" ref="G45" ca="1">SUMPRODUCT((good_base[name] = A45) * (good_base[measures] = $B$3) * (good_base[year] = $B$1-1) * (good_base[month_num] &lt;=$B$2) * (good_base[value])) / IF($B$3 = "Value Trade RUB", $B$4, 1)</f>
        <v>9464.4489816350324</v>
      </c>
      <c r="H45" s="25" cm="1">
        <f t="array" aca="1" ref="H45" ca="1">IF($B$2 - 2 &gt; 0,
SUMPRODUCT((good_base[name] = A45) * (good_base[measures] = $B$3) * (good_base[year] = $B$1 - 1) * (good_base[month_num] &lt;=$B$2) * (good_base[month_num] &gt;=$B$2-2) * (good_base[value])) / IF($B$3 = "Value Trade RUB", $B$4, 1),
SUMPRODUCT((good_base[name] = A45) * (good_base[measures] = $B$3) * (good_base[year] = $B$1 - 1) * (good_base[month_num] &lt;=$B$2) * (good_base[value])) / IF($B$3 = "Value Trade RUB", $B$4, 1) +
SUMPRODUCT((good_base[name] = A45) * (good_base[measures] = $B$3) * (good_base[year] = $B$1-2) * (good_base[month_num] &gt;=12 + $B$2-2) * (good_base[value])) / IF($B$3 = "Value Trade RUB", $B$4, 1))</f>
        <v>307.83229861956511</v>
      </c>
      <c r="I45" s="25" cm="1">
        <f t="array" aca="1" ref="I45" ca="1">SUMPRODUCT((good_base[name] = A45) * (good_base[measures] = $B$3) * (good_base[year] = $B$1-1) * (good_base[month_num] = $B$2) * (good_base[value])) / IF($B$3 = "Value Trade RUB", $B$4, 1)</f>
        <v>82.717564146395759</v>
      </c>
      <c r="J45" s="26">
        <f t="shared" ca="1" si="4"/>
        <v>-8536.3548253447916</v>
      </c>
      <c r="K45" s="26">
        <f t="shared" ca="1" si="5"/>
        <v>-8536.3548253447916</v>
      </c>
      <c r="L45" s="26">
        <f t="shared" ca="1" si="6"/>
        <v>-227.27245616445506</v>
      </c>
      <c r="M45" s="26">
        <f t="shared" ca="1" si="7"/>
        <v>-47.168888931491622</v>
      </c>
      <c r="N45" s="27">
        <f t="shared" ca="1" si="0"/>
        <v>-0.90193891286316519</v>
      </c>
      <c r="O45" s="27">
        <f t="shared" ca="1" si="1"/>
        <v>-0.90193891286316519</v>
      </c>
      <c r="P45" s="27">
        <f t="shared" ca="1" si="2"/>
        <v>-0.7382995779962972</v>
      </c>
      <c r="Q45" s="27">
        <f t="shared" ca="1" si="3"/>
        <v>-0.57024030407871851</v>
      </c>
      <c r="R45" s="28">
        <f t="shared" ca="1" si="8"/>
        <v>1.1627099741349364E-5</v>
      </c>
      <c r="S45" s="29">
        <f t="shared" ca="1" si="9"/>
        <v>-1.4418914004928339E-4</v>
      </c>
      <c r="T45" s="28">
        <f t="shared" ca="1" si="10"/>
        <v>1.1627099741349364E-5</v>
      </c>
      <c r="U45" s="29">
        <f t="shared" ca="1" si="11"/>
        <v>-1.4418914004928339E-4</v>
      </c>
      <c r="V45" s="28">
        <f t="shared" ca="1" si="12"/>
        <v>3.3717263115282145E-6</v>
      </c>
      <c r="W45" s="29">
        <f t="shared" ca="1" si="13"/>
        <v>-1.3629764292796836E-5</v>
      </c>
      <c r="X45" s="28">
        <f t="shared" ca="1" si="14"/>
        <v>3.3703813172581005E-6</v>
      </c>
      <c r="Y45" s="30">
        <f t="shared" ca="1" si="15"/>
        <v>-8.3478673687963325E-6</v>
      </c>
    </row>
    <row r="46" spans="1:25" ht="15" hidden="1" x14ac:dyDescent="0.2">
      <c r="A46" s="12" t="s">
        <v>425</v>
      </c>
      <c r="B46" s="34" cm="1">
        <f t="array" aca="1" ref="B46" ca="1">SUMPRODUCT((good_base[name] = A46) * (good_base[measures] = $B$3) * (good_base[year] = $B$1) * (good_base[month_num] &lt;=$B$2) * (good_base[value])) / IF($B$3 = "Value Trade RUB", $B$4, 1) + SUMPRODUCT((good_base[name] = A46) * (good_base[measures] = $B$3) * (good_base[year] = $B$1-1) * (good_base[month_num] &gt;=$B$2 + 1) * (good_base[value])) / IF($B$3 = "Value Trade RUB", $B$4, 1)</f>
        <v>631.32898146461787</v>
      </c>
      <c r="C46" s="25" cm="1">
        <f t="array" aca="1" ref="C46" ca="1">SUMPRODUCT((good_base[name] = A46) * (good_base[measures] = $B$3) * (good_base[year] = $B$1) * (good_base[month_num] &lt;=$B$2) * (good_base[value])) / IF($B$3 = "Value Trade RUB", $B$4, 1)</f>
        <v>631.32898146461787</v>
      </c>
      <c r="D46" s="25" cm="1">
        <f t="array" aca="1" ref="D46" ca="1" xml:space="preserve">
IF($B$2 - 2 &gt; 0,
SUMPRODUCT((good_base[name] = A46) * (good_base[measures] = $B$3) * (good_base[year] = $B$1) * (good_base[month_num] &lt;=$B$2) * (good_base[month_num] &gt;=$B$2-2) * (good_base[value])) / IF($B$3 = "Value Trade RUB", $B$4, 1),
SUMPRODUCT((good_base[name] = A46) * (good_base[measures] = $B$3) * (good_base[year] = $B$1) * (good_base[month_num] &lt;=$B$2) * (good_base[value])) / IF($B$3 = "Value Trade RUB", $B$4, 1) +
SUMPRODUCT((good_base[name] = A46) * (good_base[measures] = $B$3) * (good_base[year] = $B$1-1) * (good_base[month_num] &gt;=12 + $B$2-2) * (good_base[value])) / IF($B$3 = "Value Trade RUB", $B$4, 1))</f>
        <v>127.59655642145603</v>
      </c>
      <c r="E46" s="25" cm="1">
        <f t="array" aca="1" ref="E46" ca="1">SUMPRODUCT((good_base[name] = A46) * (good_base[measures] = $B$3) * (good_base[year] = $B$1) * (good_base[month_num] = $B$2) * (good_base[value])) / IF($B$3 = "Value Trade RUB", $B$4, 1)</f>
        <v>37.435656566624807</v>
      </c>
      <c r="F46" s="25" cm="1">
        <f t="array" aca="1" ref="F46" ca="1">(SUMPRODUCT((good_base[name] = A46) * (good_base[measures] = $B$3) * (good_base[year] = $B$1 - 1) * (good_base[month_num] &lt;=$B$2) * (good_base[value])) / IF($B$3 = "Value Trade RUB", $B$4, 1) + SUMPRODUCT((good_base[name] = A46) * (good_base[measures] = $B$3) * (good_base[year] = $B$1-2) * (good_base[month_num] &gt;=$B$2 + 1) * (good_base[value])) / IF($B$3 = "Value Trade RUB", $B$4, 1))</f>
        <v>7805.3180985976251</v>
      </c>
      <c r="G46" s="25" cm="1">
        <f t="array" aca="1" ref="G46" ca="1">SUMPRODUCT((good_base[name] = A46) * (good_base[measures] = $B$3) * (good_base[year] = $B$1-1) * (good_base[month_num] &lt;=$B$2) * (good_base[value])) / IF($B$3 = "Value Trade RUB", $B$4, 1)</f>
        <v>7805.3180985976251</v>
      </c>
      <c r="H46" s="25" cm="1">
        <f t="array" aca="1" ref="H46" ca="1">IF($B$2 - 2 &gt; 0,
SUMPRODUCT((good_base[name] = A46) * (good_base[measures] = $B$3) * (good_base[year] = $B$1 - 1) * (good_base[month_num] &lt;=$B$2) * (good_base[month_num] &gt;=$B$2-2) * (good_base[value])) / IF($B$3 = "Value Trade RUB", $B$4, 1),
SUMPRODUCT((good_base[name] = A46) * (good_base[measures] = $B$3) * (good_base[year] = $B$1 - 1) * (good_base[month_num] &lt;=$B$2) * (good_base[value])) / IF($B$3 = "Value Trade RUB", $B$4, 1) +
SUMPRODUCT((good_base[name] = A46) * (good_base[measures] = $B$3) * (good_base[year] = $B$1-2) * (good_base[month_num] &gt;=12 + $B$2-2) * (good_base[value])) / IF($B$3 = "Value Trade RUB", $B$4, 1))</f>
        <v>588.41685065720037</v>
      </c>
      <c r="I46" s="25" cm="1">
        <f t="array" aca="1" ref="I46" ca="1">SUMPRODUCT((good_base[name] = A46) * (good_base[measures] = $B$3) * (good_base[year] = $B$1-1) * (good_base[month_num] = $B$2) * (good_base[value])) / IF($B$3 = "Value Trade RUB", $B$4, 1)</f>
        <v>158.5265633337487</v>
      </c>
      <c r="J46" s="26">
        <f t="shared" ca="1" si="4"/>
        <v>-7173.9891171330073</v>
      </c>
      <c r="K46" s="26">
        <f t="shared" ca="1" si="5"/>
        <v>-7173.9891171330073</v>
      </c>
      <c r="L46" s="26">
        <f t="shared" ca="1" si="6"/>
        <v>-460.82029423574431</v>
      </c>
      <c r="M46" s="26">
        <f t="shared" ca="1" si="7"/>
        <v>-121.0909067671239</v>
      </c>
      <c r="N46" s="27">
        <f t="shared" ca="1" si="0"/>
        <v>-0.91911553462785223</v>
      </c>
      <c r="O46" s="27">
        <f t="shared" ca="1" si="1"/>
        <v>-0.91911553462785223</v>
      </c>
      <c r="P46" s="27">
        <f t="shared" ca="1" si="2"/>
        <v>-0.78315278313504455</v>
      </c>
      <c r="Q46" s="27">
        <f t="shared" ca="1" si="3"/>
        <v>-0.76385246876379398</v>
      </c>
      <c r="R46" s="28">
        <f t="shared" ca="1" si="8"/>
        <v>7.9092460472276023E-6</v>
      </c>
      <c r="S46" s="29">
        <f t="shared" ca="1" si="9"/>
        <v>-1.205921932709174E-4</v>
      </c>
      <c r="T46" s="28">
        <f t="shared" ca="1" si="10"/>
        <v>7.9092460472276023E-6</v>
      </c>
      <c r="U46" s="29">
        <f t="shared" ca="1" si="11"/>
        <v>-1.205921932709174E-4</v>
      </c>
      <c r="V46" s="28">
        <f t="shared" ca="1" si="12"/>
        <v>5.3403861456947031E-6</v>
      </c>
      <c r="W46" s="29">
        <f t="shared" ca="1" si="13"/>
        <v>-2.7157709742022197E-5</v>
      </c>
      <c r="X46" s="28">
        <f t="shared" ca="1" si="14"/>
        <v>3.5492866254139261E-6</v>
      </c>
      <c r="Y46" s="30">
        <f t="shared" ca="1" si="15"/>
        <v>-1.8908503466212804E-5</v>
      </c>
    </row>
    <row r="47" spans="1:25" ht="14" hidden="1" customHeight="1" thickBot="1" x14ac:dyDescent="0.25">
      <c r="A47" s="12" t="s">
        <v>427</v>
      </c>
      <c r="B47" s="34" cm="1">
        <f t="array" aca="1" ref="B47" ca="1">SUMPRODUCT((good_base[name] = A47) * (good_base[measures] = $B$3) * (good_base[year] = $B$1) * (good_base[month_num] &lt;=$B$2) * (good_base[value])) / IF($B$3 = "Value Trade RUB", $B$4, 1) + SUMPRODUCT((good_base[name] = A47) * (good_base[measures] = $B$3) * (good_base[year] = $B$1-1) * (good_base[month_num] &gt;=$B$2 + 1) * (good_base[value])) / IF($B$3 = "Value Trade RUB", $B$4, 1)</f>
        <v>85.2195158838948</v>
      </c>
      <c r="C47" s="25" cm="1">
        <f t="array" aca="1" ref="C47" ca="1">SUMPRODUCT((good_base[name] = A47) * (good_base[measures] = $B$3) * (good_base[year] = $B$1) * (good_base[month_num] &lt;=$B$2) * (good_base[value])) / IF($B$3 = "Value Trade RUB", $B$4, 1)</f>
        <v>85.2195158838948</v>
      </c>
      <c r="D47" s="25" cm="1">
        <f t="array" aca="1" ref="D47" ca="1" xml:space="preserve">
IF($B$2 - 2 &gt; 0,
SUMPRODUCT((good_base[name] = A47) * (good_base[measures] = $B$3) * (good_base[year] = $B$1) * (good_base[month_num] &lt;=$B$2) * (good_base[month_num] &gt;=$B$2-2) * (good_base[value])) / IF($B$3 = "Value Trade RUB", $B$4, 1),
SUMPRODUCT((good_base[name] = A47) * (good_base[measures] = $B$3) * (good_base[year] = $B$1) * (good_base[month_num] &lt;=$B$2) * (good_base[value])) / IF($B$3 = "Value Trade RUB", $B$4, 1) +
SUMPRODUCT((good_base[name] = A47) * (good_base[measures] = $B$3) * (good_base[year] = $B$1-1) * (good_base[month_num] &gt;=12 + $B$2-2) * (good_base[value])) / IF($B$3 = "Value Trade RUB", $B$4, 1))</f>
        <v>12.578349080366852</v>
      </c>
      <c r="E47" s="25" cm="1">
        <f t="array" aca="1" ref="E47" ca="1">SUMPRODUCT((good_base[name] = A47) * (good_base[measures] = $B$3) * (good_base[year] = $B$1) * (good_base[month_num] = $B$2) * (good_base[value])) / IF($B$3 = "Value Trade RUB", $B$4, 1)</f>
        <v>0</v>
      </c>
      <c r="F47" s="25" cm="1">
        <f t="array" aca="1" ref="F47" ca="1">(SUMPRODUCT((good_base[name] = A47) * (good_base[measures] = $B$3) * (good_base[year] = $B$1 - 1) * (good_base[month_num] &lt;=$B$2) * (good_base[value])) / IF($B$3 = "Value Trade RUB", $B$4, 1) + SUMPRODUCT((good_base[name] = A47) * (good_base[measures] = $B$3) * (good_base[year] = $B$1-2) * (good_base[month_num] &gt;=$B$2 + 1) * (good_base[value])) / IF($B$3 = "Value Trade RUB", $B$4, 1))</f>
        <v>0</v>
      </c>
      <c r="G47" s="25" cm="1">
        <f t="array" aca="1" ref="G47" ca="1">SUMPRODUCT((good_base[name] = A47) * (good_base[measures] = $B$3) * (good_base[year] = $B$1-1) * (good_base[month_num] &lt;=$B$2) * (good_base[value])) / IF($B$3 = "Value Trade RUB", $B$4, 1)</f>
        <v>0</v>
      </c>
      <c r="H47" s="25" cm="1">
        <f t="array" aca="1" ref="H47" ca="1">IF($B$2 - 2 &gt; 0,
SUMPRODUCT((good_base[name] = A47) * (good_base[measures] = $B$3) * (good_base[year] = $B$1 - 1) * (good_base[month_num] &lt;=$B$2) * (good_base[month_num] &gt;=$B$2-2) * (good_base[value])) / IF($B$3 = "Value Trade RUB", $B$4, 1),
SUMPRODUCT((good_base[name] = A47) * (good_base[measures] = $B$3) * (good_base[year] = $B$1 - 1) * (good_base[month_num] &lt;=$B$2) * (good_base[value])) / IF($B$3 = "Value Trade RUB", $B$4, 1) +
SUMPRODUCT((good_base[name] = A47) * (good_base[measures] = $B$3) * (good_base[year] = $B$1-2) * (good_base[month_num] &gt;=12 + $B$2-2) * (good_base[value])) / IF($B$3 = "Value Trade RUB", $B$4, 1))</f>
        <v>0</v>
      </c>
      <c r="I47" s="25" cm="1">
        <f t="array" aca="1" ref="I47" ca="1">SUMPRODUCT((good_base[name] = A47) * (good_base[measures] = $B$3) * (good_base[year] = $B$1-1) * (good_base[month_num] = $B$2) * (good_base[value])) / IF($B$3 = "Value Trade RUB", $B$4, 1)</f>
        <v>0</v>
      </c>
      <c r="J47" s="26">
        <f t="shared" ca="1" si="4"/>
        <v>85.2195158838948</v>
      </c>
      <c r="K47" s="26">
        <f t="shared" ca="1" si="5"/>
        <v>85.2195158838948</v>
      </c>
      <c r="L47" s="26">
        <f t="shared" ca="1" si="6"/>
        <v>12.578349080366852</v>
      </c>
      <c r="M47" s="26">
        <f t="shared" ca="1" si="7"/>
        <v>0</v>
      </c>
      <c r="N47" s="27">
        <f t="shared" ca="1" si="0"/>
        <v>0</v>
      </c>
      <c r="O47" s="27">
        <f t="shared" ca="1" si="1"/>
        <v>0</v>
      </c>
      <c r="P47" s="27">
        <f t="shared" ca="1" si="2"/>
        <v>0</v>
      </c>
      <c r="Q47" s="27">
        <f t="shared" ca="1" si="3"/>
        <v>0</v>
      </c>
      <c r="R47" s="28">
        <f t="shared" ca="1" si="8"/>
        <v>1.0676242322785235E-6</v>
      </c>
      <c r="S47" s="29">
        <f t="shared" ca="1" si="9"/>
        <v>1.0676242322785235E-6</v>
      </c>
      <c r="T47" s="28">
        <f t="shared" ca="1" si="10"/>
        <v>1.0676242322785235E-6</v>
      </c>
      <c r="U47" s="29">
        <f t="shared" ca="1" si="11"/>
        <v>1.0676242322785235E-6</v>
      </c>
      <c r="V47" s="28">
        <f t="shared" ca="1" si="12"/>
        <v>5.2645026675035967E-7</v>
      </c>
      <c r="W47" s="29">
        <f t="shared" ca="1" si="13"/>
        <v>5.2645026675035967E-7</v>
      </c>
      <c r="X47" s="28">
        <f t="shared" ca="1" si="14"/>
        <v>0</v>
      </c>
      <c r="Y47" s="30">
        <f t="shared" ca="1" si="15"/>
        <v>0</v>
      </c>
    </row>
    <row r="48" spans="1:25" ht="15" hidden="1" x14ac:dyDescent="0.2">
      <c r="A48" s="12" t="s">
        <v>432</v>
      </c>
      <c r="B48" s="34" cm="1">
        <f t="array" aca="1" ref="B48" ca="1">SUMPRODUCT((good_base[name] = A48) * (good_base[measures] = $B$3) * (good_base[year] = $B$1) * (good_base[month_num] &lt;=$B$2) * (good_base[value])) / IF($B$3 = "Value Trade RUB", $B$4, 1) + SUMPRODUCT((good_base[name] = A48) * (good_base[measures] = $B$3) * (good_base[year] = $B$1-1) * (good_base[month_num] &gt;=$B$2 + 1) * (good_base[value])) / IF($B$3 = "Value Trade RUB", $B$4, 1)</f>
        <v>421.2609981606272</v>
      </c>
      <c r="C48" s="25" cm="1">
        <f t="array" aca="1" ref="C48" ca="1">SUMPRODUCT((good_base[name] = A48) * (good_base[measures] = $B$3) * (good_base[year] = $B$1) * (good_base[month_num] &lt;=$B$2) * (good_base[value])) / IF($B$3 = "Value Trade RUB", $B$4, 1)</f>
        <v>421.2609981606272</v>
      </c>
      <c r="D48" s="25" cm="1">
        <f t="array" aca="1" ref="D48" ca="1" xml:space="preserve">
IF($B$2 - 2 &gt; 0,
SUMPRODUCT((good_base[name] = A48) * (good_base[measures] = $B$3) * (good_base[year] = $B$1) * (good_base[month_num] &lt;=$B$2) * (good_base[month_num] &gt;=$B$2-2) * (good_base[value])) / IF($B$3 = "Value Trade RUB", $B$4, 1),
SUMPRODUCT((good_base[name] = A48) * (good_base[measures] = $B$3) * (good_base[year] = $B$1) * (good_base[month_num] &lt;=$B$2) * (good_base[value])) / IF($B$3 = "Value Trade RUB", $B$4, 1) +
SUMPRODUCT((good_base[name] = A48) * (good_base[measures] = $B$3) * (good_base[year] = $B$1-1) * (good_base[month_num] &gt;=12 + $B$2-2) * (good_base[value])) / IF($B$3 = "Value Trade RUB", $B$4, 1))</f>
        <v>411.75600991365491</v>
      </c>
      <c r="E48" s="25" cm="1">
        <f t="array" aca="1" ref="E48" ca="1">SUMPRODUCT((good_base[name] = A48) * (good_base[measures] = $B$3) * (good_base[year] = $B$1) * (good_base[month_num] = $B$2) * (good_base[value])) / IF($B$3 = "Value Trade RUB", $B$4, 1)</f>
        <v>401.53135507563582</v>
      </c>
      <c r="F48" s="25" cm="1">
        <f t="array" aca="1" ref="F48" ca="1">(SUMPRODUCT((good_base[name] = A48) * (good_base[measures] = $B$3) * (good_base[year] = $B$1 - 1) * (good_base[month_num] &lt;=$B$2) * (good_base[value])) / IF($B$3 = "Value Trade RUB", $B$4, 1) + SUMPRODUCT((good_base[name] = A48) * (good_base[measures] = $B$3) * (good_base[year] = $B$1-2) * (good_base[month_num] &gt;=$B$2 + 1) * (good_base[value])) / IF($B$3 = "Value Trade RUB", $B$4, 1))</f>
        <v>0</v>
      </c>
      <c r="G48" s="25" cm="1">
        <f t="array" aca="1" ref="G48" ca="1">SUMPRODUCT((good_base[name] = A48) * (good_base[measures] = $B$3) * (good_base[year] = $B$1-1) * (good_base[month_num] &lt;=$B$2) * (good_base[value])) / IF($B$3 = "Value Trade RUB", $B$4, 1)</f>
        <v>0</v>
      </c>
      <c r="H48" s="25" cm="1">
        <f t="array" aca="1" ref="H48" ca="1">IF($B$2 - 2 &gt; 0,
SUMPRODUCT((good_base[name] = A48) * (good_base[measures] = $B$3) * (good_base[year] = $B$1 - 1) * (good_base[month_num] &lt;=$B$2) * (good_base[month_num] &gt;=$B$2-2) * (good_base[value])) / IF($B$3 = "Value Trade RUB", $B$4, 1),
SUMPRODUCT((good_base[name] = A48) * (good_base[measures] = $B$3) * (good_base[year] = $B$1 - 1) * (good_base[month_num] &lt;=$B$2) * (good_base[value])) / IF($B$3 = "Value Trade RUB", $B$4, 1) +
SUMPRODUCT((good_base[name] = A48) * (good_base[measures] = $B$3) * (good_base[year] = $B$1-2) * (good_base[month_num] &gt;=12 + $B$2-2) * (good_base[value])) / IF($B$3 = "Value Trade RUB", $B$4, 1))</f>
        <v>0</v>
      </c>
      <c r="I48" s="25" cm="1">
        <f t="array" aca="1" ref="I48" ca="1">SUMPRODUCT((good_base[name] = A48) * (good_base[measures] = $B$3) * (good_base[year] = $B$1-1) * (good_base[month_num] = $B$2) * (good_base[value])) / IF($B$3 = "Value Trade RUB", $B$4, 1)</f>
        <v>0</v>
      </c>
      <c r="J48" s="26">
        <f t="shared" ca="1" si="4"/>
        <v>421.2609981606272</v>
      </c>
      <c r="K48" s="26">
        <f t="shared" ca="1" si="5"/>
        <v>421.2609981606272</v>
      </c>
      <c r="L48" s="26">
        <f t="shared" ca="1" si="6"/>
        <v>411.75600991365491</v>
      </c>
      <c r="M48" s="26">
        <f t="shared" ca="1" si="7"/>
        <v>401.53135507563582</v>
      </c>
      <c r="N48" s="27">
        <f t="shared" ca="1" si="0"/>
        <v>0</v>
      </c>
      <c r="O48" s="27">
        <f t="shared" ca="1" si="1"/>
        <v>0</v>
      </c>
      <c r="P48" s="27">
        <f t="shared" ca="1" si="2"/>
        <v>0</v>
      </c>
      <c r="Q48" s="27">
        <f t="shared" ca="1" si="3"/>
        <v>0</v>
      </c>
      <c r="R48" s="28">
        <f t="shared" ca="1" si="8"/>
        <v>5.2775288041165667E-6</v>
      </c>
      <c r="S48" s="29">
        <f t="shared" ca="1" si="9"/>
        <v>5.2775288041165667E-6</v>
      </c>
      <c r="T48" s="28">
        <f t="shared" ca="1" si="10"/>
        <v>5.2775288041165667E-6</v>
      </c>
      <c r="U48" s="29">
        <f t="shared" ca="1" si="11"/>
        <v>5.2775288041165667E-6</v>
      </c>
      <c r="V48" s="28">
        <f t="shared" ca="1" si="12"/>
        <v>1.7233506549238274E-5</v>
      </c>
      <c r="W48" s="29">
        <f t="shared" ca="1" si="13"/>
        <v>1.7233506549238274E-5</v>
      </c>
      <c r="X48" s="28">
        <f t="shared" ca="1" si="14"/>
        <v>3.8069316768037003E-5</v>
      </c>
      <c r="Y48" s="30">
        <f t="shared" ca="1" si="15"/>
        <v>3.8069316768037003E-5</v>
      </c>
    </row>
    <row r="49" spans="1:25" ht="15" hidden="1" x14ac:dyDescent="0.2">
      <c r="A49" s="12" t="s">
        <v>416</v>
      </c>
      <c r="B49" s="34" cm="1">
        <f t="array" aca="1" ref="B49" ca="1">SUMPRODUCT((good_base[name] = A49) * (good_base[measures] = $B$3) * (good_base[year] = $B$1) * (good_base[month_num] &lt;=$B$2) * (good_base[value])) / IF($B$3 = "Value Trade RUB", $B$4, 1) + SUMPRODUCT((good_base[name] = A49) * (good_base[measures] = $B$3) * (good_base[year] = $B$1-1) * (good_base[month_num] &gt;=$B$2 + 1) * (good_base[value])) / IF($B$3 = "Value Trade RUB", $B$4, 1)</f>
        <v>0</v>
      </c>
      <c r="C49" s="25" cm="1">
        <f t="array" aca="1" ref="C49" ca="1">SUMPRODUCT((good_base[name] = A49) * (good_base[measures] = $B$3) * (good_base[year] = $B$1) * (good_base[month_num] &lt;=$B$2) * (good_base[value])) / IF($B$3 = "Value Trade RUB", $B$4, 1)</f>
        <v>0</v>
      </c>
      <c r="D49" s="25" cm="1">
        <f t="array" aca="1" ref="D49" ca="1" xml:space="preserve">
IF($B$2 - 2 &gt; 0,
SUMPRODUCT((good_base[name] = A49) * (good_base[measures] = $B$3) * (good_base[year] = $B$1) * (good_base[month_num] &lt;=$B$2) * (good_base[month_num] &gt;=$B$2-2) * (good_base[value])) / IF($B$3 = "Value Trade RUB", $B$4, 1),
SUMPRODUCT((good_base[name] = A49) * (good_base[measures] = $B$3) * (good_base[year] = $B$1) * (good_base[month_num] &lt;=$B$2) * (good_base[value])) / IF($B$3 = "Value Trade RUB", $B$4, 1) +
SUMPRODUCT((good_base[name] = A49) * (good_base[measures] = $B$3) * (good_base[year] = $B$1-1) * (good_base[month_num] &gt;=12 + $B$2-2) * (good_base[value])) / IF($B$3 = "Value Trade RUB", $B$4, 1))</f>
        <v>0</v>
      </c>
      <c r="E49" s="25" cm="1">
        <f t="array" aca="1" ref="E49" ca="1">SUMPRODUCT((good_base[name] = A49) * (good_base[measures] = $B$3) * (good_base[year] = $B$1) * (good_base[month_num] = $B$2) * (good_base[value])) / IF($B$3 = "Value Trade RUB", $B$4, 1)</f>
        <v>0</v>
      </c>
      <c r="F49" s="25" cm="1">
        <f t="array" aca="1" ref="F49" ca="1">(SUMPRODUCT((good_base[name] = A49) * (good_base[measures] = $B$3) * (good_base[year] = $B$1 - 1) * (good_base[month_num] &lt;=$B$2) * (good_base[value])) / IF($B$3 = "Value Trade RUB", $B$4, 1) + SUMPRODUCT((good_base[name] = A49) * (good_base[measures] = $B$3) * (good_base[year] = $B$1-2) * (good_base[month_num] &gt;=$B$2 + 1) * (good_base[value])) / IF($B$3 = "Value Trade RUB", $B$4, 1))</f>
        <v>0</v>
      </c>
      <c r="G49" s="25" cm="1">
        <f t="array" aca="1" ref="G49" ca="1">SUMPRODUCT((good_base[name] = A49) * (good_base[measures] = $B$3) * (good_base[year] = $B$1-1) * (good_base[month_num] &lt;=$B$2) * (good_base[value])) / IF($B$3 = "Value Trade RUB", $B$4, 1)</f>
        <v>0</v>
      </c>
      <c r="H49" s="25" cm="1">
        <f t="array" aca="1" ref="H49" ca="1">IF($B$2 - 2 &gt; 0,
SUMPRODUCT((good_base[name] = A49) * (good_base[measures] = $B$3) * (good_base[year] = $B$1 - 1) * (good_base[month_num] &lt;=$B$2) * (good_base[month_num] &gt;=$B$2-2) * (good_base[value])) / IF($B$3 = "Value Trade RUB", $B$4, 1),
SUMPRODUCT((good_base[name] = A49) * (good_base[measures] = $B$3) * (good_base[year] = $B$1 - 1) * (good_base[month_num] &lt;=$B$2) * (good_base[value])) / IF($B$3 = "Value Trade RUB", $B$4, 1) +
SUMPRODUCT((good_base[name] = A49) * (good_base[measures] = $B$3) * (good_base[year] = $B$1-2) * (good_base[month_num] &gt;=12 + $B$2-2) * (good_base[value])) / IF($B$3 = "Value Trade RUB", $B$4, 1))</f>
        <v>0</v>
      </c>
      <c r="I49" s="25" cm="1">
        <f t="array" aca="1" ref="I49" ca="1">SUMPRODUCT((good_base[name] = A49) * (good_base[measures] = $B$3) * (good_base[year] = $B$1-1) * (good_base[month_num] = $B$2) * (good_base[value])) / IF($B$3 = "Value Trade RUB", $B$4, 1)</f>
        <v>0</v>
      </c>
      <c r="J49" s="26">
        <f t="shared" ca="1" si="4"/>
        <v>0</v>
      </c>
      <c r="K49" s="26">
        <f t="shared" ca="1" si="5"/>
        <v>0</v>
      </c>
      <c r="L49" s="26">
        <f t="shared" ca="1" si="6"/>
        <v>0</v>
      </c>
      <c r="M49" s="26">
        <f t="shared" ca="1" si="7"/>
        <v>0</v>
      </c>
      <c r="N49" s="27">
        <f t="shared" ca="1" si="0"/>
        <v>0</v>
      </c>
      <c r="O49" s="27">
        <f t="shared" ca="1" si="1"/>
        <v>0</v>
      </c>
      <c r="P49" s="27">
        <f t="shared" ca="1" si="2"/>
        <v>0</v>
      </c>
      <c r="Q49" s="27">
        <f t="shared" ca="1" si="3"/>
        <v>0</v>
      </c>
      <c r="R49" s="28">
        <f t="shared" ca="1" si="8"/>
        <v>0</v>
      </c>
      <c r="S49" s="29">
        <f t="shared" ca="1" si="9"/>
        <v>0</v>
      </c>
      <c r="T49" s="28">
        <f t="shared" ca="1" si="10"/>
        <v>0</v>
      </c>
      <c r="U49" s="29">
        <f t="shared" ca="1" si="11"/>
        <v>0</v>
      </c>
      <c r="V49" s="28">
        <f t="shared" ca="1" si="12"/>
        <v>0</v>
      </c>
      <c r="W49" s="29">
        <f t="shared" ca="1" si="13"/>
        <v>0</v>
      </c>
      <c r="X49" s="28">
        <f t="shared" ca="1" si="14"/>
        <v>0</v>
      </c>
      <c r="Y49" s="30">
        <f t="shared" ca="1" si="15"/>
        <v>0</v>
      </c>
    </row>
    <row r="50" spans="1:25" ht="15" hidden="1" x14ac:dyDescent="0.2">
      <c r="A50" s="12" t="s">
        <v>418</v>
      </c>
      <c r="B50" s="34" cm="1">
        <f t="array" aca="1" ref="B50" ca="1">SUMPRODUCT((good_base[name] = A50) * (good_base[measures] = $B$3) * (good_base[year] = $B$1) * (good_base[month_num] &lt;=$B$2) * (good_base[value])) / IF($B$3 = "Value Trade RUB", $B$4, 1) + SUMPRODUCT((good_base[name] = A50) * (good_base[measures] = $B$3) * (good_base[year] = $B$1-1) * (good_base[month_num] &gt;=$B$2 + 1) * (good_base[value])) / IF($B$3 = "Value Trade RUB", $B$4, 1)</f>
        <v>243.63446006899511</v>
      </c>
      <c r="C50" s="25" cm="1">
        <f t="array" aca="1" ref="C50" ca="1">SUMPRODUCT((good_base[name] = A50) * (good_base[measures] = $B$3) * (good_base[year] = $B$1) * (good_base[month_num] &lt;=$B$2) * (good_base[value])) / IF($B$3 = "Value Trade RUB", $B$4, 1)</f>
        <v>243.63446006899511</v>
      </c>
      <c r="D50" s="25" cm="1">
        <f t="array" aca="1" ref="D50" ca="1" xml:space="preserve">
IF($B$2 - 2 &gt; 0,
SUMPRODUCT((good_base[name] = A50) * (good_base[measures] = $B$3) * (good_base[year] = $B$1) * (good_base[month_num] &lt;=$B$2) * (good_base[month_num] &gt;=$B$2-2) * (good_base[value])) / IF($B$3 = "Value Trade RUB", $B$4, 1),
SUMPRODUCT((good_base[name] = A50) * (good_base[measures] = $B$3) * (good_base[year] = $B$1) * (good_base[month_num] &lt;=$B$2) * (good_base[value])) / IF($B$3 = "Value Trade RUB", $B$4, 1) +
SUMPRODUCT((good_base[name] = A50) * (good_base[measures] = $B$3) * (good_base[year] = $B$1-1) * (good_base[month_num] &gt;=12 + $B$2-2) * (good_base[value])) / IF($B$3 = "Value Trade RUB", $B$4, 1))</f>
        <v>243.63446006899511</v>
      </c>
      <c r="E50" s="25" cm="1">
        <f t="array" aca="1" ref="E50" ca="1">SUMPRODUCT((good_base[name] = A50) * (good_base[measures] = $B$3) * (good_base[year] = $B$1) * (good_base[month_num] = $B$2) * (good_base[value])) / IF($B$3 = "Value Trade RUB", $B$4, 1)</f>
        <v>243.63446006899511</v>
      </c>
      <c r="F50" s="25" cm="1">
        <f t="array" aca="1" ref="F50" ca="1">(SUMPRODUCT((good_base[name] = A50) * (good_base[measures] = $B$3) * (good_base[year] = $B$1 - 1) * (good_base[month_num] &lt;=$B$2) * (good_base[value])) / IF($B$3 = "Value Trade RUB", $B$4, 1) + SUMPRODUCT((good_base[name] = A50) * (good_base[measures] = $B$3) * (good_base[year] = $B$1-2) * (good_base[month_num] &gt;=$B$2 + 1) * (good_base[value])) / IF($B$3 = "Value Trade RUB", $B$4, 1))</f>
        <v>0</v>
      </c>
      <c r="G50" s="25" cm="1">
        <f t="array" aca="1" ref="G50" ca="1">SUMPRODUCT((good_base[name] = A50) * (good_base[measures] = $B$3) * (good_base[year] = $B$1-1) * (good_base[month_num] &lt;=$B$2) * (good_base[value])) / IF($B$3 = "Value Trade RUB", $B$4, 1)</f>
        <v>0</v>
      </c>
      <c r="H50" s="25" cm="1">
        <f t="array" aca="1" ref="H50" ca="1">IF($B$2 - 2 &gt; 0,
SUMPRODUCT((good_base[name] = A50) * (good_base[measures] = $B$3) * (good_base[year] = $B$1 - 1) * (good_base[month_num] &lt;=$B$2) * (good_base[month_num] &gt;=$B$2-2) * (good_base[value])) / IF($B$3 = "Value Trade RUB", $B$4, 1),
SUMPRODUCT((good_base[name] = A50) * (good_base[measures] = $B$3) * (good_base[year] = $B$1 - 1) * (good_base[month_num] &lt;=$B$2) * (good_base[value])) / IF($B$3 = "Value Trade RUB", $B$4, 1) +
SUMPRODUCT((good_base[name] = A50) * (good_base[measures] = $B$3) * (good_base[year] = $B$1-2) * (good_base[month_num] &gt;=12 + $B$2-2) * (good_base[value])) / IF($B$3 = "Value Trade RUB", $B$4, 1))</f>
        <v>0</v>
      </c>
      <c r="I50" s="25" cm="1">
        <f t="array" aca="1" ref="I50" ca="1">SUMPRODUCT((good_base[name] = A50) * (good_base[measures] = $B$3) * (good_base[year] = $B$1-1) * (good_base[month_num] = $B$2) * (good_base[value])) / IF($B$3 = "Value Trade RUB", $B$4, 1)</f>
        <v>0</v>
      </c>
      <c r="J50" s="26">
        <f t="shared" ca="1" si="4"/>
        <v>243.63446006899511</v>
      </c>
      <c r="K50" s="26">
        <f t="shared" ca="1" si="5"/>
        <v>243.63446006899511</v>
      </c>
      <c r="L50" s="26">
        <f t="shared" ca="1" si="6"/>
        <v>243.63446006899511</v>
      </c>
      <c r="M50" s="26">
        <f t="shared" ca="1" si="7"/>
        <v>243.63446006899511</v>
      </c>
      <c r="N50" s="27">
        <f t="shared" ca="1" si="0"/>
        <v>0</v>
      </c>
      <c r="O50" s="27">
        <f t="shared" ca="1" si="1"/>
        <v>0</v>
      </c>
      <c r="P50" s="27">
        <f t="shared" ca="1" si="2"/>
        <v>0</v>
      </c>
      <c r="Q50" s="27">
        <f t="shared" ca="1" si="3"/>
        <v>0</v>
      </c>
      <c r="R50" s="28">
        <f t="shared" ca="1" si="8"/>
        <v>3.0522357548021504E-6</v>
      </c>
      <c r="S50" s="29">
        <f t="shared" ca="1" si="9"/>
        <v>3.0522357548021504E-6</v>
      </c>
      <c r="T50" s="28">
        <f t="shared" ca="1" si="10"/>
        <v>3.0522357548021504E-6</v>
      </c>
      <c r="U50" s="29">
        <f t="shared" ca="1" si="11"/>
        <v>3.0522357548021504E-6</v>
      </c>
      <c r="V50" s="28">
        <f t="shared" ca="1" si="12"/>
        <v>1.0197000073173478E-5</v>
      </c>
      <c r="W50" s="29">
        <f t="shared" ca="1" si="13"/>
        <v>1.0197000073173478E-5</v>
      </c>
      <c r="X50" s="28">
        <f t="shared" ca="1" si="14"/>
        <v>2.3099061427541869E-5</v>
      </c>
      <c r="Y50" s="30">
        <f t="shared" ca="1" si="15"/>
        <v>2.3099061427541869E-5</v>
      </c>
    </row>
    <row r="51" spans="1:25" ht="15" hidden="1" x14ac:dyDescent="0.2">
      <c r="A51" s="12" t="s">
        <v>434</v>
      </c>
      <c r="B51" s="34" cm="1">
        <f t="array" aca="1" ref="B51" ca="1">SUMPRODUCT((good_base[name] = A51) * (good_base[measures] = $B$3) * (good_base[year] = $B$1) * (good_base[month_num] &lt;=$B$2) * (good_base[value])) / IF($B$3 = "Value Trade RUB", $B$4, 1) + SUMPRODUCT((good_base[name] = A51) * (good_base[measures] = $B$3) * (good_base[year] = $B$1-1) * (good_base[month_num] &gt;=$B$2 + 1) * (good_base[value])) / IF($B$3 = "Value Trade RUB", $B$4, 1)</f>
        <v>0</v>
      </c>
      <c r="C51" s="25" cm="1">
        <f t="array" aca="1" ref="C51" ca="1">SUMPRODUCT((good_base[name] = A51) * (good_base[measures] = $B$3) * (good_base[year] = $B$1) * (good_base[month_num] &lt;=$B$2) * (good_base[value])) / IF($B$3 = "Value Trade RUB", $B$4, 1)</f>
        <v>0</v>
      </c>
      <c r="D51" s="25" cm="1">
        <f t="array" aca="1" ref="D51" ca="1" xml:space="preserve">
IF($B$2 - 2 &gt; 0,
SUMPRODUCT((good_base[name] = A51) * (good_base[measures] = $B$3) * (good_base[year] = $B$1) * (good_base[month_num] &lt;=$B$2) * (good_base[month_num] &gt;=$B$2-2) * (good_base[value])) / IF($B$3 = "Value Trade RUB", $B$4, 1),
SUMPRODUCT((good_base[name] = A51) * (good_base[measures] = $B$3) * (good_base[year] = $B$1) * (good_base[month_num] &lt;=$B$2) * (good_base[value])) / IF($B$3 = "Value Trade RUB", $B$4, 1) +
SUMPRODUCT((good_base[name] = A51) * (good_base[measures] = $B$3) * (good_base[year] = $B$1-1) * (good_base[month_num] &gt;=12 + $B$2-2) * (good_base[value])) / IF($B$3 = "Value Trade RUB", $B$4, 1))</f>
        <v>0</v>
      </c>
      <c r="E51" s="25" cm="1">
        <f t="array" aca="1" ref="E51" ca="1">SUMPRODUCT((good_base[name] = A51) * (good_base[measures] = $B$3) * (good_base[year] = $B$1) * (good_base[month_num] = $B$2) * (good_base[value])) / IF($B$3 = "Value Trade RUB", $B$4, 1)</f>
        <v>0</v>
      </c>
      <c r="F51" s="25" cm="1">
        <f t="array" aca="1" ref="F51" ca="1">(SUMPRODUCT((good_base[name] = A51) * (good_base[measures] = $B$3) * (good_base[year] = $B$1 - 1) * (good_base[month_num] &lt;=$B$2) * (good_base[value])) / IF($B$3 = "Value Trade RUB", $B$4, 1) + SUMPRODUCT((good_base[name] = A51) * (good_base[measures] = $B$3) * (good_base[year] = $B$1-2) * (good_base[month_num] &gt;=$B$2 + 1) * (good_base[value])) / IF($B$3 = "Value Trade RUB", $B$4, 1))</f>
        <v>0</v>
      </c>
      <c r="G51" s="25" cm="1">
        <f t="array" aca="1" ref="G51" ca="1">SUMPRODUCT((good_base[name] = A51) * (good_base[measures] = $B$3) * (good_base[year] = $B$1-1) * (good_base[month_num] &lt;=$B$2) * (good_base[value])) / IF($B$3 = "Value Trade RUB", $B$4, 1)</f>
        <v>0</v>
      </c>
      <c r="H51" s="25" cm="1">
        <f t="array" aca="1" ref="H51" ca="1">IF($B$2 - 2 &gt; 0,
SUMPRODUCT((good_base[name] = A51) * (good_base[measures] = $B$3) * (good_base[year] = $B$1 - 1) * (good_base[month_num] &lt;=$B$2) * (good_base[month_num] &gt;=$B$2-2) * (good_base[value])) / IF($B$3 = "Value Trade RUB", $B$4, 1),
SUMPRODUCT((good_base[name] = A51) * (good_base[measures] = $B$3) * (good_base[year] = $B$1 - 1) * (good_base[month_num] &lt;=$B$2) * (good_base[value])) / IF($B$3 = "Value Trade RUB", $B$4, 1) +
SUMPRODUCT((good_base[name] = A51) * (good_base[measures] = $B$3) * (good_base[year] = $B$1-2) * (good_base[month_num] &gt;=12 + $B$2-2) * (good_base[value])) / IF($B$3 = "Value Trade RUB", $B$4, 1))</f>
        <v>0</v>
      </c>
      <c r="I51" s="25" cm="1">
        <f t="array" aca="1" ref="I51" ca="1">SUMPRODUCT((good_base[name] = A51) * (good_base[measures] = $B$3) * (good_base[year] = $B$1-1) * (good_base[month_num] = $B$2) * (good_base[value])) / IF($B$3 = "Value Trade RUB", $B$4, 1)</f>
        <v>0</v>
      </c>
      <c r="J51" s="26">
        <f t="shared" ca="1" si="4"/>
        <v>0</v>
      </c>
      <c r="K51" s="26">
        <f t="shared" ca="1" si="5"/>
        <v>0</v>
      </c>
      <c r="L51" s="26">
        <f t="shared" ca="1" si="6"/>
        <v>0</v>
      </c>
      <c r="M51" s="26">
        <f t="shared" ca="1" si="7"/>
        <v>0</v>
      </c>
      <c r="N51" s="27">
        <f t="shared" ca="1" si="0"/>
        <v>0</v>
      </c>
      <c r="O51" s="27">
        <f t="shared" ca="1" si="1"/>
        <v>0</v>
      </c>
      <c r="P51" s="27">
        <f t="shared" ca="1" si="2"/>
        <v>0</v>
      </c>
      <c r="Q51" s="27">
        <f t="shared" ca="1" si="3"/>
        <v>0</v>
      </c>
      <c r="R51" s="28">
        <f t="shared" ca="1" si="8"/>
        <v>0</v>
      </c>
      <c r="S51" s="29">
        <f t="shared" ca="1" si="9"/>
        <v>0</v>
      </c>
      <c r="T51" s="28">
        <f t="shared" ca="1" si="10"/>
        <v>0</v>
      </c>
      <c r="U51" s="29">
        <f t="shared" ca="1" si="11"/>
        <v>0</v>
      </c>
      <c r="V51" s="28">
        <f t="shared" ca="1" si="12"/>
        <v>0</v>
      </c>
      <c r="W51" s="29">
        <f t="shared" ca="1" si="13"/>
        <v>0</v>
      </c>
      <c r="X51" s="28">
        <f t="shared" ca="1" si="14"/>
        <v>0</v>
      </c>
      <c r="Y51" s="30">
        <f t="shared" ca="1" si="15"/>
        <v>0</v>
      </c>
    </row>
    <row r="52" spans="1:25" ht="15" hidden="1" x14ac:dyDescent="0.2">
      <c r="A52" s="12" t="s">
        <v>441</v>
      </c>
      <c r="B52" s="34" cm="1">
        <f t="array" aca="1" ref="B52" ca="1">SUMPRODUCT((good_base[name] = A52) * (good_base[measures] = $B$3) * (good_base[year] = $B$1) * (good_base[month_num] &lt;=$B$2) * (good_base[value])) / IF($B$3 = "Value Trade RUB", $B$4, 1) + SUMPRODUCT((good_base[name] = A52) * (good_base[measures] = $B$3) * (good_base[year] = $B$1-1) * (good_base[month_num] &gt;=$B$2 + 1) * (good_base[value])) / IF($B$3 = "Value Trade RUB", $B$4, 1)</f>
        <v>0</v>
      </c>
      <c r="C52" s="25" cm="1">
        <f t="array" aca="1" ref="C52" ca="1">SUMPRODUCT((good_base[name] = A52) * (good_base[measures] = $B$3) * (good_base[year] = $B$1) * (good_base[month_num] &lt;=$B$2) * (good_base[value])) / IF($B$3 = "Value Trade RUB", $B$4, 1)</f>
        <v>0</v>
      </c>
      <c r="D52" s="25" cm="1">
        <f t="array" aca="1" ref="D52" ca="1" xml:space="preserve">
IF($B$2 - 2 &gt; 0,
SUMPRODUCT((good_base[name] = A52) * (good_base[measures] = $B$3) * (good_base[year] = $B$1) * (good_base[month_num] &lt;=$B$2) * (good_base[month_num] &gt;=$B$2-2) * (good_base[value])) / IF($B$3 = "Value Trade RUB", $B$4, 1),
SUMPRODUCT((good_base[name] = A52) * (good_base[measures] = $B$3) * (good_base[year] = $B$1) * (good_base[month_num] &lt;=$B$2) * (good_base[value])) / IF($B$3 = "Value Trade RUB", $B$4, 1) +
SUMPRODUCT((good_base[name] = A52) * (good_base[measures] = $B$3) * (good_base[year] = $B$1-1) * (good_base[month_num] &gt;=12 + $B$2-2) * (good_base[value])) / IF($B$3 = "Value Trade RUB", $B$4, 1))</f>
        <v>0</v>
      </c>
      <c r="E52" s="25" cm="1">
        <f t="array" aca="1" ref="E52" ca="1">SUMPRODUCT((good_base[name] = A52) * (good_base[measures] = $B$3) * (good_base[year] = $B$1) * (good_base[month_num] = $B$2) * (good_base[value])) / IF($B$3 = "Value Trade RUB", $B$4, 1)</f>
        <v>0</v>
      </c>
      <c r="F52" s="25" cm="1">
        <f t="array" aca="1" ref="F52" ca="1">(SUMPRODUCT((good_base[name] = A52) * (good_base[measures] = $B$3) * (good_base[year] = $B$1 - 1) * (good_base[month_num] &lt;=$B$2) * (good_base[value])) / IF($B$3 = "Value Trade RUB", $B$4, 1) + SUMPRODUCT((good_base[name] = A52) * (good_base[measures] = $B$3) * (good_base[year] = $B$1-2) * (good_base[month_num] &gt;=$B$2 + 1) * (good_base[value])) / IF($B$3 = "Value Trade RUB", $B$4, 1))</f>
        <v>0</v>
      </c>
      <c r="G52" s="25" cm="1">
        <f t="array" aca="1" ref="G52" ca="1">SUMPRODUCT((good_base[name] = A52) * (good_base[measures] = $B$3) * (good_base[year] = $B$1-1) * (good_base[month_num] &lt;=$B$2) * (good_base[value])) / IF($B$3 = "Value Trade RUB", $B$4, 1)</f>
        <v>0</v>
      </c>
      <c r="H52" s="25" cm="1">
        <f t="array" aca="1" ref="H52" ca="1">IF($B$2 - 2 &gt; 0,
SUMPRODUCT((good_base[name] = A52) * (good_base[measures] = $B$3) * (good_base[year] = $B$1 - 1) * (good_base[month_num] &lt;=$B$2) * (good_base[month_num] &gt;=$B$2-2) * (good_base[value])) / IF($B$3 = "Value Trade RUB", $B$4, 1),
SUMPRODUCT((good_base[name] = A52) * (good_base[measures] = $B$3) * (good_base[year] = $B$1 - 1) * (good_base[month_num] &lt;=$B$2) * (good_base[value])) / IF($B$3 = "Value Trade RUB", $B$4, 1) +
SUMPRODUCT((good_base[name] = A52) * (good_base[measures] = $B$3) * (good_base[year] = $B$1-2) * (good_base[month_num] &gt;=12 + $B$2-2) * (good_base[value])) / IF($B$3 = "Value Trade RUB", $B$4, 1))</f>
        <v>0</v>
      </c>
      <c r="I52" s="25" cm="1">
        <f t="array" aca="1" ref="I52" ca="1">SUMPRODUCT((good_base[name] = A52) * (good_base[measures] = $B$3) * (good_base[year] = $B$1-1) * (good_base[month_num] = $B$2) * (good_base[value])) / IF($B$3 = "Value Trade RUB", $B$4, 1)</f>
        <v>0</v>
      </c>
      <c r="J52" s="26">
        <f t="shared" ca="1" si="4"/>
        <v>0</v>
      </c>
      <c r="K52" s="26">
        <f t="shared" ca="1" si="5"/>
        <v>0</v>
      </c>
      <c r="L52" s="26">
        <f t="shared" ca="1" si="6"/>
        <v>0</v>
      </c>
      <c r="M52" s="26">
        <f t="shared" ca="1" si="7"/>
        <v>0</v>
      </c>
      <c r="N52" s="27">
        <f t="shared" ca="1" si="0"/>
        <v>0</v>
      </c>
      <c r="O52" s="27">
        <f t="shared" ca="1" si="1"/>
        <v>0</v>
      </c>
      <c r="P52" s="27">
        <f t="shared" ca="1" si="2"/>
        <v>0</v>
      </c>
      <c r="Q52" s="27">
        <f t="shared" ca="1" si="3"/>
        <v>0</v>
      </c>
      <c r="R52" s="28">
        <f t="shared" ca="1" si="8"/>
        <v>0</v>
      </c>
      <c r="S52" s="29">
        <f t="shared" ca="1" si="9"/>
        <v>0</v>
      </c>
      <c r="T52" s="28">
        <f t="shared" ca="1" si="10"/>
        <v>0</v>
      </c>
      <c r="U52" s="29">
        <f t="shared" ca="1" si="11"/>
        <v>0</v>
      </c>
      <c r="V52" s="28">
        <f t="shared" ca="1" si="12"/>
        <v>0</v>
      </c>
      <c r="W52" s="29">
        <f t="shared" ca="1" si="13"/>
        <v>0</v>
      </c>
      <c r="X52" s="28">
        <f t="shared" ca="1" si="14"/>
        <v>0</v>
      </c>
      <c r="Y52" s="30">
        <f t="shared" ca="1" si="15"/>
        <v>0</v>
      </c>
    </row>
    <row r="53" spans="1:25" ht="15" hidden="1" x14ac:dyDescent="0.2">
      <c r="A53" s="12" t="s">
        <v>444</v>
      </c>
      <c r="B53" s="34" cm="1">
        <f t="array" aca="1" ref="B53" ca="1">SUMPRODUCT((good_base[name] = A53) * (good_base[measures] = $B$3) * (good_base[year] = $B$1) * (good_base[month_num] &lt;=$B$2) * (good_base[value])) / IF($B$3 = "Value Trade RUB", $B$4, 1) + SUMPRODUCT((good_base[name] = A53) * (good_base[measures] = $B$3) * (good_base[year] = $B$1-1) * (good_base[month_num] &gt;=$B$2 + 1) * (good_base[value])) / IF($B$3 = "Value Trade RUB", $B$4, 1)</f>
        <v>0</v>
      </c>
      <c r="C53" s="25" cm="1">
        <f t="array" aca="1" ref="C53" ca="1">SUMPRODUCT((good_base[name] = A53) * (good_base[measures] = $B$3) * (good_base[year] = $B$1) * (good_base[month_num] &lt;=$B$2) * (good_base[value])) / IF($B$3 = "Value Trade RUB", $B$4, 1)</f>
        <v>0</v>
      </c>
      <c r="D53" s="25" cm="1">
        <f t="array" aca="1" ref="D53" ca="1" xml:space="preserve">
IF($B$2 - 2 &gt; 0,
SUMPRODUCT((good_base[name] = A53) * (good_base[measures] = $B$3) * (good_base[year] = $B$1) * (good_base[month_num] &lt;=$B$2) * (good_base[month_num] &gt;=$B$2-2) * (good_base[value])) / IF($B$3 = "Value Trade RUB", $B$4, 1),
SUMPRODUCT((good_base[name] = A53) * (good_base[measures] = $B$3) * (good_base[year] = $B$1) * (good_base[month_num] &lt;=$B$2) * (good_base[value])) / IF($B$3 = "Value Trade RUB", $B$4, 1) +
SUMPRODUCT((good_base[name] = A53) * (good_base[measures] = $B$3) * (good_base[year] = $B$1-1) * (good_base[month_num] &gt;=12 + $B$2-2) * (good_base[value])) / IF($B$3 = "Value Trade RUB", $B$4, 1))</f>
        <v>0</v>
      </c>
      <c r="E53" s="25" cm="1">
        <f t="array" aca="1" ref="E53" ca="1">SUMPRODUCT((good_base[name] = A53) * (good_base[measures] = $B$3) * (good_base[year] = $B$1) * (good_base[month_num] = $B$2) * (good_base[value])) / IF($B$3 = "Value Trade RUB", $B$4, 1)</f>
        <v>0</v>
      </c>
      <c r="F53" s="25" cm="1">
        <f t="array" aca="1" ref="F53" ca="1">(SUMPRODUCT((good_base[name] = A53) * (good_base[measures] = $B$3) * (good_base[year] = $B$1 - 1) * (good_base[month_num] &lt;=$B$2) * (good_base[value])) / IF($B$3 = "Value Trade RUB", $B$4, 1) + SUMPRODUCT((good_base[name] = A53) * (good_base[measures] = $B$3) * (good_base[year] = $B$1-2) * (good_base[month_num] &gt;=$B$2 + 1) * (good_base[value])) / IF($B$3 = "Value Trade RUB", $B$4, 1))</f>
        <v>0</v>
      </c>
      <c r="G53" s="25" cm="1">
        <f t="array" aca="1" ref="G53" ca="1">SUMPRODUCT((good_base[name] = A53) * (good_base[measures] = $B$3) * (good_base[year] = $B$1-1) * (good_base[month_num] &lt;=$B$2) * (good_base[value])) / IF($B$3 = "Value Trade RUB", $B$4, 1)</f>
        <v>0</v>
      </c>
      <c r="H53" s="25" cm="1">
        <f t="array" aca="1" ref="H53" ca="1">IF($B$2 - 2 &gt; 0,
SUMPRODUCT((good_base[name] = A53) * (good_base[measures] = $B$3) * (good_base[year] = $B$1 - 1) * (good_base[month_num] &lt;=$B$2) * (good_base[month_num] &gt;=$B$2-2) * (good_base[value])) / IF($B$3 = "Value Trade RUB", $B$4, 1),
SUMPRODUCT((good_base[name] = A53) * (good_base[measures] = $B$3) * (good_base[year] = $B$1 - 1) * (good_base[month_num] &lt;=$B$2) * (good_base[value])) / IF($B$3 = "Value Trade RUB", $B$4, 1) +
SUMPRODUCT((good_base[name] = A53) * (good_base[measures] = $B$3) * (good_base[year] = $B$1-2) * (good_base[month_num] &gt;=12 + $B$2-2) * (good_base[value])) / IF($B$3 = "Value Trade RUB", $B$4, 1))</f>
        <v>0</v>
      </c>
      <c r="I53" s="25" cm="1">
        <f t="array" aca="1" ref="I53" ca="1">SUMPRODUCT((good_base[name] = A53) * (good_base[measures] = $B$3) * (good_base[year] = $B$1-1) * (good_base[month_num] = $B$2) * (good_base[value])) / IF($B$3 = "Value Trade RUB", $B$4, 1)</f>
        <v>0</v>
      </c>
      <c r="J53" s="26">
        <f t="shared" ca="1" si="4"/>
        <v>0</v>
      </c>
      <c r="K53" s="26">
        <f t="shared" ca="1" si="5"/>
        <v>0</v>
      </c>
      <c r="L53" s="26">
        <f t="shared" ca="1" si="6"/>
        <v>0</v>
      </c>
      <c r="M53" s="26">
        <f t="shared" ca="1" si="7"/>
        <v>0</v>
      </c>
      <c r="N53" s="27">
        <f t="shared" ca="1" si="0"/>
        <v>0</v>
      </c>
      <c r="O53" s="27">
        <f t="shared" ca="1" si="1"/>
        <v>0</v>
      </c>
      <c r="P53" s="27">
        <f t="shared" ca="1" si="2"/>
        <v>0</v>
      </c>
      <c r="Q53" s="27">
        <f t="shared" ca="1" si="3"/>
        <v>0</v>
      </c>
      <c r="R53" s="28">
        <f t="shared" ca="1" si="8"/>
        <v>0</v>
      </c>
      <c r="S53" s="29">
        <f t="shared" ca="1" si="9"/>
        <v>0</v>
      </c>
      <c r="T53" s="28">
        <f t="shared" ca="1" si="10"/>
        <v>0</v>
      </c>
      <c r="U53" s="29">
        <f t="shared" ca="1" si="11"/>
        <v>0</v>
      </c>
      <c r="V53" s="28">
        <f t="shared" ca="1" si="12"/>
        <v>0</v>
      </c>
      <c r="W53" s="29">
        <f t="shared" ca="1" si="13"/>
        <v>0</v>
      </c>
      <c r="X53" s="28">
        <f t="shared" ca="1" si="14"/>
        <v>0</v>
      </c>
      <c r="Y53" s="30">
        <f t="shared" ca="1" si="15"/>
        <v>0</v>
      </c>
    </row>
    <row r="54" spans="1:25" ht="15" hidden="1" x14ac:dyDescent="0.2">
      <c r="A54" s="12" t="s">
        <v>451</v>
      </c>
      <c r="B54" s="34" cm="1">
        <f t="array" aca="1" ref="B54" ca="1">SUMPRODUCT((good_base[name] = A54) * (good_base[measures] = $B$3) * (good_base[year] = $B$1) * (good_base[month_num] &lt;=$B$2) * (good_base[value])) / IF($B$3 = "Value Trade RUB", $B$4, 1) + SUMPRODUCT((good_base[name] = A54) * (good_base[measures] = $B$3) * (good_base[year] = $B$1-1) * (good_base[month_num] &gt;=$B$2 + 1) * (good_base[value])) / IF($B$3 = "Value Trade RUB", $B$4, 1)</f>
        <v>8.0803530062082825</v>
      </c>
      <c r="C54" s="25" cm="1">
        <f t="array" aca="1" ref="C54" ca="1">SUMPRODUCT((good_base[name] = A54) * (good_base[measures] = $B$3) * (good_base[year] = $B$1) * (good_base[month_num] &lt;=$B$2) * (good_base[value])) / IF($B$3 = "Value Trade RUB", $B$4, 1)</f>
        <v>8.0803530062082825</v>
      </c>
      <c r="D54" s="25" cm="1">
        <f t="array" aca="1" ref="D54" ca="1" xml:space="preserve">
IF($B$2 - 2 &gt; 0,
SUMPRODUCT((good_base[name] = A54) * (good_base[measures] = $B$3) * (good_base[year] = $B$1) * (good_base[month_num] &lt;=$B$2) * (good_base[month_num] &gt;=$B$2-2) * (good_base[value])) / IF($B$3 = "Value Trade RUB", $B$4, 1),
SUMPRODUCT((good_base[name] = A54) * (good_base[measures] = $B$3) * (good_base[year] = $B$1) * (good_base[month_num] &lt;=$B$2) * (good_base[value])) / IF($B$3 = "Value Trade RUB", $B$4, 1) +
SUMPRODUCT((good_base[name] = A54) * (good_base[measures] = $B$3) * (good_base[year] = $B$1-1) * (good_base[month_num] &gt;=12 + $B$2-2) * (good_base[value])) / IF($B$3 = "Value Trade RUB", $B$4, 1))</f>
        <v>8.0803530062082825</v>
      </c>
      <c r="E54" s="25" cm="1">
        <f t="array" aca="1" ref="E54" ca="1">SUMPRODUCT((good_base[name] = A54) * (good_base[measures] = $B$3) * (good_base[year] = $B$1) * (good_base[month_num] = $B$2) * (good_base[value])) / IF($B$3 = "Value Trade RUB", $B$4, 1)</f>
        <v>8.0803530062082825</v>
      </c>
      <c r="F54" s="25" cm="1">
        <f t="array" aca="1" ref="F54" ca="1">(SUMPRODUCT((good_base[name] = A54) * (good_base[measures] = $B$3) * (good_base[year] = $B$1 - 1) * (good_base[month_num] &lt;=$B$2) * (good_base[value])) / IF($B$3 = "Value Trade RUB", $B$4, 1) + SUMPRODUCT((good_base[name] = A54) * (good_base[measures] = $B$3) * (good_base[year] = $B$1-2) * (good_base[month_num] &gt;=$B$2 + 1) * (good_base[value])) / IF($B$3 = "Value Trade RUB", $B$4, 1))</f>
        <v>0</v>
      </c>
      <c r="G54" s="25" cm="1">
        <f t="array" aca="1" ref="G54" ca="1">SUMPRODUCT((good_base[name] = A54) * (good_base[measures] = $B$3) * (good_base[year] = $B$1-1) * (good_base[month_num] &lt;=$B$2) * (good_base[value])) / IF($B$3 = "Value Trade RUB", $B$4, 1)</f>
        <v>0</v>
      </c>
      <c r="H54" s="25" cm="1">
        <f t="array" aca="1" ref="H54" ca="1">IF($B$2 - 2 &gt; 0,
SUMPRODUCT((good_base[name] = A54) * (good_base[measures] = $B$3) * (good_base[year] = $B$1 - 1) * (good_base[month_num] &lt;=$B$2) * (good_base[month_num] &gt;=$B$2-2) * (good_base[value])) / IF($B$3 = "Value Trade RUB", $B$4, 1),
SUMPRODUCT((good_base[name] = A54) * (good_base[measures] = $B$3) * (good_base[year] = $B$1 - 1) * (good_base[month_num] &lt;=$B$2) * (good_base[value])) / IF($B$3 = "Value Trade RUB", $B$4, 1) +
SUMPRODUCT((good_base[name] = A54) * (good_base[measures] = $B$3) * (good_base[year] = $B$1-2) * (good_base[month_num] &gt;=12 + $B$2-2) * (good_base[value])) / IF($B$3 = "Value Trade RUB", $B$4, 1))</f>
        <v>0</v>
      </c>
      <c r="I54" s="25" cm="1">
        <f t="array" aca="1" ref="I54" ca="1">SUMPRODUCT((good_base[name] = A54) * (good_base[measures] = $B$3) * (good_base[year] = $B$1-1) * (good_base[month_num] = $B$2) * (good_base[value])) / IF($B$3 = "Value Trade RUB", $B$4, 1)</f>
        <v>0</v>
      </c>
      <c r="J54" s="26">
        <f t="shared" ca="1" si="4"/>
        <v>8.0803530062082825</v>
      </c>
      <c r="K54" s="26">
        <f t="shared" ca="1" si="5"/>
        <v>8.0803530062082825</v>
      </c>
      <c r="L54" s="26">
        <f t="shared" ca="1" si="6"/>
        <v>8.0803530062082825</v>
      </c>
      <c r="M54" s="26">
        <f t="shared" ca="1" si="7"/>
        <v>8.0803530062082825</v>
      </c>
      <c r="N54" s="27">
        <f t="shared" ca="1" si="0"/>
        <v>0</v>
      </c>
      <c r="O54" s="27">
        <f t="shared" ca="1" si="1"/>
        <v>0</v>
      </c>
      <c r="P54" s="27">
        <f t="shared" ca="1" si="2"/>
        <v>0</v>
      </c>
      <c r="Q54" s="27">
        <f t="shared" ca="1" si="3"/>
        <v>0</v>
      </c>
      <c r="R54" s="28">
        <f t="shared" ca="1" si="8"/>
        <v>1.0123010657025931E-7</v>
      </c>
      <c r="S54" s="29">
        <f t="shared" ca="1" si="9"/>
        <v>1.0123010657025931E-7</v>
      </c>
      <c r="T54" s="28">
        <f t="shared" ca="1" si="10"/>
        <v>1.0123010657025931E-7</v>
      </c>
      <c r="U54" s="29">
        <f t="shared" ca="1" si="11"/>
        <v>1.0123010657025931E-7</v>
      </c>
      <c r="V54" s="28">
        <f t="shared" ca="1" si="12"/>
        <v>3.3819255359951852E-7</v>
      </c>
      <c r="W54" s="29">
        <f t="shared" ca="1" si="13"/>
        <v>3.3819255359951852E-7</v>
      </c>
      <c r="X54" s="28">
        <f t="shared" ca="1" si="14"/>
        <v>7.6610086435954306E-7</v>
      </c>
      <c r="Y54" s="30">
        <f t="shared" ca="1" si="15"/>
        <v>7.6610086435954306E-7</v>
      </c>
    </row>
    <row r="55" spans="1:25" ht="16" hidden="1" thickBot="1" x14ac:dyDescent="0.25">
      <c r="A55" s="36" t="s">
        <v>456</v>
      </c>
      <c r="B55" s="35" cm="1">
        <f t="array" aca="1" ref="B55" ca="1">SUMPRODUCT((good_base[name] = A55) * (good_base[measures] = $B$3) * (good_base[year] = $B$1) * (good_base[month_num] &lt;=$B$2) * (good_base[value])) / IF($B$3 = "Value Trade RUB", $B$4, 1) + SUMPRODUCT((good_base[name] = A55) * (good_base[measures] = $B$3) * (good_base[year] = $B$1-1) * (good_base[month_num] &gt;=$B$2 + 1) * (good_base[value])) / IF($B$3 = "Value Trade RUB", $B$4, 1)</f>
        <v>0</v>
      </c>
      <c r="C55" s="31" cm="1">
        <f t="array" aca="1" ref="C55" ca="1">SUMPRODUCT((good_base[name] = A55) * (good_base[measures] = $B$3) * (good_base[year] = $B$1) * (good_base[month_num] &lt;=$B$2) * (good_base[value])) / IF($B$3 = "Value Trade RUB", $B$4, 1)</f>
        <v>0</v>
      </c>
      <c r="D55" s="31" cm="1">
        <f t="array" aca="1" ref="D55" ca="1" xml:space="preserve">
IF($B$2 - 2 &gt; 0,
SUMPRODUCT((good_base[name] = A55) * (good_base[measures] = $B$3) * (good_base[year] = $B$1) * (good_base[month_num] &lt;=$B$2) * (good_base[month_num] &gt;=$B$2-2) * (good_base[value])) / IF($B$3 = "Value Trade RUB", $B$4, 1),
SUMPRODUCT((good_base[name] = A55) * (good_base[measures] = $B$3) * (good_base[year] = $B$1) * (good_base[month_num] &lt;=$B$2) * (good_base[value])) / IF($B$3 = "Value Trade RUB", $B$4, 1) +
SUMPRODUCT((good_base[name] = A55) * (good_base[measures] = $B$3) * (good_base[year] = $B$1-1) * (good_base[month_num] &gt;=12 + $B$2-2) * (good_base[value])) / IF($B$3 = "Value Trade RUB", $B$4, 1))</f>
        <v>0</v>
      </c>
      <c r="E55" s="31" cm="1">
        <f t="array" aca="1" ref="E55" ca="1">SUMPRODUCT((good_base[name] = A55) * (good_base[measures] = $B$3) * (good_base[year] = $B$1) * (good_base[month_num] = $B$2) * (good_base[value])) / IF($B$3 = "Value Trade RUB", $B$4, 1)</f>
        <v>0</v>
      </c>
      <c r="F55" s="31" cm="1">
        <f t="array" aca="1" ref="F55" ca="1">(SUMPRODUCT((good_base[name] = A55) * (good_base[measures] = $B$3) * (good_base[year] = $B$1 - 1) * (good_base[month_num] &lt;=$B$2) * (good_base[value])) / IF($B$3 = "Value Trade RUB", $B$4, 1) + SUMPRODUCT((good_base[name] = A55) * (good_base[measures] = $B$3) * (good_base[year] = $B$1-2) * (good_base[month_num] &gt;=$B$2 + 1) * (good_base[value])) / IF($B$3 = "Value Trade RUB", $B$4, 1))</f>
        <v>0</v>
      </c>
      <c r="G55" s="31" cm="1">
        <f t="array" aca="1" ref="G55" ca="1">SUMPRODUCT((good_base[name] = A55) * (good_base[measures] = $B$3) * (good_base[year] = $B$1-1) * (good_base[month_num] &lt;=$B$2) * (good_base[value])) / IF($B$3 = "Value Trade RUB", $B$4, 1)</f>
        <v>0</v>
      </c>
      <c r="H55" s="31" cm="1">
        <f t="array" aca="1" ref="H55" ca="1">IF($B$2 - 2 &gt; 0,
SUMPRODUCT((good_base[name] = A55) * (good_base[measures] = $B$3) * (good_base[year] = $B$1 - 1) * (good_base[month_num] &lt;=$B$2) * (good_base[month_num] &gt;=$B$2-2) * (good_base[value])) / IF($B$3 = "Value Trade RUB", $B$4, 1),
SUMPRODUCT((good_base[name] = A55) * (good_base[measures] = $B$3) * (good_base[year] = $B$1 - 1) * (good_base[month_num] &lt;=$B$2) * (good_base[value])) / IF($B$3 = "Value Trade RUB", $B$4, 1) +
SUMPRODUCT((good_base[name] = A55) * (good_base[measures] = $B$3) * (good_base[year] = $B$1-2) * (good_base[month_num] &gt;=12 + $B$2-2) * (good_base[value])) / IF($B$3 = "Value Trade RUB", $B$4, 1))</f>
        <v>0</v>
      </c>
      <c r="I55" s="31" cm="1">
        <f t="array" aca="1" ref="I55" ca="1">SUMPRODUCT((good_base[name] = A55) * (good_base[measures] = $B$3) * (good_base[year] = $B$1-1) * (good_base[month_num] = $B$2) * (good_base[value])) / IF($B$3 = "Value Trade RUB", $B$4, 1)</f>
        <v>0</v>
      </c>
      <c r="J55" s="37">
        <f t="shared" ca="1" si="4"/>
        <v>0</v>
      </c>
      <c r="K55" s="37">
        <f t="shared" ca="1" si="5"/>
        <v>0</v>
      </c>
      <c r="L55" s="37">
        <f t="shared" ca="1" si="6"/>
        <v>0</v>
      </c>
      <c r="M55" s="37">
        <f t="shared" ca="1" si="7"/>
        <v>0</v>
      </c>
      <c r="N55" s="38">
        <f t="shared" ca="1" si="0"/>
        <v>0</v>
      </c>
      <c r="O55" s="38">
        <f t="shared" ca="1" si="1"/>
        <v>0</v>
      </c>
      <c r="P55" s="38">
        <f t="shared" ca="1" si="2"/>
        <v>0</v>
      </c>
      <c r="Q55" s="38">
        <f t="shared" ca="1" si="3"/>
        <v>0</v>
      </c>
      <c r="R55" s="28">
        <f t="shared" ca="1" si="8"/>
        <v>0</v>
      </c>
      <c r="S55" s="29">
        <f t="shared" ca="1" si="9"/>
        <v>0</v>
      </c>
      <c r="T55" s="28">
        <f t="shared" ca="1" si="10"/>
        <v>0</v>
      </c>
      <c r="U55" s="29">
        <f t="shared" ca="1" si="11"/>
        <v>0</v>
      </c>
      <c r="V55" s="28">
        <f t="shared" ca="1" si="12"/>
        <v>0</v>
      </c>
      <c r="W55" s="29">
        <f t="shared" ca="1" si="13"/>
        <v>0</v>
      </c>
      <c r="X55" s="28">
        <f t="shared" ca="1" si="14"/>
        <v>0</v>
      </c>
      <c r="Y55" s="30">
        <f t="shared" ca="1" si="15"/>
        <v>0</v>
      </c>
    </row>
    <row r="56" spans="1:25" ht="15" x14ac:dyDescent="0.2">
      <c r="A56"/>
    </row>
    <row r="57" spans="1:25" ht="15" x14ac:dyDescent="0.2">
      <c r="A57"/>
    </row>
    <row r="58" spans="1:25" ht="15" x14ac:dyDescent="0.2">
      <c r="A58"/>
    </row>
    <row r="59" spans="1:25" ht="15" x14ac:dyDescent="0.2">
      <c r="A59"/>
    </row>
    <row r="60" spans="1:25" ht="15" x14ac:dyDescent="0.2">
      <c r="A60"/>
    </row>
    <row r="61" spans="1:25" ht="15" x14ac:dyDescent="0.2">
      <c r="A61"/>
    </row>
    <row r="62" spans="1:25" ht="15" x14ac:dyDescent="0.2">
      <c r="A62"/>
    </row>
    <row r="63" spans="1:25" ht="15" x14ac:dyDescent="0.2">
      <c r="A63"/>
    </row>
    <row r="64" spans="1:25" ht="15" x14ac:dyDescent="0.2">
      <c r="A64"/>
    </row>
    <row r="65" spans="1:1" ht="15" x14ac:dyDescent="0.2">
      <c r="A65"/>
    </row>
    <row r="66" spans="1:1" ht="15" x14ac:dyDescent="0.2">
      <c r="A66"/>
    </row>
    <row r="67" spans="1:1" ht="15" x14ac:dyDescent="0.2">
      <c r="A67"/>
    </row>
    <row r="68" spans="1:1" ht="15" x14ac:dyDescent="0.2">
      <c r="A68"/>
    </row>
    <row r="69" spans="1:1" ht="15" x14ac:dyDescent="0.2">
      <c r="A69"/>
    </row>
    <row r="70" spans="1:1" ht="15" x14ac:dyDescent="0.2">
      <c r="A70"/>
    </row>
    <row r="71" spans="1:1" ht="15" x14ac:dyDescent="0.2">
      <c r="A71"/>
    </row>
    <row r="72" spans="1:1" ht="15" x14ac:dyDescent="0.2">
      <c r="A72"/>
    </row>
    <row r="73" spans="1:1" ht="15" x14ac:dyDescent="0.2">
      <c r="A73"/>
    </row>
    <row r="74" spans="1:1" ht="15" x14ac:dyDescent="0.2">
      <c r="A74"/>
    </row>
    <row r="75" spans="1:1" ht="15" x14ac:dyDescent="0.2">
      <c r="A75"/>
    </row>
    <row r="76" spans="1:1" ht="15" x14ac:dyDescent="0.2">
      <c r="A76"/>
    </row>
    <row r="77" spans="1:1" ht="15" x14ac:dyDescent="0.2">
      <c r="A77"/>
    </row>
    <row r="78" spans="1:1" ht="15" x14ac:dyDescent="0.2">
      <c r="A78"/>
    </row>
    <row r="79" spans="1:1" ht="15" x14ac:dyDescent="0.2">
      <c r="A79"/>
    </row>
    <row r="80" spans="1:1" ht="15" x14ac:dyDescent="0.2">
      <c r="A80"/>
    </row>
    <row r="81" spans="1:1" ht="15" x14ac:dyDescent="0.2">
      <c r="A81"/>
    </row>
    <row r="82" spans="1:1" ht="15" x14ac:dyDescent="0.2">
      <c r="A82"/>
    </row>
    <row r="83" spans="1:1" ht="15" x14ac:dyDescent="0.2">
      <c r="A83"/>
    </row>
    <row r="84" spans="1:1" ht="15" x14ac:dyDescent="0.2">
      <c r="A84"/>
    </row>
    <row r="85" spans="1:1" ht="15" x14ac:dyDescent="0.2">
      <c r="A85"/>
    </row>
    <row r="86" spans="1:1" ht="15" x14ac:dyDescent="0.2">
      <c r="A86"/>
    </row>
    <row r="87" spans="1:1" ht="15" x14ac:dyDescent="0.2">
      <c r="A87"/>
    </row>
    <row r="88" spans="1:1" ht="15" x14ac:dyDescent="0.2">
      <c r="A88"/>
    </row>
    <row r="89" spans="1:1" ht="15" x14ac:dyDescent="0.2">
      <c r="A89"/>
    </row>
    <row r="90" spans="1:1" ht="15" x14ac:dyDescent="0.2">
      <c r="A90"/>
    </row>
    <row r="91" spans="1:1" ht="15" x14ac:dyDescent="0.2">
      <c r="A91"/>
    </row>
    <row r="92" spans="1:1" ht="15" x14ac:dyDescent="0.2">
      <c r="A92"/>
    </row>
    <row r="93" spans="1:1" ht="15" x14ac:dyDescent="0.2">
      <c r="A93"/>
    </row>
    <row r="94" spans="1:1" ht="15" x14ac:dyDescent="0.2">
      <c r="A94"/>
    </row>
    <row r="95" spans="1:1" ht="15" x14ac:dyDescent="0.2">
      <c r="A95"/>
    </row>
    <row r="96" spans="1:1" ht="15" x14ac:dyDescent="0.2">
      <c r="A96"/>
    </row>
    <row r="97" spans="1:1" ht="15" x14ac:dyDescent="0.2">
      <c r="A97"/>
    </row>
    <row r="98" spans="1:1" ht="15" x14ac:dyDescent="0.2">
      <c r="A98"/>
    </row>
    <row r="99" spans="1:1" ht="15" x14ac:dyDescent="0.2">
      <c r="A99"/>
    </row>
    <row r="100" spans="1:1" ht="15" x14ac:dyDescent="0.2">
      <c r="A100"/>
    </row>
    <row r="101" spans="1:1" ht="15" x14ac:dyDescent="0.2">
      <c r="A101"/>
    </row>
    <row r="102" spans="1:1" ht="15" x14ac:dyDescent="0.2">
      <c r="A102"/>
    </row>
    <row r="103" spans="1:1" ht="15" x14ac:dyDescent="0.2">
      <c r="A103"/>
    </row>
    <row r="104" spans="1:1" ht="15" x14ac:dyDescent="0.2">
      <c r="A104"/>
    </row>
    <row r="105" spans="1:1" ht="15" x14ac:dyDescent="0.2">
      <c r="A105"/>
    </row>
    <row r="106" spans="1:1" ht="15" x14ac:dyDescent="0.2">
      <c r="A106"/>
    </row>
    <row r="107" spans="1:1" ht="15" x14ac:dyDescent="0.2">
      <c r="A107"/>
    </row>
    <row r="108" spans="1:1" ht="15" x14ac:dyDescent="0.2">
      <c r="A108"/>
    </row>
    <row r="109" spans="1:1" ht="15" x14ac:dyDescent="0.2">
      <c r="A109"/>
    </row>
    <row r="110" spans="1:1" ht="15" x14ac:dyDescent="0.2">
      <c r="A110"/>
    </row>
    <row r="111" spans="1:1" ht="15" x14ac:dyDescent="0.2">
      <c r="A111"/>
    </row>
    <row r="112" spans="1:1" ht="15" x14ac:dyDescent="0.2">
      <c r="A112"/>
    </row>
    <row r="113" spans="1:1" ht="15" x14ac:dyDescent="0.2">
      <c r="A113"/>
    </row>
    <row r="114" spans="1:1" ht="15" x14ac:dyDescent="0.2">
      <c r="A114"/>
    </row>
    <row r="115" spans="1:1" ht="15" x14ac:dyDescent="0.2">
      <c r="A115"/>
    </row>
    <row r="116" spans="1:1" ht="15" x14ac:dyDescent="0.2">
      <c r="A116"/>
    </row>
    <row r="117" spans="1:1" ht="15" x14ac:dyDescent="0.2">
      <c r="A117"/>
    </row>
    <row r="118" spans="1:1" ht="15" x14ac:dyDescent="0.2">
      <c r="A118"/>
    </row>
    <row r="119" spans="1:1" ht="15" x14ac:dyDescent="0.2">
      <c r="A119"/>
    </row>
    <row r="120" spans="1:1" ht="15" x14ac:dyDescent="0.2">
      <c r="A120"/>
    </row>
    <row r="121" spans="1:1" ht="15" x14ac:dyDescent="0.2">
      <c r="A121"/>
    </row>
    <row r="122" spans="1:1" ht="15" x14ac:dyDescent="0.2">
      <c r="A122"/>
    </row>
    <row r="123" spans="1:1" ht="15" x14ac:dyDescent="0.2">
      <c r="A123"/>
    </row>
    <row r="124" spans="1:1" ht="15" x14ac:dyDescent="0.2">
      <c r="A124"/>
    </row>
    <row r="125" spans="1:1" ht="15" x14ac:dyDescent="0.2">
      <c r="A125"/>
    </row>
    <row r="126" spans="1:1" ht="15" x14ac:dyDescent="0.2">
      <c r="A126"/>
    </row>
    <row r="127" spans="1:1" ht="15" x14ac:dyDescent="0.2">
      <c r="A127"/>
    </row>
    <row r="128" spans="1:1" ht="15" x14ac:dyDescent="0.2">
      <c r="A128"/>
    </row>
    <row r="129" spans="1:1" ht="15" x14ac:dyDescent="0.2">
      <c r="A129"/>
    </row>
    <row r="130" spans="1:1" ht="15" x14ac:dyDescent="0.2">
      <c r="A130"/>
    </row>
    <row r="131" spans="1:1" ht="15" x14ac:dyDescent="0.2">
      <c r="A131"/>
    </row>
    <row r="132" spans="1:1" ht="15" x14ac:dyDescent="0.2">
      <c r="A132"/>
    </row>
    <row r="133" spans="1:1" ht="15" x14ac:dyDescent="0.2">
      <c r="A133"/>
    </row>
    <row r="134" spans="1:1" ht="15" x14ac:dyDescent="0.2">
      <c r="A134"/>
    </row>
    <row r="135" spans="1:1" ht="15" x14ac:dyDescent="0.2">
      <c r="A135"/>
    </row>
    <row r="136" spans="1:1" ht="15" x14ac:dyDescent="0.2">
      <c r="A136"/>
    </row>
    <row r="137" spans="1:1" ht="15" x14ac:dyDescent="0.2">
      <c r="A137"/>
    </row>
    <row r="138" spans="1:1" ht="15" x14ac:dyDescent="0.2">
      <c r="A138"/>
    </row>
    <row r="139" spans="1:1" ht="15" x14ac:dyDescent="0.2">
      <c r="A139"/>
    </row>
    <row r="140" spans="1:1" ht="15" x14ac:dyDescent="0.2">
      <c r="A140"/>
    </row>
    <row r="141" spans="1:1" ht="15" x14ac:dyDescent="0.2">
      <c r="A141"/>
    </row>
    <row r="142" spans="1:1" ht="15" x14ac:dyDescent="0.2">
      <c r="A142"/>
    </row>
    <row r="143" spans="1:1" ht="15" x14ac:dyDescent="0.2">
      <c r="A143"/>
    </row>
    <row r="144" spans="1:1" ht="15" x14ac:dyDescent="0.2">
      <c r="A144"/>
    </row>
    <row r="145" spans="1:1" ht="15" x14ac:dyDescent="0.2">
      <c r="A145"/>
    </row>
    <row r="146" spans="1:1" ht="15" x14ac:dyDescent="0.2">
      <c r="A146"/>
    </row>
    <row r="147" spans="1:1" ht="15" x14ac:dyDescent="0.2">
      <c r="A147"/>
    </row>
    <row r="148" spans="1:1" ht="15" x14ac:dyDescent="0.2">
      <c r="A148"/>
    </row>
    <row r="149" spans="1:1" ht="15" x14ac:dyDescent="0.2">
      <c r="A149"/>
    </row>
    <row r="150" spans="1:1" ht="15" x14ac:dyDescent="0.2">
      <c r="A150"/>
    </row>
    <row r="151" spans="1:1" ht="15" x14ac:dyDescent="0.2">
      <c r="A151"/>
    </row>
    <row r="152" spans="1:1" ht="15" x14ac:dyDescent="0.2">
      <c r="A152"/>
    </row>
    <row r="153" spans="1:1" ht="15" x14ac:dyDescent="0.2">
      <c r="A153"/>
    </row>
    <row r="154" spans="1:1" ht="15" x14ac:dyDescent="0.2">
      <c r="A154"/>
    </row>
    <row r="155" spans="1:1" ht="15" x14ac:dyDescent="0.2">
      <c r="A155"/>
    </row>
    <row r="156" spans="1:1" ht="15" x14ac:dyDescent="0.2">
      <c r="A156"/>
    </row>
    <row r="157" spans="1:1" ht="15" x14ac:dyDescent="0.2">
      <c r="A157"/>
    </row>
    <row r="158" spans="1:1" ht="15" x14ac:dyDescent="0.2">
      <c r="A158"/>
    </row>
    <row r="159" spans="1:1" ht="15" x14ac:dyDescent="0.2">
      <c r="A159"/>
    </row>
    <row r="160" spans="1:1" ht="15" x14ac:dyDescent="0.2">
      <c r="A160"/>
    </row>
    <row r="161" spans="1:1" ht="15" x14ac:dyDescent="0.2">
      <c r="A161"/>
    </row>
    <row r="162" spans="1:1" ht="15" x14ac:dyDescent="0.2">
      <c r="A162"/>
    </row>
    <row r="163" spans="1:1" ht="15" x14ac:dyDescent="0.2">
      <c r="A163"/>
    </row>
    <row r="164" spans="1:1" ht="15" x14ac:dyDescent="0.2">
      <c r="A164"/>
    </row>
    <row r="165" spans="1:1" ht="15" x14ac:dyDescent="0.2">
      <c r="A165"/>
    </row>
    <row r="166" spans="1:1" ht="15" x14ac:dyDescent="0.2">
      <c r="A166"/>
    </row>
    <row r="167" spans="1:1" ht="15" x14ac:dyDescent="0.2">
      <c r="A167"/>
    </row>
    <row r="168" spans="1:1" ht="15" x14ac:dyDescent="0.2">
      <c r="A168"/>
    </row>
    <row r="169" spans="1:1" ht="15" x14ac:dyDescent="0.2">
      <c r="A169"/>
    </row>
    <row r="170" spans="1:1" ht="15" x14ac:dyDescent="0.2">
      <c r="A170"/>
    </row>
    <row r="171" spans="1:1" ht="15" x14ac:dyDescent="0.2">
      <c r="A171"/>
    </row>
    <row r="172" spans="1:1" ht="15" x14ac:dyDescent="0.2">
      <c r="A172"/>
    </row>
    <row r="173" spans="1:1" ht="15" x14ac:dyDescent="0.2">
      <c r="A173"/>
    </row>
    <row r="174" spans="1:1" ht="15" x14ac:dyDescent="0.2">
      <c r="A174"/>
    </row>
    <row r="175" spans="1:1" ht="15" x14ac:dyDescent="0.2">
      <c r="A175"/>
    </row>
    <row r="176" spans="1:1" ht="15" x14ac:dyDescent="0.2">
      <c r="A176"/>
    </row>
    <row r="177" spans="1:1" ht="15" x14ac:dyDescent="0.2">
      <c r="A177"/>
    </row>
    <row r="178" spans="1:1" ht="15" x14ac:dyDescent="0.2">
      <c r="A178"/>
    </row>
    <row r="179" spans="1:1" ht="15" x14ac:dyDescent="0.2">
      <c r="A179"/>
    </row>
    <row r="180" spans="1:1" ht="15" x14ac:dyDescent="0.2">
      <c r="A180"/>
    </row>
    <row r="181" spans="1:1" ht="15" x14ac:dyDescent="0.2">
      <c r="A181"/>
    </row>
    <row r="182" spans="1:1" ht="15" x14ac:dyDescent="0.2">
      <c r="A182"/>
    </row>
    <row r="183" spans="1:1" ht="15" x14ac:dyDescent="0.2">
      <c r="A183"/>
    </row>
    <row r="184" spans="1:1" ht="15" x14ac:dyDescent="0.2">
      <c r="A184"/>
    </row>
    <row r="185" spans="1:1" ht="15" x14ac:dyDescent="0.2">
      <c r="A185"/>
    </row>
    <row r="186" spans="1:1" ht="15" x14ac:dyDescent="0.2">
      <c r="A186"/>
    </row>
    <row r="187" spans="1:1" ht="15" x14ac:dyDescent="0.2">
      <c r="A187"/>
    </row>
    <row r="188" spans="1:1" ht="15" x14ac:dyDescent="0.2">
      <c r="A188"/>
    </row>
    <row r="189" spans="1:1" ht="15" x14ac:dyDescent="0.2">
      <c r="A189"/>
    </row>
    <row r="190" spans="1:1" ht="15" x14ac:dyDescent="0.2">
      <c r="A190"/>
    </row>
    <row r="191" spans="1:1" ht="15" x14ac:dyDescent="0.2">
      <c r="A191"/>
    </row>
    <row r="192" spans="1:1" ht="15" x14ac:dyDescent="0.2">
      <c r="A192"/>
    </row>
    <row r="193" spans="1:1" ht="15" x14ac:dyDescent="0.2">
      <c r="A193"/>
    </row>
    <row r="194" spans="1:1" ht="15" x14ac:dyDescent="0.2">
      <c r="A194"/>
    </row>
    <row r="195" spans="1:1" ht="15" x14ac:dyDescent="0.2">
      <c r="A195"/>
    </row>
    <row r="196" spans="1:1" ht="15" x14ac:dyDescent="0.2">
      <c r="A196"/>
    </row>
    <row r="197" spans="1:1" ht="15" x14ac:dyDescent="0.2">
      <c r="A197"/>
    </row>
    <row r="198" spans="1:1" ht="15" x14ac:dyDescent="0.2">
      <c r="A198"/>
    </row>
    <row r="199" spans="1:1" ht="15" x14ac:dyDescent="0.2">
      <c r="A199"/>
    </row>
    <row r="200" spans="1:1" ht="15" x14ac:dyDescent="0.2">
      <c r="A200"/>
    </row>
    <row r="201" spans="1:1" ht="15" x14ac:dyDescent="0.2">
      <c r="A201"/>
    </row>
    <row r="202" spans="1:1" ht="15" x14ac:dyDescent="0.2">
      <c r="A202"/>
    </row>
    <row r="203" spans="1:1" ht="15" x14ac:dyDescent="0.2">
      <c r="A203"/>
    </row>
    <row r="204" spans="1:1" ht="15" x14ac:dyDescent="0.2">
      <c r="A204"/>
    </row>
    <row r="205" spans="1:1" ht="15" x14ac:dyDescent="0.2">
      <c r="A205"/>
    </row>
    <row r="206" spans="1:1" ht="15" x14ac:dyDescent="0.2">
      <c r="A206"/>
    </row>
    <row r="207" spans="1:1" ht="15" x14ac:dyDescent="0.2">
      <c r="A207"/>
    </row>
    <row r="208" spans="1:1" ht="15" x14ac:dyDescent="0.2">
      <c r="A208"/>
    </row>
    <row r="209" spans="1:1" ht="15" x14ac:dyDescent="0.2">
      <c r="A209"/>
    </row>
    <row r="210" spans="1:1" ht="15" x14ac:dyDescent="0.2">
      <c r="A210"/>
    </row>
    <row r="211" spans="1:1" ht="15" x14ac:dyDescent="0.2">
      <c r="A211"/>
    </row>
    <row r="212" spans="1:1" ht="15" x14ac:dyDescent="0.2">
      <c r="A212"/>
    </row>
    <row r="213" spans="1:1" ht="15" x14ac:dyDescent="0.2">
      <c r="A213"/>
    </row>
    <row r="214" spans="1:1" ht="15" x14ac:dyDescent="0.2">
      <c r="A214"/>
    </row>
    <row r="215" spans="1:1" ht="15" x14ac:dyDescent="0.2">
      <c r="A215"/>
    </row>
    <row r="216" spans="1:1" ht="15" x14ac:dyDescent="0.2">
      <c r="A216"/>
    </row>
    <row r="217" spans="1:1" ht="15" x14ac:dyDescent="0.2">
      <c r="A217"/>
    </row>
    <row r="218" spans="1:1" ht="15" x14ac:dyDescent="0.2">
      <c r="A218"/>
    </row>
    <row r="219" spans="1:1" ht="15" x14ac:dyDescent="0.2">
      <c r="A219"/>
    </row>
    <row r="220" spans="1:1" ht="15" x14ac:dyDescent="0.2">
      <c r="A220"/>
    </row>
    <row r="221" spans="1:1" ht="15" x14ac:dyDescent="0.2">
      <c r="A221"/>
    </row>
    <row r="222" spans="1:1" ht="15" x14ac:dyDescent="0.2">
      <c r="A222"/>
    </row>
    <row r="223" spans="1:1" ht="15" x14ac:dyDescent="0.2">
      <c r="A223"/>
    </row>
    <row r="224" spans="1:1" ht="15" x14ac:dyDescent="0.2">
      <c r="A224"/>
    </row>
    <row r="225" spans="1:1" ht="15" x14ac:dyDescent="0.2">
      <c r="A225"/>
    </row>
    <row r="226" spans="1:1" ht="15" x14ac:dyDescent="0.2">
      <c r="A226"/>
    </row>
    <row r="227" spans="1:1" ht="15" x14ac:dyDescent="0.2">
      <c r="A227"/>
    </row>
    <row r="228" spans="1:1" ht="15" x14ac:dyDescent="0.2">
      <c r="A228"/>
    </row>
    <row r="229" spans="1:1" ht="15" x14ac:dyDescent="0.2">
      <c r="A229"/>
    </row>
    <row r="230" spans="1:1" ht="15" x14ac:dyDescent="0.2">
      <c r="A230"/>
    </row>
    <row r="231" spans="1:1" ht="15" x14ac:dyDescent="0.2">
      <c r="A231"/>
    </row>
    <row r="232" spans="1:1" ht="15" x14ac:dyDescent="0.2">
      <c r="A232"/>
    </row>
    <row r="233" spans="1:1" ht="15" x14ac:dyDescent="0.2">
      <c r="A233"/>
    </row>
    <row r="234" spans="1:1" ht="15" x14ac:dyDescent="0.2">
      <c r="A234"/>
    </row>
    <row r="235" spans="1:1" ht="15" x14ac:dyDescent="0.2">
      <c r="A235"/>
    </row>
    <row r="236" spans="1:1" ht="15" x14ac:dyDescent="0.2">
      <c r="A236"/>
    </row>
    <row r="237" spans="1:1" ht="15" x14ac:dyDescent="0.2">
      <c r="A237"/>
    </row>
    <row r="238" spans="1:1" ht="15" x14ac:dyDescent="0.2">
      <c r="A238"/>
    </row>
    <row r="239" spans="1:1" ht="15" x14ac:dyDescent="0.2">
      <c r="A239"/>
    </row>
    <row r="240" spans="1:1" ht="15" x14ac:dyDescent="0.2">
      <c r="A240"/>
    </row>
    <row r="241" spans="1:1" ht="15" x14ac:dyDescent="0.2">
      <c r="A241"/>
    </row>
    <row r="242" spans="1:1" ht="15" x14ac:dyDescent="0.2">
      <c r="A242"/>
    </row>
    <row r="243" spans="1:1" ht="15" x14ac:dyDescent="0.2">
      <c r="A243"/>
    </row>
    <row r="244" spans="1:1" ht="15" x14ac:dyDescent="0.2">
      <c r="A244"/>
    </row>
    <row r="245" spans="1:1" ht="15" x14ac:dyDescent="0.2">
      <c r="A245"/>
    </row>
    <row r="246" spans="1:1" ht="15" x14ac:dyDescent="0.2">
      <c r="A246"/>
    </row>
    <row r="247" spans="1:1" ht="15" x14ac:dyDescent="0.2">
      <c r="A247"/>
    </row>
    <row r="248" spans="1:1" ht="15" x14ac:dyDescent="0.2">
      <c r="A248"/>
    </row>
    <row r="249" spans="1:1" ht="15" x14ac:dyDescent="0.2">
      <c r="A249"/>
    </row>
    <row r="250" spans="1:1" ht="15" x14ac:dyDescent="0.2">
      <c r="A250"/>
    </row>
    <row r="251" spans="1:1" ht="15" x14ac:dyDescent="0.2">
      <c r="A251"/>
    </row>
    <row r="252" spans="1:1" ht="15" x14ac:dyDescent="0.2">
      <c r="A252"/>
    </row>
    <row r="253" spans="1:1" ht="15" x14ac:dyDescent="0.2">
      <c r="A253"/>
    </row>
    <row r="254" spans="1:1" ht="15" x14ac:dyDescent="0.2">
      <c r="A254"/>
    </row>
    <row r="255" spans="1:1" ht="15" x14ac:dyDescent="0.2">
      <c r="A255"/>
    </row>
    <row r="256" spans="1:1" ht="15" x14ac:dyDescent="0.2">
      <c r="A256"/>
    </row>
    <row r="257" spans="1:1" ht="15" x14ac:dyDescent="0.2">
      <c r="A257"/>
    </row>
    <row r="258" spans="1:1" ht="15" x14ac:dyDescent="0.2">
      <c r="A258"/>
    </row>
    <row r="259" spans="1:1" ht="15" x14ac:dyDescent="0.2">
      <c r="A259"/>
    </row>
    <row r="260" spans="1:1" ht="15" x14ac:dyDescent="0.2">
      <c r="A260"/>
    </row>
    <row r="261" spans="1:1" ht="15" x14ac:dyDescent="0.2">
      <c r="A261"/>
    </row>
    <row r="262" spans="1:1" ht="15" x14ac:dyDescent="0.2">
      <c r="A262"/>
    </row>
    <row r="263" spans="1:1" ht="15" x14ac:dyDescent="0.2">
      <c r="A263"/>
    </row>
    <row r="264" spans="1:1" ht="15" x14ac:dyDescent="0.2">
      <c r="A264"/>
    </row>
    <row r="265" spans="1:1" ht="15" x14ac:dyDescent="0.2">
      <c r="A265"/>
    </row>
    <row r="266" spans="1:1" ht="15" x14ac:dyDescent="0.2">
      <c r="A266"/>
    </row>
    <row r="267" spans="1:1" ht="15" x14ac:dyDescent="0.2">
      <c r="A267"/>
    </row>
    <row r="268" spans="1:1" ht="15" x14ac:dyDescent="0.2">
      <c r="A268"/>
    </row>
    <row r="269" spans="1:1" ht="15" x14ac:dyDescent="0.2">
      <c r="A269"/>
    </row>
    <row r="270" spans="1:1" ht="15" x14ac:dyDescent="0.2">
      <c r="A270"/>
    </row>
    <row r="271" spans="1:1" ht="15" x14ac:dyDescent="0.2">
      <c r="A271"/>
    </row>
    <row r="272" spans="1:1" ht="15" x14ac:dyDescent="0.2">
      <c r="A272"/>
    </row>
    <row r="273" spans="1:1" ht="15" x14ac:dyDescent="0.2">
      <c r="A273"/>
    </row>
    <row r="274" spans="1:1" ht="15" x14ac:dyDescent="0.2">
      <c r="A274"/>
    </row>
    <row r="275" spans="1:1" ht="15" x14ac:dyDescent="0.2">
      <c r="A275"/>
    </row>
    <row r="276" spans="1:1" ht="15" x14ac:dyDescent="0.2">
      <c r="A276"/>
    </row>
    <row r="277" spans="1:1" ht="15" x14ac:dyDescent="0.2">
      <c r="A277"/>
    </row>
    <row r="278" spans="1:1" ht="15" x14ac:dyDescent="0.2">
      <c r="A278"/>
    </row>
    <row r="279" spans="1:1" ht="15" x14ac:dyDescent="0.2">
      <c r="A279"/>
    </row>
    <row r="280" spans="1:1" ht="15" x14ac:dyDescent="0.2">
      <c r="A280"/>
    </row>
    <row r="281" spans="1:1" ht="15" x14ac:dyDescent="0.2">
      <c r="A281"/>
    </row>
    <row r="282" spans="1:1" ht="15" x14ac:dyDescent="0.2">
      <c r="A282"/>
    </row>
    <row r="283" spans="1:1" ht="15" x14ac:dyDescent="0.2">
      <c r="A283"/>
    </row>
    <row r="284" spans="1:1" ht="15" x14ac:dyDescent="0.2">
      <c r="A284"/>
    </row>
    <row r="285" spans="1:1" ht="15" x14ac:dyDescent="0.2">
      <c r="A285"/>
    </row>
    <row r="286" spans="1:1" ht="15" x14ac:dyDescent="0.2">
      <c r="A286"/>
    </row>
    <row r="287" spans="1:1" ht="15" x14ac:dyDescent="0.2">
      <c r="A287"/>
    </row>
    <row r="288" spans="1:1" ht="15" x14ac:dyDescent="0.2">
      <c r="A288"/>
    </row>
    <row r="289" spans="1:1" ht="15" x14ac:dyDescent="0.2">
      <c r="A289"/>
    </row>
    <row r="290" spans="1:1" ht="15" x14ac:dyDescent="0.2">
      <c r="A290"/>
    </row>
    <row r="291" spans="1:1" ht="15" x14ac:dyDescent="0.2">
      <c r="A291"/>
    </row>
    <row r="292" spans="1:1" ht="15" x14ac:dyDescent="0.2">
      <c r="A292"/>
    </row>
    <row r="293" spans="1:1" ht="15" x14ac:dyDescent="0.2">
      <c r="A293"/>
    </row>
    <row r="294" spans="1:1" ht="15" x14ac:dyDescent="0.2">
      <c r="A294"/>
    </row>
    <row r="295" spans="1:1" ht="15" x14ac:dyDescent="0.2">
      <c r="A295"/>
    </row>
    <row r="296" spans="1:1" ht="15" x14ac:dyDescent="0.2">
      <c r="A296"/>
    </row>
    <row r="297" spans="1:1" ht="15" x14ac:dyDescent="0.2">
      <c r="A297"/>
    </row>
    <row r="298" spans="1:1" ht="15" x14ac:dyDescent="0.2">
      <c r="A298"/>
    </row>
    <row r="299" spans="1:1" ht="15" x14ac:dyDescent="0.2">
      <c r="A299"/>
    </row>
    <row r="300" spans="1:1" ht="15" x14ac:dyDescent="0.2">
      <c r="A300"/>
    </row>
    <row r="301" spans="1:1" ht="15" x14ac:dyDescent="0.2">
      <c r="A301"/>
    </row>
    <row r="302" spans="1:1" ht="15" x14ac:dyDescent="0.2">
      <c r="A302"/>
    </row>
    <row r="303" spans="1:1" ht="15" x14ac:dyDescent="0.2">
      <c r="A303"/>
    </row>
    <row r="304" spans="1:1" ht="15" x14ac:dyDescent="0.2">
      <c r="A304"/>
    </row>
    <row r="305" spans="1:1" ht="15" x14ac:dyDescent="0.2">
      <c r="A305"/>
    </row>
    <row r="306" spans="1:1" ht="15" x14ac:dyDescent="0.2">
      <c r="A306"/>
    </row>
    <row r="307" spans="1:1" ht="15" x14ac:dyDescent="0.2">
      <c r="A307"/>
    </row>
    <row r="308" spans="1:1" ht="15" x14ac:dyDescent="0.2">
      <c r="A308"/>
    </row>
    <row r="309" spans="1:1" ht="15" x14ac:dyDescent="0.2">
      <c r="A309"/>
    </row>
    <row r="310" spans="1:1" ht="15" x14ac:dyDescent="0.2">
      <c r="A310"/>
    </row>
    <row r="311" spans="1:1" ht="15" x14ac:dyDescent="0.2">
      <c r="A311"/>
    </row>
    <row r="312" spans="1:1" ht="15" x14ac:dyDescent="0.2">
      <c r="A312"/>
    </row>
    <row r="313" spans="1:1" ht="15" x14ac:dyDescent="0.2">
      <c r="A313"/>
    </row>
    <row r="314" spans="1:1" ht="15" x14ac:dyDescent="0.2">
      <c r="A314"/>
    </row>
    <row r="315" spans="1:1" ht="15" x14ac:dyDescent="0.2">
      <c r="A315"/>
    </row>
    <row r="316" spans="1:1" ht="15" x14ac:dyDescent="0.2">
      <c r="A316"/>
    </row>
    <row r="317" spans="1:1" ht="15" x14ac:dyDescent="0.2">
      <c r="A317"/>
    </row>
    <row r="318" spans="1:1" ht="15" x14ac:dyDescent="0.2">
      <c r="A318"/>
    </row>
    <row r="319" spans="1:1" ht="15" x14ac:dyDescent="0.2">
      <c r="A319"/>
    </row>
    <row r="320" spans="1:1" ht="15" x14ac:dyDescent="0.2">
      <c r="A320"/>
    </row>
    <row r="321" spans="1:1" ht="15" x14ac:dyDescent="0.2">
      <c r="A321"/>
    </row>
    <row r="322" spans="1:1" ht="15" x14ac:dyDescent="0.2">
      <c r="A322"/>
    </row>
    <row r="323" spans="1:1" ht="15" x14ac:dyDescent="0.2">
      <c r="A323"/>
    </row>
    <row r="324" spans="1:1" ht="15" x14ac:dyDescent="0.2">
      <c r="A324"/>
    </row>
    <row r="325" spans="1:1" ht="15" x14ac:dyDescent="0.2">
      <c r="A325"/>
    </row>
    <row r="326" spans="1:1" ht="15" x14ac:dyDescent="0.2">
      <c r="A326"/>
    </row>
    <row r="327" spans="1:1" ht="15" x14ac:dyDescent="0.2">
      <c r="A327"/>
    </row>
    <row r="328" spans="1:1" ht="15" x14ac:dyDescent="0.2">
      <c r="A328"/>
    </row>
    <row r="329" spans="1:1" ht="15" x14ac:dyDescent="0.2">
      <c r="A329"/>
    </row>
    <row r="330" spans="1:1" ht="15" x14ac:dyDescent="0.2">
      <c r="A330"/>
    </row>
    <row r="331" spans="1:1" ht="15" x14ac:dyDescent="0.2">
      <c r="A331"/>
    </row>
    <row r="332" spans="1:1" ht="15" x14ac:dyDescent="0.2">
      <c r="A332"/>
    </row>
    <row r="333" spans="1:1" ht="15" x14ac:dyDescent="0.2">
      <c r="A333"/>
    </row>
    <row r="334" spans="1:1" ht="15" x14ac:dyDescent="0.2">
      <c r="A334"/>
    </row>
    <row r="335" spans="1:1" ht="15" x14ac:dyDescent="0.2">
      <c r="A335"/>
    </row>
    <row r="336" spans="1:1" ht="15" x14ac:dyDescent="0.2">
      <c r="A336"/>
    </row>
    <row r="337" spans="1:1" ht="15" x14ac:dyDescent="0.2">
      <c r="A337"/>
    </row>
    <row r="338" spans="1:1" ht="15" x14ac:dyDescent="0.2">
      <c r="A338"/>
    </row>
    <row r="339" spans="1:1" ht="15" x14ac:dyDescent="0.2">
      <c r="A339"/>
    </row>
    <row r="340" spans="1:1" ht="15" x14ac:dyDescent="0.2">
      <c r="A340"/>
    </row>
    <row r="341" spans="1:1" ht="15" x14ac:dyDescent="0.2">
      <c r="A341"/>
    </row>
    <row r="342" spans="1:1" ht="15" x14ac:dyDescent="0.2">
      <c r="A342"/>
    </row>
    <row r="343" spans="1:1" ht="15" x14ac:dyDescent="0.2">
      <c r="A343"/>
    </row>
    <row r="344" spans="1:1" ht="15" x14ac:dyDescent="0.2">
      <c r="A344"/>
    </row>
    <row r="345" spans="1:1" ht="15" x14ac:dyDescent="0.2">
      <c r="A345"/>
    </row>
    <row r="346" spans="1:1" ht="15" x14ac:dyDescent="0.2">
      <c r="A346"/>
    </row>
    <row r="347" spans="1:1" ht="15" x14ac:dyDescent="0.2">
      <c r="A347"/>
    </row>
    <row r="348" spans="1:1" ht="15" x14ac:dyDescent="0.2">
      <c r="A348"/>
    </row>
    <row r="349" spans="1:1" ht="15" x14ac:dyDescent="0.2">
      <c r="A349"/>
    </row>
    <row r="350" spans="1:1" ht="15" x14ac:dyDescent="0.2">
      <c r="A350"/>
    </row>
    <row r="351" spans="1:1" ht="15" x14ac:dyDescent="0.2">
      <c r="A351"/>
    </row>
    <row r="352" spans="1:1" ht="15" x14ac:dyDescent="0.2">
      <c r="A352"/>
    </row>
    <row r="353" spans="1:1" ht="15" x14ac:dyDescent="0.2">
      <c r="A353"/>
    </row>
    <row r="354" spans="1:1" ht="15" x14ac:dyDescent="0.2">
      <c r="A354"/>
    </row>
    <row r="355" spans="1:1" ht="15" x14ac:dyDescent="0.2">
      <c r="A355"/>
    </row>
    <row r="356" spans="1:1" ht="15" x14ac:dyDescent="0.2">
      <c r="A356"/>
    </row>
    <row r="357" spans="1:1" ht="15" x14ac:dyDescent="0.2">
      <c r="A357"/>
    </row>
    <row r="358" spans="1:1" ht="15" x14ac:dyDescent="0.2">
      <c r="A358"/>
    </row>
    <row r="359" spans="1:1" ht="15" x14ac:dyDescent="0.2">
      <c r="A359"/>
    </row>
    <row r="360" spans="1:1" ht="15" x14ac:dyDescent="0.2">
      <c r="A360"/>
    </row>
    <row r="361" spans="1:1" ht="15" x14ac:dyDescent="0.2">
      <c r="A361"/>
    </row>
    <row r="362" spans="1:1" ht="15" x14ac:dyDescent="0.2">
      <c r="A362"/>
    </row>
    <row r="363" spans="1:1" ht="15" x14ac:dyDescent="0.2">
      <c r="A363"/>
    </row>
    <row r="364" spans="1:1" ht="15" x14ac:dyDescent="0.2">
      <c r="A364"/>
    </row>
    <row r="365" spans="1:1" ht="15" x14ac:dyDescent="0.2">
      <c r="A365"/>
    </row>
    <row r="366" spans="1:1" ht="15" x14ac:dyDescent="0.2">
      <c r="A366"/>
    </row>
    <row r="367" spans="1:1" ht="15" x14ac:dyDescent="0.2">
      <c r="A367"/>
    </row>
    <row r="368" spans="1:1" ht="15" x14ac:dyDescent="0.2">
      <c r="A368"/>
    </row>
    <row r="369" spans="1:1" ht="15" x14ac:dyDescent="0.2">
      <c r="A369"/>
    </row>
    <row r="370" spans="1:1" ht="15" x14ac:dyDescent="0.2">
      <c r="A370"/>
    </row>
    <row r="371" spans="1:1" ht="15" x14ac:dyDescent="0.2">
      <c r="A371"/>
    </row>
    <row r="372" spans="1:1" ht="15" x14ac:dyDescent="0.2">
      <c r="A372"/>
    </row>
    <row r="373" spans="1:1" ht="15" x14ac:dyDescent="0.2">
      <c r="A373"/>
    </row>
    <row r="374" spans="1:1" ht="15" x14ac:dyDescent="0.2">
      <c r="A374"/>
    </row>
    <row r="375" spans="1:1" ht="15" x14ac:dyDescent="0.2">
      <c r="A375"/>
    </row>
    <row r="376" spans="1:1" ht="15" x14ac:dyDescent="0.2">
      <c r="A376"/>
    </row>
    <row r="377" spans="1:1" ht="15" x14ac:dyDescent="0.2">
      <c r="A377"/>
    </row>
    <row r="378" spans="1:1" ht="15" x14ac:dyDescent="0.2">
      <c r="A378"/>
    </row>
    <row r="379" spans="1:1" ht="15" x14ac:dyDescent="0.2">
      <c r="A379"/>
    </row>
    <row r="380" spans="1:1" ht="15" x14ac:dyDescent="0.2">
      <c r="A380"/>
    </row>
    <row r="381" spans="1:1" ht="15" x14ac:dyDescent="0.2">
      <c r="A381"/>
    </row>
    <row r="382" spans="1:1" ht="15" x14ac:dyDescent="0.2">
      <c r="A382"/>
    </row>
    <row r="383" spans="1:1" ht="15" x14ac:dyDescent="0.2">
      <c r="A383"/>
    </row>
    <row r="384" spans="1:1" ht="15" x14ac:dyDescent="0.2">
      <c r="A384"/>
    </row>
    <row r="385" spans="1:1" ht="15" x14ac:dyDescent="0.2">
      <c r="A385"/>
    </row>
    <row r="386" spans="1:1" ht="15" x14ac:dyDescent="0.2">
      <c r="A386"/>
    </row>
    <row r="387" spans="1:1" ht="15" x14ac:dyDescent="0.2">
      <c r="A387"/>
    </row>
    <row r="388" spans="1:1" ht="15" x14ac:dyDescent="0.2">
      <c r="A388"/>
    </row>
    <row r="389" spans="1:1" ht="15" x14ac:dyDescent="0.2">
      <c r="A389"/>
    </row>
    <row r="390" spans="1:1" ht="15" x14ac:dyDescent="0.2">
      <c r="A390"/>
    </row>
    <row r="391" spans="1:1" ht="15" x14ac:dyDescent="0.2">
      <c r="A391"/>
    </row>
    <row r="392" spans="1:1" ht="15" x14ac:dyDescent="0.2">
      <c r="A392"/>
    </row>
    <row r="393" spans="1:1" ht="15" x14ac:dyDescent="0.2">
      <c r="A393"/>
    </row>
    <row r="394" spans="1:1" ht="15" x14ac:dyDescent="0.2">
      <c r="A394"/>
    </row>
    <row r="395" spans="1:1" ht="15" x14ac:dyDescent="0.2">
      <c r="A395"/>
    </row>
    <row r="396" spans="1:1" ht="15" x14ac:dyDescent="0.2">
      <c r="A396"/>
    </row>
    <row r="397" spans="1:1" ht="15" x14ac:dyDescent="0.2">
      <c r="A397"/>
    </row>
    <row r="398" spans="1:1" ht="15" x14ac:dyDescent="0.2">
      <c r="A398"/>
    </row>
    <row r="399" spans="1:1" ht="15" x14ac:dyDescent="0.2">
      <c r="A399"/>
    </row>
    <row r="400" spans="1:1" ht="15" x14ac:dyDescent="0.2">
      <c r="A400"/>
    </row>
    <row r="401" spans="1:1" ht="15" x14ac:dyDescent="0.2">
      <c r="A401"/>
    </row>
    <row r="402" spans="1:1" ht="15" x14ac:dyDescent="0.2">
      <c r="A402"/>
    </row>
    <row r="403" spans="1:1" ht="15" x14ac:dyDescent="0.2">
      <c r="A403"/>
    </row>
    <row r="404" spans="1:1" ht="15" x14ac:dyDescent="0.2">
      <c r="A404"/>
    </row>
    <row r="405" spans="1:1" ht="15" x14ac:dyDescent="0.2">
      <c r="A405"/>
    </row>
    <row r="406" spans="1:1" ht="15" x14ac:dyDescent="0.2">
      <c r="A406"/>
    </row>
    <row r="407" spans="1:1" ht="15" x14ac:dyDescent="0.2">
      <c r="A407"/>
    </row>
    <row r="408" spans="1:1" ht="15" x14ac:dyDescent="0.2">
      <c r="A408"/>
    </row>
    <row r="409" spans="1:1" ht="15" x14ac:dyDescent="0.2">
      <c r="A409"/>
    </row>
    <row r="410" spans="1:1" ht="15" x14ac:dyDescent="0.2">
      <c r="A410"/>
    </row>
    <row r="411" spans="1:1" ht="15" x14ac:dyDescent="0.2">
      <c r="A411"/>
    </row>
    <row r="412" spans="1:1" ht="15" x14ac:dyDescent="0.2">
      <c r="A412"/>
    </row>
    <row r="413" spans="1:1" ht="15" x14ac:dyDescent="0.2">
      <c r="A413"/>
    </row>
    <row r="414" spans="1:1" ht="15" x14ac:dyDescent="0.2">
      <c r="A414"/>
    </row>
    <row r="415" spans="1:1" ht="15" x14ac:dyDescent="0.2">
      <c r="A415"/>
    </row>
    <row r="416" spans="1:1" ht="15" x14ac:dyDescent="0.2">
      <c r="A416"/>
    </row>
    <row r="417" spans="1:1" ht="15" x14ac:dyDescent="0.2">
      <c r="A417"/>
    </row>
    <row r="418" spans="1:1" ht="15" x14ac:dyDescent="0.2">
      <c r="A418"/>
    </row>
    <row r="419" spans="1:1" ht="15" x14ac:dyDescent="0.2">
      <c r="A419"/>
    </row>
    <row r="420" spans="1:1" ht="15" x14ac:dyDescent="0.2">
      <c r="A420"/>
    </row>
    <row r="421" spans="1:1" ht="15" x14ac:dyDescent="0.2">
      <c r="A421"/>
    </row>
    <row r="422" spans="1:1" ht="15" x14ac:dyDescent="0.2">
      <c r="A422"/>
    </row>
    <row r="423" spans="1:1" ht="15" x14ac:dyDescent="0.2">
      <c r="A423"/>
    </row>
    <row r="424" spans="1:1" ht="15" x14ac:dyDescent="0.2">
      <c r="A424"/>
    </row>
    <row r="425" spans="1:1" ht="15" x14ac:dyDescent="0.2">
      <c r="A425"/>
    </row>
    <row r="426" spans="1:1" ht="15" x14ac:dyDescent="0.2">
      <c r="A426"/>
    </row>
    <row r="427" spans="1:1" ht="15" x14ac:dyDescent="0.2">
      <c r="A427"/>
    </row>
    <row r="428" spans="1:1" ht="15" x14ac:dyDescent="0.2">
      <c r="A428"/>
    </row>
    <row r="429" spans="1:1" ht="15" x14ac:dyDescent="0.2">
      <c r="A429"/>
    </row>
    <row r="430" spans="1:1" ht="15" x14ac:dyDescent="0.2">
      <c r="A430"/>
    </row>
    <row r="431" spans="1:1" ht="15" x14ac:dyDescent="0.2">
      <c r="A431"/>
    </row>
    <row r="432" spans="1:1" ht="15" x14ac:dyDescent="0.2">
      <c r="A432"/>
    </row>
    <row r="433" spans="1:1" ht="15" x14ac:dyDescent="0.2">
      <c r="A433"/>
    </row>
    <row r="434" spans="1:1" ht="15" x14ac:dyDescent="0.2">
      <c r="A434"/>
    </row>
    <row r="435" spans="1:1" ht="15" x14ac:dyDescent="0.2">
      <c r="A435"/>
    </row>
    <row r="436" spans="1:1" ht="15" x14ac:dyDescent="0.2">
      <c r="A436"/>
    </row>
    <row r="437" spans="1:1" ht="15" x14ac:dyDescent="0.2">
      <c r="A437"/>
    </row>
    <row r="438" spans="1:1" ht="15" x14ac:dyDescent="0.2">
      <c r="A438"/>
    </row>
    <row r="439" spans="1:1" ht="15" x14ac:dyDescent="0.2">
      <c r="A439"/>
    </row>
    <row r="440" spans="1:1" ht="15" x14ac:dyDescent="0.2">
      <c r="A440"/>
    </row>
    <row r="441" spans="1:1" ht="15" x14ac:dyDescent="0.2">
      <c r="A441"/>
    </row>
    <row r="442" spans="1:1" ht="15" x14ac:dyDescent="0.2">
      <c r="A442"/>
    </row>
    <row r="443" spans="1:1" ht="15" x14ac:dyDescent="0.2">
      <c r="A443"/>
    </row>
    <row r="444" spans="1:1" ht="15" x14ac:dyDescent="0.2">
      <c r="A444"/>
    </row>
    <row r="445" spans="1:1" ht="15" x14ac:dyDescent="0.2">
      <c r="A445"/>
    </row>
    <row r="446" spans="1:1" ht="15" x14ac:dyDescent="0.2">
      <c r="A446"/>
    </row>
    <row r="447" spans="1:1" ht="15" x14ac:dyDescent="0.2">
      <c r="A447"/>
    </row>
    <row r="448" spans="1:1" ht="15" x14ac:dyDescent="0.2">
      <c r="A448"/>
    </row>
    <row r="449" spans="1:1" ht="15" x14ac:dyDescent="0.2">
      <c r="A449"/>
    </row>
    <row r="450" spans="1:1" ht="15" x14ac:dyDescent="0.2">
      <c r="A450"/>
    </row>
    <row r="451" spans="1:1" ht="15" x14ac:dyDescent="0.2">
      <c r="A451"/>
    </row>
    <row r="452" spans="1:1" ht="15" x14ac:dyDescent="0.2">
      <c r="A452"/>
    </row>
    <row r="453" spans="1:1" ht="15" x14ac:dyDescent="0.2">
      <c r="A453"/>
    </row>
    <row r="454" spans="1:1" ht="15" x14ac:dyDescent="0.2">
      <c r="A454"/>
    </row>
    <row r="455" spans="1:1" ht="15" x14ac:dyDescent="0.2">
      <c r="A455"/>
    </row>
    <row r="456" spans="1:1" ht="15" x14ac:dyDescent="0.2">
      <c r="A456"/>
    </row>
    <row r="457" spans="1:1" ht="15" x14ac:dyDescent="0.2">
      <c r="A457"/>
    </row>
    <row r="458" spans="1:1" ht="15" x14ac:dyDescent="0.2">
      <c r="A458"/>
    </row>
    <row r="459" spans="1:1" ht="15" x14ac:dyDescent="0.2">
      <c r="A459"/>
    </row>
    <row r="460" spans="1:1" ht="15" x14ac:dyDescent="0.2">
      <c r="A460"/>
    </row>
    <row r="461" spans="1:1" ht="15" x14ac:dyDescent="0.2">
      <c r="A461"/>
    </row>
    <row r="462" spans="1:1" ht="15" x14ac:dyDescent="0.2">
      <c r="A462"/>
    </row>
    <row r="463" spans="1:1" ht="15" x14ac:dyDescent="0.2">
      <c r="A463"/>
    </row>
    <row r="464" spans="1:1" ht="15" x14ac:dyDescent="0.2">
      <c r="A464"/>
    </row>
    <row r="465" spans="1:1" ht="15" x14ac:dyDescent="0.2">
      <c r="A465"/>
    </row>
    <row r="466" spans="1:1" ht="15" x14ac:dyDescent="0.2">
      <c r="A466"/>
    </row>
    <row r="467" spans="1:1" ht="15" x14ac:dyDescent="0.2">
      <c r="A467"/>
    </row>
    <row r="468" spans="1:1" ht="15" x14ac:dyDescent="0.2">
      <c r="A468"/>
    </row>
    <row r="469" spans="1:1" ht="15" x14ac:dyDescent="0.2">
      <c r="A469"/>
    </row>
    <row r="470" spans="1:1" ht="15" x14ac:dyDescent="0.2">
      <c r="A470"/>
    </row>
    <row r="471" spans="1:1" ht="15" x14ac:dyDescent="0.2">
      <c r="A471"/>
    </row>
    <row r="472" spans="1:1" ht="15" x14ac:dyDescent="0.2">
      <c r="A472"/>
    </row>
    <row r="473" spans="1:1" ht="15" x14ac:dyDescent="0.2">
      <c r="A473"/>
    </row>
    <row r="474" spans="1:1" ht="15" x14ac:dyDescent="0.2">
      <c r="A474"/>
    </row>
    <row r="475" spans="1:1" ht="15" x14ac:dyDescent="0.2">
      <c r="A475"/>
    </row>
    <row r="476" spans="1:1" ht="15" x14ac:dyDescent="0.2">
      <c r="A476"/>
    </row>
    <row r="477" spans="1:1" ht="15" x14ac:dyDescent="0.2">
      <c r="A477"/>
    </row>
    <row r="478" spans="1:1" ht="15" x14ac:dyDescent="0.2">
      <c r="A478"/>
    </row>
    <row r="479" spans="1:1" ht="15" x14ac:dyDescent="0.2">
      <c r="A479"/>
    </row>
    <row r="480" spans="1:1" ht="15" x14ac:dyDescent="0.2">
      <c r="A480"/>
    </row>
    <row r="481" spans="1:1" ht="15" x14ac:dyDescent="0.2">
      <c r="A481"/>
    </row>
    <row r="482" spans="1:1" ht="15" x14ac:dyDescent="0.2">
      <c r="A482"/>
    </row>
    <row r="483" spans="1:1" ht="15" x14ac:dyDescent="0.2">
      <c r="A483"/>
    </row>
    <row r="484" spans="1:1" ht="15" x14ac:dyDescent="0.2">
      <c r="A484"/>
    </row>
    <row r="485" spans="1:1" ht="15" x14ac:dyDescent="0.2">
      <c r="A485"/>
    </row>
    <row r="486" spans="1:1" ht="15" x14ac:dyDescent="0.2">
      <c r="A486"/>
    </row>
    <row r="487" spans="1:1" ht="15" x14ac:dyDescent="0.2">
      <c r="A487"/>
    </row>
    <row r="488" spans="1:1" ht="15" x14ac:dyDescent="0.2">
      <c r="A488"/>
    </row>
    <row r="489" spans="1:1" ht="15" x14ac:dyDescent="0.2">
      <c r="A489"/>
    </row>
    <row r="490" spans="1:1" ht="15" x14ac:dyDescent="0.2">
      <c r="A490"/>
    </row>
    <row r="491" spans="1:1" ht="15" x14ac:dyDescent="0.2">
      <c r="A491"/>
    </row>
    <row r="492" spans="1:1" ht="15" x14ac:dyDescent="0.2">
      <c r="A492"/>
    </row>
    <row r="493" spans="1:1" ht="15" x14ac:dyDescent="0.2">
      <c r="A493"/>
    </row>
    <row r="494" spans="1:1" ht="15" x14ac:dyDescent="0.2">
      <c r="A494"/>
    </row>
    <row r="495" spans="1:1" ht="15" x14ac:dyDescent="0.2">
      <c r="A495"/>
    </row>
    <row r="496" spans="1:1" ht="15" x14ac:dyDescent="0.2">
      <c r="A496"/>
    </row>
    <row r="497" spans="1:1" ht="15" x14ac:dyDescent="0.2">
      <c r="A497"/>
    </row>
    <row r="498" spans="1:1" ht="15" x14ac:dyDescent="0.2">
      <c r="A498"/>
    </row>
    <row r="499" spans="1:1" ht="15" x14ac:dyDescent="0.2">
      <c r="A499"/>
    </row>
    <row r="500" spans="1:1" ht="15" x14ac:dyDescent="0.2">
      <c r="A500"/>
    </row>
    <row r="501" spans="1:1" ht="15" x14ac:dyDescent="0.2">
      <c r="A501"/>
    </row>
    <row r="502" spans="1:1" ht="15" x14ac:dyDescent="0.2">
      <c r="A502"/>
    </row>
    <row r="503" spans="1:1" ht="15" x14ac:dyDescent="0.2">
      <c r="A503"/>
    </row>
    <row r="504" spans="1:1" ht="15" x14ac:dyDescent="0.2">
      <c r="A504"/>
    </row>
    <row r="505" spans="1:1" ht="15" x14ac:dyDescent="0.2">
      <c r="A505"/>
    </row>
    <row r="506" spans="1:1" ht="15" x14ac:dyDescent="0.2">
      <c r="A506"/>
    </row>
    <row r="507" spans="1:1" ht="15" x14ac:dyDescent="0.2">
      <c r="A507"/>
    </row>
    <row r="508" spans="1:1" ht="15" x14ac:dyDescent="0.2">
      <c r="A508"/>
    </row>
    <row r="509" spans="1:1" ht="15" x14ac:dyDescent="0.2">
      <c r="A509"/>
    </row>
    <row r="510" spans="1:1" ht="15" x14ac:dyDescent="0.2">
      <c r="A510"/>
    </row>
    <row r="511" spans="1:1" ht="15" x14ac:dyDescent="0.2">
      <c r="A511"/>
    </row>
    <row r="512" spans="1:1" ht="15" x14ac:dyDescent="0.2">
      <c r="A512"/>
    </row>
    <row r="513" spans="1:1" ht="15" x14ac:dyDescent="0.2">
      <c r="A513"/>
    </row>
    <row r="514" spans="1:1" ht="15" x14ac:dyDescent="0.2">
      <c r="A514"/>
    </row>
    <row r="515" spans="1:1" ht="15" x14ac:dyDescent="0.2">
      <c r="A515"/>
    </row>
    <row r="516" spans="1:1" ht="15" x14ac:dyDescent="0.2">
      <c r="A516"/>
    </row>
    <row r="517" spans="1:1" ht="15" x14ac:dyDescent="0.2">
      <c r="A517"/>
    </row>
    <row r="518" spans="1:1" ht="15" x14ac:dyDescent="0.2">
      <c r="A518"/>
    </row>
    <row r="519" spans="1:1" ht="15" x14ac:dyDescent="0.2">
      <c r="A519"/>
    </row>
    <row r="520" spans="1:1" ht="15" x14ac:dyDescent="0.2">
      <c r="A520"/>
    </row>
    <row r="521" spans="1:1" ht="15" x14ac:dyDescent="0.2">
      <c r="A521"/>
    </row>
    <row r="522" spans="1:1" ht="15" x14ac:dyDescent="0.2">
      <c r="A522"/>
    </row>
    <row r="523" spans="1:1" ht="15" x14ac:dyDescent="0.2">
      <c r="A523"/>
    </row>
    <row r="524" spans="1:1" ht="15" x14ac:dyDescent="0.2">
      <c r="A524"/>
    </row>
    <row r="525" spans="1:1" ht="15" x14ac:dyDescent="0.2">
      <c r="A525"/>
    </row>
    <row r="526" spans="1:1" ht="15" x14ac:dyDescent="0.2">
      <c r="A526"/>
    </row>
    <row r="527" spans="1:1" ht="15" x14ac:dyDescent="0.2">
      <c r="A527"/>
    </row>
    <row r="528" spans="1:1" ht="15" x14ac:dyDescent="0.2">
      <c r="A528"/>
    </row>
    <row r="529" spans="1:1" ht="15" x14ac:dyDescent="0.2">
      <c r="A529"/>
    </row>
    <row r="530" spans="1:1" ht="15" x14ac:dyDescent="0.2">
      <c r="A530"/>
    </row>
    <row r="531" spans="1:1" ht="15" x14ac:dyDescent="0.2">
      <c r="A531"/>
    </row>
    <row r="532" spans="1:1" ht="15" x14ac:dyDescent="0.2">
      <c r="A532"/>
    </row>
    <row r="533" spans="1:1" ht="15" x14ac:dyDescent="0.2">
      <c r="A533"/>
    </row>
    <row r="534" spans="1:1" ht="15" x14ac:dyDescent="0.2">
      <c r="A534"/>
    </row>
    <row r="535" spans="1:1" ht="15" x14ac:dyDescent="0.2">
      <c r="A535"/>
    </row>
    <row r="536" spans="1:1" ht="15" x14ac:dyDescent="0.2">
      <c r="A536"/>
    </row>
    <row r="537" spans="1:1" ht="15" x14ac:dyDescent="0.2">
      <c r="A537"/>
    </row>
    <row r="538" spans="1:1" ht="15" x14ac:dyDescent="0.2">
      <c r="A538"/>
    </row>
    <row r="539" spans="1:1" ht="15" x14ac:dyDescent="0.2">
      <c r="A539"/>
    </row>
    <row r="540" spans="1:1" ht="15" x14ac:dyDescent="0.2">
      <c r="A540"/>
    </row>
    <row r="541" spans="1:1" ht="15" x14ac:dyDescent="0.2">
      <c r="A541"/>
    </row>
    <row r="542" spans="1:1" ht="15" x14ac:dyDescent="0.2">
      <c r="A542"/>
    </row>
    <row r="543" spans="1:1" ht="15" x14ac:dyDescent="0.2">
      <c r="A543"/>
    </row>
    <row r="544" spans="1:1" ht="15" x14ac:dyDescent="0.2">
      <c r="A544"/>
    </row>
    <row r="545" spans="1:1" ht="15" x14ac:dyDescent="0.2">
      <c r="A545"/>
    </row>
    <row r="546" spans="1:1" ht="15" x14ac:dyDescent="0.2">
      <c r="A546"/>
    </row>
    <row r="547" spans="1:1" ht="15" x14ac:dyDescent="0.2">
      <c r="A547"/>
    </row>
    <row r="548" spans="1:1" ht="15" x14ac:dyDescent="0.2">
      <c r="A548"/>
    </row>
    <row r="549" spans="1:1" ht="15" x14ac:dyDescent="0.2">
      <c r="A549"/>
    </row>
    <row r="550" spans="1:1" ht="15" x14ac:dyDescent="0.2">
      <c r="A550"/>
    </row>
    <row r="551" spans="1:1" ht="15" x14ac:dyDescent="0.2">
      <c r="A551"/>
    </row>
    <row r="552" spans="1:1" ht="15" x14ac:dyDescent="0.2">
      <c r="A552"/>
    </row>
    <row r="553" spans="1:1" ht="15" x14ac:dyDescent="0.2">
      <c r="A553"/>
    </row>
    <row r="554" spans="1:1" ht="15" x14ac:dyDescent="0.2">
      <c r="A554"/>
    </row>
    <row r="555" spans="1:1" ht="15" x14ac:dyDescent="0.2">
      <c r="A555"/>
    </row>
    <row r="556" spans="1:1" ht="15" x14ac:dyDescent="0.2">
      <c r="A556"/>
    </row>
    <row r="557" spans="1:1" ht="15" x14ac:dyDescent="0.2">
      <c r="A557"/>
    </row>
    <row r="558" spans="1:1" ht="15" x14ac:dyDescent="0.2">
      <c r="A558"/>
    </row>
    <row r="559" spans="1:1" ht="15" x14ac:dyDescent="0.2">
      <c r="A559"/>
    </row>
    <row r="560" spans="1:1" ht="15" x14ac:dyDescent="0.2">
      <c r="A560"/>
    </row>
    <row r="561" spans="1:1" ht="15" x14ac:dyDescent="0.2">
      <c r="A561"/>
    </row>
    <row r="562" spans="1:1" ht="15" x14ac:dyDescent="0.2">
      <c r="A562"/>
    </row>
    <row r="563" spans="1:1" ht="15" x14ac:dyDescent="0.2">
      <c r="A563"/>
    </row>
    <row r="564" spans="1:1" ht="15" x14ac:dyDescent="0.2">
      <c r="A564"/>
    </row>
    <row r="565" spans="1:1" ht="15" x14ac:dyDescent="0.2">
      <c r="A565"/>
    </row>
    <row r="566" spans="1:1" ht="15" x14ac:dyDescent="0.2">
      <c r="A566"/>
    </row>
    <row r="567" spans="1:1" ht="15" x14ac:dyDescent="0.2">
      <c r="A567"/>
    </row>
    <row r="568" spans="1:1" ht="15" x14ac:dyDescent="0.2">
      <c r="A568"/>
    </row>
    <row r="569" spans="1:1" ht="15" x14ac:dyDescent="0.2">
      <c r="A569"/>
    </row>
    <row r="570" spans="1:1" ht="15" x14ac:dyDescent="0.2">
      <c r="A570"/>
    </row>
    <row r="571" spans="1:1" ht="15" x14ac:dyDescent="0.2">
      <c r="A571"/>
    </row>
    <row r="572" spans="1:1" ht="15" x14ac:dyDescent="0.2">
      <c r="A572"/>
    </row>
    <row r="573" spans="1:1" ht="15" x14ac:dyDescent="0.2">
      <c r="A573"/>
    </row>
    <row r="574" spans="1:1" ht="15" x14ac:dyDescent="0.2">
      <c r="A574"/>
    </row>
    <row r="575" spans="1:1" ht="15" x14ac:dyDescent="0.2">
      <c r="A575"/>
    </row>
    <row r="576" spans="1:1" ht="15" x14ac:dyDescent="0.2">
      <c r="A576"/>
    </row>
    <row r="577" spans="1:1" ht="15" x14ac:dyDescent="0.2">
      <c r="A577"/>
    </row>
    <row r="578" spans="1:1" ht="15" x14ac:dyDescent="0.2">
      <c r="A578"/>
    </row>
    <row r="579" spans="1:1" ht="15" x14ac:dyDescent="0.2">
      <c r="A579"/>
    </row>
    <row r="580" spans="1:1" ht="15" x14ac:dyDescent="0.2">
      <c r="A580"/>
    </row>
    <row r="581" spans="1:1" ht="15" x14ac:dyDescent="0.2">
      <c r="A581"/>
    </row>
    <row r="582" spans="1:1" ht="15" x14ac:dyDescent="0.2">
      <c r="A582"/>
    </row>
    <row r="583" spans="1:1" ht="15" x14ac:dyDescent="0.2">
      <c r="A583"/>
    </row>
    <row r="584" spans="1:1" ht="15" x14ac:dyDescent="0.2">
      <c r="A584"/>
    </row>
    <row r="585" spans="1:1" ht="15" x14ac:dyDescent="0.2">
      <c r="A585"/>
    </row>
    <row r="586" spans="1:1" ht="15" x14ac:dyDescent="0.2">
      <c r="A586"/>
    </row>
    <row r="587" spans="1:1" ht="15" x14ac:dyDescent="0.2">
      <c r="A587"/>
    </row>
    <row r="588" spans="1:1" ht="15" x14ac:dyDescent="0.2">
      <c r="A588"/>
    </row>
    <row r="589" spans="1:1" ht="15" x14ac:dyDescent="0.2">
      <c r="A589"/>
    </row>
    <row r="590" spans="1:1" ht="15" x14ac:dyDescent="0.2">
      <c r="A590"/>
    </row>
    <row r="591" spans="1:1" ht="15" x14ac:dyDescent="0.2">
      <c r="A591"/>
    </row>
    <row r="592" spans="1:1" ht="15" x14ac:dyDescent="0.2">
      <c r="A592"/>
    </row>
    <row r="593" spans="1:1" ht="15" x14ac:dyDescent="0.2">
      <c r="A593"/>
    </row>
    <row r="594" spans="1:1" ht="15" x14ac:dyDescent="0.2">
      <c r="A594"/>
    </row>
    <row r="595" spans="1:1" ht="15" x14ac:dyDescent="0.2">
      <c r="A595"/>
    </row>
    <row r="596" spans="1:1" ht="15" x14ac:dyDescent="0.2">
      <c r="A596"/>
    </row>
    <row r="597" spans="1:1" ht="15" x14ac:dyDescent="0.2">
      <c r="A597"/>
    </row>
    <row r="598" spans="1:1" ht="15" x14ac:dyDescent="0.2">
      <c r="A598"/>
    </row>
    <row r="599" spans="1:1" ht="15" x14ac:dyDescent="0.2">
      <c r="A599"/>
    </row>
    <row r="600" spans="1:1" ht="15" x14ac:dyDescent="0.2">
      <c r="A600"/>
    </row>
    <row r="601" spans="1:1" ht="15" x14ac:dyDescent="0.2">
      <c r="A601"/>
    </row>
    <row r="602" spans="1:1" ht="15" x14ac:dyDescent="0.2">
      <c r="A602"/>
    </row>
    <row r="603" spans="1:1" ht="15" x14ac:dyDescent="0.2">
      <c r="A603"/>
    </row>
    <row r="604" spans="1:1" ht="15" x14ac:dyDescent="0.2">
      <c r="A604"/>
    </row>
    <row r="605" spans="1:1" ht="15" x14ac:dyDescent="0.2">
      <c r="A605"/>
    </row>
    <row r="606" spans="1:1" ht="15" x14ac:dyDescent="0.2">
      <c r="A606"/>
    </row>
    <row r="607" spans="1:1" ht="15" x14ac:dyDescent="0.2">
      <c r="A607"/>
    </row>
    <row r="608" spans="1:1" ht="15" x14ac:dyDescent="0.2">
      <c r="A608"/>
    </row>
    <row r="609" spans="1:1" ht="15" x14ac:dyDescent="0.2">
      <c r="A609"/>
    </row>
    <row r="610" spans="1:1" ht="15" x14ac:dyDescent="0.2">
      <c r="A610"/>
    </row>
    <row r="611" spans="1:1" ht="15" x14ac:dyDescent="0.2">
      <c r="A611"/>
    </row>
    <row r="612" spans="1:1" ht="15" x14ac:dyDescent="0.2">
      <c r="A612"/>
    </row>
    <row r="613" spans="1:1" ht="15" x14ac:dyDescent="0.2">
      <c r="A613"/>
    </row>
    <row r="614" spans="1:1" ht="15" x14ac:dyDescent="0.2">
      <c r="A614"/>
    </row>
    <row r="615" spans="1:1" ht="15" x14ac:dyDescent="0.2">
      <c r="A615"/>
    </row>
    <row r="616" spans="1:1" ht="15" x14ac:dyDescent="0.2">
      <c r="A616"/>
    </row>
    <row r="617" spans="1:1" ht="15" x14ac:dyDescent="0.2">
      <c r="A617"/>
    </row>
    <row r="618" spans="1:1" ht="15" x14ac:dyDescent="0.2">
      <c r="A618"/>
    </row>
    <row r="619" spans="1:1" ht="15" x14ac:dyDescent="0.2">
      <c r="A619"/>
    </row>
    <row r="620" spans="1:1" ht="15" x14ac:dyDescent="0.2">
      <c r="A620"/>
    </row>
    <row r="621" spans="1:1" ht="15" x14ac:dyDescent="0.2">
      <c r="A621"/>
    </row>
    <row r="622" spans="1:1" ht="15" x14ac:dyDescent="0.2">
      <c r="A622"/>
    </row>
    <row r="623" spans="1:1" ht="15" x14ac:dyDescent="0.2">
      <c r="A623"/>
    </row>
    <row r="624" spans="1:1" ht="15" x14ac:dyDescent="0.2">
      <c r="A624"/>
    </row>
    <row r="625" spans="1:1" ht="15" x14ac:dyDescent="0.2">
      <c r="A625"/>
    </row>
    <row r="626" spans="1:1" ht="15" x14ac:dyDescent="0.2">
      <c r="A626"/>
    </row>
    <row r="627" spans="1:1" ht="15" x14ac:dyDescent="0.2">
      <c r="A627"/>
    </row>
    <row r="628" spans="1:1" ht="15" x14ac:dyDescent="0.2">
      <c r="A628"/>
    </row>
    <row r="629" spans="1:1" ht="15" x14ac:dyDescent="0.2">
      <c r="A629"/>
    </row>
    <row r="630" spans="1:1" ht="15" x14ac:dyDescent="0.2">
      <c r="A630"/>
    </row>
    <row r="631" spans="1:1" ht="15" x14ac:dyDescent="0.2">
      <c r="A631"/>
    </row>
    <row r="632" spans="1:1" ht="15" x14ac:dyDescent="0.2">
      <c r="A632"/>
    </row>
    <row r="633" spans="1:1" ht="15" x14ac:dyDescent="0.2">
      <c r="A633"/>
    </row>
    <row r="634" spans="1:1" ht="15" x14ac:dyDescent="0.2">
      <c r="A634"/>
    </row>
    <row r="635" spans="1:1" ht="15" x14ac:dyDescent="0.2">
      <c r="A635"/>
    </row>
    <row r="636" spans="1:1" ht="15" x14ac:dyDescent="0.2">
      <c r="A636"/>
    </row>
    <row r="637" spans="1:1" ht="15" x14ac:dyDescent="0.2">
      <c r="A637"/>
    </row>
    <row r="638" spans="1:1" ht="15" x14ac:dyDescent="0.2">
      <c r="A638"/>
    </row>
    <row r="639" spans="1:1" ht="15" x14ac:dyDescent="0.2">
      <c r="A639"/>
    </row>
    <row r="640" spans="1:1" ht="15" x14ac:dyDescent="0.2">
      <c r="A640"/>
    </row>
    <row r="641" spans="1:1" ht="15" x14ac:dyDescent="0.2">
      <c r="A641"/>
    </row>
    <row r="642" spans="1:1" ht="15" x14ac:dyDescent="0.2">
      <c r="A642"/>
    </row>
    <row r="643" spans="1:1" ht="15" x14ac:dyDescent="0.2">
      <c r="A643"/>
    </row>
    <row r="644" spans="1:1" ht="15" x14ac:dyDescent="0.2">
      <c r="A644"/>
    </row>
    <row r="645" spans="1:1" ht="15" x14ac:dyDescent="0.2">
      <c r="A645"/>
    </row>
    <row r="646" spans="1:1" ht="15" x14ac:dyDescent="0.2">
      <c r="A646"/>
    </row>
    <row r="647" spans="1:1" ht="15" x14ac:dyDescent="0.2">
      <c r="A647"/>
    </row>
    <row r="648" spans="1:1" ht="15" x14ac:dyDescent="0.2">
      <c r="A648"/>
    </row>
    <row r="649" spans="1:1" ht="15" x14ac:dyDescent="0.2">
      <c r="A649"/>
    </row>
    <row r="650" spans="1:1" ht="15" x14ac:dyDescent="0.2">
      <c r="A650"/>
    </row>
    <row r="651" spans="1:1" ht="15" x14ac:dyDescent="0.2">
      <c r="A651"/>
    </row>
    <row r="652" spans="1:1" ht="15" x14ac:dyDescent="0.2">
      <c r="A652"/>
    </row>
    <row r="653" spans="1:1" ht="15" x14ac:dyDescent="0.2">
      <c r="A653"/>
    </row>
    <row r="654" spans="1:1" ht="15" x14ac:dyDescent="0.2">
      <c r="A654"/>
    </row>
    <row r="655" spans="1:1" ht="15" x14ac:dyDescent="0.2">
      <c r="A655"/>
    </row>
    <row r="656" spans="1:1" ht="15" x14ac:dyDescent="0.2">
      <c r="A656"/>
    </row>
    <row r="657" spans="1:1" ht="15" x14ac:dyDescent="0.2">
      <c r="A657"/>
    </row>
    <row r="658" spans="1:1" ht="15" x14ac:dyDescent="0.2">
      <c r="A658"/>
    </row>
    <row r="659" spans="1:1" ht="15" x14ac:dyDescent="0.2">
      <c r="A659"/>
    </row>
    <row r="660" spans="1:1" ht="15" x14ac:dyDescent="0.2">
      <c r="A660"/>
    </row>
    <row r="661" spans="1:1" ht="15" x14ac:dyDescent="0.2">
      <c r="A661"/>
    </row>
    <row r="662" spans="1:1" ht="15" x14ac:dyDescent="0.2">
      <c r="A662"/>
    </row>
    <row r="663" spans="1:1" ht="15" x14ac:dyDescent="0.2">
      <c r="A663"/>
    </row>
    <row r="664" spans="1:1" ht="15" x14ac:dyDescent="0.2">
      <c r="A664"/>
    </row>
    <row r="665" spans="1:1" ht="15" x14ac:dyDescent="0.2">
      <c r="A665"/>
    </row>
    <row r="666" spans="1:1" ht="15" x14ac:dyDescent="0.2">
      <c r="A666"/>
    </row>
    <row r="667" spans="1:1" ht="15" x14ac:dyDescent="0.2">
      <c r="A667"/>
    </row>
    <row r="668" spans="1:1" ht="15" x14ac:dyDescent="0.2">
      <c r="A668"/>
    </row>
    <row r="669" spans="1:1" ht="15" x14ac:dyDescent="0.2">
      <c r="A669"/>
    </row>
    <row r="670" spans="1:1" ht="15" x14ac:dyDescent="0.2">
      <c r="A670"/>
    </row>
    <row r="671" spans="1:1" ht="15" x14ac:dyDescent="0.2">
      <c r="A671"/>
    </row>
    <row r="672" spans="1:1" ht="15" x14ac:dyDescent="0.2">
      <c r="A672"/>
    </row>
    <row r="673" spans="1:1" ht="15" x14ac:dyDescent="0.2">
      <c r="A673"/>
    </row>
    <row r="674" spans="1:1" ht="15" x14ac:dyDescent="0.2">
      <c r="A674"/>
    </row>
    <row r="675" spans="1:1" ht="15" x14ac:dyDescent="0.2">
      <c r="A675"/>
    </row>
    <row r="676" spans="1:1" ht="15" x14ac:dyDescent="0.2">
      <c r="A676"/>
    </row>
    <row r="677" spans="1:1" ht="15" x14ac:dyDescent="0.2">
      <c r="A677"/>
    </row>
    <row r="678" spans="1:1" ht="15" x14ac:dyDescent="0.2">
      <c r="A678"/>
    </row>
    <row r="679" spans="1:1" ht="15" x14ac:dyDescent="0.2">
      <c r="A679"/>
    </row>
    <row r="680" spans="1:1" ht="15" x14ac:dyDescent="0.2">
      <c r="A680"/>
    </row>
    <row r="681" spans="1:1" ht="15" x14ac:dyDescent="0.2">
      <c r="A681"/>
    </row>
    <row r="682" spans="1:1" ht="15" x14ac:dyDescent="0.2">
      <c r="A682"/>
    </row>
    <row r="683" spans="1:1" ht="15" x14ac:dyDescent="0.2">
      <c r="A683"/>
    </row>
    <row r="684" spans="1:1" ht="15" x14ac:dyDescent="0.2">
      <c r="A684"/>
    </row>
    <row r="685" spans="1:1" ht="15" x14ac:dyDescent="0.2">
      <c r="A685"/>
    </row>
    <row r="686" spans="1:1" ht="15" x14ac:dyDescent="0.2">
      <c r="A686"/>
    </row>
    <row r="687" spans="1:1" ht="15" x14ac:dyDescent="0.2">
      <c r="A687"/>
    </row>
    <row r="688" spans="1:1" ht="15" x14ac:dyDescent="0.2">
      <c r="A688"/>
    </row>
    <row r="689" spans="1:1" ht="15" x14ac:dyDescent="0.2">
      <c r="A689"/>
    </row>
    <row r="690" spans="1:1" ht="15" x14ac:dyDescent="0.2">
      <c r="A690"/>
    </row>
    <row r="691" spans="1:1" ht="15" x14ac:dyDescent="0.2">
      <c r="A691"/>
    </row>
    <row r="692" spans="1:1" ht="15" x14ac:dyDescent="0.2">
      <c r="A692"/>
    </row>
    <row r="693" spans="1:1" ht="15" x14ac:dyDescent="0.2">
      <c r="A693"/>
    </row>
    <row r="694" spans="1:1" ht="15" x14ac:dyDescent="0.2">
      <c r="A694"/>
    </row>
    <row r="695" spans="1:1" ht="15" x14ac:dyDescent="0.2">
      <c r="A695"/>
    </row>
    <row r="696" spans="1:1" ht="15" x14ac:dyDescent="0.2">
      <c r="A696"/>
    </row>
    <row r="697" spans="1:1" ht="15" x14ac:dyDescent="0.2">
      <c r="A697"/>
    </row>
    <row r="698" spans="1:1" ht="15" x14ac:dyDescent="0.2">
      <c r="A698"/>
    </row>
    <row r="699" spans="1:1" ht="15" x14ac:dyDescent="0.2">
      <c r="A699"/>
    </row>
    <row r="700" spans="1:1" ht="15" x14ac:dyDescent="0.2">
      <c r="A700"/>
    </row>
    <row r="701" spans="1:1" ht="15" x14ac:dyDescent="0.2">
      <c r="A701"/>
    </row>
    <row r="702" spans="1:1" ht="15" x14ac:dyDescent="0.2">
      <c r="A702"/>
    </row>
    <row r="703" spans="1:1" ht="15" x14ac:dyDescent="0.2">
      <c r="A703"/>
    </row>
    <row r="704" spans="1:1" ht="15" x14ac:dyDescent="0.2">
      <c r="A704"/>
    </row>
    <row r="705" spans="1:1" ht="15" x14ac:dyDescent="0.2">
      <c r="A705"/>
    </row>
    <row r="706" spans="1:1" ht="15" x14ac:dyDescent="0.2">
      <c r="A706"/>
    </row>
    <row r="707" spans="1:1" ht="15" x14ac:dyDescent="0.2">
      <c r="A707"/>
    </row>
    <row r="708" spans="1:1" ht="15" x14ac:dyDescent="0.2">
      <c r="A708"/>
    </row>
    <row r="709" spans="1:1" ht="15" x14ac:dyDescent="0.2">
      <c r="A709"/>
    </row>
    <row r="710" spans="1:1" ht="15" x14ac:dyDescent="0.2">
      <c r="A710"/>
    </row>
    <row r="711" spans="1:1" ht="15" x14ac:dyDescent="0.2">
      <c r="A711"/>
    </row>
    <row r="712" spans="1:1" ht="15" x14ac:dyDescent="0.2">
      <c r="A712"/>
    </row>
    <row r="713" spans="1:1" ht="15" x14ac:dyDescent="0.2">
      <c r="A713"/>
    </row>
    <row r="714" spans="1:1" ht="15" x14ac:dyDescent="0.2">
      <c r="A714"/>
    </row>
    <row r="715" spans="1:1" ht="15" x14ac:dyDescent="0.2">
      <c r="A715"/>
    </row>
    <row r="716" spans="1:1" ht="15" x14ac:dyDescent="0.2">
      <c r="A716"/>
    </row>
    <row r="717" spans="1:1" ht="15" x14ac:dyDescent="0.2">
      <c r="A717"/>
    </row>
    <row r="718" spans="1:1" ht="15" x14ac:dyDescent="0.2">
      <c r="A718"/>
    </row>
    <row r="719" spans="1:1" ht="15" x14ac:dyDescent="0.2">
      <c r="A719"/>
    </row>
    <row r="720" spans="1:1" ht="15" x14ac:dyDescent="0.2">
      <c r="A720"/>
    </row>
    <row r="721" spans="1:1" ht="15" x14ac:dyDescent="0.2">
      <c r="A721"/>
    </row>
    <row r="722" spans="1:1" ht="15" x14ac:dyDescent="0.2">
      <c r="A722"/>
    </row>
    <row r="723" spans="1:1" ht="15" x14ac:dyDescent="0.2">
      <c r="A723"/>
    </row>
    <row r="724" spans="1:1" ht="15" x14ac:dyDescent="0.2">
      <c r="A724"/>
    </row>
    <row r="725" spans="1:1" ht="15" x14ac:dyDescent="0.2">
      <c r="A725"/>
    </row>
    <row r="726" spans="1:1" ht="15" x14ac:dyDescent="0.2">
      <c r="A726"/>
    </row>
    <row r="727" spans="1:1" ht="15" x14ac:dyDescent="0.2">
      <c r="A727"/>
    </row>
    <row r="728" spans="1:1" ht="15" x14ac:dyDescent="0.2">
      <c r="A728"/>
    </row>
    <row r="729" spans="1:1" ht="15" x14ac:dyDescent="0.2">
      <c r="A729"/>
    </row>
    <row r="730" spans="1:1" ht="15" x14ac:dyDescent="0.2">
      <c r="A730"/>
    </row>
    <row r="731" spans="1:1" ht="15" x14ac:dyDescent="0.2">
      <c r="A731"/>
    </row>
    <row r="732" spans="1:1" ht="15" x14ac:dyDescent="0.2">
      <c r="A732"/>
    </row>
    <row r="733" spans="1:1" ht="15" x14ac:dyDescent="0.2">
      <c r="A733"/>
    </row>
    <row r="734" spans="1:1" ht="15" x14ac:dyDescent="0.2">
      <c r="A734"/>
    </row>
    <row r="735" spans="1:1" ht="15" x14ac:dyDescent="0.2">
      <c r="A735"/>
    </row>
    <row r="736" spans="1:1" ht="15" x14ac:dyDescent="0.2">
      <c r="A736"/>
    </row>
    <row r="737" spans="1:1" ht="15" x14ac:dyDescent="0.2">
      <c r="A737"/>
    </row>
    <row r="738" spans="1:1" ht="15" x14ac:dyDescent="0.2">
      <c r="A738"/>
    </row>
    <row r="739" spans="1:1" ht="15" x14ac:dyDescent="0.2">
      <c r="A739"/>
    </row>
    <row r="740" spans="1:1" ht="15" x14ac:dyDescent="0.2">
      <c r="A740"/>
    </row>
    <row r="741" spans="1:1" ht="15" x14ac:dyDescent="0.2">
      <c r="A741"/>
    </row>
    <row r="742" spans="1:1" ht="15" x14ac:dyDescent="0.2">
      <c r="A742"/>
    </row>
    <row r="743" spans="1:1" ht="15" x14ac:dyDescent="0.2">
      <c r="A743"/>
    </row>
    <row r="744" spans="1:1" ht="15" x14ac:dyDescent="0.2">
      <c r="A744"/>
    </row>
    <row r="745" spans="1:1" ht="15" x14ac:dyDescent="0.2">
      <c r="A745"/>
    </row>
    <row r="746" spans="1:1" ht="15" x14ac:dyDescent="0.2">
      <c r="A746"/>
    </row>
    <row r="747" spans="1:1" ht="15" x14ac:dyDescent="0.2">
      <c r="A747"/>
    </row>
    <row r="748" spans="1:1" ht="15" x14ac:dyDescent="0.2">
      <c r="A748"/>
    </row>
    <row r="749" spans="1:1" ht="15" x14ac:dyDescent="0.2">
      <c r="A749"/>
    </row>
    <row r="750" spans="1:1" ht="15" x14ac:dyDescent="0.2">
      <c r="A750"/>
    </row>
    <row r="751" spans="1:1" ht="15" x14ac:dyDescent="0.2">
      <c r="A751"/>
    </row>
    <row r="752" spans="1:1" ht="15" x14ac:dyDescent="0.2">
      <c r="A752"/>
    </row>
    <row r="753" spans="1:1" ht="15" x14ac:dyDescent="0.2">
      <c r="A753"/>
    </row>
    <row r="754" spans="1:1" ht="15" x14ac:dyDescent="0.2">
      <c r="A754"/>
    </row>
    <row r="755" spans="1:1" ht="15" x14ac:dyDescent="0.2">
      <c r="A755"/>
    </row>
    <row r="756" spans="1:1" ht="15" x14ac:dyDescent="0.2">
      <c r="A756"/>
    </row>
    <row r="757" spans="1:1" ht="15" x14ac:dyDescent="0.2">
      <c r="A757"/>
    </row>
    <row r="758" spans="1:1" ht="15" x14ac:dyDescent="0.2">
      <c r="A758"/>
    </row>
    <row r="759" spans="1:1" ht="15" x14ac:dyDescent="0.2">
      <c r="A759"/>
    </row>
    <row r="760" spans="1:1" ht="15" x14ac:dyDescent="0.2">
      <c r="A760"/>
    </row>
    <row r="761" spans="1:1" ht="15" x14ac:dyDescent="0.2">
      <c r="A761"/>
    </row>
    <row r="762" spans="1:1" ht="15" x14ac:dyDescent="0.2">
      <c r="A762"/>
    </row>
    <row r="763" spans="1:1" ht="15" x14ac:dyDescent="0.2">
      <c r="A763"/>
    </row>
    <row r="764" spans="1:1" ht="15" x14ac:dyDescent="0.2">
      <c r="A764"/>
    </row>
    <row r="765" spans="1:1" ht="15" x14ac:dyDescent="0.2">
      <c r="A765"/>
    </row>
    <row r="766" spans="1:1" ht="15" x14ac:dyDescent="0.2">
      <c r="A766"/>
    </row>
    <row r="767" spans="1:1" ht="15" x14ac:dyDescent="0.2">
      <c r="A767"/>
    </row>
    <row r="768" spans="1:1" ht="15" x14ac:dyDescent="0.2">
      <c r="A768"/>
    </row>
    <row r="769" spans="1:1" ht="15" x14ac:dyDescent="0.2">
      <c r="A769"/>
    </row>
    <row r="770" spans="1:1" ht="15" x14ac:dyDescent="0.2">
      <c r="A770"/>
    </row>
    <row r="771" spans="1:1" ht="15" x14ac:dyDescent="0.2">
      <c r="A771"/>
    </row>
    <row r="772" spans="1:1" ht="15" x14ac:dyDescent="0.2">
      <c r="A772"/>
    </row>
    <row r="773" spans="1:1" ht="15" x14ac:dyDescent="0.2">
      <c r="A773"/>
    </row>
    <row r="774" spans="1:1" ht="15" x14ac:dyDescent="0.2">
      <c r="A774"/>
    </row>
    <row r="775" spans="1:1" ht="15" x14ac:dyDescent="0.2">
      <c r="A775"/>
    </row>
    <row r="776" spans="1:1" ht="15" x14ac:dyDescent="0.2">
      <c r="A776"/>
    </row>
    <row r="777" spans="1:1" ht="15" x14ac:dyDescent="0.2">
      <c r="A777"/>
    </row>
    <row r="778" spans="1:1" ht="15" x14ac:dyDescent="0.2">
      <c r="A778"/>
    </row>
    <row r="779" spans="1:1" ht="15" x14ac:dyDescent="0.2">
      <c r="A779"/>
    </row>
    <row r="780" spans="1:1" ht="15" x14ac:dyDescent="0.2">
      <c r="A780"/>
    </row>
    <row r="781" spans="1:1" ht="15" x14ac:dyDescent="0.2">
      <c r="A781"/>
    </row>
    <row r="782" spans="1:1" ht="15" x14ac:dyDescent="0.2">
      <c r="A782"/>
    </row>
    <row r="783" spans="1:1" ht="15" x14ac:dyDescent="0.2">
      <c r="A783"/>
    </row>
    <row r="784" spans="1:1" ht="15" x14ac:dyDescent="0.2">
      <c r="A784"/>
    </row>
    <row r="785" spans="1:1" ht="15" x14ac:dyDescent="0.2">
      <c r="A785"/>
    </row>
    <row r="786" spans="1:1" ht="15" x14ac:dyDescent="0.2">
      <c r="A786"/>
    </row>
    <row r="787" spans="1:1" ht="15" x14ac:dyDescent="0.2">
      <c r="A787"/>
    </row>
    <row r="788" spans="1:1" ht="15" x14ac:dyDescent="0.2">
      <c r="A788"/>
    </row>
    <row r="789" spans="1:1" ht="15" x14ac:dyDescent="0.2">
      <c r="A789"/>
    </row>
    <row r="790" spans="1:1" ht="15" x14ac:dyDescent="0.2">
      <c r="A790"/>
    </row>
    <row r="791" spans="1:1" ht="15" x14ac:dyDescent="0.2">
      <c r="A791"/>
    </row>
    <row r="792" spans="1:1" ht="15" x14ac:dyDescent="0.2">
      <c r="A792"/>
    </row>
    <row r="793" spans="1:1" ht="15" x14ac:dyDescent="0.2">
      <c r="A793"/>
    </row>
    <row r="794" spans="1:1" ht="15" x14ac:dyDescent="0.2">
      <c r="A794"/>
    </row>
    <row r="795" spans="1:1" ht="15" x14ac:dyDescent="0.2">
      <c r="A795"/>
    </row>
    <row r="796" spans="1:1" ht="15" x14ac:dyDescent="0.2">
      <c r="A796"/>
    </row>
    <row r="797" spans="1:1" ht="15" x14ac:dyDescent="0.2">
      <c r="A797"/>
    </row>
    <row r="798" spans="1:1" ht="15" x14ac:dyDescent="0.2">
      <c r="A798"/>
    </row>
    <row r="799" spans="1:1" ht="15" x14ac:dyDescent="0.2">
      <c r="A799"/>
    </row>
    <row r="800" spans="1:1" ht="15" x14ac:dyDescent="0.2">
      <c r="A800"/>
    </row>
    <row r="801" spans="1:1" ht="15" x14ac:dyDescent="0.2">
      <c r="A801"/>
    </row>
    <row r="802" spans="1:1" ht="15" x14ac:dyDescent="0.2">
      <c r="A802"/>
    </row>
    <row r="803" spans="1:1" ht="15" x14ac:dyDescent="0.2">
      <c r="A803"/>
    </row>
    <row r="804" spans="1:1" ht="15" x14ac:dyDescent="0.2">
      <c r="A804"/>
    </row>
    <row r="805" spans="1:1" ht="15" x14ac:dyDescent="0.2">
      <c r="A805"/>
    </row>
    <row r="806" spans="1:1" ht="15" x14ac:dyDescent="0.2">
      <c r="A806"/>
    </row>
    <row r="807" spans="1:1" ht="15" x14ac:dyDescent="0.2">
      <c r="A807"/>
    </row>
    <row r="808" spans="1:1" ht="15" x14ac:dyDescent="0.2">
      <c r="A808"/>
    </row>
    <row r="809" spans="1:1" ht="15" x14ac:dyDescent="0.2">
      <c r="A809"/>
    </row>
    <row r="810" spans="1:1" ht="15" x14ac:dyDescent="0.2">
      <c r="A810"/>
    </row>
    <row r="811" spans="1:1" ht="15" x14ac:dyDescent="0.2">
      <c r="A811"/>
    </row>
    <row r="812" spans="1:1" ht="15" x14ac:dyDescent="0.2">
      <c r="A812"/>
    </row>
    <row r="813" spans="1:1" ht="15" x14ac:dyDescent="0.2">
      <c r="A813"/>
    </row>
    <row r="814" spans="1:1" ht="15" x14ac:dyDescent="0.2">
      <c r="A814"/>
    </row>
    <row r="815" spans="1:1" ht="15" x14ac:dyDescent="0.2">
      <c r="A815"/>
    </row>
    <row r="816" spans="1:1" ht="15" x14ac:dyDescent="0.2">
      <c r="A816"/>
    </row>
    <row r="817" spans="1:1" ht="15" x14ac:dyDescent="0.2">
      <c r="A817"/>
    </row>
    <row r="818" spans="1:1" ht="15" x14ac:dyDescent="0.2">
      <c r="A818"/>
    </row>
    <row r="819" spans="1:1" ht="15" x14ac:dyDescent="0.2">
      <c r="A819"/>
    </row>
    <row r="820" spans="1:1" ht="15" x14ac:dyDescent="0.2">
      <c r="A820"/>
    </row>
    <row r="821" spans="1:1" ht="15" x14ac:dyDescent="0.2">
      <c r="A821"/>
    </row>
    <row r="822" spans="1:1" ht="15" x14ac:dyDescent="0.2">
      <c r="A822"/>
    </row>
    <row r="823" spans="1:1" ht="15" x14ac:dyDescent="0.2">
      <c r="A823"/>
    </row>
    <row r="824" spans="1:1" ht="15" x14ac:dyDescent="0.2">
      <c r="A824"/>
    </row>
    <row r="825" spans="1:1" ht="15" x14ac:dyDescent="0.2">
      <c r="A825"/>
    </row>
    <row r="826" spans="1:1" ht="15" x14ac:dyDescent="0.2">
      <c r="A826"/>
    </row>
    <row r="827" spans="1:1" ht="15" x14ac:dyDescent="0.2">
      <c r="A827"/>
    </row>
    <row r="828" spans="1:1" ht="15" x14ac:dyDescent="0.2">
      <c r="A828"/>
    </row>
    <row r="829" spans="1:1" ht="15" x14ac:dyDescent="0.2">
      <c r="A829"/>
    </row>
    <row r="830" spans="1:1" ht="15" x14ac:dyDescent="0.2">
      <c r="A830"/>
    </row>
    <row r="831" spans="1:1" ht="15" x14ac:dyDescent="0.2">
      <c r="A831"/>
    </row>
    <row r="832" spans="1:1" ht="15" x14ac:dyDescent="0.2">
      <c r="A832"/>
    </row>
    <row r="833" spans="1:1" ht="15" x14ac:dyDescent="0.2">
      <c r="A833"/>
    </row>
    <row r="834" spans="1:1" ht="15" x14ac:dyDescent="0.2">
      <c r="A834"/>
    </row>
    <row r="835" spans="1:1" ht="15" x14ac:dyDescent="0.2">
      <c r="A835"/>
    </row>
    <row r="836" spans="1:1" ht="15" x14ac:dyDescent="0.2">
      <c r="A836"/>
    </row>
    <row r="837" spans="1:1" ht="15" x14ac:dyDescent="0.2">
      <c r="A837"/>
    </row>
    <row r="838" spans="1:1" ht="15" x14ac:dyDescent="0.2">
      <c r="A838"/>
    </row>
    <row r="839" spans="1:1" ht="15" x14ac:dyDescent="0.2">
      <c r="A839"/>
    </row>
    <row r="840" spans="1:1" ht="15" x14ac:dyDescent="0.2">
      <c r="A840"/>
    </row>
    <row r="841" spans="1:1" ht="15" x14ac:dyDescent="0.2">
      <c r="A841"/>
    </row>
    <row r="842" spans="1:1" ht="15" x14ac:dyDescent="0.2">
      <c r="A842"/>
    </row>
    <row r="843" spans="1:1" ht="15" x14ac:dyDescent="0.2">
      <c r="A843"/>
    </row>
    <row r="844" spans="1:1" ht="15" x14ac:dyDescent="0.2">
      <c r="A844"/>
    </row>
    <row r="845" spans="1:1" ht="15" x14ac:dyDescent="0.2">
      <c r="A845"/>
    </row>
    <row r="846" spans="1:1" ht="15" x14ac:dyDescent="0.2">
      <c r="A846"/>
    </row>
    <row r="847" spans="1:1" ht="15" x14ac:dyDescent="0.2">
      <c r="A847"/>
    </row>
    <row r="848" spans="1:1" ht="15" x14ac:dyDescent="0.2">
      <c r="A848"/>
    </row>
    <row r="849" spans="1:1" ht="15" x14ac:dyDescent="0.2">
      <c r="A849"/>
    </row>
    <row r="850" spans="1:1" ht="15" x14ac:dyDescent="0.2">
      <c r="A850"/>
    </row>
    <row r="851" spans="1:1" ht="15" x14ac:dyDescent="0.2">
      <c r="A851"/>
    </row>
    <row r="852" spans="1:1" ht="15" x14ac:dyDescent="0.2">
      <c r="A852"/>
    </row>
    <row r="853" spans="1:1" ht="15" x14ac:dyDescent="0.2">
      <c r="A853"/>
    </row>
    <row r="854" spans="1:1" ht="15" x14ac:dyDescent="0.2">
      <c r="A854"/>
    </row>
    <row r="855" spans="1:1" ht="15" x14ac:dyDescent="0.2">
      <c r="A855"/>
    </row>
    <row r="856" spans="1:1" ht="15" x14ac:dyDescent="0.2">
      <c r="A856"/>
    </row>
    <row r="857" spans="1:1" ht="15" x14ac:dyDescent="0.2">
      <c r="A857"/>
    </row>
    <row r="858" spans="1:1" ht="15" x14ac:dyDescent="0.2">
      <c r="A858"/>
    </row>
    <row r="859" spans="1:1" ht="15" x14ac:dyDescent="0.2">
      <c r="A859"/>
    </row>
    <row r="860" spans="1:1" ht="15" x14ac:dyDescent="0.2">
      <c r="A860"/>
    </row>
    <row r="861" spans="1:1" ht="15" x14ac:dyDescent="0.2">
      <c r="A861"/>
    </row>
    <row r="862" spans="1:1" ht="15" x14ac:dyDescent="0.2">
      <c r="A862"/>
    </row>
    <row r="863" spans="1:1" ht="15" x14ac:dyDescent="0.2">
      <c r="A863"/>
    </row>
    <row r="864" spans="1:1" ht="15" x14ac:dyDescent="0.2">
      <c r="A864"/>
    </row>
    <row r="865" spans="1:1" ht="15" x14ac:dyDescent="0.2">
      <c r="A865"/>
    </row>
    <row r="866" spans="1:1" ht="15" x14ac:dyDescent="0.2">
      <c r="A866"/>
    </row>
    <row r="867" spans="1:1" ht="15" x14ac:dyDescent="0.2">
      <c r="A867"/>
    </row>
    <row r="868" spans="1:1" ht="15" x14ac:dyDescent="0.2">
      <c r="A868"/>
    </row>
    <row r="869" spans="1:1" ht="15" x14ac:dyDescent="0.2">
      <c r="A869"/>
    </row>
    <row r="870" spans="1:1" ht="15" x14ac:dyDescent="0.2">
      <c r="A870"/>
    </row>
    <row r="871" spans="1:1" ht="15" x14ac:dyDescent="0.2">
      <c r="A871"/>
    </row>
    <row r="872" spans="1:1" ht="15" x14ac:dyDescent="0.2">
      <c r="A872"/>
    </row>
    <row r="873" spans="1:1" ht="15" x14ac:dyDescent="0.2">
      <c r="A873"/>
    </row>
    <row r="874" spans="1:1" ht="15" x14ac:dyDescent="0.2">
      <c r="A874"/>
    </row>
    <row r="875" spans="1:1" ht="15" x14ac:dyDescent="0.2">
      <c r="A875"/>
    </row>
    <row r="876" spans="1:1" ht="15" x14ac:dyDescent="0.2">
      <c r="A876"/>
    </row>
    <row r="877" spans="1:1" ht="15" x14ac:dyDescent="0.2">
      <c r="A877"/>
    </row>
    <row r="878" spans="1:1" ht="15" x14ac:dyDescent="0.2">
      <c r="A878"/>
    </row>
    <row r="879" spans="1:1" ht="15" x14ac:dyDescent="0.2">
      <c r="A879"/>
    </row>
    <row r="880" spans="1:1" ht="15" x14ac:dyDescent="0.2">
      <c r="A880"/>
    </row>
    <row r="881" spans="1:1" ht="15" x14ac:dyDescent="0.2">
      <c r="A881"/>
    </row>
    <row r="882" spans="1:1" ht="15" x14ac:dyDescent="0.2">
      <c r="A882"/>
    </row>
    <row r="883" spans="1:1" ht="15" x14ac:dyDescent="0.2">
      <c r="A883"/>
    </row>
    <row r="884" spans="1:1" ht="15" x14ac:dyDescent="0.2">
      <c r="A884"/>
    </row>
    <row r="885" spans="1:1" ht="15" x14ac:dyDescent="0.2">
      <c r="A885"/>
    </row>
    <row r="886" spans="1:1" ht="15" x14ac:dyDescent="0.2">
      <c r="A886"/>
    </row>
    <row r="887" spans="1:1" ht="15" x14ac:dyDescent="0.2">
      <c r="A887"/>
    </row>
    <row r="888" spans="1:1" ht="15" x14ac:dyDescent="0.2">
      <c r="A888"/>
    </row>
    <row r="889" spans="1:1" ht="15" x14ac:dyDescent="0.2">
      <c r="A889"/>
    </row>
    <row r="890" spans="1:1" ht="15" x14ac:dyDescent="0.2">
      <c r="A890"/>
    </row>
    <row r="891" spans="1:1" ht="15" x14ac:dyDescent="0.2">
      <c r="A891"/>
    </row>
    <row r="892" spans="1:1" ht="15" x14ac:dyDescent="0.2">
      <c r="A892"/>
    </row>
    <row r="893" spans="1:1" ht="15" x14ac:dyDescent="0.2">
      <c r="A893"/>
    </row>
    <row r="894" spans="1:1" ht="15" x14ac:dyDescent="0.2">
      <c r="A894"/>
    </row>
    <row r="895" spans="1:1" ht="15" x14ac:dyDescent="0.2">
      <c r="A895"/>
    </row>
    <row r="896" spans="1:1" ht="15" x14ac:dyDescent="0.2">
      <c r="A896"/>
    </row>
    <row r="897" spans="1:1" ht="15" x14ac:dyDescent="0.2">
      <c r="A897"/>
    </row>
    <row r="898" spans="1:1" ht="15" x14ac:dyDescent="0.2">
      <c r="A898"/>
    </row>
    <row r="899" spans="1:1" ht="15" x14ac:dyDescent="0.2">
      <c r="A899"/>
    </row>
    <row r="900" spans="1:1" ht="15" x14ac:dyDescent="0.2">
      <c r="A900"/>
    </row>
    <row r="901" spans="1:1" ht="15" x14ac:dyDescent="0.2">
      <c r="A901"/>
    </row>
    <row r="902" spans="1:1" ht="15" x14ac:dyDescent="0.2">
      <c r="A902"/>
    </row>
    <row r="903" spans="1:1" ht="15" x14ac:dyDescent="0.2">
      <c r="A903"/>
    </row>
    <row r="904" spans="1:1" ht="15" x14ac:dyDescent="0.2">
      <c r="A904"/>
    </row>
    <row r="905" spans="1:1" ht="15" x14ac:dyDescent="0.2">
      <c r="A905"/>
    </row>
    <row r="906" spans="1:1" ht="15" x14ac:dyDescent="0.2">
      <c r="A906"/>
    </row>
    <row r="907" spans="1:1" ht="15" x14ac:dyDescent="0.2">
      <c r="A907"/>
    </row>
    <row r="908" spans="1:1" ht="15" x14ac:dyDescent="0.2">
      <c r="A908"/>
    </row>
    <row r="909" spans="1:1" ht="15" x14ac:dyDescent="0.2">
      <c r="A909"/>
    </row>
    <row r="910" spans="1:1" ht="15" x14ac:dyDescent="0.2">
      <c r="A910"/>
    </row>
    <row r="911" spans="1:1" ht="15" x14ac:dyDescent="0.2">
      <c r="A911"/>
    </row>
    <row r="912" spans="1:1" ht="15" x14ac:dyDescent="0.2">
      <c r="A912"/>
    </row>
    <row r="913" spans="1:1" ht="15" x14ac:dyDescent="0.2">
      <c r="A913"/>
    </row>
    <row r="914" spans="1:1" ht="15" x14ac:dyDescent="0.2">
      <c r="A914"/>
    </row>
    <row r="915" spans="1:1" ht="15" x14ac:dyDescent="0.2">
      <c r="A915"/>
    </row>
    <row r="916" spans="1:1" ht="15" x14ac:dyDescent="0.2">
      <c r="A916"/>
    </row>
    <row r="917" spans="1:1" ht="15" x14ac:dyDescent="0.2">
      <c r="A917"/>
    </row>
    <row r="918" spans="1:1" ht="15" x14ac:dyDescent="0.2">
      <c r="A918"/>
    </row>
    <row r="919" spans="1:1" ht="15" x14ac:dyDescent="0.2">
      <c r="A919"/>
    </row>
    <row r="920" spans="1:1" ht="15" x14ac:dyDescent="0.2">
      <c r="A920"/>
    </row>
    <row r="921" spans="1:1" ht="15" x14ac:dyDescent="0.2">
      <c r="A921"/>
    </row>
    <row r="922" spans="1:1" ht="15" x14ac:dyDescent="0.2">
      <c r="A922"/>
    </row>
    <row r="923" spans="1:1" ht="15" x14ac:dyDescent="0.2">
      <c r="A923"/>
    </row>
    <row r="924" spans="1:1" ht="15" x14ac:dyDescent="0.2">
      <c r="A924"/>
    </row>
    <row r="925" spans="1:1" ht="15" x14ac:dyDescent="0.2">
      <c r="A925"/>
    </row>
    <row r="926" spans="1:1" ht="15" x14ac:dyDescent="0.2">
      <c r="A926"/>
    </row>
    <row r="927" spans="1:1" ht="15" x14ac:dyDescent="0.2">
      <c r="A927"/>
    </row>
    <row r="928" spans="1:1" ht="15" x14ac:dyDescent="0.2">
      <c r="A928"/>
    </row>
    <row r="929" spans="1:1" ht="15" x14ac:dyDescent="0.2">
      <c r="A929"/>
    </row>
    <row r="930" spans="1:1" ht="15" x14ac:dyDescent="0.2">
      <c r="A930"/>
    </row>
    <row r="931" spans="1:1" ht="15" x14ac:dyDescent="0.2">
      <c r="A931"/>
    </row>
    <row r="932" spans="1:1" ht="15" x14ac:dyDescent="0.2">
      <c r="A932"/>
    </row>
    <row r="933" spans="1:1" ht="15" x14ac:dyDescent="0.2">
      <c r="A933"/>
    </row>
    <row r="934" spans="1:1" ht="15" x14ac:dyDescent="0.2">
      <c r="A934"/>
    </row>
    <row r="935" spans="1:1" ht="15" x14ac:dyDescent="0.2">
      <c r="A935"/>
    </row>
    <row r="936" spans="1:1" ht="15" x14ac:dyDescent="0.2">
      <c r="A936"/>
    </row>
    <row r="937" spans="1:1" ht="15" x14ac:dyDescent="0.2">
      <c r="A937"/>
    </row>
    <row r="938" spans="1:1" ht="15" x14ac:dyDescent="0.2">
      <c r="A938"/>
    </row>
    <row r="939" spans="1:1" ht="15" x14ac:dyDescent="0.2">
      <c r="A939"/>
    </row>
    <row r="940" spans="1:1" ht="15" x14ac:dyDescent="0.2">
      <c r="A940"/>
    </row>
    <row r="941" spans="1:1" ht="15" x14ac:dyDescent="0.2">
      <c r="A941"/>
    </row>
    <row r="942" spans="1:1" ht="15" x14ac:dyDescent="0.2">
      <c r="A942"/>
    </row>
    <row r="943" spans="1:1" ht="15" x14ac:dyDescent="0.2">
      <c r="A943"/>
    </row>
    <row r="944" spans="1:1" ht="15" x14ac:dyDescent="0.2">
      <c r="A944"/>
    </row>
    <row r="945" spans="1:1" ht="15" x14ac:dyDescent="0.2">
      <c r="A945"/>
    </row>
    <row r="946" spans="1:1" ht="15" x14ac:dyDescent="0.2">
      <c r="A946"/>
    </row>
    <row r="947" spans="1:1" ht="15" x14ac:dyDescent="0.2">
      <c r="A947"/>
    </row>
    <row r="948" spans="1:1" ht="15" x14ac:dyDescent="0.2">
      <c r="A948"/>
    </row>
    <row r="949" spans="1:1" ht="15" x14ac:dyDescent="0.2">
      <c r="A949"/>
    </row>
    <row r="950" spans="1:1" ht="15" x14ac:dyDescent="0.2">
      <c r="A950"/>
    </row>
    <row r="951" spans="1:1" ht="15" x14ac:dyDescent="0.2">
      <c r="A951"/>
    </row>
    <row r="952" spans="1:1" ht="15" x14ac:dyDescent="0.2">
      <c r="A952"/>
    </row>
    <row r="953" spans="1:1" ht="15" x14ac:dyDescent="0.2">
      <c r="A953"/>
    </row>
    <row r="954" spans="1:1" ht="15" x14ac:dyDescent="0.2">
      <c r="A954"/>
    </row>
    <row r="955" spans="1:1" ht="15" x14ac:dyDescent="0.2">
      <c r="A955"/>
    </row>
    <row r="956" spans="1:1" ht="15" x14ac:dyDescent="0.2">
      <c r="A956"/>
    </row>
    <row r="957" spans="1:1" ht="15" x14ac:dyDescent="0.2">
      <c r="A957"/>
    </row>
    <row r="958" spans="1:1" ht="15" x14ac:dyDescent="0.2">
      <c r="A958"/>
    </row>
    <row r="959" spans="1:1" ht="15" x14ac:dyDescent="0.2">
      <c r="A959"/>
    </row>
    <row r="960" spans="1:1" ht="15" x14ac:dyDescent="0.2">
      <c r="A960"/>
    </row>
    <row r="961" spans="1:1" ht="15" x14ac:dyDescent="0.2">
      <c r="A961"/>
    </row>
    <row r="962" spans="1:1" ht="15" x14ac:dyDescent="0.2">
      <c r="A962"/>
    </row>
    <row r="963" spans="1:1" ht="15" x14ac:dyDescent="0.2">
      <c r="A963"/>
    </row>
    <row r="964" spans="1:1" ht="15" x14ac:dyDescent="0.2">
      <c r="A964"/>
    </row>
    <row r="965" spans="1:1" ht="15" x14ac:dyDescent="0.2">
      <c r="A965"/>
    </row>
    <row r="966" spans="1:1" ht="15" x14ac:dyDescent="0.2">
      <c r="A966"/>
    </row>
    <row r="967" spans="1:1" ht="15" x14ac:dyDescent="0.2">
      <c r="A967"/>
    </row>
    <row r="968" spans="1:1" ht="15" x14ac:dyDescent="0.2">
      <c r="A968"/>
    </row>
    <row r="969" spans="1:1" ht="15" x14ac:dyDescent="0.2">
      <c r="A969"/>
    </row>
    <row r="970" spans="1:1" ht="15" x14ac:dyDescent="0.2">
      <c r="A970"/>
    </row>
    <row r="971" spans="1:1" ht="15" x14ac:dyDescent="0.2">
      <c r="A971"/>
    </row>
    <row r="972" spans="1:1" ht="15" x14ac:dyDescent="0.2">
      <c r="A972"/>
    </row>
    <row r="973" spans="1:1" ht="15" x14ac:dyDescent="0.2">
      <c r="A973"/>
    </row>
    <row r="974" spans="1:1" ht="15" x14ac:dyDescent="0.2">
      <c r="A974"/>
    </row>
    <row r="975" spans="1:1" ht="15" x14ac:dyDescent="0.2">
      <c r="A975"/>
    </row>
    <row r="976" spans="1:1" ht="15" x14ac:dyDescent="0.2">
      <c r="A976"/>
    </row>
    <row r="977" spans="1:1" ht="15" x14ac:dyDescent="0.2">
      <c r="A977"/>
    </row>
    <row r="978" spans="1:1" ht="15" x14ac:dyDescent="0.2">
      <c r="A978"/>
    </row>
    <row r="979" spans="1:1" ht="15" x14ac:dyDescent="0.2">
      <c r="A979"/>
    </row>
    <row r="980" spans="1:1" ht="15" x14ac:dyDescent="0.2">
      <c r="A980"/>
    </row>
    <row r="981" spans="1:1" ht="15" x14ac:dyDescent="0.2">
      <c r="A981"/>
    </row>
    <row r="982" spans="1:1" ht="15" x14ac:dyDescent="0.2">
      <c r="A982"/>
    </row>
    <row r="983" spans="1:1" ht="15" x14ac:dyDescent="0.2">
      <c r="A983"/>
    </row>
    <row r="984" spans="1:1" ht="15" x14ac:dyDescent="0.2">
      <c r="A984"/>
    </row>
    <row r="985" spans="1:1" ht="15" x14ac:dyDescent="0.2">
      <c r="A985"/>
    </row>
    <row r="986" spans="1:1" ht="15" x14ac:dyDescent="0.2">
      <c r="A986"/>
    </row>
    <row r="987" spans="1:1" ht="15" x14ac:dyDescent="0.2">
      <c r="A987"/>
    </row>
    <row r="988" spans="1:1" ht="15" x14ac:dyDescent="0.2">
      <c r="A988"/>
    </row>
    <row r="989" spans="1:1" ht="15" x14ac:dyDescent="0.2">
      <c r="A989"/>
    </row>
    <row r="990" spans="1:1" ht="15" x14ac:dyDescent="0.2">
      <c r="A990"/>
    </row>
    <row r="991" spans="1:1" ht="15" x14ac:dyDescent="0.2">
      <c r="A991"/>
    </row>
    <row r="992" spans="1:1" ht="15" x14ac:dyDescent="0.2">
      <c r="A992"/>
    </row>
    <row r="993" spans="1:1" ht="15" x14ac:dyDescent="0.2">
      <c r="A993"/>
    </row>
    <row r="994" spans="1:1" ht="15" x14ac:dyDescent="0.2">
      <c r="A994"/>
    </row>
    <row r="995" spans="1:1" ht="15" x14ac:dyDescent="0.2">
      <c r="A995"/>
    </row>
    <row r="996" spans="1:1" ht="15" x14ac:dyDescent="0.2">
      <c r="A996"/>
    </row>
    <row r="997" spans="1:1" ht="15" x14ac:dyDescent="0.2">
      <c r="A997"/>
    </row>
    <row r="998" spans="1:1" ht="15" x14ac:dyDescent="0.2">
      <c r="A998"/>
    </row>
    <row r="999" spans="1:1" ht="15" x14ac:dyDescent="0.2">
      <c r="A999"/>
    </row>
    <row r="1000" spans="1:1" ht="15" x14ac:dyDescent="0.2">
      <c r="A1000"/>
    </row>
    <row r="1001" spans="1:1" ht="15" x14ac:dyDescent="0.2">
      <c r="A1001"/>
    </row>
    <row r="1002" spans="1:1" ht="15" x14ac:dyDescent="0.2">
      <c r="A1002"/>
    </row>
    <row r="1003" spans="1:1" ht="15" x14ac:dyDescent="0.2">
      <c r="A1003"/>
    </row>
    <row r="1004" spans="1:1" ht="15" x14ac:dyDescent="0.2">
      <c r="A1004"/>
    </row>
    <row r="1005" spans="1:1" ht="15" x14ac:dyDescent="0.2">
      <c r="A1005"/>
    </row>
    <row r="1006" spans="1:1" ht="15" x14ac:dyDescent="0.2">
      <c r="A1006"/>
    </row>
    <row r="1007" spans="1:1" ht="15" x14ac:dyDescent="0.2">
      <c r="A1007"/>
    </row>
    <row r="1008" spans="1:1" ht="15" x14ac:dyDescent="0.2">
      <c r="A1008"/>
    </row>
    <row r="1009" spans="1:1" ht="15" x14ac:dyDescent="0.2">
      <c r="A1009"/>
    </row>
    <row r="1010" spans="1:1" ht="15" x14ac:dyDescent="0.2">
      <c r="A1010"/>
    </row>
    <row r="1011" spans="1:1" ht="15" x14ac:dyDescent="0.2">
      <c r="A1011"/>
    </row>
    <row r="1012" spans="1:1" ht="15" x14ac:dyDescent="0.2">
      <c r="A1012"/>
    </row>
    <row r="1013" spans="1:1" ht="15" x14ac:dyDescent="0.2">
      <c r="A1013"/>
    </row>
    <row r="1014" spans="1:1" ht="15" x14ac:dyDescent="0.2">
      <c r="A1014"/>
    </row>
    <row r="1015" spans="1:1" ht="15" x14ac:dyDescent="0.2">
      <c r="A1015"/>
    </row>
    <row r="1016" spans="1:1" ht="15" x14ac:dyDescent="0.2">
      <c r="A1016"/>
    </row>
    <row r="1017" spans="1:1" ht="15" x14ac:dyDescent="0.2">
      <c r="A1017"/>
    </row>
    <row r="1018" spans="1:1" ht="15" x14ac:dyDescent="0.2">
      <c r="A1018"/>
    </row>
    <row r="1019" spans="1:1" ht="15" x14ac:dyDescent="0.2">
      <c r="A1019"/>
    </row>
    <row r="1020" spans="1:1" ht="15" x14ac:dyDescent="0.2">
      <c r="A1020"/>
    </row>
    <row r="1021" spans="1:1" ht="15" x14ac:dyDescent="0.2">
      <c r="A1021"/>
    </row>
    <row r="1022" spans="1:1" ht="15" x14ac:dyDescent="0.2">
      <c r="A1022"/>
    </row>
    <row r="1023" spans="1:1" ht="15" x14ac:dyDescent="0.2">
      <c r="A1023"/>
    </row>
    <row r="1024" spans="1:1" ht="15" x14ac:dyDescent="0.2">
      <c r="A1024"/>
    </row>
    <row r="1025" spans="1:1" ht="15" x14ac:dyDescent="0.2">
      <c r="A1025"/>
    </row>
    <row r="1026" spans="1:1" ht="15" x14ac:dyDescent="0.2">
      <c r="A1026"/>
    </row>
    <row r="1027" spans="1:1" ht="15" x14ac:dyDescent="0.2">
      <c r="A1027"/>
    </row>
    <row r="1028" spans="1:1" ht="15" x14ac:dyDescent="0.2">
      <c r="A1028"/>
    </row>
    <row r="1029" spans="1:1" ht="15" x14ac:dyDescent="0.2">
      <c r="A1029"/>
    </row>
    <row r="1030" spans="1:1" ht="15" x14ac:dyDescent="0.2">
      <c r="A1030"/>
    </row>
    <row r="1031" spans="1:1" ht="15" x14ac:dyDescent="0.2">
      <c r="A1031"/>
    </row>
    <row r="1032" spans="1:1" ht="15" x14ac:dyDescent="0.2">
      <c r="A1032"/>
    </row>
    <row r="1033" spans="1:1" ht="15" x14ac:dyDescent="0.2">
      <c r="A1033"/>
    </row>
    <row r="1034" spans="1:1" ht="15" x14ac:dyDescent="0.2">
      <c r="A1034"/>
    </row>
    <row r="1035" spans="1:1" ht="15" x14ac:dyDescent="0.2">
      <c r="A1035"/>
    </row>
    <row r="1036" spans="1:1" ht="15" x14ac:dyDescent="0.2">
      <c r="A1036"/>
    </row>
    <row r="1037" spans="1:1" ht="15" x14ac:dyDescent="0.2">
      <c r="A1037"/>
    </row>
    <row r="1038" spans="1:1" ht="15" x14ac:dyDescent="0.2">
      <c r="A1038"/>
    </row>
    <row r="1039" spans="1:1" ht="15" x14ac:dyDescent="0.2">
      <c r="A1039"/>
    </row>
    <row r="1040" spans="1:1" ht="15" x14ac:dyDescent="0.2">
      <c r="A1040"/>
    </row>
    <row r="1041" spans="1:1" ht="15" x14ac:dyDescent="0.2">
      <c r="A1041"/>
    </row>
    <row r="1042" spans="1:1" ht="15" x14ac:dyDescent="0.2">
      <c r="A1042"/>
    </row>
    <row r="1043" spans="1:1" ht="15" x14ac:dyDescent="0.2">
      <c r="A1043"/>
    </row>
    <row r="1044" spans="1:1" ht="15" x14ac:dyDescent="0.2">
      <c r="A1044"/>
    </row>
    <row r="1045" spans="1:1" ht="15" x14ac:dyDescent="0.2">
      <c r="A1045"/>
    </row>
    <row r="1046" spans="1:1" ht="15" x14ac:dyDescent="0.2">
      <c r="A1046"/>
    </row>
    <row r="1047" spans="1:1" ht="15" x14ac:dyDescent="0.2">
      <c r="A1047"/>
    </row>
    <row r="1048" spans="1:1" ht="15" x14ac:dyDescent="0.2">
      <c r="A1048"/>
    </row>
    <row r="1049" spans="1:1" ht="15" x14ac:dyDescent="0.2">
      <c r="A1049"/>
    </row>
    <row r="1050" spans="1:1" ht="15" x14ac:dyDescent="0.2">
      <c r="A1050"/>
    </row>
    <row r="1051" spans="1:1" ht="15" x14ac:dyDescent="0.2">
      <c r="A1051"/>
    </row>
    <row r="1052" spans="1:1" ht="15" x14ac:dyDescent="0.2">
      <c r="A1052"/>
    </row>
    <row r="1053" spans="1:1" ht="15" x14ac:dyDescent="0.2">
      <c r="A1053"/>
    </row>
    <row r="1054" spans="1:1" ht="15" x14ac:dyDescent="0.2">
      <c r="A1054"/>
    </row>
    <row r="1055" spans="1:1" ht="15" x14ac:dyDescent="0.2">
      <c r="A1055"/>
    </row>
    <row r="1056" spans="1:1" ht="15" x14ac:dyDescent="0.2">
      <c r="A1056"/>
    </row>
    <row r="1057" spans="1:1" ht="15" x14ac:dyDescent="0.2">
      <c r="A1057"/>
    </row>
    <row r="1058" spans="1:1" ht="15" x14ac:dyDescent="0.2">
      <c r="A1058"/>
    </row>
    <row r="1059" spans="1:1" ht="15" x14ac:dyDescent="0.2">
      <c r="A1059"/>
    </row>
    <row r="1060" spans="1:1" ht="15" x14ac:dyDescent="0.2">
      <c r="A1060"/>
    </row>
    <row r="1061" spans="1:1" ht="15" x14ac:dyDescent="0.2">
      <c r="A1061"/>
    </row>
    <row r="1062" spans="1:1" ht="15" x14ac:dyDescent="0.2">
      <c r="A1062"/>
    </row>
    <row r="1063" spans="1:1" ht="15" x14ac:dyDescent="0.2">
      <c r="A1063"/>
    </row>
    <row r="1064" spans="1:1" ht="15" x14ac:dyDescent="0.2">
      <c r="A1064"/>
    </row>
    <row r="1065" spans="1:1" ht="15" x14ac:dyDescent="0.2">
      <c r="A1065"/>
    </row>
    <row r="1066" spans="1:1" ht="15" x14ac:dyDescent="0.2">
      <c r="A1066"/>
    </row>
    <row r="1067" spans="1:1" ht="15" x14ac:dyDescent="0.2">
      <c r="A1067"/>
    </row>
    <row r="1068" spans="1:1" ht="15" x14ac:dyDescent="0.2">
      <c r="A1068"/>
    </row>
    <row r="1069" spans="1:1" ht="15" x14ac:dyDescent="0.2">
      <c r="A1069"/>
    </row>
    <row r="1070" spans="1:1" ht="15" x14ac:dyDescent="0.2">
      <c r="A1070"/>
    </row>
    <row r="1071" spans="1:1" ht="15" x14ac:dyDescent="0.2">
      <c r="A1071"/>
    </row>
    <row r="1072" spans="1:1" ht="15" x14ac:dyDescent="0.2">
      <c r="A1072"/>
    </row>
    <row r="1073" spans="1:1" ht="15" x14ac:dyDescent="0.2">
      <c r="A1073"/>
    </row>
    <row r="1074" spans="1:1" ht="15" x14ac:dyDescent="0.2">
      <c r="A1074"/>
    </row>
    <row r="1075" spans="1:1" ht="15" x14ac:dyDescent="0.2">
      <c r="A1075"/>
    </row>
    <row r="1076" spans="1:1" ht="15" x14ac:dyDescent="0.2">
      <c r="A1076"/>
    </row>
    <row r="1077" spans="1:1" ht="15" x14ac:dyDescent="0.2">
      <c r="A1077"/>
    </row>
    <row r="1078" spans="1:1" ht="15" x14ac:dyDescent="0.2">
      <c r="A1078"/>
    </row>
    <row r="1079" spans="1:1" ht="15" x14ac:dyDescent="0.2">
      <c r="A1079"/>
    </row>
    <row r="1080" spans="1:1" ht="15" x14ac:dyDescent="0.2">
      <c r="A1080"/>
    </row>
    <row r="1081" spans="1:1" ht="15" x14ac:dyDescent="0.2">
      <c r="A1081"/>
    </row>
    <row r="1082" spans="1:1" ht="15" x14ac:dyDescent="0.2">
      <c r="A1082"/>
    </row>
    <row r="1083" spans="1:1" ht="15" x14ac:dyDescent="0.2">
      <c r="A1083"/>
    </row>
    <row r="1084" spans="1:1" ht="15" x14ac:dyDescent="0.2">
      <c r="A1084"/>
    </row>
    <row r="1085" spans="1:1" ht="15" x14ac:dyDescent="0.2">
      <c r="A1085"/>
    </row>
    <row r="1086" spans="1:1" ht="15" x14ac:dyDescent="0.2">
      <c r="A1086"/>
    </row>
    <row r="1087" spans="1:1" ht="15" x14ac:dyDescent="0.2">
      <c r="A1087"/>
    </row>
    <row r="1088" spans="1:1" ht="15" x14ac:dyDescent="0.2">
      <c r="A1088"/>
    </row>
    <row r="1089" spans="1:1" ht="15" x14ac:dyDescent="0.2">
      <c r="A1089"/>
    </row>
    <row r="1090" spans="1:1" ht="15" x14ac:dyDescent="0.2">
      <c r="A1090"/>
    </row>
    <row r="1091" spans="1:1" ht="15" x14ac:dyDescent="0.2">
      <c r="A1091"/>
    </row>
    <row r="1092" spans="1:1" ht="15" x14ac:dyDescent="0.2">
      <c r="A1092"/>
    </row>
    <row r="1093" spans="1:1" ht="15" x14ac:dyDescent="0.2">
      <c r="A1093"/>
    </row>
    <row r="1094" spans="1:1" ht="15" x14ac:dyDescent="0.2">
      <c r="A1094"/>
    </row>
    <row r="1095" spans="1:1" ht="15" x14ac:dyDescent="0.2">
      <c r="A1095"/>
    </row>
    <row r="1096" spans="1:1" ht="15" x14ac:dyDescent="0.2">
      <c r="A1096"/>
    </row>
    <row r="1097" spans="1:1" ht="15" x14ac:dyDescent="0.2">
      <c r="A1097"/>
    </row>
    <row r="1098" spans="1:1" ht="15" x14ac:dyDescent="0.2">
      <c r="A1098"/>
    </row>
    <row r="1099" spans="1:1" ht="15" x14ac:dyDescent="0.2">
      <c r="A1099"/>
    </row>
    <row r="1100" spans="1:1" ht="15" x14ac:dyDescent="0.2">
      <c r="A1100"/>
    </row>
    <row r="1101" spans="1:1" ht="15" x14ac:dyDescent="0.2">
      <c r="A1101"/>
    </row>
    <row r="1102" spans="1:1" ht="15" x14ac:dyDescent="0.2">
      <c r="A1102"/>
    </row>
    <row r="1103" spans="1:1" ht="15" x14ac:dyDescent="0.2">
      <c r="A1103"/>
    </row>
    <row r="1104" spans="1:1" ht="15" x14ac:dyDescent="0.2">
      <c r="A1104"/>
    </row>
    <row r="1105" spans="1:1" ht="15" x14ac:dyDescent="0.2">
      <c r="A1105"/>
    </row>
    <row r="1106" spans="1:1" ht="15" x14ac:dyDescent="0.2">
      <c r="A1106"/>
    </row>
    <row r="1107" spans="1:1" ht="15" x14ac:dyDescent="0.2">
      <c r="A1107"/>
    </row>
    <row r="1108" spans="1:1" ht="15" x14ac:dyDescent="0.2">
      <c r="A1108"/>
    </row>
    <row r="1109" spans="1:1" ht="15" x14ac:dyDescent="0.2">
      <c r="A1109"/>
    </row>
    <row r="1110" spans="1:1" ht="15" x14ac:dyDescent="0.2">
      <c r="A1110"/>
    </row>
    <row r="1111" spans="1:1" ht="15" x14ac:dyDescent="0.2">
      <c r="A1111"/>
    </row>
    <row r="1112" spans="1:1" ht="15" x14ac:dyDescent="0.2">
      <c r="A1112"/>
    </row>
    <row r="1113" spans="1:1" ht="15" x14ac:dyDescent="0.2">
      <c r="A1113"/>
    </row>
    <row r="1114" spans="1:1" ht="15" x14ac:dyDescent="0.2">
      <c r="A1114"/>
    </row>
    <row r="1115" spans="1:1" ht="15" x14ac:dyDescent="0.2">
      <c r="A1115"/>
    </row>
    <row r="1116" spans="1:1" ht="15" x14ac:dyDescent="0.2">
      <c r="A1116"/>
    </row>
    <row r="1117" spans="1:1" ht="15" x14ac:dyDescent="0.2">
      <c r="A1117"/>
    </row>
    <row r="1118" spans="1:1" ht="15" x14ac:dyDescent="0.2">
      <c r="A1118"/>
    </row>
    <row r="1119" spans="1:1" ht="15" x14ac:dyDescent="0.2">
      <c r="A1119"/>
    </row>
    <row r="1120" spans="1:1" ht="15" x14ac:dyDescent="0.2">
      <c r="A1120"/>
    </row>
    <row r="1121" spans="1:1" ht="15" x14ac:dyDescent="0.2">
      <c r="A1121"/>
    </row>
    <row r="1122" spans="1:1" ht="15" x14ac:dyDescent="0.2">
      <c r="A1122"/>
    </row>
    <row r="1123" spans="1:1" ht="15" x14ac:dyDescent="0.2">
      <c r="A1123"/>
    </row>
    <row r="1124" spans="1:1" ht="15" x14ac:dyDescent="0.2">
      <c r="A1124"/>
    </row>
    <row r="1125" spans="1:1" ht="15" x14ac:dyDescent="0.2">
      <c r="A1125"/>
    </row>
    <row r="1126" spans="1:1" ht="15" x14ac:dyDescent="0.2">
      <c r="A1126"/>
    </row>
    <row r="1127" spans="1:1" ht="15" x14ac:dyDescent="0.2">
      <c r="A1127"/>
    </row>
    <row r="1128" spans="1:1" ht="15" x14ac:dyDescent="0.2">
      <c r="A1128"/>
    </row>
    <row r="1129" spans="1:1" ht="15" x14ac:dyDescent="0.2">
      <c r="A1129"/>
    </row>
    <row r="1130" spans="1:1" ht="15" x14ac:dyDescent="0.2">
      <c r="A1130"/>
    </row>
    <row r="1131" spans="1:1" ht="15" x14ac:dyDescent="0.2">
      <c r="A1131"/>
    </row>
    <row r="1132" spans="1:1" ht="15" x14ac:dyDescent="0.2">
      <c r="A1132"/>
    </row>
    <row r="1133" spans="1:1" ht="15" x14ac:dyDescent="0.2">
      <c r="A1133"/>
    </row>
    <row r="1134" spans="1:1" ht="15" x14ac:dyDescent="0.2">
      <c r="A1134"/>
    </row>
    <row r="1135" spans="1:1" ht="15" x14ac:dyDescent="0.2">
      <c r="A1135"/>
    </row>
    <row r="1136" spans="1:1" ht="15" x14ac:dyDescent="0.2">
      <c r="A1136"/>
    </row>
    <row r="1137" spans="1:1" ht="15" x14ac:dyDescent="0.2">
      <c r="A1137"/>
    </row>
    <row r="1138" spans="1:1" ht="15" x14ac:dyDescent="0.2">
      <c r="A1138"/>
    </row>
    <row r="1139" spans="1:1" ht="15" x14ac:dyDescent="0.2">
      <c r="A1139"/>
    </row>
    <row r="1140" spans="1:1" ht="15" x14ac:dyDescent="0.2">
      <c r="A1140"/>
    </row>
    <row r="1141" spans="1:1" ht="15" x14ac:dyDescent="0.2">
      <c r="A1141"/>
    </row>
    <row r="1142" spans="1:1" ht="15" x14ac:dyDescent="0.2">
      <c r="A1142"/>
    </row>
    <row r="1143" spans="1:1" ht="15" x14ac:dyDescent="0.2">
      <c r="A1143"/>
    </row>
    <row r="1144" spans="1:1" ht="15" x14ac:dyDescent="0.2">
      <c r="A1144"/>
    </row>
    <row r="1145" spans="1:1" ht="15" x14ac:dyDescent="0.2">
      <c r="A1145"/>
    </row>
    <row r="1146" spans="1:1" ht="15" x14ac:dyDescent="0.2">
      <c r="A1146"/>
    </row>
    <row r="1147" spans="1:1" ht="15" x14ac:dyDescent="0.2">
      <c r="A1147"/>
    </row>
    <row r="1148" spans="1:1" ht="15" x14ac:dyDescent="0.2">
      <c r="A1148"/>
    </row>
    <row r="1149" spans="1:1" ht="15" x14ac:dyDescent="0.2">
      <c r="A1149"/>
    </row>
    <row r="1150" spans="1:1" ht="15" x14ac:dyDescent="0.2">
      <c r="A1150"/>
    </row>
    <row r="1151" spans="1:1" ht="15" x14ac:dyDescent="0.2">
      <c r="A1151"/>
    </row>
    <row r="1152" spans="1:1" ht="15" x14ac:dyDescent="0.2">
      <c r="A1152"/>
    </row>
    <row r="1153" spans="1:1" ht="15" x14ac:dyDescent="0.2">
      <c r="A1153"/>
    </row>
    <row r="1154" spans="1:1" ht="15" x14ac:dyDescent="0.2">
      <c r="A1154"/>
    </row>
    <row r="1155" spans="1:1" ht="15" x14ac:dyDescent="0.2">
      <c r="A1155"/>
    </row>
    <row r="1156" spans="1:1" ht="15" x14ac:dyDescent="0.2">
      <c r="A1156"/>
    </row>
    <row r="1157" spans="1:1" ht="15" x14ac:dyDescent="0.2">
      <c r="A1157"/>
    </row>
    <row r="1158" spans="1:1" ht="15" x14ac:dyDescent="0.2">
      <c r="A1158"/>
    </row>
    <row r="1159" spans="1:1" ht="15" x14ac:dyDescent="0.2">
      <c r="A1159"/>
    </row>
    <row r="1160" spans="1:1" ht="15" x14ac:dyDescent="0.2">
      <c r="A1160"/>
    </row>
    <row r="1161" spans="1:1" ht="15" x14ac:dyDescent="0.2">
      <c r="A1161"/>
    </row>
    <row r="1162" spans="1:1" ht="15" x14ac:dyDescent="0.2">
      <c r="A1162"/>
    </row>
    <row r="1163" spans="1:1" ht="15" x14ac:dyDescent="0.2">
      <c r="A1163"/>
    </row>
    <row r="1164" spans="1:1" ht="15" x14ac:dyDescent="0.2">
      <c r="A1164"/>
    </row>
    <row r="1165" spans="1:1" ht="15" x14ac:dyDescent="0.2">
      <c r="A1165"/>
    </row>
    <row r="1166" spans="1:1" ht="15" x14ac:dyDescent="0.2">
      <c r="A1166"/>
    </row>
    <row r="1167" spans="1:1" ht="15" x14ac:dyDescent="0.2">
      <c r="A1167"/>
    </row>
    <row r="1168" spans="1:1" ht="15" x14ac:dyDescent="0.2">
      <c r="A1168"/>
    </row>
    <row r="1169" spans="1:1" ht="15" x14ac:dyDescent="0.2">
      <c r="A1169"/>
    </row>
    <row r="1170" spans="1:1" ht="15" x14ac:dyDescent="0.2">
      <c r="A1170"/>
    </row>
    <row r="1171" spans="1:1" ht="15" x14ac:dyDescent="0.2">
      <c r="A1171"/>
    </row>
    <row r="1172" spans="1:1" ht="15" x14ac:dyDescent="0.2">
      <c r="A1172"/>
    </row>
    <row r="1173" spans="1:1" ht="15" x14ac:dyDescent="0.2">
      <c r="A1173"/>
    </row>
    <row r="1174" spans="1:1" ht="15" x14ac:dyDescent="0.2">
      <c r="A1174"/>
    </row>
    <row r="1175" spans="1:1" ht="15" x14ac:dyDescent="0.2">
      <c r="A1175"/>
    </row>
    <row r="1176" spans="1:1" ht="15" x14ac:dyDescent="0.2">
      <c r="A1176"/>
    </row>
    <row r="1177" spans="1:1" ht="15" x14ac:dyDescent="0.2">
      <c r="A1177"/>
    </row>
    <row r="1178" spans="1:1" ht="15" x14ac:dyDescent="0.2">
      <c r="A1178"/>
    </row>
    <row r="1179" spans="1:1" ht="15" x14ac:dyDescent="0.2">
      <c r="A1179"/>
    </row>
    <row r="1180" spans="1:1" ht="15" x14ac:dyDescent="0.2">
      <c r="A1180"/>
    </row>
    <row r="1181" spans="1:1" ht="15" x14ac:dyDescent="0.2">
      <c r="A1181"/>
    </row>
    <row r="1182" spans="1:1" ht="15" x14ac:dyDescent="0.2">
      <c r="A1182"/>
    </row>
    <row r="1183" spans="1:1" ht="15" x14ac:dyDescent="0.2">
      <c r="A1183"/>
    </row>
    <row r="1184" spans="1:1" ht="15" x14ac:dyDescent="0.2">
      <c r="A1184"/>
    </row>
    <row r="1185" spans="1:1" ht="15" x14ac:dyDescent="0.2">
      <c r="A1185"/>
    </row>
    <row r="1186" spans="1:1" ht="15" x14ac:dyDescent="0.2">
      <c r="A1186"/>
    </row>
    <row r="1187" spans="1:1" ht="15" x14ac:dyDescent="0.2">
      <c r="A1187"/>
    </row>
    <row r="1188" spans="1:1" ht="15" x14ac:dyDescent="0.2">
      <c r="A1188"/>
    </row>
    <row r="1189" spans="1:1" ht="15" x14ac:dyDescent="0.2">
      <c r="A1189"/>
    </row>
    <row r="1190" spans="1:1" ht="15" x14ac:dyDescent="0.2">
      <c r="A1190"/>
    </row>
    <row r="1191" spans="1:1" ht="15" x14ac:dyDescent="0.2">
      <c r="A1191"/>
    </row>
    <row r="1192" spans="1:1" ht="15" x14ac:dyDescent="0.2">
      <c r="A1192"/>
    </row>
    <row r="1193" spans="1:1" ht="15" x14ac:dyDescent="0.2">
      <c r="A1193"/>
    </row>
    <row r="1194" spans="1:1" ht="15" x14ac:dyDescent="0.2">
      <c r="A1194"/>
    </row>
    <row r="1195" spans="1:1" ht="15" x14ac:dyDescent="0.2">
      <c r="A1195"/>
    </row>
    <row r="1196" spans="1:1" ht="15" x14ac:dyDescent="0.2">
      <c r="A1196"/>
    </row>
    <row r="1197" spans="1:1" ht="15" x14ac:dyDescent="0.2">
      <c r="A1197"/>
    </row>
    <row r="1198" spans="1:1" ht="15" x14ac:dyDescent="0.2">
      <c r="A1198"/>
    </row>
    <row r="1199" spans="1:1" ht="15" x14ac:dyDescent="0.2">
      <c r="A1199"/>
    </row>
    <row r="1200" spans="1:1" ht="15" x14ac:dyDescent="0.2">
      <c r="A1200"/>
    </row>
    <row r="1201" spans="1:1" ht="15" x14ac:dyDescent="0.2">
      <c r="A1201"/>
    </row>
    <row r="1202" spans="1:1" ht="15" x14ac:dyDescent="0.2">
      <c r="A1202"/>
    </row>
    <row r="1203" spans="1:1" ht="15" x14ac:dyDescent="0.2">
      <c r="A1203"/>
    </row>
    <row r="1204" spans="1:1" ht="15" x14ac:dyDescent="0.2">
      <c r="A1204"/>
    </row>
    <row r="1205" spans="1:1" ht="15" x14ac:dyDescent="0.2">
      <c r="A1205"/>
    </row>
    <row r="1206" spans="1:1" ht="15" x14ac:dyDescent="0.2">
      <c r="A1206"/>
    </row>
    <row r="1207" spans="1:1" ht="15" x14ac:dyDescent="0.2">
      <c r="A1207"/>
    </row>
    <row r="1208" spans="1:1" ht="15" x14ac:dyDescent="0.2">
      <c r="A1208"/>
    </row>
    <row r="1209" spans="1:1" ht="15" x14ac:dyDescent="0.2">
      <c r="A1209"/>
    </row>
    <row r="1210" spans="1:1" ht="15" x14ac:dyDescent="0.2">
      <c r="A1210"/>
    </row>
    <row r="1211" spans="1:1" ht="15" x14ac:dyDescent="0.2">
      <c r="A1211"/>
    </row>
    <row r="1212" spans="1:1" ht="15" x14ac:dyDescent="0.2">
      <c r="A1212"/>
    </row>
    <row r="1213" spans="1:1" ht="15" x14ac:dyDescent="0.2">
      <c r="A1213"/>
    </row>
    <row r="1214" spans="1:1" ht="15" x14ac:dyDescent="0.2">
      <c r="A1214"/>
    </row>
    <row r="1215" spans="1:1" ht="15" x14ac:dyDescent="0.2">
      <c r="A1215"/>
    </row>
    <row r="1216" spans="1:1" ht="15" x14ac:dyDescent="0.2">
      <c r="A1216"/>
    </row>
    <row r="1217" spans="1:1" ht="15" x14ac:dyDescent="0.2">
      <c r="A1217"/>
    </row>
    <row r="1218" spans="1:1" ht="15" x14ac:dyDescent="0.2">
      <c r="A1218"/>
    </row>
    <row r="1219" spans="1:1" ht="15" x14ac:dyDescent="0.2">
      <c r="A1219"/>
    </row>
    <row r="1220" spans="1:1" ht="15" x14ac:dyDescent="0.2">
      <c r="A1220"/>
    </row>
    <row r="1221" spans="1:1" ht="15" x14ac:dyDescent="0.2">
      <c r="A1221"/>
    </row>
    <row r="1222" spans="1:1" ht="15" x14ac:dyDescent="0.2">
      <c r="A1222"/>
    </row>
    <row r="1223" spans="1:1" ht="15" x14ac:dyDescent="0.2">
      <c r="A1223"/>
    </row>
    <row r="1224" spans="1:1" ht="15" x14ac:dyDescent="0.2">
      <c r="A1224"/>
    </row>
    <row r="1225" spans="1:1" ht="15" x14ac:dyDescent="0.2">
      <c r="A1225"/>
    </row>
    <row r="1226" spans="1:1" ht="15" x14ac:dyDescent="0.2">
      <c r="A1226"/>
    </row>
    <row r="1227" spans="1:1" ht="15" x14ac:dyDescent="0.2">
      <c r="A1227"/>
    </row>
    <row r="1228" spans="1:1" ht="15" x14ac:dyDescent="0.2">
      <c r="A1228"/>
    </row>
    <row r="1229" spans="1:1" ht="15" x14ac:dyDescent="0.2">
      <c r="A1229"/>
    </row>
    <row r="1230" spans="1:1" ht="15" x14ac:dyDescent="0.2">
      <c r="A1230"/>
    </row>
    <row r="1231" spans="1:1" ht="15" x14ac:dyDescent="0.2">
      <c r="A1231"/>
    </row>
    <row r="1232" spans="1:1" ht="15" x14ac:dyDescent="0.2">
      <c r="A1232"/>
    </row>
    <row r="1233" spans="1:1" ht="15" x14ac:dyDescent="0.2">
      <c r="A1233"/>
    </row>
    <row r="1234" spans="1:1" ht="15" x14ac:dyDescent="0.2">
      <c r="A1234"/>
    </row>
    <row r="1235" spans="1:1" ht="15" x14ac:dyDescent="0.2">
      <c r="A1235"/>
    </row>
    <row r="1236" spans="1:1" ht="15" x14ac:dyDescent="0.2">
      <c r="A1236"/>
    </row>
    <row r="1237" spans="1:1" ht="15" x14ac:dyDescent="0.2">
      <c r="A1237"/>
    </row>
    <row r="1238" spans="1:1" ht="15" x14ac:dyDescent="0.2">
      <c r="A1238"/>
    </row>
    <row r="1239" spans="1:1" ht="15" x14ac:dyDescent="0.2">
      <c r="A1239"/>
    </row>
    <row r="1240" spans="1:1" ht="15" x14ac:dyDescent="0.2">
      <c r="A1240"/>
    </row>
    <row r="1241" spans="1:1" ht="15" x14ac:dyDescent="0.2">
      <c r="A1241"/>
    </row>
    <row r="1242" spans="1:1" ht="15" x14ac:dyDescent="0.2">
      <c r="A1242"/>
    </row>
    <row r="1243" spans="1:1" ht="15" x14ac:dyDescent="0.2">
      <c r="A1243"/>
    </row>
    <row r="1244" spans="1:1" ht="15" x14ac:dyDescent="0.2">
      <c r="A1244"/>
    </row>
    <row r="1245" spans="1:1" ht="15" x14ac:dyDescent="0.2">
      <c r="A1245"/>
    </row>
    <row r="1246" spans="1:1" ht="15" x14ac:dyDescent="0.2">
      <c r="A1246"/>
    </row>
    <row r="1247" spans="1:1" ht="15" x14ac:dyDescent="0.2">
      <c r="A1247"/>
    </row>
    <row r="1248" spans="1:1" ht="15" x14ac:dyDescent="0.2">
      <c r="A1248"/>
    </row>
    <row r="1249" spans="1:1" ht="15" x14ac:dyDescent="0.2">
      <c r="A1249"/>
    </row>
    <row r="1250" spans="1:1" ht="15" x14ac:dyDescent="0.2">
      <c r="A1250"/>
    </row>
    <row r="1251" spans="1:1" ht="15" x14ac:dyDescent="0.2">
      <c r="A1251"/>
    </row>
    <row r="1252" spans="1:1" ht="15" x14ac:dyDescent="0.2">
      <c r="A1252"/>
    </row>
    <row r="1253" spans="1:1" ht="15" x14ac:dyDescent="0.2">
      <c r="A1253"/>
    </row>
    <row r="1254" spans="1:1" ht="15" x14ac:dyDescent="0.2">
      <c r="A1254"/>
    </row>
    <row r="1255" spans="1:1" ht="15" x14ac:dyDescent="0.2">
      <c r="A1255"/>
    </row>
    <row r="1256" spans="1:1" ht="15" x14ac:dyDescent="0.2">
      <c r="A1256"/>
    </row>
    <row r="1257" spans="1:1" ht="15" x14ac:dyDescent="0.2">
      <c r="A1257"/>
    </row>
    <row r="1258" spans="1:1" ht="15" x14ac:dyDescent="0.2">
      <c r="A1258"/>
    </row>
    <row r="1259" spans="1:1" ht="15" x14ac:dyDescent="0.2">
      <c r="A1259"/>
    </row>
    <row r="1260" spans="1:1" ht="15" x14ac:dyDescent="0.2">
      <c r="A1260"/>
    </row>
    <row r="1261" spans="1:1" ht="15" x14ac:dyDescent="0.2">
      <c r="A1261"/>
    </row>
    <row r="1262" spans="1:1" ht="15" x14ac:dyDescent="0.2">
      <c r="A1262"/>
    </row>
    <row r="1263" spans="1:1" ht="15" x14ac:dyDescent="0.2">
      <c r="A1263"/>
    </row>
    <row r="1264" spans="1:1" ht="15" x14ac:dyDescent="0.2">
      <c r="A1264"/>
    </row>
    <row r="1265" spans="1:1" ht="15" x14ac:dyDescent="0.2">
      <c r="A1265"/>
    </row>
    <row r="1266" spans="1:1" ht="15" x14ac:dyDescent="0.2">
      <c r="A1266"/>
    </row>
    <row r="1267" spans="1:1" ht="15" x14ac:dyDescent="0.2">
      <c r="A1267"/>
    </row>
    <row r="1268" spans="1:1" ht="15" x14ac:dyDescent="0.2">
      <c r="A1268"/>
    </row>
    <row r="1269" spans="1:1" ht="15" x14ac:dyDescent="0.2">
      <c r="A1269"/>
    </row>
    <row r="1270" spans="1:1" ht="15" x14ac:dyDescent="0.2">
      <c r="A1270"/>
    </row>
    <row r="1271" spans="1:1" ht="15" x14ac:dyDescent="0.2">
      <c r="A1271"/>
    </row>
    <row r="1272" spans="1:1" ht="15" x14ac:dyDescent="0.2">
      <c r="A1272"/>
    </row>
    <row r="1273" spans="1:1" ht="15" x14ac:dyDescent="0.2">
      <c r="A1273"/>
    </row>
    <row r="1274" spans="1:1" ht="15" x14ac:dyDescent="0.2">
      <c r="A1274"/>
    </row>
    <row r="1275" spans="1:1" ht="15" x14ac:dyDescent="0.2">
      <c r="A1275"/>
    </row>
    <row r="1276" spans="1:1" ht="15" x14ac:dyDescent="0.2">
      <c r="A1276"/>
    </row>
    <row r="1277" spans="1:1" ht="15" x14ac:dyDescent="0.2">
      <c r="A1277"/>
    </row>
    <row r="1278" spans="1:1" ht="15" x14ac:dyDescent="0.2">
      <c r="A1278"/>
    </row>
    <row r="1279" spans="1:1" ht="15" x14ac:dyDescent="0.2">
      <c r="A1279"/>
    </row>
    <row r="1280" spans="1:1" ht="15" x14ac:dyDescent="0.2">
      <c r="A1280"/>
    </row>
    <row r="1281" spans="1:1" ht="15" x14ac:dyDescent="0.2">
      <c r="A1281"/>
    </row>
    <row r="1282" spans="1:1" ht="15" x14ac:dyDescent="0.2">
      <c r="A1282"/>
    </row>
    <row r="1283" spans="1:1" ht="15" x14ac:dyDescent="0.2">
      <c r="A1283"/>
    </row>
    <row r="1284" spans="1:1" ht="15" x14ac:dyDescent="0.2">
      <c r="A1284"/>
    </row>
    <row r="1285" spans="1:1" ht="15" x14ac:dyDescent="0.2">
      <c r="A1285"/>
    </row>
    <row r="1286" spans="1:1" ht="15" x14ac:dyDescent="0.2">
      <c r="A1286"/>
    </row>
    <row r="1287" spans="1:1" ht="15" x14ac:dyDescent="0.2">
      <c r="A1287"/>
    </row>
    <row r="1288" spans="1:1" ht="15" x14ac:dyDescent="0.2">
      <c r="A1288"/>
    </row>
    <row r="1289" spans="1:1" ht="15" x14ac:dyDescent="0.2">
      <c r="A1289"/>
    </row>
    <row r="1290" spans="1:1" ht="15" x14ac:dyDescent="0.2">
      <c r="A1290"/>
    </row>
    <row r="1291" spans="1:1" ht="15" x14ac:dyDescent="0.2">
      <c r="A1291"/>
    </row>
    <row r="1292" spans="1:1" ht="15" x14ac:dyDescent="0.2">
      <c r="A1292"/>
    </row>
    <row r="1293" spans="1:1" ht="15" x14ac:dyDescent="0.2">
      <c r="A1293"/>
    </row>
    <row r="1294" spans="1:1" ht="15" x14ac:dyDescent="0.2">
      <c r="A1294"/>
    </row>
    <row r="1295" spans="1:1" ht="15" x14ac:dyDescent="0.2">
      <c r="A1295"/>
    </row>
    <row r="1296" spans="1:1" ht="15" x14ac:dyDescent="0.2">
      <c r="A1296"/>
    </row>
    <row r="1297" spans="1:1" ht="15" x14ac:dyDescent="0.2">
      <c r="A1297"/>
    </row>
    <row r="1298" spans="1:1" ht="15" x14ac:dyDescent="0.2">
      <c r="A1298"/>
    </row>
    <row r="1299" spans="1:1" ht="15" x14ac:dyDescent="0.2">
      <c r="A1299"/>
    </row>
    <row r="1300" spans="1:1" ht="15" x14ac:dyDescent="0.2">
      <c r="A1300"/>
    </row>
    <row r="1301" spans="1:1" ht="15" x14ac:dyDescent="0.2">
      <c r="A1301"/>
    </row>
    <row r="1302" spans="1:1" ht="15" x14ac:dyDescent="0.2">
      <c r="A1302"/>
    </row>
    <row r="1303" spans="1:1" ht="15" x14ac:dyDescent="0.2">
      <c r="A1303"/>
    </row>
    <row r="1304" spans="1:1" ht="15" x14ac:dyDescent="0.2">
      <c r="A1304"/>
    </row>
    <row r="1305" spans="1:1" ht="15" x14ac:dyDescent="0.2">
      <c r="A1305"/>
    </row>
    <row r="1306" spans="1:1" ht="15" x14ac:dyDescent="0.2">
      <c r="A1306"/>
    </row>
    <row r="1307" spans="1:1" ht="15" x14ac:dyDescent="0.2">
      <c r="A1307"/>
    </row>
    <row r="1308" spans="1:1" ht="15" x14ac:dyDescent="0.2">
      <c r="A1308"/>
    </row>
    <row r="1309" spans="1:1" ht="15" x14ac:dyDescent="0.2">
      <c r="A1309"/>
    </row>
    <row r="1310" spans="1:1" ht="15" x14ac:dyDescent="0.2">
      <c r="A1310"/>
    </row>
    <row r="1311" spans="1:1" ht="15" x14ac:dyDescent="0.2">
      <c r="A1311"/>
    </row>
    <row r="1312" spans="1:1" ht="15" x14ac:dyDescent="0.2">
      <c r="A1312"/>
    </row>
    <row r="1313" spans="1:1" ht="15" x14ac:dyDescent="0.2">
      <c r="A1313"/>
    </row>
    <row r="1314" spans="1:1" ht="15" x14ac:dyDescent="0.2">
      <c r="A1314"/>
    </row>
    <row r="1315" spans="1:1" ht="15" x14ac:dyDescent="0.2">
      <c r="A1315"/>
    </row>
    <row r="1316" spans="1:1" ht="15" x14ac:dyDescent="0.2">
      <c r="A1316"/>
    </row>
    <row r="1317" spans="1:1" ht="15" x14ac:dyDescent="0.2">
      <c r="A1317"/>
    </row>
    <row r="1318" spans="1:1" ht="15" x14ac:dyDescent="0.2">
      <c r="A1318"/>
    </row>
    <row r="1319" spans="1:1" ht="15" x14ac:dyDescent="0.2">
      <c r="A1319"/>
    </row>
    <row r="1320" spans="1:1" ht="15" x14ac:dyDescent="0.2">
      <c r="A1320"/>
    </row>
    <row r="1321" spans="1:1" ht="15" x14ac:dyDescent="0.2">
      <c r="A1321"/>
    </row>
    <row r="1322" spans="1:1" ht="15" x14ac:dyDescent="0.2">
      <c r="A1322"/>
    </row>
    <row r="1323" spans="1:1" ht="15" x14ac:dyDescent="0.2">
      <c r="A1323"/>
    </row>
    <row r="1324" spans="1:1" ht="15" x14ac:dyDescent="0.2">
      <c r="A1324"/>
    </row>
    <row r="1325" spans="1:1" ht="15" x14ac:dyDescent="0.2">
      <c r="A1325"/>
    </row>
    <row r="1326" spans="1:1" ht="15" x14ac:dyDescent="0.2">
      <c r="A1326"/>
    </row>
    <row r="1327" spans="1:1" ht="15" x14ac:dyDescent="0.2">
      <c r="A1327"/>
    </row>
    <row r="1328" spans="1:1" ht="15" x14ac:dyDescent="0.2">
      <c r="A1328"/>
    </row>
    <row r="1329" spans="1:1" ht="15" x14ac:dyDescent="0.2">
      <c r="A1329"/>
    </row>
    <row r="1330" spans="1:1" ht="15" x14ac:dyDescent="0.2">
      <c r="A1330"/>
    </row>
    <row r="1331" spans="1:1" ht="15" x14ac:dyDescent="0.2">
      <c r="A1331"/>
    </row>
    <row r="1332" spans="1:1" ht="15" x14ac:dyDescent="0.2">
      <c r="A1332"/>
    </row>
    <row r="1333" spans="1:1" ht="15" x14ac:dyDescent="0.2">
      <c r="A1333"/>
    </row>
    <row r="1334" spans="1:1" ht="15" x14ac:dyDescent="0.2">
      <c r="A1334"/>
    </row>
    <row r="1335" spans="1:1" ht="15" x14ac:dyDescent="0.2">
      <c r="A1335"/>
    </row>
    <row r="1336" spans="1:1" ht="15" x14ac:dyDescent="0.2">
      <c r="A1336"/>
    </row>
    <row r="1337" spans="1:1" ht="15" x14ac:dyDescent="0.2">
      <c r="A1337"/>
    </row>
    <row r="1338" spans="1:1" ht="15" x14ac:dyDescent="0.2">
      <c r="A1338"/>
    </row>
    <row r="1339" spans="1:1" ht="15" x14ac:dyDescent="0.2">
      <c r="A1339"/>
    </row>
    <row r="1340" spans="1:1" ht="15" x14ac:dyDescent="0.2">
      <c r="A1340"/>
    </row>
    <row r="1341" spans="1:1" ht="15" x14ac:dyDescent="0.2">
      <c r="A1341"/>
    </row>
    <row r="1342" spans="1:1" ht="15" x14ac:dyDescent="0.2">
      <c r="A1342"/>
    </row>
    <row r="1343" spans="1:1" ht="15" x14ac:dyDescent="0.2">
      <c r="A1343"/>
    </row>
    <row r="1344" spans="1:1" ht="15" x14ac:dyDescent="0.2">
      <c r="A1344"/>
    </row>
    <row r="1345" spans="1:1" ht="15" x14ac:dyDescent="0.2">
      <c r="A1345"/>
    </row>
    <row r="1346" spans="1:1" ht="15" x14ac:dyDescent="0.2">
      <c r="A1346"/>
    </row>
    <row r="1347" spans="1:1" ht="15" x14ac:dyDescent="0.2">
      <c r="A1347"/>
    </row>
    <row r="1348" spans="1:1" ht="15" x14ac:dyDescent="0.2">
      <c r="A1348"/>
    </row>
    <row r="1349" spans="1:1" ht="15" x14ac:dyDescent="0.2">
      <c r="A1349"/>
    </row>
    <row r="1350" spans="1:1" ht="15" x14ac:dyDescent="0.2">
      <c r="A1350"/>
    </row>
    <row r="1351" spans="1:1" ht="15" x14ac:dyDescent="0.2">
      <c r="A1351"/>
    </row>
    <row r="1352" spans="1:1" ht="15" x14ac:dyDescent="0.2">
      <c r="A1352"/>
    </row>
    <row r="1353" spans="1:1" ht="15" x14ac:dyDescent="0.2">
      <c r="A1353"/>
    </row>
    <row r="1354" spans="1:1" ht="15" x14ac:dyDescent="0.2">
      <c r="A1354"/>
    </row>
    <row r="1355" spans="1:1" ht="15" x14ac:dyDescent="0.2">
      <c r="A1355"/>
    </row>
    <row r="1356" spans="1:1" ht="15" x14ac:dyDescent="0.2">
      <c r="A1356"/>
    </row>
    <row r="1357" spans="1:1" ht="15" x14ac:dyDescent="0.2">
      <c r="A1357"/>
    </row>
    <row r="1358" spans="1:1" ht="15" x14ac:dyDescent="0.2">
      <c r="A1358"/>
    </row>
    <row r="1359" spans="1:1" ht="15" x14ac:dyDescent="0.2">
      <c r="A1359"/>
    </row>
    <row r="1360" spans="1:1" ht="15" x14ac:dyDescent="0.2">
      <c r="A1360"/>
    </row>
    <row r="1361" spans="1:1" ht="15" x14ac:dyDescent="0.2">
      <c r="A1361"/>
    </row>
    <row r="1362" spans="1:1" ht="15" x14ac:dyDescent="0.2">
      <c r="A1362"/>
    </row>
    <row r="1363" spans="1:1" ht="15" x14ac:dyDescent="0.2">
      <c r="A1363"/>
    </row>
    <row r="1364" spans="1:1" ht="15" x14ac:dyDescent="0.2">
      <c r="A1364"/>
    </row>
    <row r="1365" spans="1:1" ht="15" x14ac:dyDescent="0.2">
      <c r="A1365"/>
    </row>
    <row r="1366" spans="1:1" ht="15" x14ac:dyDescent="0.2">
      <c r="A1366"/>
    </row>
    <row r="1367" spans="1:1" ht="15" x14ac:dyDescent="0.2">
      <c r="A1367"/>
    </row>
    <row r="1368" spans="1:1" ht="15" x14ac:dyDescent="0.2">
      <c r="A1368"/>
    </row>
    <row r="1369" spans="1:1" ht="15" x14ac:dyDescent="0.2">
      <c r="A1369"/>
    </row>
    <row r="1370" spans="1:1" ht="15" x14ac:dyDescent="0.2">
      <c r="A1370"/>
    </row>
    <row r="1371" spans="1:1" ht="15" x14ac:dyDescent="0.2">
      <c r="A1371"/>
    </row>
    <row r="1372" spans="1:1" ht="15" x14ac:dyDescent="0.2">
      <c r="A1372"/>
    </row>
    <row r="1373" spans="1:1" ht="15" x14ac:dyDescent="0.2">
      <c r="A1373"/>
    </row>
    <row r="1374" spans="1:1" ht="15" x14ac:dyDescent="0.2">
      <c r="A1374"/>
    </row>
    <row r="1375" spans="1:1" ht="15" x14ac:dyDescent="0.2">
      <c r="A1375"/>
    </row>
    <row r="1376" spans="1:1" ht="15" x14ac:dyDescent="0.2">
      <c r="A1376"/>
    </row>
    <row r="1377" spans="1:1" ht="15" x14ac:dyDescent="0.2">
      <c r="A1377"/>
    </row>
    <row r="1378" spans="1:1" ht="15" x14ac:dyDescent="0.2">
      <c r="A1378"/>
    </row>
    <row r="1379" spans="1:1" ht="15" x14ac:dyDescent="0.2">
      <c r="A1379"/>
    </row>
    <row r="1380" spans="1:1" ht="15" x14ac:dyDescent="0.2">
      <c r="A1380"/>
    </row>
    <row r="1381" spans="1:1" ht="15" x14ac:dyDescent="0.2">
      <c r="A1381"/>
    </row>
    <row r="1382" spans="1:1" ht="15" x14ac:dyDescent="0.2">
      <c r="A1382"/>
    </row>
    <row r="1383" spans="1:1" ht="15" x14ac:dyDescent="0.2">
      <c r="A1383"/>
    </row>
    <row r="1384" spans="1:1" ht="15" x14ac:dyDescent="0.2">
      <c r="A1384"/>
    </row>
    <row r="1385" spans="1:1" ht="15" x14ac:dyDescent="0.2">
      <c r="A1385"/>
    </row>
    <row r="1386" spans="1:1" ht="15" x14ac:dyDescent="0.2">
      <c r="A1386"/>
    </row>
    <row r="1387" spans="1:1" ht="15" x14ac:dyDescent="0.2">
      <c r="A1387"/>
    </row>
    <row r="1388" spans="1:1" ht="15" x14ac:dyDescent="0.2">
      <c r="A1388"/>
    </row>
    <row r="1389" spans="1:1" ht="15" x14ac:dyDescent="0.2">
      <c r="A1389"/>
    </row>
    <row r="1390" spans="1:1" ht="15" x14ac:dyDescent="0.2">
      <c r="A1390"/>
    </row>
    <row r="1391" spans="1:1" ht="15" x14ac:dyDescent="0.2">
      <c r="A1391"/>
    </row>
    <row r="1392" spans="1:1" ht="15" x14ac:dyDescent="0.2">
      <c r="A1392"/>
    </row>
    <row r="1393" spans="1:1" ht="15" x14ac:dyDescent="0.2">
      <c r="A1393"/>
    </row>
    <row r="1394" spans="1:1" ht="15" x14ac:dyDescent="0.2">
      <c r="A1394"/>
    </row>
    <row r="1395" spans="1:1" ht="15" x14ac:dyDescent="0.2">
      <c r="A1395"/>
    </row>
    <row r="1396" spans="1:1" ht="15" x14ac:dyDescent="0.2">
      <c r="A1396"/>
    </row>
    <row r="1397" spans="1:1" ht="15" x14ac:dyDescent="0.2">
      <c r="A1397"/>
    </row>
    <row r="1398" spans="1:1" ht="15" x14ac:dyDescent="0.2">
      <c r="A1398"/>
    </row>
    <row r="1399" spans="1:1" ht="15" x14ac:dyDescent="0.2">
      <c r="A1399"/>
    </row>
    <row r="1400" spans="1:1" ht="15" x14ac:dyDescent="0.2">
      <c r="A1400"/>
    </row>
    <row r="1401" spans="1:1" ht="15" x14ac:dyDescent="0.2">
      <c r="A1401"/>
    </row>
    <row r="1402" spans="1:1" ht="15" x14ac:dyDescent="0.2">
      <c r="A1402"/>
    </row>
    <row r="1403" spans="1:1" ht="15" x14ac:dyDescent="0.2">
      <c r="A1403"/>
    </row>
    <row r="1404" spans="1:1" ht="15" x14ac:dyDescent="0.2">
      <c r="A1404"/>
    </row>
    <row r="1405" spans="1:1" ht="15" x14ac:dyDescent="0.2">
      <c r="A1405"/>
    </row>
    <row r="1406" spans="1:1" ht="15" x14ac:dyDescent="0.2">
      <c r="A1406"/>
    </row>
    <row r="1407" spans="1:1" ht="15" x14ac:dyDescent="0.2">
      <c r="A1407"/>
    </row>
    <row r="1408" spans="1:1" ht="15" x14ac:dyDescent="0.2">
      <c r="A1408"/>
    </row>
    <row r="1409" spans="1:1" ht="15" x14ac:dyDescent="0.2">
      <c r="A1409"/>
    </row>
    <row r="1410" spans="1:1" ht="15" x14ac:dyDescent="0.2">
      <c r="A1410"/>
    </row>
    <row r="1411" spans="1:1" ht="15" x14ac:dyDescent="0.2">
      <c r="A1411"/>
    </row>
    <row r="1412" spans="1:1" ht="15" x14ac:dyDescent="0.2">
      <c r="A1412"/>
    </row>
    <row r="1413" spans="1:1" ht="15" x14ac:dyDescent="0.2">
      <c r="A1413"/>
    </row>
    <row r="1414" spans="1:1" ht="15" x14ac:dyDescent="0.2">
      <c r="A1414"/>
    </row>
    <row r="1415" spans="1:1" ht="15" x14ac:dyDescent="0.2">
      <c r="A1415"/>
    </row>
    <row r="1416" spans="1:1" ht="15" x14ac:dyDescent="0.2">
      <c r="A1416"/>
    </row>
    <row r="1417" spans="1:1" ht="15" x14ac:dyDescent="0.2">
      <c r="A1417"/>
    </row>
    <row r="1418" spans="1:1" ht="15" x14ac:dyDescent="0.2">
      <c r="A1418"/>
    </row>
    <row r="1419" spans="1:1" ht="15" x14ac:dyDescent="0.2">
      <c r="A1419"/>
    </row>
    <row r="1420" spans="1:1" ht="15" x14ac:dyDescent="0.2">
      <c r="A1420"/>
    </row>
    <row r="1421" spans="1:1" ht="15" x14ac:dyDescent="0.2">
      <c r="A1421"/>
    </row>
    <row r="1422" spans="1:1" ht="15" x14ac:dyDescent="0.2">
      <c r="A1422"/>
    </row>
    <row r="1423" spans="1:1" ht="15" x14ac:dyDescent="0.2">
      <c r="A1423"/>
    </row>
    <row r="1424" spans="1:1" ht="15" x14ac:dyDescent="0.2">
      <c r="A1424"/>
    </row>
    <row r="1425" spans="1:1" ht="15" x14ac:dyDescent="0.2">
      <c r="A1425"/>
    </row>
    <row r="1426" spans="1:1" ht="15" x14ac:dyDescent="0.2">
      <c r="A1426"/>
    </row>
    <row r="1427" spans="1:1" ht="15" x14ac:dyDescent="0.2">
      <c r="A1427"/>
    </row>
    <row r="1428" spans="1:1" ht="15" x14ac:dyDescent="0.2">
      <c r="A1428"/>
    </row>
    <row r="1429" spans="1:1" ht="15" x14ac:dyDescent="0.2">
      <c r="A1429"/>
    </row>
    <row r="1430" spans="1:1" ht="15" x14ac:dyDescent="0.2">
      <c r="A1430"/>
    </row>
    <row r="1431" spans="1:1" ht="15" x14ac:dyDescent="0.2">
      <c r="A1431"/>
    </row>
    <row r="1432" spans="1:1" ht="15" x14ac:dyDescent="0.2">
      <c r="A1432"/>
    </row>
    <row r="1433" spans="1:1" ht="15" x14ac:dyDescent="0.2">
      <c r="A1433"/>
    </row>
    <row r="1434" spans="1:1" ht="15" x14ac:dyDescent="0.2">
      <c r="A1434"/>
    </row>
    <row r="1435" spans="1:1" ht="15" x14ac:dyDescent="0.2">
      <c r="A1435"/>
    </row>
    <row r="1436" spans="1:1" ht="15" x14ac:dyDescent="0.2">
      <c r="A1436"/>
    </row>
    <row r="1437" spans="1:1" ht="15" x14ac:dyDescent="0.2">
      <c r="A1437"/>
    </row>
    <row r="1438" spans="1:1" ht="15" x14ac:dyDescent="0.2">
      <c r="A1438"/>
    </row>
    <row r="1439" spans="1:1" ht="15" x14ac:dyDescent="0.2">
      <c r="A1439"/>
    </row>
    <row r="1440" spans="1:1" ht="15" x14ac:dyDescent="0.2">
      <c r="A1440"/>
    </row>
    <row r="1441" spans="1:1" ht="15" x14ac:dyDescent="0.2">
      <c r="A1441"/>
    </row>
    <row r="1442" spans="1:1" ht="15" x14ac:dyDescent="0.2">
      <c r="A1442"/>
    </row>
    <row r="1443" spans="1:1" ht="15" x14ac:dyDescent="0.2">
      <c r="A1443"/>
    </row>
    <row r="1444" spans="1:1" ht="15" x14ac:dyDescent="0.2">
      <c r="A1444"/>
    </row>
    <row r="1445" spans="1:1" ht="15" x14ac:dyDescent="0.2">
      <c r="A1445"/>
    </row>
    <row r="1446" spans="1:1" ht="15" x14ac:dyDescent="0.2">
      <c r="A1446"/>
    </row>
    <row r="1447" spans="1:1" ht="15" x14ac:dyDescent="0.2">
      <c r="A1447"/>
    </row>
    <row r="1448" spans="1:1" ht="15" x14ac:dyDescent="0.2">
      <c r="A1448"/>
    </row>
    <row r="1449" spans="1:1" ht="15" x14ac:dyDescent="0.2">
      <c r="A1449"/>
    </row>
    <row r="1450" spans="1:1" ht="15" x14ac:dyDescent="0.2">
      <c r="A1450"/>
    </row>
    <row r="1451" spans="1:1" ht="15" x14ac:dyDescent="0.2">
      <c r="A1451"/>
    </row>
    <row r="1452" spans="1:1" ht="15" x14ac:dyDescent="0.2">
      <c r="A1452"/>
    </row>
    <row r="1453" spans="1:1" ht="15" x14ac:dyDescent="0.2">
      <c r="A1453"/>
    </row>
    <row r="1454" spans="1:1" ht="15" x14ac:dyDescent="0.2">
      <c r="A1454"/>
    </row>
    <row r="1455" spans="1:1" ht="15" x14ac:dyDescent="0.2">
      <c r="A1455"/>
    </row>
    <row r="1456" spans="1:1" ht="15" x14ac:dyDescent="0.2">
      <c r="A1456"/>
    </row>
    <row r="1457" spans="1:1" ht="15" x14ac:dyDescent="0.2">
      <c r="A1457"/>
    </row>
    <row r="1458" spans="1:1" ht="15" x14ac:dyDescent="0.2">
      <c r="A1458"/>
    </row>
    <row r="1459" spans="1:1" ht="15" x14ac:dyDescent="0.2">
      <c r="A1459"/>
    </row>
    <row r="1460" spans="1:1" ht="15" x14ac:dyDescent="0.2">
      <c r="A1460"/>
    </row>
    <row r="1461" spans="1:1" ht="15" x14ac:dyDescent="0.2">
      <c r="A1461"/>
    </row>
    <row r="1462" spans="1:1" ht="15" x14ac:dyDescent="0.2">
      <c r="A1462"/>
    </row>
    <row r="1463" spans="1:1" ht="15" x14ac:dyDescent="0.2">
      <c r="A1463"/>
    </row>
    <row r="1464" spans="1:1" ht="15" x14ac:dyDescent="0.2">
      <c r="A1464"/>
    </row>
    <row r="1465" spans="1:1" ht="15" x14ac:dyDescent="0.2">
      <c r="A1465"/>
    </row>
    <row r="1466" spans="1:1" ht="15" x14ac:dyDescent="0.2">
      <c r="A1466"/>
    </row>
    <row r="1467" spans="1:1" ht="15" x14ac:dyDescent="0.2">
      <c r="A1467"/>
    </row>
    <row r="1468" spans="1:1" ht="15" x14ac:dyDescent="0.2">
      <c r="A1468"/>
    </row>
    <row r="1469" spans="1:1" ht="15" x14ac:dyDescent="0.2">
      <c r="A1469"/>
    </row>
    <row r="1470" spans="1:1" ht="15" x14ac:dyDescent="0.2">
      <c r="A1470"/>
    </row>
    <row r="1471" spans="1:1" ht="15" x14ac:dyDescent="0.2">
      <c r="A1471"/>
    </row>
    <row r="1472" spans="1:1" ht="15" x14ac:dyDescent="0.2">
      <c r="A1472"/>
    </row>
    <row r="1473" spans="1:1" ht="15" x14ac:dyDescent="0.2">
      <c r="A1473"/>
    </row>
    <row r="1474" spans="1:1" ht="15" x14ac:dyDescent="0.2">
      <c r="A1474"/>
    </row>
    <row r="1475" spans="1:1" ht="15" x14ac:dyDescent="0.2">
      <c r="A1475"/>
    </row>
    <row r="1476" spans="1:1" ht="15" x14ac:dyDescent="0.2">
      <c r="A1476"/>
    </row>
    <row r="1477" spans="1:1" ht="15" x14ac:dyDescent="0.2">
      <c r="A1477"/>
    </row>
    <row r="1478" spans="1:1" ht="15" x14ac:dyDescent="0.2">
      <c r="A1478"/>
    </row>
    <row r="1479" spans="1:1" ht="15" x14ac:dyDescent="0.2">
      <c r="A1479"/>
    </row>
    <row r="1480" spans="1:1" ht="15" x14ac:dyDescent="0.2">
      <c r="A1480"/>
    </row>
    <row r="1481" spans="1:1" ht="15" x14ac:dyDescent="0.2">
      <c r="A1481"/>
    </row>
    <row r="1482" spans="1:1" ht="15" x14ac:dyDescent="0.2">
      <c r="A1482"/>
    </row>
    <row r="1483" spans="1:1" ht="15" x14ac:dyDescent="0.2">
      <c r="A1483"/>
    </row>
    <row r="1484" spans="1:1" ht="15" x14ac:dyDescent="0.2">
      <c r="A1484"/>
    </row>
    <row r="1485" spans="1:1" ht="15" x14ac:dyDescent="0.2">
      <c r="A1485"/>
    </row>
    <row r="1486" spans="1:1" ht="15" x14ac:dyDescent="0.2">
      <c r="A1486"/>
    </row>
    <row r="1487" spans="1:1" ht="15" x14ac:dyDescent="0.2">
      <c r="A1487"/>
    </row>
    <row r="1488" spans="1:1" ht="15" x14ac:dyDescent="0.2">
      <c r="A1488"/>
    </row>
    <row r="1489" spans="1:1" ht="15" x14ac:dyDescent="0.2">
      <c r="A1489"/>
    </row>
    <row r="1490" spans="1:1" ht="15" x14ac:dyDescent="0.2">
      <c r="A1490"/>
    </row>
    <row r="1491" spans="1:1" ht="15" x14ac:dyDescent="0.2">
      <c r="A1491"/>
    </row>
    <row r="1492" spans="1:1" ht="15" x14ac:dyDescent="0.2">
      <c r="A1492"/>
    </row>
    <row r="1493" spans="1:1" ht="15" x14ac:dyDescent="0.2">
      <c r="A1493"/>
    </row>
    <row r="1494" spans="1:1" ht="15" x14ac:dyDescent="0.2">
      <c r="A1494"/>
    </row>
    <row r="1495" spans="1:1" ht="15" x14ac:dyDescent="0.2">
      <c r="A1495"/>
    </row>
    <row r="1496" spans="1:1" ht="15" x14ac:dyDescent="0.2">
      <c r="A1496"/>
    </row>
    <row r="1497" spans="1:1" ht="15" x14ac:dyDescent="0.2">
      <c r="A1497"/>
    </row>
    <row r="1498" spans="1:1" ht="15" x14ac:dyDescent="0.2">
      <c r="A1498"/>
    </row>
    <row r="1499" spans="1:1" ht="15" x14ac:dyDescent="0.2">
      <c r="A1499"/>
    </row>
    <row r="1500" spans="1:1" ht="15" x14ac:dyDescent="0.2">
      <c r="A1500"/>
    </row>
    <row r="1501" spans="1:1" ht="15" x14ac:dyDescent="0.2">
      <c r="A1501"/>
    </row>
    <row r="1502" spans="1:1" ht="15" x14ac:dyDescent="0.2">
      <c r="A1502"/>
    </row>
    <row r="1503" spans="1:1" ht="15" x14ac:dyDescent="0.2">
      <c r="A1503"/>
    </row>
    <row r="1504" spans="1:1" ht="15" x14ac:dyDescent="0.2">
      <c r="A1504"/>
    </row>
    <row r="1505" spans="1:1" ht="15" x14ac:dyDescent="0.2">
      <c r="A1505"/>
    </row>
    <row r="1506" spans="1:1" ht="15" x14ac:dyDescent="0.2">
      <c r="A1506"/>
    </row>
    <row r="1507" spans="1:1" ht="15" x14ac:dyDescent="0.2">
      <c r="A1507"/>
    </row>
    <row r="1508" spans="1:1" ht="15" x14ac:dyDescent="0.2">
      <c r="A1508"/>
    </row>
    <row r="1509" spans="1:1" ht="15" x14ac:dyDescent="0.2">
      <c r="A1509"/>
    </row>
    <row r="1510" spans="1:1" ht="15" x14ac:dyDescent="0.2">
      <c r="A1510"/>
    </row>
    <row r="1511" spans="1:1" ht="15" x14ac:dyDescent="0.2">
      <c r="A1511"/>
    </row>
    <row r="1512" spans="1:1" ht="15" x14ac:dyDescent="0.2">
      <c r="A1512"/>
    </row>
    <row r="1513" spans="1:1" ht="15" x14ac:dyDescent="0.2">
      <c r="A1513"/>
    </row>
    <row r="1514" spans="1:1" ht="15" x14ac:dyDescent="0.2">
      <c r="A1514"/>
    </row>
    <row r="1515" spans="1:1" ht="15" x14ac:dyDescent="0.2">
      <c r="A1515"/>
    </row>
    <row r="1516" spans="1:1" ht="15" x14ac:dyDescent="0.2">
      <c r="A1516"/>
    </row>
    <row r="1517" spans="1:1" ht="15" x14ac:dyDescent="0.2">
      <c r="A1517"/>
    </row>
    <row r="1518" spans="1:1" ht="15" x14ac:dyDescent="0.2">
      <c r="A1518"/>
    </row>
    <row r="1519" spans="1:1" ht="15" x14ac:dyDescent="0.2">
      <c r="A1519"/>
    </row>
    <row r="1520" spans="1:1" ht="15" x14ac:dyDescent="0.2">
      <c r="A1520"/>
    </row>
    <row r="1521" spans="1:1" ht="15" x14ac:dyDescent="0.2">
      <c r="A1521"/>
    </row>
    <row r="1522" spans="1:1" ht="15" x14ac:dyDescent="0.2">
      <c r="A1522"/>
    </row>
    <row r="1523" spans="1:1" ht="15" x14ac:dyDescent="0.2">
      <c r="A1523"/>
    </row>
    <row r="1524" spans="1:1" ht="15" x14ac:dyDescent="0.2">
      <c r="A1524"/>
    </row>
    <row r="1525" spans="1:1" ht="15" x14ac:dyDescent="0.2">
      <c r="A1525"/>
    </row>
    <row r="1526" spans="1:1" ht="15" x14ac:dyDescent="0.2">
      <c r="A1526"/>
    </row>
    <row r="1527" spans="1:1" ht="15" x14ac:dyDescent="0.2">
      <c r="A1527"/>
    </row>
    <row r="1528" spans="1:1" ht="15" x14ac:dyDescent="0.2">
      <c r="A1528"/>
    </row>
    <row r="1529" spans="1:1" ht="15" x14ac:dyDescent="0.2">
      <c r="A1529"/>
    </row>
    <row r="1530" spans="1:1" ht="15" x14ac:dyDescent="0.2">
      <c r="A1530"/>
    </row>
    <row r="1531" spans="1:1" ht="15" x14ac:dyDescent="0.2">
      <c r="A1531"/>
    </row>
    <row r="1532" spans="1:1" ht="15" x14ac:dyDescent="0.2">
      <c r="A1532"/>
    </row>
    <row r="1533" spans="1:1" ht="15" x14ac:dyDescent="0.2">
      <c r="A1533"/>
    </row>
    <row r="1534" spans="1:1" ht="15" x14ac:dyDescent="0.2">
      <c r="A1534"/>
    </row>
    <row r="1535" spans="1:1" ht="15" x14ac:dyDescent="0.2">
      <c r="A1535"/>
    </row>
    <row r="1536" spans="1:1" ht="15" x14ac:dyDescent="0.2">
      <c r="A1536"/>
    </row>
    <row r="1537" spans="1:1" ht="15" x14ac:dyDescent="0.2">
      <c r="A1537"/>
    </row>
    <row r="1538" spans="1:1" ht="15" x14ac:dyDescent="0.2">
      <c r="A1538"/>
    </row>
    <row r="1539" spans="1:1" ht="15" x14ac:dyDescent="0.2">
      <c r="A1539"/>
    </row>
    <row r="1540" spans="1:1" ht="15" x14ac:dyDescent="0.2">
      <c r="A1540"/>
    </row>
    <row r="1541" spans="1:1" ht="15" x14ac:dyDescent="0.2">
      <c r="A1541"/>
    </row>
    <row r="1542" spans="1:1" ht="15" x14ac:dyDescent="0.2">
      <c r="A1542"/>
    </row>
    <row r="1543" spans="1:1" ht="15" x14ac:dyDescent="0.2">
      <c r="A1543"/>
    </row>
    <row r="1544" spans="1:1" ht="15" x14ac:dyDescent="0.2">
      <c r="A1544"/>
    </row>
    <row r="1545" spans="1:1" ht="15" x14ac:dyDescent="0.2">
      <c r="A1545"/>
    </row>
    <row r="1546" spans="1:1" ht="15" x14ac:dyDescent="0.2">
      <c r="A1546"/>
    </row>
    <row r="1547" spans="1:1" ht="15" x14ac:dyDescent="0.2">
      <c r="A1547"/>
    </row>
    <row r="1548" spans="1:1" ht="15" x14ac:dyDescent="0.2">
      <c r="A1548"/>
    </row>
    <row r="1549" spans="1:1" ht="15" x14ac:dyDescent="0.2">
      <c r="A1549"/>
    </row>
    <row r="1550" spans="1:1" ht="15" x14ac:dyDescent="0.2">
      <c r="A1550"/>
    </row>
    <row r="1551" spans="1:1" ht="15" x14ac:dyDescent="0.2">
      <c r="A1551"/>
    </row>
    <row r="1552" spans="1:1" ht="15" x14ac:dyDescent="0.2">
      <c r="A1552"/>
    </row>
    <row r="1553" spans="1:1" ht="15" x14ac:dyDescent="0.2">
      <c r="A1553"/>
    </row>
    <row r="1554" spans="1:1" ht="15" x14ac:dyDescent="0.2">
      <c r="A1554"/>
    </row>
    <row r="1555" spans="1:1" ht="15" x14ac:dyDescent="0.2">
      <c r="A1555"/>
    </row>
    <row r="1556" spans="1:1" ht="15" x14ac:dyDescent="0.2">
      <c r="A1556"/>
    </row>
    <row r="1557" spans="1:1" ht="15" x14ac:dyDescent="0.2">
      <c r="A1557"/>
    </row>
    <row r="1558" spans="1:1" ht="15" x14ac:dyDescent="0.2">
      <c r="A1558"/>
    </row>
    <row r="1559" spans="1:1" ht="15" x14ac:dyDescent="0.2">
      <c r="A1559"/>
    </row>
    <row r="1560" spans="1:1" ht="15" x14ac:dyDescent="0.2">
      <c r="A1560"/>
    </row>
    <row r="1561" spans="1:1" ht="15" x14ac:dyDescent="0.2">
      <c r="A1561"/>
    </row>
    <row r="1562" spans="1:1" ht="15" x14ac:dyDescent="0.2">
      <c r="A1562"/>
    </row>
    <row r="1563" spans="1:1" ht="15" x14ac:dyDescent="0.2">
      <c r="A1563"/>
    </row>
    <row r="1564" spans="1:1" ht="15" x14ac:dyDescent="0.2">
      <c r="A1564"/>
    </row>
    <row r="1565" spans="1:1" ht="15" x14ac:dyDescent="0.2">
      <c r="A1565"/>
    </row>
    <row r="1566" spans="1:1" ht="15" x14ac:dyDescent="0.2">
      <c r="A1566"/>
    </row>
    <row r="1567" spans="1:1" ht="15" x14ac:dyDescent="0.2">
      <c r="A1567"/>
    </row>
    <row r="1568" spans="1:1" ht="15" x14ac:dyDescent="0.2">
      <c r="A1568"/>
    </row>
    <row r="1569" spans="1:1" ht="15" x14ac:dyDescent="0.2">
      <c r="A1569"/>
    </row>
    <row r="1570" spans="1:1" ht="15" x14ac:dyDescent="0.2">
      <c r="A1570"/>
    </row>
    <row r="1571" spans="1:1" ht="15" x14ac:dyDescent="0.2">
      <c r="A1571"/>
    </row>
    <row r="1572" spans="1:1" ht="15" x14ac:dyDescent="0.2">
      <c r="A1572"/>
    </row>
    <row r="1573" spans="1:1" ht="15" x14ac:dyDescent="0.2">
      <c r="A1573"/>
    </row>
    <row r="1574" spans="1:1" ht="15" x14ac:dyDescent="0.2">
      <c r="A1574"/>
    </row>
    <row r="1575" spans="1:1" ht="15" x14ac:dyDescent="0.2">
      <c r="A1575"/>
    </row>
    <row r="1576" spans="1:1" ht="15" x14ac:dyDescent="0.2">
      <c r="A1576"/>
    </row>
    <row r="1577" spans="1:1" ht="15" x14ac:dyDescent="0.2">
      <c r="A1577"/>
    </row>
    <row r="1578" spans="1:1" ht="15" x14ac:dyDescent="0.2">
      <c r="A1578"/>
    </row>
    <row r="1579" spans="1:1" ht="15" x14ac:dyDescent="0.2">
      <c r="A1579"/>
    </row>
    <row r="1580" spans="1:1" ht="15" x14ac:dyDescent="0.2">
      <c r="A1580"/>
    </row>
    <row r="1581" spans="1:1" ht="15" x14ac:dyDescent="0.2">
      <c r="A1581"/>
    </row>
    <row r="1582" spans="1:1" ht="15" x14ac:dyDescent="0.2">
      <c r="A1582"/>
    </row>
    <row r="1583" spans="1:1" ht="15" x14ac:dyDescent="0.2">
      <c r="A1583"/>
    </row>
    <row r="1584" spans="1:1" ht="15" x14ac:dyDescent="0.2">
      <c r="A1584"/>
    </row>
    <row r="1585" spans="1:1" ht="15" x14ac:dyDescent="0.2">
      <c r="A1585"/>
    </row>
    <row r="1586" spans="1:1" ht="15" x14ac:dyDescent="0.2">
      <c r="A1586"/>
    </row>
    <row r="1587" spans="1:1" ht="15" x14ac:dyDescent="0.2">
      <c r="A1587"/>
    </row>
    <row r="1588" spans="1:1" ht="15" x14ac:dyDescent="0.2">
      <c r="A1588"/>
    </row>
    <row r="1589" spans="1:1" ht="15" x14ac:dyDescent="0.2">
      <c r="A1589"/>
    </row>
    <row r="1590" spans="1:1" ht="15" x14ac:dyDescent="0.2">
      <c r="A1590"/>
    </row>
    <row r="1591" spans="1:1" ht="15" x14ac:dyDescent="0.2">
      <c r="A1591"/>
    </row>
    <row r="1592" spans="1:1" ht="15" x14ac:dyDescent="0.2">
      <c r="A1592"/>
    </row>
    <row r="1593" spans="1:1" ht="15" x14ac:dyDescent="0.2">
      <c r="A1593"/>
    </row>
    <row r="1594" spans="1:1" ht="15" x14ac:dyDescent="0.2">
      <c r="A1594"/>
    </row>
    <row r="1595" spans="1:1" ht="15" x14ac:dyDescent="0.2">
      <c r="A1595"/>
    </row>
    <row r="1596" spans="1:1" ht="15" x14ac:dyDescent="0.2">
      <c r="A1596"/>
    </row>
    <row r="1597" spans="1:1" ht="15" x14ac:dyDescent="0.2">
      <c r="A1597"/>
    </row>
    <row r="1598" spans="1:1" ht="15" x14ac:dyDescent="0.2">
      <c r="A1598"/>
    </row>
    <row r="1599" spans="1:1" ht="15" x14ac:dyDescent="0.2">
      <c r="A1599"/>
    </row>
    <row r="1600" spans="1:1" ht="15" x14ac:dyDescent="0.2">
      <c r="A1600"/>
    </row>
    <row r="1601" spans="1:1" ht="15" x14ac:dyDescent="0.2">
      <c r="A1601"/>
    </row>
    <row r="1602" spans="1:1" ht="15" x14ac:dyDescent="0.2">
      <c r="A1602"/>
    </row>
    <row r="1603" spans="1:1" ht="15" x14ac:dyDescent="0.2">
      <c r="A1603"/>
    </row>
    <row r="1604" spans="1:1" ht="15" x14ac:dyDescent="0.2">
      <c r="A1604"/>
    </row>
    <row r="1605" spans="1:1" ht="15" x14ac:dyDescent="0.2">
      <c r="A1605"/>
    </row>
    <row r="1606" spans="1:1" ht="15" x14ac:dyDescent="0.2">
      <c r="A1606"/>
    </row>
    <row r="1607" spans="1:1" ht="15" x14ac:dyDescent="0.2">
      <c r="A1607"/>
    </row>
    <row r="1608" spans="1:1" ht="15" x14ac:dyDescent="0.2">
      <c r="A1608"/>
    </row>
    <row r="1609" spans="1:1" ht="15" x14ac:dyDescent="0.2">
      <c r="A1609"/>
    </row>
    <row r="1610" spans="1:1" ht="15" x14ac:dyDescent="0.2">
      <c r="A1610"/>
    </row>
    <row r="1611" spans="1:1" ht="15" x14ac:dyDescent="0.2">
      <c r="A1611"/>
    </row>
    <row r="1612" spans="1:1" ht="15" x14ac:dyDescent="0.2">
      <c r="A1612"/>
    </row>
    <row r="1613" spans="1:1" ht="15" x14ac:dyDescent="0.2">
      <c r="A1613"/>
    </row>
    <row r="1614" spans="1:1" ht="15" x14ac:dyDescent="0.2">
      <c r="A1614"/>
    </row>
    <row r="1615" spans="1:1" ht="15" x14ac:dyDescent="0.2">
      <c r="A1615"/>
    </row>
    <row r="1616" spans="1:1" ht="15" x14ac:dyDescent="0.2">
      <c r="A1616"/>
    </row>
    <row r="1617" spans="1:1" ht="15" x14ac:dyDescent="0.2">
      <c r="A1617"/>
    </row>
    <row r="1618" spans="1:1" ht="15" x14ac:dyDescent="0.2">
      <c r="A1618"/>
    </row>
    <row r="1619" spans="1:1" ht="15" x14ac:dyDescent="0.2">
      <c r="A1619"/>
    </row>
    <row r="1620" spans="1:1" ht="15" x14ac:dyDescent="0.2">
      <c r="A1620"/>
    </row>
    <row r="1621" spans="1:1" ht="15" x14ac:dyDescent="0.2">
      <c r="A1621"/>
    </row>
    <row r="1622" spans="1:1" ht="15" x14ac:dyDescent="0.2">
      <c r="A1622"/>
    </row>
    <row r="1623" spans="1:1" ht="15" x14ac:dyDescent="0.2">
      <c r="A1623"/>
    </row>
    <row r="1624" spans="1:1" ht="15" x14ac:dyDescent="0.2">
      <c r="A1624"/>
    </row>
    <row r="1625" spans="1:1" ht="15" x14ac:dyDescent="0.2">
      <c r="A1625"/>
    </row>
    <row r="1626" spans="1:1" ht="15" x14ac:dyDescent="0.2">
      <c r="A1626"/>
    </row>
    <row r="1627" spans="1:1" ht="15" x14ac:dyDescent="0.2">
      <c r="A1627"/>
    </row>
    <row r="1628" spans="1:1" ht="15" x14ac:dyDescent="0.2">
      <c r="A1628"/>
    </row>
    <row r="1629" spans="1:1" ht="15" x14ac:dyDescent="0.2">
      <c r="A1629"/>
    </row>
    <row r="1630" spans="1:1" ht="15" x14ac:dyDescent="0.2">
      <c r="A1630"/>
    </row>
    <row r="1631" spans="1:1" ht="15" x14ac:dyDescent="0.2">
      <c r="A1631"/>
    </row>
    <row r="1632" spans="1:1" ht="15" x14ac:dyDescent="0.2">
      <c r="A1632"/>
    </row>
    <row r="1633" spans="1:1" ht="15" x14ac:dyDescent="0.2">
      <c r="A1633"/>
    </row>
    <row r="1634" spans="1:1" ht="15" x14ac:dyDescent="0.2">
      <c r="A1634"/>
    </row>
    <row r="1635" spans="1:1" ht="15" x14ac:dyDescent="0.2">
      <c r="A1635"/>
    </row>
    <row r="1636" spans="1:1" ht="15" x14ac:dyDescent="0.2">
      <c r="A1636"/>
    </row>
    <row r="1637" spans="1:1" ht="15" x14ac:dyDescent="0.2">
      <c r="A1637"/>
    </row>
    <row r="1638" spans="1:1" ht="15" x14ac:dyDescent="0.2">
      <c r="A1638"/>
    </row>
    <row r="1639" spans="1:1" ht="15" x14ac:dyDescent="0.2">
      <c r="A1639"/>
    </row>
    <row r="1640" spans="1:1" ht="15" x14ac:dyDescent="0.2">
      <c r="A1640"/>
    </row>
    <row r="1641" spans="1:1" ht="15" x14ac:dyDescent="0.2">
      <c r="A1641"/>
    </row>
    <row r="1642" spans="1:1" ht="15" x14ac:dyDescent="0.2">
      <c r="A1642"/>
    </row>
    <row r="1643" spans="1:1" ht="15" x14ac:dyDescent="0.2">
      <c r="A1643"/>
    </row>
    <row r="1644" spans="1:1" ht="15" x14ac:dyDescent="0.2">
      <c r="A1644"/>
    </row>
    <row r="1645" spans="1:1" ht="15" x14ac:dyDescent="0.2">
      <c r="A1645"/>
    </row>
    <row r="1646" spans="1:1" ht="15" x14ac:dyDescent="0.2">
      <c r="A1646"/>
    </row>
    <row r="1647" spans="1:1" ht="15" x14ac:dyDescent="0.2">
      <c r="A1647"/>
    </row>
    <row r="1648" spans="1:1" ht="15" x14ac:dyDescent="0.2">
      <c r="A1648"/>
    </row>
    <row r="1649" spans="1:1" ht="15" x14ac:dyDescent="0.2">
      <c r="A1649"/>
    </row>
    <row r="1650" spans="1:1" ht="15" x14ac:dyDescent="0.2">
      <c r="A1650"/>
    </row>
    <row r="1651" spans="1:1" ht="15" x14ac:dyDescent="0.2">
      <c r="A1651"/>
    </row>
    <row r="1652" spans="1:1" ht="15" x14ac:dyDescent="0.2">
      <c r="A1652"/>
    </row>
    <row r="1653" spans="1:1" ht="15" x14ac:dyDescent="0.2">
      <c r="A1653"/>
    </row>
    <row r="1654" spans="1:1" ht="15" x14ac:dyDescent="0.2">
      <c r="A1654"/>
    </row>
    <row r="1655" spans="1:1" ht="15" x14ac:dyDescent="0.2">
      <c r="A1655"/>
    </row>
    <row r="1656" spans="1:1" ht="15" x14ac:dyDescent="0.2">
      <c r="A1656"/>
    </row>
    <row r="1657" spans="1:1" ht="15" x14ac:dyDescent="0.2">
      <c r="A1657"/>
    </row>
    <row r="1658" spans="1:1" ht="15" x14ac:dyDescent="0.2">
      <c r="A1658"/>
    </row>
    <row r="1659" spans="1:1" ht="15" x14ac:dyDescent="0.2">
      <c r="A1659"/>
    </row>
    <row r="1660" spans="1:1" ht="15" x14ac:dyDescent="0.2">
      <c r="A1660"/>
    </row>
    <row r="1661" spans="1:1" ht="15" x14ac:dyDescent="0.2">
      <c r="A1661"/>
    </row>
    <row r="1662" spans="1:1" ht="15" x14ac:dyDescent="0.2">
      <c r="A1662"/>
    </row>
    <row r="1663" spans="1:1" ht="15" x14ac:dyDescent="0.2">
      <c r="A1663"/>
    </row>
    <row r="1664" spans="1:1" ht="15" x14ac:dyDescent="0.2">
      <c r="A1664"/>
    </row>
    <row r="1665" spans="1:1" ht="15" x14ac:dyDescent="0.2">
      <c r="A1665"/>
    </row>
    <row r="1666" spans="1:1" ht="15" x14ac:dyDescent="0.2">
      <c r="A1666"/>
    </row>
    <row r="1667" spans="1:1" ht="15" x14ac:dyDescent="0.2">
      <c r="A1667"/>
    </row>
    <row r="1668" spans="1:1" ht="15" x14ac:dyDescent="0.2">
      <c r="A1668"/>
    </row>
    <row r="1669" spans="1:1" ht="15" x14ac:dyDescent="0.2">
      <c r="A1669"/>
    </row>
    <row r="1670" spans="1:1" ht="15" x14ac:dyDescent="0.2">
      <c r="A1670"/>
    </row>
    <row r="1671" spans="1:1" ht="15" x14ac:dyDescent="0.2">
      <c r="A1671"/>
    </row>
    <row r="1672" spans="1:1" ht="15" x14ac:dyDescent="0.2">
      <c r="A1672"/>
    </row>
    <row r="1673" spans="1:1" ht="15" x14ac:dyDescent="0.2">
      <c r="A1673"/>
    </row>
    <row r="1674" spans="1:1" ht="15" x14ac:dyDescent="0.2">
      <c r="A1674"/>
    </row>
    <row r="1675" spans="1:1" ht="15" x14ac:dyDescent="0.2">
      <c r="A1675"/>
    </row>
    <row r="1676" spans="1:1" ht="15" x14ac:dyDescent="0.2">
      <c r="A1676"/>
    </row>
    <row r="1677" spans="1:1" ht="15" x14ac:dyDescent="0.2">
      <c r="A1677"/>
    </row>
    <row r="1678" spans="1:1" ht="15" x14ac:dyDescent="0.2">
      <c r="A1678"/>
    </row>
    <row r="1679" spans="1:1" ht="15" x14ac:dyDescent="0.2">
      <c r="A1679"/>
    </row>
    <row r="1680" spans="1:1" ht="15" x14ac:dyDescent="0.2">
      <c r="A1680"/>
    </row>
    <row r="1681" spans="1:1" ht="15" x14ac:dyDescent="0.2">
      <c r="A1681"/>
    </row>
    <row r="1682" spans="1:1" ht="15" x14ac:dyDescent="0.2">
      <c r="A1682"/>
    </row>
    <row r="1683" spans="1:1" ht="15" x14ac:dyDescent="0.2">
      <c r="A1683"/>
    </row>
    <row r="1684" spans="1:1" ht="15" x14ac:dyDescent="0.2">
      <c r="A1684"/>
    </row>
    <row r="1685" spans="1:1" ht="15" x14ac:dyDescent="0.2">
      <c r="A1685"/>
    </row>
    <row r="1686" spans="1:1" ht="15" x14ac:dyDescent="0.2">
      <c r="A1686"/>
    </row>
    <row r="1687" spans="1:1" ht="15" x14ac:dyDescent="0.2">
      <c r="A1687"/>
    </row>
    <row r="1688" spans="1:1" ht="15" x14ac:dyDescent="0.2">
      <c r="A1688"/>
    </row>
    <row r="1689" spans="1:1" ht="15" x14ac:dyDescent="0.2">
      <c r="A1689"/>
    </row>
    <row r="1690" spans="1:1" ht="15" x14ac:dyDescent="0.2">
      <c r="A1690"/>
    </row>
    <row r="1691" spans="1:1" ht="15" x14ac:dyDescent="0.2">
      <c r="A1691"/>
    </row>
    <row r="1692" spans="1:1" ht="15" x14ac:dyDescent="0.2">
      <c r="A1692"/>
    </row>
    <row r="1693" spans="1:1" ht="15" x14ac:dyDescent="0.2">
      <c r="A1693"/>
    </row>
    <row r="1694" spans="1:1" ht="15" x14ac:dyDescent="0.2">
      <c r="A1694"/>
    </row>
    <row r="1695" spans="1:1" ht="15" x14ac:dyDescent="0.2">
      <c r="A1695"/>
    </row>
    <row r="1696" spans="1:1" ht="15" x14ac:dyDescent="0.2">
      <c r="A1696"/>
    </row>
    <row r="1697" spans="1:1" ht="15" x14ac:dyDescent="0.2">
      <c r="A1697"/>
    </row>
    <row r="1698" spans="1:1" ht="15" x14ac:dyDescent="0.2">
      <c r="A1698"/>
    </row>
    <row r="1699" spans="1:1" ht="15" x14ac:dyDescent="0.2">
      <c r="A1699"/>
    </row>
    <row r="1700" spans="1:1" ht="15" x14ac:dyDescent="0.2">
      <c r="A1700"/>
    </row>
    <row r="1701" spans="1:1" ht="15" x14ac:dyDescent="0.2">
      <c r="A1701"/>
    </row>
    <row r="1702" spans="1:1" ht="15" x14ac:dyDescent="0.2">
      <c r="A1702"/>
    </row>
    <row r="1703" spans="1:1" ht="15" x14ac:dyDescent="0.2">
      <c r="A1703"/>
    </row>
    <row r="1704" spans="1:1" ht="15" x14ac:dyDescent="0.2">
      <c r="A1704"/>
    </row>
    <row r="1705" spans="1:1" ht="15" x14ac:dyDescent="0.2">
      <c r="A1705"/>
    </row>
    <row r="1706" spans="1:1" ht="15" x14ac:dyDescent="0.2">
      <c r="A1706"/>
    </row>
    <row r="1707" spans="1:1" ht="15" x14ac:dyDescent="0.2">
      <c r="A1707"/>
    </row>
    <row r="1708" spans="1:1" ht="15" x14ac:dyDescent="0.2">
      <c r="A1708"/>
    </row>
    <row r="1709" spans="1:1" ht="15" x14ac:dyDescent="0.2">
      <c r="A1709"/>
    </row>
    <row r="1710" spans="1:1" ht="15" x14ac:dyDescent="0.2">
      <c r="A1710"/>
    </row>
    <row r="1711" spans="1:1" ht="15" x14ac:dyDescent="0.2">
      <c r="A1711"/>
    </row>
    <row r="1712" spans="1:1" ht="15" x14ac:dyDescent="0.2">
      <c r="A1712"/>
    </row>
    <row r="1713" spans="1:1" ht="15" x14ac:dyDescent="0.2">
      <c r="A1713"/>
    </row>
    <row r="1714" spans="1:1" ht="15" x14ac:dyDescent="0.2">
      <c r="A1714"/>
    </row>
    <row r="1715" spans="1:1" ht="15" x14ac:dyDescent="0.2">
      <c r="A1715"/>
    </row>
    <row r="1716" spans="1:1" ht="15" x14ac:dyDescent="0.2">
      <c r="A1716"/>
    </row>
    <row r="1717" spans="1:1" ht="15" x14ac:dyDescent="0.2">
      <c r="A1717"/>
    </row>
    <row r="1718" spans="1:1" ht="15" x14ac:dyDescent="0.2">
      <c r="A1718"/>
    </row>
    <row r="1719" spans="1:1" ht="15" x14ac:dyDescent="0.2">
      <c r="A1719"/>
    </row>
    <row r="1720" spans="1:1" ht="15" x14ac:dyDescent="0.2">
      <c r="A1720"/>
    </row>
    <row r="1721" spans="1:1" ht="15" x14ac:dyDescent="0.2">
      <c r="A1721"/>
    </row>
    <row r="1722" spans="1:1" ht="15" x14ac:dyDescent="0.2">
      <c r="A1722"/>
    </row>
    <row r="1723" spans="1:1" ht="15" x14ac:dyDescent="0.2">
      <c r="A1723"/>
    </row>
    <row r="1724" spans="1:1" ht="15" x14ac:dyDescent="0.2">
      <c r="A1724"/>
    </row>
    <row r="1725" spans="1:1" ht="15" x14ac:dyDescent="0.2">
      <c r="A1725"/>
    </row>
    <row r="1726" spans="1:1" ht="15" x14ac:dyDescent="0.2">
      <c r="A1726"/>
    </row>
    <row r="1727" spans="1:1" ht="15" x14ac:dyDescent="0.2">
      <c r="A1727"/>
    </row>
    <row r="1728" spans="1:1" ht="15" x14ac:dyDescent="0.2">
      <c r="A1728"/>
    </row>
    <row r="1729" spans="1:1" ht="15" x14ac:dyDescent="0.2">
      <c r="A1729"/>
    </row>
    <row r="1730" spans="1:1" ht="15" x14ac:dyDescent="0.2">
      <c r="A1730"/>
    </row>
    <row r="1731" spans="1:1" ht="15" x14ac:dyDescent="0.2">
      <c r="A1731"/>
    </row>
    <row r="1732" spans="1:1" ht="15" x14ac:dyDescent="0.2">
      <c r="A1732"/>
    </row>
    <row r="1733" spans="1:1" ht="15" x14ac:dyDescent="0.2">
      <c r="A1733"/>
    </row>
    <row r="1734" spans="1:1" ht="15" x14ac:dyDescent="0.2">
      <c r="A1734"/>
    </row>
    <row r="1735" spans="1:1" ht="15" x14ac:dyDescent="0.2">
      <c r="A1735"/>
    </row>
    <row r="1736" spans="1:1" ht="15" x14ac:dyDescent="0.2">
      <c r="A1736"/>
    </row>
    <row r="1737" spans="1:1" ht="15" x14ac:dyDescent="0.2">
      <c r="A1737"/>
    </row>
    <row r="1738" spans="1:1" ht="15" x14ac:dyDescent="0.2">
      <c r="A1738"/>
    </row>
    <row r="1739" spans="1:1" ht="15" x14ac:dyDescent="0.2">
      <c r="A1739"/>
    </row>
    <row r="1740" spans="1:1" ht="15" x14ac:dyDescent="0.2">
      <c r="A1740"/>
    </row>
    <row r="1741" spans="1:1" ht="15" x14ac:dyDescent="0.2">
      <c r="A1741"/>
    </row>
    <row r="1742" spans="1:1" ht="15" x14ac:dyDescent="0.2">
      <c r="A1742"/>
    </row>
    <row r="1743" spans="1:1" ht="15" x14ac:dyDescent="0.2">
      <c r="A1743"/>
    </row>
    <row r="1744" spans="1:1" ht="15" x14ac:dyDescent="0.2">
      <c r="A1744"/>
    </row>
    <row r="1745" spans="1:1" ht="15" x14ac:dyDescent="0.2">
      <c r="A1745"/>
    </row>
    <row r="1746" spans="1:1" ht="15" x14ac:dyDescent="0.2">
      <c r="A1746"/>
    </row>
    <row r="1747" spans="1:1" ht="15" x14ac:dyDescent="0.2">
      <c r="A1747"/>
    </row>
    <row r="1748" spans="1:1" ht="15" x14ac:dyDescent="0.2">
      <c r="A1748"/>
    </row>
    <row r="1749" spans="1:1" ht="15" x14ac:dyDescent="0.2">
      <c r="A1749"/>
    </row>
    <row r="1750" spans="1:1" ht="15" x14ac:dyDescent="0.2">
      <c r="A1750"/>
    </row>
    <row r="1751" spans="1:1" ht="15" x14ac:dyDescent="0.2">
      <c r="A1751"/>
    </row>
    <row r="1752" spans="1:1" ht="15" x14ac:dyDescent="0.2">
      <c r="A1752"/>
    </row>
    <row r="1753" spans="1:1" ht="15" x14ac:dyDescent="0.2">
      <c r="A1753"/>
    </row>
    <row r="1754" spans="1:1" ht="15" x14ac:dyDescent="0.2">
      <c r="A1754"/>
    </row>
    <row r="1755" spans="1:1" ht="15" x14ac:dyDescent="0.2">
      <c r="A1755"/>
    </row>
    <row r="1756" spans="1:1" ht="15" x14ac:dyDescent="0.2">
      <c r="A1756"/>
    </row>
    <row r="1757" spans="1:1" ht="15" x14ac:dyDescent="0.2">
      <c r="A1757"/>
    </row>
    <row r="1758" spans="1:1" ht="15" x14ac:dyDescent="0.2">
      <c r="A1758"/>
    </row>
    <row r="1759" spans="1:1" ht="15" x14ac:dyDescent="0.2">
      <c r="A1759"/>
    </row>
    <row r="1760" spans="1:1" ht="15" x14ac:dyDescent="0.2">
      <c r="A1760"/>
    </row>
    <row r="1761" spans="1:1" ht="15" x14ac:dyDescent="0.2">
      <c r="A1761"/>
    </row>
    <row r="1762" spans="1:1" ht="15" x14ac:dyDescent="0.2">
      <c r="A1762"/>
    </row>
    <row r="1763" spans="1:1" ht="15" x14ac:dyDescent="0.2">
      <c r="A1763"/>
    </row>
    <row r="1764" spans="1:1" ht="15" x14ac:dyDescent="0.2">
      <c r="A1764"/>
    </row>
    <row r="1765" spans="1:1" ht="15" x14ac:dyDescent="0.2">
      <c r="A1765"/>
    </row>
    <row r="1766" spans="1:1" ht="15" x14ac:dyDescent="0.2">
      <c r="A1766"/>
    </row>
    <row r="1767" spans="1:1" ht="15" x14ac:dyDescent="0.2">
      <c r="A1767"/>
    </row>
    <row r="1768" spans="1:1" ht="15" x14ac:dyDescent="0.2">
      <c r="A1768"/>
    </row>
    <row r="1769" spans="1:1" ht="15" x14ac:dyDescent="0.2">
      <c r="A1769"/>
    </row>
    <row r="1770" spans="1:1" ht="15" x14ac:dyDescent="0.2">
      <c r="A1770"/>
    </row>
    <row r="1771" spans="1:1" ht="15" x14ac:dyDescent="0.2">
      <c r="A1771"/>
    </row>
    <row r="1772" spans="1:1" ht="15" x14ac:dyDescent="0.2">
      <c r="A1772"/>
    </row>
    <row r="1773" spans="1:1" ht="15" x14ac:dyDescent="0.2">
      <c r="A1773"/>
    </row>
    <row r="1774" spans="1:1" ht="15" x14ac:dyDescent="0.2">
      <c r="A1774"/>
    </row>
    <row r="1775" spans="1:1" ht="15" x14ac:dyDescent="0.2">
      <c r="A1775"/>
    </row>
    <row r="1776" spans="1:1" ht="15" x14ac:dyDescent="0.2">
      <c r="A1776"/>
    </row>
    <row r="1777" spans="1:1" ht="15" x14ac:dyDescent="0.2">
      <c r="A1777"/>
    </row>
    <row r="1778" spans="1:1" ht="15" x14ac:dyDescent="0.2">
      <c r="A1778"/>
    </row>
    <row r="1779" spans="1:1" ht="15" x14ac:dyDescent="0.2">
      <c r="A1779"/>
    </row>
    <row r="1780" spans="1:1" ht="15" x14ac:dyDescent="0.2">
      <c r="A1780"/>
    </row>
    <row r="1781" spans="1:1" ht="15" x14ac:dyDescent="0.2">
      <c r="A1781"/>
    </row>
    <row r="1782" spans="1:1" ht="15" x14ac:dyDescent="0.2">
      <c r="A1782"/>
    </row>
    <row r="1783" spans="1:1" ht="15" x14ac:dyDescent="0.2">
      <c r="A1783"/>
    </row>
    <row r="1784" spans="1:1" ht="15" x14ac:dyDescent="0.2">
      <c r="A1784"/>
    </row>
    <row r="1785" spans="1:1" ht="15" x14ac:dyDescent="0.2">
      <c r="A1785"/>
    </row>
    <row r="1786" spans="1:1" ht="15" x14ac:dyDescent="0.2">
      <c r="A1786"/>
    </row>
    <row r="1787" spans="1:1" ht="15" x14ac:dyDescent="0.2">
      <c r="A1787"/>
    </row>
    <row r="1788" spans="1:1" ht="15" x14ac:dyDescent="0.2">
      <c r="A1788"/>
    </row>
    <row r="1789" spans="1:1" ht="15" x14ac:dyDescent="0.2">
      <c r="A1789"/>
    </row>
    <row r="1790" spans="1:1" ht="15" x14ac:dyDescent="0.2">
      <c r="A1790"/>
    </row>
    <row r="1791" spans="1:1" ht="15" x14ac:dyDescent="0.2">
      <c r="A1791"/>
    </row>
    <row r="1792" spans="1:1" ht="15" x14ac:dyDescent="0.2">
      <c r="A1792"/>
    </row>
    <row r="1793" spans="1:1" ht="15" x14ac:dyDescent="0.2">
      <c r="A1793"/>
    </row>
    <row r="1794" spans="1:1" ht="15" x14ac:dyDescent="0.2">
      <c r="A1794"/>
    </row>
    <row r="1795" spans="1:1" ht="15" x14ac:dyDescent="0.2">
      <c r="A1795"/>
    </row>
    <row r="1796" spans="1:1" ht="15" x14ac:dyDescent="0.2">
      <c r="A1796"/>
    </row>
    <row r="1797" spans="1:1" ht="15" x14ac:dyDescent="0.2">
      <c r="A1797"/>
    </row>
    <row r="1798" spans="1:1" ht="15" x14ac:dyDescent="0.2">
      <c r="A1798"/>
    </row>
    <row r="1799" spans="1:1" ht="15" x14ac:dyDescent="0.2">
      <c r="A1799"/>
    </row>
    <row r="1800" spans="1:1" ht="15" x14ac:dyDescent="0.2">
      <c r="A1800"/>
    </row>
    <row r="1801" spans="1:1" ht="15" x14ac:dyDescent="0.2">
      <c r="A1801"/>
    </row>
    <row r="1802" spans="1:1" ht="15" x14ac:dyDescent="0.2">
      <c r="A1802"/>
    </row>
    <row r="1803" spans="1:1" ht="15" x14ac:dyDescent="0.2">
      <c r="A1803"/>
    </row>
    <row r="1804" spans="1:1" ht="15" x14ac:dyDescent="0.2">
      <c r="A1804"/>
    </row>
    <row r="1805" spans="1:1" ht="15" x14ac:dyDescent="0.2">
      <c r="A1805"/>
    </row>
    <row r="1806" spans="1:1" ht="15" x14ac:dyDescent="0.2">
      <c r="A1806"/>
    </row>
    <row r="1807" spans="1:1" ht="15" x14ac:dyDescent="0.2">
      <c r="A1807"/>
    </row>
    <row r="1808" spans="1:1" ht="15" x14ac:dyDescent="0.2">
      <c r="A1808"/>
    </row>
    <row r="1809" spans="1:1" ht="15" x14ac:dyDescent="0.2">
      <c r="A1809"/>
    </row>
    <row r="1810" spans="1:1" ht="15" x14ac:dyDescent="0.2">
      <c r="A1810"/>
    </row>
    <row r="1811" spans="1:1" ht="15" x14ac:dyDescent="0.2">
      <c r="A1811"/>
    </row>
    <row r="1812" spans="1:1" ht="15" x14ac:dyDescent="0.2">
      <c r="A1812"/>
    </row>
    <row r="1813" spans="1:1" ht="15" x14ac:dyDescent="0.2">
      <c r="A1813"/>
    </row>
    <row r="1814" spans="1:1" ht="15" x14ac:dyDescent="0.2">
      <c r="A1814"/>
    </row>
    <row r="1815" spans="1:1" ht="15" x14ac:dyDescent="0.2">
      <c r="A1815"/>
    </row>
    <row r="1816" spans="1:1" ht="15" x14ac:dyDescent="0.2">
      <c r="A1816"/>
    </row>
    <row r="1817" spans="1:1" ht="15" x14ac:dyDescent="0.2">
      <c r="A1817"/>
    </row>
    <row r="1818" spans="1:1" ht="15" x14ac:dyDescent="0.2">
      <c r="A1818"/>
    </row>
    <row r="1819" spans="1:1" ht="15" x14ac:dyDescent="0.2">
      <c r="A1819"/>
    </row>
    <row r="1820" spans="1:1" ht="15" x14ac:dyDescent="0.2">
      <c r="A1820"/>
    </row>
    <row r="1821" spans="1:1" ht="15" x14ac:dyDescent="0.2">
      <c r="A1821"/>
    </row>
    <row r="1822" spans="1:1" ht="15" x14ac:dyDescent="0.2">
      <c r="A1822"/>
    </row>
    <row r="1823" spans="1:1" ht="15" x14ac:dyDescent="0.2">
      <c r="A1823"/>
    </row>
    <row r="1824" spans="1:1" ht="15" x14ac:dyDescent="0.2">
      <c r="A1824"/>
    </row>
    <row r="1825" spans="1:1" ht="15" x14ac:dyDescent="0.2">
      <c r="A1825"/>
    </row>
    <row r="1826" spans="1:1" ht="15" x14ac:dyDescent="0.2">
      <c r="A1826"/>
    </row>
    <row r="1827" spans="1:1" ht="15" x14ac:dyDescent="0.2">
      <c r="A1827"/>
    </row>
    <row r="1828" spans="1:1" ht="15" x14ac:dyDescent="0.2">
      <c r="A1828"/>
    </row>
    <row r="1829" spans="1:1" ht="15" x14ac:dyDescent="0.2">
      <c r="A1829"/>
    </row>
    <row r="1830" spans="1:1" ht="15" x14ac:dyDescent="0.2">
      <c r="A1830"/>
    </row>
    <row r="1831" spans="1:1" ht="15" x14ac:dyDescent="0.2">
      <c r="A1831"/>
    </row>
    <row r="1832" spans="1:1" ht="15" x14ac:dyDescent="0.2">
      <c r="A1832"/>
    </row>
    <row r="1833" spans="1:1" ht="15" x14ac:dyDescent="0.2">
      <c r="A1833"/>
    </row>
    <row r="1834" spans="1:1" ht="15" x14ac:dyDescent="0.2">
      <c r="A1834"/>
    </row>
    <row r="1835" spans="1:1" ht="15" x14ac:dyDescent="0.2">
      <c r="A1835"/>
    </row>
    <row r="1836" spans="1:1" ht="15" x14ac:dyDescent="0.2">
      <c r="A1836"/>
    </row>
    <row r="1837" spans="1:1" ht="15" x14ac:dyDescent="0.2">
      <c r="A1837"/>
    </row>
    <row r="1838" spans="1:1" ht="15" x14ac:dyDescent="0.2">
      <c r="A1838"/>
    </row>
    <row r="1839" spans="1:1" ht="15" x14ac:dyDescent="0.2">
      <c r="A1839"/>
    </row>
    <row r="1840" spans="1:1" ht="15" x14ac:dyDescent="0.2">
      <c r="A1840"/>
    </row>
    <row r="1841" spans="1:1" ht="15" x14ac:dyDescent="0.2">
      <c r="A1841"/>
    </row>
    <row r="1842" spans="1:1" ht="15" x14ac:dyDescent="0.2">
      <c r="A1842"/>
    </row>
    <row r="1843" spans="1:1" ht="15" x14ac:dyDescent="0.2">
      <c r="A1843"/>
    </row>
    <row r="1844" spans="1:1" ht="15" x14ac:dyDescent="0.2">
      <c r="A1844"/>
    </row>
    <row r="1845" spans="1:1" ht="15" x14ac:dyDescent="0.2">
      <c r="A1845"/>
    </row>
    <row r="1846" spans="1:1" ht="15" x14ac:dyDescent="0.2">
      <c r="A1846"/>
    </row>
    <row r="1847" spans="1:1" ht="15" x14ac:dyDescent="0.2">
      <c r="A1847"/>
    </row>
    <row r="1848" spans="1:1" ht="15" x14ac:dyDescent="0.2">
      <c r="A1848"/>
    </row>
    <row r="1849" spans="1:1" ht="15" x14ac:dyDescent="0.2">
      <c r="A1849"/>
    </row>
    <row r="1850" spans="1:1" ht="15" x14ac:dyDescent="0.2">
      <c r="A1850"/>
    </row>
    <row r="1851" spans="1:1" ht="15" x14ac:dyDescent="0.2">
      <c r="A1851"/>
    </row>
    <row r="1852" spans="1:1" ht="15" x14ac:dyDescent="0.2">
      <c r="A1852"/>
    </row>
    <row r="1853" spans="1:1" ht="15" x14ac:dyDescent="0.2">
      <c r="A1853"/>
    </row>
    <row r="1854" spans="1:1" ht="15" x14ac:dyDescent="0.2">
      <c r="A1854"/>
    </row>
    <row r="1855" spans="1:1" ht="15" x14ac:dyDescent="0.2">
      <c r="A1855"/>
    </row>
    <row r="1856" spans="1:1" ht="15" x14ac:dyDescent="0.2">
      <c r="A1856"/>
    </row>
    <row r="1857" spans="1:1" ht="15" x14ac:dyDescent="0.2">
      <c r="A1857"/>
    </row>
    <row r="1858" spans="1:1" ht="15" x14ac:dyDescent="0.2">
      <c r="A1858"/>
    </row>
    <row r="1859" spans="1:1" ht="15" x14ac:dyDescent="0.2">
      <c r="A1859"/>
    </row>
    <row r="1860" spans="1:1" ht="15" x14ac:dyDescent="0.2">
      <c r="A1860"/>
    </row>
    <row r="1861" spans="1:1" ht="15" x14ac:dyDescent="0.2">
      <c r="A1861"/>
    </row>
    <row r="1862" spans="1:1" ht="15" x14ac:dyDescent="0.2">
      <c r="A1862"/>
    </row>
    <row r="1863" spans="1:1" ht="15" x14ac:dyDescent="0.2">
      <c r="A1863"/>
    </row>
    <row r="1864" spans="1:1" ht="15" x14ac:dyDescent="0.2">
      <c r="A1864"/>
    </row>
    <row r="1865" spans="1:1" ht="15" x14ac:dyDescent="0.2">
      <c r="A1865"/>
    </row>
    <row r="1866" spans="1:1" ht="15" x14ac:dyDescent="0.2">
      <c r="A1866"/>
    </row>
    <row r="1867" spans="1:1" ht="15" x14ac:dyDescent="0.2">
      <c r="A1867"/>
    </row>
    <row r="1868" spans="1:1" ht="15" x14ac:dyDescent="0.2">
      <c r="A1868"/>
    </row>
    <row r="1869" spans="1:1" ht="15" x14ac:dyDescent="0.2">
      <c r="A1869"/>
    </row>
    <row r="1870" spans="1:1" ht="15" x14ac:dyDescent="0.2">
      <c r="A1870"/>
    </row>
    <row r="1871" spans="1:1" ht="15" x14ac:dyDescent="0.2">
      <c r="A1871"/>
    </row>
    <row r="1872" spans="1:1" ht="15" x14ac:dyDescent="0.2">
      <c r="A1872"/>
    </row>
    <row r="1873" spans="1:1" ht="15" x14ac:dyDescent="0.2">
      <c r="A1873"/>
    </row>
    <row r="1874" spans="1:1" ht="15" x14ac:dyDescent="0.2">
      <c r="A1874"/>
    </row>
    <row r="1875" spans="1:1" ht="15" x14ac:dyDescent="0.2">
      <c r="A1875"/>
    </row>
    <row r="1876" spans="1:1" ht="15" x14ac:dyDescent="0.2">
      <c r="A1876"/>
    </row>
    <row r="1877" spans="1:1" ht="15" x14ac:dyDescent="0.2">
      <c r="A1877"/>
    </row>
    <row r="1878" spans="1:1" ht="15" x14ac:dyDescent="0.2">
      <c r="A1878"/>
    </row>
    <row r="1879" spans="1:1" ht="15" x14ac:dyDescent="0.2">
      <c r="A1879"/>
    </row>
    <row r="1880" spans="1:1" ht="15" x14ac:dyDescent="0.2">
      <c r="A1880"/>
    </row>
    <row r="1881" spans="1:1" ht="15" x14ac:dyDescent="0.2">
      <c r="A1881"/>
    </row>
    <row r="1882" spans="1:1" ht="15" x14ac:dyDescent="0.2">
      <c r="A1882"/>
    </row>
    <row r="1883" spans="1:1" ht="15" x14ac:dyDescent="0.2">
      <c r="A1883"/>
    </row>
    <row r="1884" spans="1:1" ht="15" x14ac:dyDescent="0.2">
      <c r="A1884"/>
    </row>
    <row r="1885" spans="1:1" ht="15" x14ac:dyDescent="0.2">
      <c r="A1885"/>
    </row>
    <row r="1886" spans="1:1" ht="15" x14ac:dyDescent="0.2">
      <c r="A1886"/>
    </row>
    <row r="1887" spans="1:1" ht="15" x14ac:dyDescent="0.2">
      <c r="A1887"/>
    </row>
    <row r="1888" spans="1:1" ht="15" x14ac:dyDescent="0.2">
      <c r="A1888"/>
    </row>
    <row r="1889" spans="1:1" ht="15" x14ac:dyDescent="0.2">
      <c r="A1889"/>
    </row>
    <row r="1890" spans="1:1" ht="15" x14ac:dyDescent="0.2">
      <c r="A1890"/>
    </row>
    <row r="1891" spans="1:1" ht="15" x14ac:dyDescent="0.2">
      <c r="A1891"/>
    </row>
    <row r="1892" spans="1:1" ht="15" x14ac:dyDescent="0.2">
      <c r="A1892"/>
    </row>
    <row r="1893" spans="1:1" ht="15" x14ac:dyDescent="0.2">
      <c r="A1893"/>
    </row>
    <row r="1894" spans="1:1" ht="15" x14ac:dyDescent="0.2">
      <c r="A1894"/>
    </row>
    <row r="1895" spans="1:1" ht="15" x14ac:dyDescent="0.2">
      <c r="A1895"/>
    </row>
    <row r="1896" spans="1:1" ht="15" x14ac:dyDescent="0.2">
      <c r="A1896"/>
    </row>
    <row r="1897" spans="1:1" ht="15" x14ac:dyDescent="0.2">
      <c r="A1897"/>
    </row>
    <row r="1898" spans="1:1" ht="15" x14ac:dyDescent="0.2">
      <c r="A1898"/>
    </row>
    <row r="1899" spans="1:1" ht="15" x14ac:dyDescent="0.2">
      <c r="A1899"/>
    </row>
    <row r="1900" spans="1:1" ht="15" x14ac:dyDescent="0.2">
      <c r="A1900"/>
    </row>
    <row r="1901" spans="1:1" ht="15" x14ac:dyDescent="0.2">
      <c r="A1901"/>
    </row>
    <row r="1902" spans="1:1" ht="15" x14ac:dyDescent="0.2">
      <c r="A1902"/>
    </row>
    <row r="1903" spans="1:1" ht="15" x14ac:dyDescent="0.2">
      <c r="A1903"/>
    </row>
    <row r="1904" spans="1:1" ht="15" x14ac:dyDescent="0.2">
      <c r="A1904"/>
    </row>
    <row r="1905" spans="1:1" ht="15" x14ac:dyDescent="0.2">
      <c r="A1905"/>
    </row>
    <row r="1906" spans="1:1" ht="15" x14ac:dyDescent="0.2">
      <c r="A1906"/>
    </row>
    <row r="1907" spans="1:1" ht="15" x14ac:dyDescent="0.2">
      <c r="A1907"/>
    </row>
    <row r="1908" spans="1:1" ht="15" x14ac:dyDescent="0.2">
      <c r="A1908"/>
    </row>
    <row r="1909" spans="1:1" ht="15" x14ac:dyDescent="0.2">
      <c r="A1909"/>
    </row>
    <row r="1910" spans="1:1" ht="15" x14ac:dyDescent="0.2">
      <c r="A1910"/>
    </row>
    <row r="1911" spans="1:1" ht="15" x14ac:dyDescent="0.2">
      <c r="A1911"/>
    </row>
    <row r="1912" spans="1:1" ht="15" x14ac:dyDescent="0.2">
      <c r="A1912"/>
    </row>
    <row r="1913" spans="1:1" ht="15" x14ac:dyDescent="0.2">
      <c r="A1913"/>
    </row>
    <row r="1914" spans="1:1" ht="15" x14ac:dyDescent="0.2">
      <c r="A1914"/>
    </row>
    <row r="1915" spans="1:1" ht="15" x14ac:dyDescent="0.2">
      <c r="A1915"/>
    </row>
    <row r="1916" spans="1:1" ht="15" x14ac:dyDescent="0.2">
      <c r="A1916"/>
    </row>
    <row r="1917" spans="1:1" ht="15" x14ac:dyDescent="0.2">
      <c r="A1917"/>
    </row>
    <row r="1918" spans="1:1" ht="15" x14ac:dyDescent="0.2">
      <c r="A1918"/>
    </row>
    <row r="1919" spans="1:1" ht="15" x14ac:dyDescent="0.2">
      <c r="A1919"/>
    </row>
    <row r="1920" spans="1:1" ht="15" x14ac:dyDescent="0.2">
      <c r="A1920"/>
    </row>
    <row r="1921" spans="1:1" ht="15" x14ac:dyDescent="0.2">
      <c r="A1921"/>
    </row>
    <row r="1922" spans="1:1" ht="15" x14ac:dyDescent="0.2">
      <c r="A1922"/>
    </row>
    <row r="1923" spans="1:1" ht="15" x14ac:dyDescent="0.2">
      <c r="A1923"/>
    </row>
    <row r="1924" spans="1:1" ht="15" x14ac:dyDescent="0.2">
      <c r="A1924"/>
    </row>
    <row r="1925" spans="1:1" ht="15" x14ac:dyDescent="0.2">
      <c r="A1925"/>
    </row>
    <row r="1926" spans="1:1" ht="15" x14ac:dyDescent="0.2">
      <c r="A1926"/>
    </row>
    <row r="1927" spans="1:1" ht="15" x14ac:dyDescent="0.2">
      <c r="A1927"/>
    </row>
    <row r="1928" spans="1:1" ht="15" x14ac:dyDescent="0.2">
      <c r="A1928"/>
    </row>
    <row r="1929" spans="1:1" ht="15" x14ac:dyDescent="0.2">
      <c r="A1929"/>
    </row>
    <row r="1930" spans="1:1" ht="15" x14ac:dyDescent="0.2">
      <c r="A1930"/>
    </row>
    <row r="1931" spans="1:1" ht="15" x14ac:dyDescent="0.2">
      <c r="A1931"/>
    </row>
    <row r="1932" spans="1:1" ht="15" x14ac:dyDescent="0.2">
      <c r="A1932"/>
    </row>
    <row r="1933" spans="1:1" ht="15" x14ac:dyDescent="0.2">
      <c r="A1933"/>
    </row>
    <row r="1934" spans="1:1" ht="15" x14ac:dyDescent="0.2">
      <c r="A1934"/>
    </row>
    <row r="1935" spans="1:1" ht="15" x14ac:dyDescent="0.2">
      <c r="A1935"/>
    </row>
    <row r="1936" spans="1:1" ht="15" x14ac:dyDescent="0.2">
      <c r="A1936"/>
    </row>
    <row r="1937" spans="1:1" ht="15" x14ac:dyDescent="0.2">
      <c r="A1937"/>
    </row>
    <row r="1938" spans="1:1" ht="15" x14ac:dyDescent="0.2">
      <c r="A1938"/>
    </row>
    <row r="1939" spans="1:1" ht="15" x14ac:dyDescent="0.2">
      <c r="A1939"/>
    </row>
    <row r="1940" spans="1:1" ht="15" x14ac:dyDescent="0.2">
      <c r="A1940"/>
    </row>
    <row r="1941" spans="1:1" ht="15" x14ac:dyDescent="0.2">
      <c r="A1941"/>
    </row>
    <row r="1942" spans="1:1" ht="15" x14ac:dyDescent="0.2">
      <c r="A1942"/>
    </row>
    <row r="1943" spans="1:1" ht="15" x14ac:dyDescent="0.2">
      <c r="A1943"/>
    </row>
    <row r="1944" spans="1:1" ht="15" x14ac:dyDescent="0.2">
      <c r="A1944"/>
    </row>
    <row r="1945" spans="1:1" ht="15" x14ac:dyDescent="0.2">
      <c r="A1945"/>
    </row>
    <row r="1946" spans="1:1" ht="15" x14ac:dyDescent="0.2">
      <c r="A1946"/>
    </row>
    <row r="1947" spans="1:1" ht="15" x14ac:dyDescent="0.2">
      <c r="A1947"/>
    </row>
    <row r="1948" spans="1:1" ht="15" x14ac:dyDescent="0.2">
      <c r="A1948"/>
    </row>
    <row r="1949" spans="1:1" ht="15" x14ac:dyDescent="0.2">
      <c r="A1949"/>
    </row>
    <row r="1950" spans="1:1" ht="15" x14ac:dyDescent="0.2">
      <c r="A1950"/>
    </row>
    <row r="1951" spans="1:1" ht="15" x14ac:dyDescent="0.2">
      <c r="A1951"/>
    </row>
    <row r="1952" spans="1:1" ht="15" x14ac:dyDescent="0.2">
      <c r="A1952"/>
    </row>
    <row r="1953" spans="1:1" ht="15" x14ac:dyDescent="0.2">
      <c r="A1953"/>
    </row>
    <row r="1954" spans="1:1" ht="15" x14ac:dyDescent="0.2">
      <c r="A1954"/>
    </row>
    <row r="1955" spans="1:1" ht="15" x14ac:dyDescent="0.2">
      <c r="A1955"/>
    </row>
    <row r="1956" spans="1:1" ht="15" x14ac:dyDescent="0.2">
      <c r="A1956"/>
    </row>
    <row r="1957" spans="1:1" ht="15" x14ac:dyDescent="0.2">
      <c r="A1957"/>
    </row>
    <row r="1958" spans="1:1" ht="15" x14ac:dyDescent="0.2">
      <c r="A1958"/>
    </row>
    <row r="1959" spans="1:1" ht="15" x14ac:dyDescent="0.2">
      <c r="A1959"/>
    </row>
    <row r="1960" spans="1:1" ht="15" x14ac:dyDescent="0.2">
      <c r="A1960"/>
    </row>
    <row r="1961" spans="1:1" ht="15" x14ac:dyDescent="0.2">
      <c r="A1961"/>
    </row>
    <row r="1962" spans="1:1" ht="15" x14ac:dyDescent="0.2">
      <c r="A1962"/>
    </row>
    <row r="1963" spans="1:1" ht="15" x14ac:dyDescent="0.2">
      <c r="A1963"/>
    </row>
    <row r="1964" spans="1:1" ht="15" x14ac:dyDescent="0.2">
      <c r="A1964"/>
    </row>
    <row r="1965" spans="1:1" ht="15" x14ac:dyDescent="0.2">
      <c r="A1965"/>
    </row>
    <row r="1966" spans="1:1" ht="15" x14ac:dyDescent="0.2">
      <c r="A1966"/>
    </row>
    <row r="1967" spans="1:1" ht="15" x14ac:dyDescent="0.2">
      <c r="A1967"/>
    </row>
    <row r="1968" spans="1:1" ht="15" x14ac:dyDescent="0.2">
      <c r="A1968"/>
    </row>
    <row r="1969" spans="1:1" ht="15" x14ac:dyDescent="0.2">
      <c r="A1969"/>
    </row>
    <row r="1970" spans="1:1" ht="15" x14ac:dyDescent="0.2">
      <c r="A1970"/>
    </row>
    <row r="1971" spans="1:1" ht="15" x14ac:dyDescent="0.2">
      <c r="A1971"/>
    </row>
    <row r="1972" spans="1:1" ht="15" x14ac:dyDescent="0.2">
      <c r="A1972"/>
    </row>
    <row r="1973" spans="1:1" ht="15" x14ac:dyDescent="0.2">
      <c r="A1973"/>
    </row>
    <row r="1974" spans="1:1" ht="15" x14ac:dyDescent="0.2">
      <c r="A1974"/>
    </row>
    <row r="1975" spans="1:1" ht="15" x14ac:dyDescent="0.2">
      <c r="A1975"/>
    </row>
    <row r="1976" spans="1:1" ht="15" x14ac:dyDescent="0.2">
      <c r="A1976"/>
    </row>
    <row r="1977" spans="1:1" ht="15" x14ac:dyDescent="0.2">
      <c r="A1977"/>
    </row>
    <row r="1978" spans="1:1" ht="15" x14ac:dyDescent="0.2">
      <c r="A1978"/>
    </row>
    <row r="1979" spans="1:1" ht="15" x14ac:dyDescent="0.2">
      <c r="A1979"/>
    </row>
    <row r="1980" spans="1:1" ht="15" x14ac:dyDescent="0.2">
      <c r="A1980"/>
    </row>
    <row r="1981" spans="1:1" ht="15" x14ac:dyDescent="0.2">
      <c r="A1981"/>
    </row>
    <row r="1982" spans="1:1" ht="15" x14ac:dyDescent="0.2">
      <c r="A1982"/>
    </row>
    <row r="1983" spans="1:1" ht="15" x14ac:dyDescent="0.2">
      <c r="A1983"/>
    </row>
    <row r="1984" spans="1:1" ht="15" x14ac:dyDescent="0.2">
      <c r="A1984"/>
    </row>
    <row r="1985" spans="1:1" ht="15" x14ac:dyDescent="0.2">
      <c r="A1985"/>
    </row>
    <row r="1986" spans="1:1" ht="15" x14ac:dyDescent="0.2">
      <c r="A1986"/>
    </row>
    <row r="1987" spans="1:1" ht="15" x14ac:dyDescent="0.2">
      <c r="A1987"/>
    </row>
    <row r="1988" spans="1:1" ht="15" x14ac:dyDescent="0.2">
      <c r="A1988"/>
    </row>
    <row r="1989" spans="1:1" ht="15" x14ac:dyDescent="0.2">
      <c r="A1989"/>
    </row>
    <row r="1990" spans="1:1" ht="15" x14ac:dyDescent="0.2">
      <c r="A1990"/>
    </row>
    <row r="1991" spans="1:1" ht="15" x14ac:dyDescent="0.2">
      <c r="A1991"/>
    </row>
    <row r="1992" spans="1:1" ht="15" x14ac:dyDescent="0.2">
      <c r="A1992"/>
    </row>
    <row r="1993" spans="1:1" ht="15" x14ac:dyDescent="0.2">
      <c r="A1993"/>
    </row>
    <row r="1994" spans="1:1" ht="15" x14ac:dyDescent="0.2">
      <c r="A1994"/>
    </row>
    <row r="1995" spans="1:1" ht="15" x14ac:dyDescent="0.2">
      <c r="A1995"/>
    </row>
    <row r="1996" spans="1:1" ht="15" x14ac:dyDescent="0.2">
      <c r="A1996"/>
    </row>
    <row r="1997" spans="1:1" ht="15" x14ac:dyDescent="0.2">
      <c r="A1997"/>
    </row>
    <row r="1998" spans="1:1" ht="15" x14ac:dyDescent="0.2">
      <c r="A1998"/>
    </row>
    <row r="1999" spans="1:1" ht="15" x14ac:dyDescent="0.2">
      <c r="A1999"/>
    </row>
    <row r="2000" spans="1:1" ht="15" x14ac:dyDescent="0.2">
      <c r="A2000"/>
    </row>
    <row r="2001" spans="1:1" ht="15" x14ac:dyDescent="0.2">
      <c r="A2001"/>
    </row>
    <row r="2002" spans="1:1" ht="15" x14ac:dyDescent="0.2">
      <c r="A2002"/>
    </row>
    <row r="2003" spans="1:1" ht="15" x14ac:dyDescent="0.2">
      <c r="A2003"/>
    </row>
    <row r="2004" spans="1:1" ht="15" x14ac:dyDescent="0.2">
      <c r="A2004"/>
    </row>
    <row r="2005" spans="1:1" ht="15" x14ac:dyDescent="0.2">
      <c r="A2005"/>
    </row>
    <row r="2006" spans="1:1" ht="15" x14ac:dyDescent="0.2">
      <c r="A2006"/>
    </row>
    <row r="2007" spans="1:1" ht="15" x14ac:dyDescent="0.2">
      <c r="A2007"/>
    </row>
    <row r="2008" spans="1:1" ht="15" x14ac:dyDescent="0.2">
      <c r="A2008"/>
    </row>
    <row r="2009" spans="1:1" ht="15" x14ac:dyDescent="0.2">
      <c r="A2009"/>
    </row>
    <row r="2010" spans="1:1" ht="15" x14ac:dyDescent="0.2">
      <c r="A2010"/>
    </row>
    <row r="2011" spans="1:1" ht="15" x14ac:dyDescent="0.2">
      <c r="A2011"/>
    </row>
    <row r="2012" spans="1:1" ht="15" x14ac:dyDescent="0.2">
      <c r="A2012"/>
    </row>
    <row r="2013" spans="1:1" ht="15" x14ac:dyDescent="0.2">
      <c r="A2013"/>
    </row>
    <row r="2014" spans="1:1" ht="15" x14ac:dyDescent="0.2">
      <c r="A2014"/>
    </row>
    <row r="2015" spans="1:1" ht="15" x14ac:dyDescent="0.2">
      <c r="A2015"/>
    </row>
    <row r="2016" spans="1:1" ht="15" x14ac:dyDescent="0.2">
      <c r="A2016"/>
    </row>
    <row r="2017" spans="1:1" ht="15" x14ac:dyDescent="0.2">
      <c r="A2017"/>
    </row>
    <row r="2018" spans="1:1" ht="15" x14ac:dyDescent="0.2">
      <c r="A2018"/>
    </row>
    <row r="2019" spans="1:1" ht="15" x14ac:dyDescent="0.2">
      <c r="A2019"/>
    </row>
    <row r="2020" spans="1:1" ht="15" x14ac:dyDescent="0.2">
      <c r="A2020"/>
    </row>
    <row r="2021" spans="1:1" ht="15" x14ac:dyDescent="0.2">
      <c r="A2021"/>
    </row>
    <row r="2022" spans="1:1" ht="15" x14ac:dyDescent="0.2">
      <c r="A2022"/>
    </row>
    <row r="2023" spans="1:1" ht="15" x14ac:dyDescent="0.2">
      <c r="A2023"/>
    </row>
    <row r="2024" spans="1:1" ht="15" x14ac:dyDescent="0.2">
      <c r="A2024"/>
    </row>
    <row r="2025" spans="1:1" ht="15" x14ac:dyDescent="0.2">
      <c r="A2025"/>
    </row>
    <row r="2026" spans="1:1" ht="15" x14ac:dyDescent="0.2">
      <c r="A2026"/>
    </row>
    <row r="2027" spans="1:1" ht="15" x14ac:dyDescent="0.2">
      <c r="A2027"/>
    </row>
    <row r="2028" spans="1:1" ht="15" x14ac:dyDescent="0.2">
      <c r="A2028"/>
    </row>
    <row r="2029" spans="1:1" ht="15" x14ac:dyDescent="0.2">
      <c r="A2029"/>
    </row>
    <row r="2030" spans="1:1" ht="15" x14ac:dyDescent="0.2">
      <c r="A2030"/>
    </row>
    <row r="2031" spans="1:1" ht="15" x14ac:dyDescent="0.2">
      <c r="A2031"/>
    </row>
    <row r="2032" spans="1:1" ht="15" x14ac:dyDescent="0.2">
      <c r="A2032"/>
    </row>
    <row r="2033" spans="1:1" ht="15" x14ac:dyDescent="0.2">
      <c r="A2033"/>
    </row>
    <row r="2034" spans="1:1" ht="15" x14ac:dyDescent="0.2">
      <c r="A2034"/>
    </row>
    <row r="2035" spans="1:1" ht="15" x14ac:dyDescent="0.2">
      <c r="A2035"/>
    </row>
    <row r="2036" spans="1:1" ht="15" x14ac:dyDescent="0.2">
      <c r="A2036"/>
    </row>
    <row r="2037" spans="1:1" ht="15" x14ac:dyDescent="0.2">
      <c r="A2037"/>
    </row>
    <row r="2038" spans="1:1" ht="15" x14ac:dyDescent="0.2">
      <c r="A2038"/>
    </row>
    <row r="2039" spans="1:1" ht="15" x14ac:dyDescent="0.2">
      <c r="A2039"/>
    </row>
    <row r="2040" spans="1:1" ht="15" x14ac:dyDescent="0.2">
      <c r="A2040"/>
    </row>
    <row r="2041" spans="1:1" ht="15" x14ac:dyDescent="0.2">
      <c r="A2041"/>
    </row>
    <row r="2042" spans="1:1" ht="15" x14ac:dyDescent="0.2">
      <c r="A2042"/>
    </row>
    <row r="2043" spans="1:1" ht="15" x14ac:dyDescent="0.2">
      <c r="A2043"/>
    </row>
    <row r="2044" spans="1:1" ht="15" x14ac:dyDescent="0.2">
      <c r="A2044"/>
    </row>
    <row r="2045" spans="1:1" ht="15" x14ac:dyDescent="0.2">
      <c r="A2045"/>
    </row>
    <row r="2046" spans="1:1" ht="15" x14ac:dyDescent="0.2">
      <c r="A2046"/>
    </row>
    <row r="2047" spans="1:1" ht="15" x14ac:dyDescent="0.2">
      <c r="A2047"/>
    </row>
    <row r="2048" spans="1:1" ht="15" x14ac:dyDescent="0.2">
      <c r="A2048"/>
    </row>
    <row r="2049" spans="1:1" ht="15" x14ac:dyDescent="0.2">
      <c r="A2049"/>
    </row>
    <row r="2050" spans="1:1" ht="15" x14ac:dyDescent="0.2">
      <c r="A2050"/>
    </row>
    <row r="2051" spans="1:1" ht="15" x14ac:dyDescent="0.2">
      <c r="A2051"/>
    </row>
    <row r="2052" spans="1:1" ht="15" x14ac:dyDescent="0.2">
      <c r="A2052"/>
    </row>
    <row r="2053" spans="1:1" ht="15" x14ac:dyDescent="0.2">
      <c r="A2053"/>
    </row>
    <row r="2054" spans="1:1" ht="15" x14ac:dyDescent="0.2">
      <c r="A2054"/>
    </row>
    <row r="2055" spans="1:1" ht="15" x14ac:dyDescent="0.2">
      <c r="A2055"/>
    </row>
    <row r="2056" spans="1:1" ht="15" x14ac:dyDescent="0.2">
      <c r="A2056"/>
    </row>
    <row r="2057" spans="1:1" ht="15" x14ac:dyDescent="0.2">
      <c r="A2057"/>
    </row>
    <row r="2058" spans="1:1" ht="15" x14ac:dyDescent="0.2">
      <c r="A2058"/>
    </row>
    <row r="2059" spans="1:1" ht="15" x14ac:dyDescent="0.2">
      <c r="A2059"/>
    </row>
    <row r="2060" spans="1:1" ht="15" x14ac:dyDescent="0.2">
      <c r="A2060"/>
    </row>
    <row r="2061" spans="1:1" ht="15" x14ac:dyDescent="0.2">
      <c r="A2061"/>
    </row>
    <row r="2062" spans="1:1" ht="15" x14ac:dyDescent="0.2">
      <c r="A2062"/>
    </row>
    <row r="2063" spans="1:1" ht="15" x14ac:dyDescent="0.2">
      <c r="A2063"/>
    </row>
    <row r="2064" spans="1:1" ht="15" x14ac:dyDescent="0.2">
      <c r="A2064"/>
    </row>
    <row r="2065" spans="1:1" ht="15" x14ac:dyDescent="0.2">
      <c r="A2065"/>
    </row>
    <row r="2066" spans="1:1" ht="15" x14ac:dyDescent="0.2">
      <c r="A2066"/>
    </row>
    <row r="2067" spans="1:1" ht="15" x14ac:dyDescent="0.2">
      <c r="A2067"/>
    </row>
    <row r="2068" spans="1:1" ht="15" x14ac:dyDescent="0.2">
      <c r="A2068"/>
    </row>
    <row r="2069" spans="1:1" ht="15" x14ac:dyDescent="0.2">
      <c r="A2069"/>
    </row>
    <row r="2070" spans="1:1" ht="15" x14ac:dyDescent="0.2">
      <c r="A2070"/>
    </row>
    <row r="2071" spans="1:1" ht="15" x14ac:dyDescent="0.2">
      <c r="A2071"/>
    </row>
    <row r="2072" spans="1:1" ht="15" x14ac:dyDescent="0.2">
      <c r="A2072"/>
    </row>
    <row r="2073" spans="1:1" ht="15" x14ac:dyDescent="0.2">
      <c r="A2073"/>
    </row>
    <row r="2074" spans="1:1" ht="15" x14ac:dyDescent="0.2">
      <c r="A2074"/>
    </row>
    <row r="2075" spans="1:1" ht="15" x14ac:dyDescent="0.2">
      <c r="A2075"/>
    </row>
    <row r="2076" spans="1:1" ht="15" x14ac:dyDescent="0.2">
      <c r="A2076"/>
    </row>
    <row r="2077" spans="1:1" ht="15" x14ac:dyDescent="0.2">
      <c r="A2077"/>
    </row>
    <row r="2078" spans="1:1" ht="15" x14ac:dyDescent="0.2">
      <c r="A2078"/>
    </row>
    <row r="2079" spans="1:1" ht="15" x14ac:dyDescent="0.2">
      <c r="A2079"/>
    </row>
    <row r="2080" spans="1:1" ht="15" x14ac:dyDescent="0.2">
      <c r="A2080"/>
    </row>
    <row r="2081" spans="1:1" ht="15" x14ac:dyDescent="0.2">
      <c r="A2081"/>
    </row>
    <row r="2082" spans="1:1" ht="15" x14ac:dyDescent="0.2">
      <c r="A2082"/>
    </row>
    <row r="2083" spans="1:1" ht="15" x14ac:dyDescent="0.2">
      <c r="A2083"/>
    </row>
    <row r="2084" spans="1:1" ht="15" x14ac:dyDescent="0.2">
      <c r="A2084"/>
    </row>
    <row r="2085" spans="1:1" ht="15" x14ac:dyDescent="0.2">
      <c r="A2085"/>
    </row>
    <row r="2086" spans="1:1" ht="15" x14ac:dyDescent="0.2">
      <c r="A2086"/>
    </row>
    <row r="2087" spans="1:1" ht="15" x14ac:dyDescent="0.2">
      <c r="A2087"/>
    </row>
    <row r="2088" spans="1:1" ht="15" x14ac:dyDescent="0.2">
      <c r="A2088"/>
    </row>
    <row r="2089" spans="1:1" ht="15" x14ac:dyDescent="0.2">
      <c r="A2089"/>
    </row>
    <row r="2090" spans="1:1" ht="15" x14ac:dyDescent="0.2">
      <c r="A2090"/>
    </row>
    <row r="2091" spans="1:1" ht="15" x14ac:dyDescent="0.2">
      <c r="A2091"/>
    </row>
    <row r="2092" spans="1:1" ht="15" x14ac:dyDescent="0.2">
      <c r="A2092"/>
    </row>
    <row r="2093" spans="1:1" ht="15" x14ac:dyDescent="0.2">
      <c r="A2093"/>
    </row>
    <row r="2094" spans="1:1" ht="15" x14ac:dyDescent="0.2">
      <c r="A2094"/>
    </row>
    <row r="2095" spans="1:1" ht="15" x14ac:dyDescent="0.2">
      <c r="A2095"/>
    </row>
    <row r="2096" spans="1:1" ht="15" x14ac:dyDescent="0.2">
      <c r="A2096"/>
    </row>
    <row r="2097" spans="1:1" ht="15" x14ac:dyDescent="0.2">
      <c r="A2097"/>
    </row>
    <row r="2098" spans="1:1" ht="15" x14ac:dyDescent="0.2">
      <c r="A2098"/>
    </row>
    <row r="2099" spans="1:1" ht="15" x14ac:dyDescent="0.2">
      <c r="A2099"/>
    </row>
    <row r="2100" spans="1:1" ht="15" x14ac:dyDescent="0.2">
      <c r="A2100"/>
    </row>
    <row r="2101" spans="1:1" ht="15" x14ac:dyDescent="0.2">
      <c r="A2101"/>
    </row>
    <row r="2102" spans="1:1" ht="15" x14ac:dyDescent="0.2">
      <c r="A2102"/>
    </row>
    <row r="2103" spans="1:1" ht="15" x14ac:dyDescent="0.2">
      <c r="A2103"/>
    </row>
    <row r="2104" spans="1:1" ht="15" x14ac:dyDescent="0.2">
      <c r="A2104"/>
    </row>
    <row r="2105" spans="1:1" ht="15" x14ac:dyDescent="0.2">
      <c r="A2105"/>
    </row>
    <row r="2106" spans="1:1" ht="15" x14ac:dyDescent="0.2">
      <c r="A2106"/>
    </row>
    <row r="2107" spans="1:1" ht="15" x14ac:dyDescent="0.2">
      <c r="A2107"/>
    </row>
    <row r="2108" spans="1:1" ht="15" x14ac:dyDescent="0.2">
      <c r="A2108"/>
    </row>
    <row r="2109" spans="1:1" ht="15" x14ac:dyDescent="0.2">
      <c r="A2109"/>
    </row>
    <row r="2110" spans="1:1" ht="15" x14ac:dyDescent="0.2">
      <c r="A2110"/>
    </row>
    <row r="2111" spans="1:1" ht="15" x14ac:dyDescent="0.2">
      <c r="A2111"/>
    </row>
    <row r="2112" spans="1:1" ht="15" x14ac:dyDescent="0.2">
      <c r="A2112"/>
    </row>
    <row r="2113" spans="1:1" ht="15" x14ac:dyDescent="0.2">
      <c r="A2113"/>
    </row>
    <row r="2114" spans="1:1" ht="15" x14ac:dyDescent="0.2">
      <c r="A2114"/>
    </row>
    <row r="2115" spans="1:1" ht="15" x14ac:dyDescent="0.2">
      <c r="A2115"/>
    </row>
    <row r="2116" spans="1:1" ht="15" x14ac:dyDescent="0.2">
      <c r="A2116"/>
    </row>
    <row r="2117" spans="1:1" ht="15" x14ac:dyDescent="0.2">
      <c r="A2117"/>
    </row>
    <row r="2118" spans="1:1" ht="15" x14ac:dyDescent="0.2">
      <c r="A2118"/>
    </row>
    <row r="2119" spans="1:1" ht="15" x14ac:dyDescent="0.2">
      <c r="A2119"/>
    </row>
    <row r="2120" spans="1:1" ht="15" x14ac:dyDescent="0.2">
      <c r="A2120"/>
    </row>
    <row r="2121" spans="1:1" ht="15" x14ac:dyDescent="0.2">
      <c r="A2121"/>
    </row>
    <row r="2122" spans="1:1" ht="15" x14ac:dyDescent="0.2">
      <c r="A2122"/>
    </row>
    <row r="2123" spans="1:1" ht="15" x14ac:dyDescent="0.2">
      <c r="A2123"/>
    </row>
    <row r="2124" spans="1:1" ht="15" x14ac:dyDescent="0.2">
      <c r="A2124"/>
    </row>
    <row r="2125" spans="1:1" ht="15" x14ac:dyDescent="0.2">
      <c r="A2125"/>
    </row>
    <row r="2126" spans="1:1" ht="15" x14ac:dyDescent="0.2">
      <c r="A2126"/>
    </row>
    <row r="2127" spans="1:1" ht="15" x14ac:dyDescent="0.2">
      <c r="A2127"/>
    </row>
    <row r="2128" spans="1:1" ht="15" x14ac:dyDescent="0.2">
      <c r="A2128"/>
    </row>
    <row r="2129" spans="1:1" ht="15" x14ac:dyDescent="0.2">
      <c r="A2129"/>
    </row>
    <row r="2130" spans="1:1" ht="15" x14ac:dyDescent="0.2">
      <c r="A2130"/>
    </row>
    <row r="2131" spans="1:1" ht="15" x14ac:dyDescent="0.2">
      <c r="A2131"/>
    </row>
    <row r="2132" spans="1:1" ht="15" x14ac:dyDescent="0.2">
      <c r="A2132"/>
    </row>
    <row r="2133" spans="1:1" ht="15" x14ac:dyDescent="0.2">
      <c r="A2133"/>
    </row>
    <row r="2134" spans="1:1" ht="15" x14ac:dyDescent="0.2">
      <c r="A2134"/>
    </row>
    <row r="2135" spans="1:1" ht="15" x14ac:dyDescent="0.2">
      <c r="A2135"/>
    </row>
    <row r="2136" spans="1:1" ht="15" x14ac:dyDescent="0.2">
      <c r="A2136"/>
    </row>
    <row r="2137" spans="1:1" ht="15" x14ac:dyDescent="0.2">
      <c r="A2137"/>
    </row>
    <row r="2138" spans="1:1" ht="15" x14ac:dyDescent="0.2">
      <c r="A2138"/>
    </row>
    <row r="2139" spans="1:1" ht="15" x14ac:dyDescent="0.2">
      <c r="A2139"/>
    </row>
    <row r="2140" spans="1:1" ht="15" x14ac:dyDescent="0.2">
      <c r="A2140"/>
    </row>
    <row r="2141" spans="1:1" ht="15" x14ac:dyDescent="0.2">
      <c r="A2141"/>
    </row>
    <row r="2142" spans="1:1" ht="15" x14ac:dyDescent="0.2">
      <c r="A2142"/>
    </row>
    <row r="2143" spans="1:1" ht="15" x14ac:dyDescent="0.2">
      <c r="A2143"/>
    </row>
    <row r="2144" spans="1:1" ht="15" x14ac:dyDescent="0.2">
      <c r="A2144"/>
    </row>
    <row r="2145" spans="1:1" ht="15" x14ac:dyDescent="0.2">
      <c r="A2145"/>
    </row>
    <row r="2146" spans="1:1" ht="15" x14ac:dyDescent="0.2">
      <c r="A2146"/>
    </row>
    <row r="2147" spans="1:1" ht="15" x14ac:dyDescent="0.2">
      <c r="A2147"/>
    </row>
    <row r="2148" spans="1:1" ht="15" x14ac:dyDescent="0.2">
      <c r="A2148"/>
    </row>
    <row r="2149" spans="1:1" ht="15" x14ac:dyDescent="0.2">
      <c r="A2149"/>
    </row>
    <row r="2150" spans="1:1" ht="15" x14ac:dyDescent="0.2">
      <c r="A2150"/>
    </row>
    <row r="2151" spans="1:1" ht="15" x14ac:dyDescent="0.2">
      <c r="A2151"/>
    </row>
    <row r="2152" spans="1:1" ht="15" x14ac:dyDescent="0.2">
      <c r="A2152"/>
    </row>
    <row r="2153" spans="1:1" ht="15" x14ac:dyDescent="0.2">
      <c r="A2153"/>
    </row>
    <row r="2154" spans="1:1" ht="15" x14ac:dyDescent="0.2">
      <c r="A2154"/>
    </row>
    <row r="2155" spans="1:1" ht="15" x14ac:dyDescent="0.2">
      <c r="A2155"/>
    </row>
    <row r="2156" spans="1:1" ht="15" x14ac:dyDescent="0.2">
      <c r="A2156"/>
    </row>
    <row r="2157" spans="1:1" ht="15" x14ac:dyDescent="0.2">
      <c r="A2157"/>
    </row>
    <row r="2158" spans="1:1" ht="15" x14ac:dyDescent="0.2">
      <c r="A2158"/>
    </row>
    <row r="2159" spans="1:1" ht="15" x14ac:dyDescent="0.2">
      <c r="A2159"/>
    </row>
    <row r="2160" spans="1:1" ht="15" x14ac:dyDescent="0.2">
      <c r="A2160"/>
    </row>
    <row r="2161" spans="1:1" ht="15" x14ac:dyDescent="0.2">
      <c r="A2161"/>
    </row>
    <row r="2162" spans="1:1" ht="15" x14ac:dyDescent="0.2">
      <c r="A2162"/>
    </row>
    <row r="2163" spans="1:1" ht="15" x14ac:dyDescent="0.2">
      <c r="A2163"/>
    </row>
    <row r="2164" spans="1:1" ht="15" x14ac:dyDescent="0.2">
      <c r="A2164"/>
    </row>
    <row r="2165" spans="1:1" ht="15" x14ac:dyDescent="0.2">
      <c r="A2165"/>
    </row>
    <row r="2166" spans="1:1" ht="15" x14ac:dyDescent="0.2">
      <c r="A2166"/>
    </row>
    <row r="2167" spans="1:1" ht="15" x14ac:dyDescent="0.2">
      <c r="A2167"/>
    </row>
    <row r="2168" spans="1:1" ht="15" x14ac:dyDescent="0.2">
      <c r="A2168"/>
    </row>
    <row r="2169" spans="1:1" ht="15" x14ac:dyDescent="0.2">
      <c r="A2169"/>
    </row>
    <row r="2170" spans="1:1" ht="15" x14ac:dyDescent="0.2">
      <c r="A2170"/>
    </row>
    <row r="2171" spans="1:1" ht="15" x14ac:dyDescent="0.2">
      <c r="A2171"/>
    </row>
    <row r="2172" spans="1:1" ht="15" x14ac:dyDescent="0.2">
      <c r="A2172"/>
    </row>
    <row r="2173" spans="1:1" ht="15" x14ac:dyDescent="0.2">
      <c r="A2173"/>
    </row>
    <row r="2174" spans="1:1" ht="15" x14ac:dyDescent="0.2">
      <c r="A2174"/>
    </row>
    <row r="2175" spans="1:1" ht="15" x14ac:dyDescent="0.2">
      <c r="A2175"/>
    </row>
    <row r="2176" spans="1:1" ht="15" x14ac:dyDescent="0.2">
      <c r="A2176"/>
    </row>
    <row r="2177" spans="1:1" ht="15" x14ac:dyDescent="0.2">
      <c r="A2177"/>
    </row>
    <row r="2178" spans="1:1" ht="15" x14ac:dyDescent="0.2">
      <c r="A2178"/>
    </row>
    <row r="2179" spans="1:1" ht="15" x14ac:dyDescent="0.2">
      <c r="A2179"/>
    </row>
    <row r="2180" spans="1:1" ht="15" x14ac:dyDescent="0.2">
      <c r="A2180"/>
    </row>
    <row r="2181" spans="1:1" ht="15" x14ac:dyDescent="0.2">
      <c r="A2181"/>
    </row>
    <row r="2182" spans="1:1" ht="15" x14ac:dyDescent="0.2">
      <c r="A2182"/>
    </row>
    <row r="2183" spans="1:1" ht="15" x14ac:dyDescent="0.2">
      <c r="A2183"/>
    </row>
    <row r="2184" spans="1:1" ht="15" x14ac:dyDescent="0.2">
      <c r="A2184"/>
    </row>
    <row r="2185" spans="1:1" ht="15" x14ac:dyDescent="0.2">
      <c r="A2185"/>
    </row>
    <row r="2186" spans="1:1" ht="15" x14ac:dyDescent="0.2">
      <c r="A2186"/>
    </row>
    <row r="2187" spans="1:1" ht="15" x14ac:dyDescent="0.2">
      <c r="A2187"/>
    </row>
    <row r="2188" spans="1:1" ht="15" x14ac:dyDescent="0.2">
      <c r="A2188"/>
    </row>
    <row r="2189" spans="1:1" ht="15" x14ac:dyDescent="0.2">
      <c r="A2189"/>
    </row>
    <row r="2190" spans="1:1" ht="15" x14ac:dyDescent="0.2">
      <c r="A2190"/>
    </row>
    <row r="2191" spans="1:1" ht="15" x14ac:dyDescent="0.2">
      <c r="A2191"/>
    </row>
    <row r="2192" spans="1:1" ht="15" x14ac:dyDescent="0.2">
      <c r="A2192"/>
    </row>
    <row r="2193" spans="1:1" ht="15" x14ac:dyDescent="0.2">
      <c r="A2193"/>
    </row>
    <row r="2194" spans="1:1" ht="15" x14ac:dyDescent="0.2">
      <c r="A2194"/>
    </row>
    <row r="2195" spans="1:1" ht="15" x14ac:dyDescent="0.2">
      <c r="A2195"/>
    </row>
    <row r="2196" spans="1:1" ht="15" x14ac:dyDescent="0.2">
      <c r="A2196"/>
    </row>
    <row r="2197" spans="1:1" ht="15" x14ac:dyDescent="0.2">
      <c r="A2197"/>
    </row>
    <row r="2198" spans="1:1" ht="15" x14ac:dyDescent="0.2">
      <c r="A2198"/>
    </row>
    <row r="2199" spans="1:1" ht="15" x14ac:dyDescent="0.2">
      <c r="A2199"/>
    </row>
    <row r="2200" spans="1:1" ht="15" x14ac:dyDescent="0.2">
      <c r="A2200"/>
    </row>
    <row r="2201" spans="1:1" ht="15" x14ac:dyDescent="0.2">
      <c r="A2201"/>
    </row>
    <row r="2202" spans="1:1" ht="15" x14ac:dyDescent="0.2">
      <c r="A2202"/>
    </row>
    <row r="2203" spans="1:1" ht="15" x14ac:dyDescent="0.2">
      <c r="A2203"/>
    </row>
    <row r="2204" spans="1:1" ht="15" x14ac:dyDescent="0.2">
      <c r="A2204"/>
    </row>
    <row r="2205" spans="1:1" ht="15" x14ac:dyDescent="0.2">
      <c r="A2205"/>
    </row>
    <row r="2206" spans="1:1" ht="15" x14ac:dyDescent="0.2">
      <c r="A2206"/>
    </row>
    <row r="2207" spans="1:1" ht="15" x14ac:dyDescent="0.2">
      <c r="A2207"/>
    </row>
    <row r="2208" spans="1:1" ht="15" x14ac:dyDescent="0.2">
      <c r="A2208"/>
    </row>
    <row r="2209" spans="1:1" ht="15" x14ac:dyDescent="0.2">
      <c r="A2209"/>
    </row>
    <row r="2210" spans="1:1" ht="15" x14ac:dyDescent="0.2">
      <c r="A2210"/>
    </row>
    <row r="2211" spans="1:1" ht="15" x14ac:dyDescent="0.2">
      <c r="A2211"/>
    </row>
    <row r="2212" spans="1:1" ht="15" x14ac:dyDescent="0.2">
      <c r="A2212"/>
    </row>
    <row r="2213" spans="1:1" ht="15" x14ac:dyDescent="0.2">
      <c r="A2213"/>
    </row>
    <row r="2214" spans="1:1" ht="15" x14ac:dyDescent="0.2">
      <c r="A2214"/>
    </row>
    <row r="2215" spans="1:1" ht="15" x14ac:dyDescent="0.2">
      <c r="A2215"/>
    </row>
    <row r="2216" spans="1:1" ht="15" x14ac:dyDescent="0.2">
      <c r="A2216"/>
    </row>
    <row r="2217" spans="1:1" ht="15" x14ac:dyDescent="0.2">
      <c r="A2217"/>
    </row>
    <row r="2218" spans="1:1" ht="15" x14ac:dyDescent="0.2">
      <c r="A2218"/>
    </row>
    <row r="2219" spans="1:1" ht="15" x14ac:dyDescent="0.2">
      <c r="A2219"/>
    </row>
    <row r="2220" spans="1:1" ht="15" x14ac:dyDescent="0.2">
      <c r="A2220"/>
    </row>
    <row r="2221" spans="1:1" ht="15" x14ac:dyDescent="0.2">
      <c r="A2221"/>
    </row>
    <row r="2222" spans="1:1" ht="15" x14ac:dyDescent="0.2">
      <c r="A2222"/>
    </row>
    <row r="2223" spans="1:1" ht="15" x14ac:dyDescent="0.2">
      <c r="A2223"/>
    </row>
    <row r="2224" spans="1:1" ht="15" x14ac:dyDescent="0.2">
      <c r="A2224"/>
    </row>
    <row r="2225" spans="1:1" ht="15" x14ac:dyDescent="0.2">
      <c r="A2225"/>
    </row>
    <row r="2226" spans="1:1" ht="15" x14ac:dyDescent="0.2">
      <c r="A2226"/>
    </row>
    <row r="2227" spans="1:1" ht="15" x14ac:dyDescent="0.2">
      <c r="A2227"/>
    </row>
    <row r="2228" spans="1:1" ht="15" x14ac:dyDescent="0.2">
      <c r="A2228"/>
    </row>
    <row r="2229" spans="1:1" ht="15" x14ac:dyDescent="0.2">
      <c r="A2229"/>
    </row>
    <row r="2230" spans="1:1" ht="15" x14ac:dyDescent="0.2">
      <c r="A2230"/>
    </row>
    <row r="2231" spans="1:1" ht="15" x14ac:dyDescent="0.2">
      <c r="A2231"/>
    </row>
    <row r="2232" spans="1:1" ht="15" x14ac:dyDescent="0.2">
      <c r="A2232"/>
    </row>
    <row r="2233" spans="1:1" ht="15" x14ac:dyDescent="0.2">
      <c r="A2233"/>
    </row>
    <row r="2234" spans="1:1" ht="15" x14ac:dyDescent="0.2">
      <c r="A2234"/>
    </row>
    <row r="2235" spans="1:1" ht="15" x14ac:dyDescent="0.2">
      <c r="A2235"/>
    </row>
    <row r="2236" spans="1:1" ht="15" x14ac:dyDescent="0.2">
      <c r="A2236"/>
    </row>
    <row r="2237" spans="1:1" ht="15" x14ac:dyDescent="0.2">
      <c r="A2237"/>
    </row>
    <row r="2238" spans="1:1" ht="15" x14ac:dyDescent="0.2">
      <c r="A2238"/>
    </row>
    <row r="2239" spans="1:1" ht="15" x14ac:dyDescent="0.2">
      <c r="A2239"/>
    </row>
    <row r="2240" spans="1:1" ht="15" x14ac:dyDescent="0.2">
      <c r="A2240"/>
    </row>
    <row r="2241" spans="1:1" ht="15" x14ac:dyDescent="0.2">
      <c r="A2241"/>
    </row>
    <row r="2242" spans="1:1" ht="15" x14ac:dyDescent="0.2">
      <c r="A2242"/>
    </row>
    <row r="2243" spans="1:1" ht="15" x14ac:dyDescent="0.2">
      <c r="A2243"/>
    </row>
    <row r="2244" spans="1:1" ht="15" x14ac:dyDescent="0.2">
      <c r="A2244"/>
    </row>
    <row r="2245" spans="1:1" ht="15" x14ac:dyDescent="0.2">
      <c r="A2245"/>
    </row>
    <row r="2246" spans="1:1" ht="15" x14ac:dyDescent="0.2">
      <c r="A2246"/>
    </row>
    <row r="2247" spans="1:1" ht="15" x14ac:dyDescent="0.2">
      <c r="A2247"/>
    </row>
    <row r="2248" spans="1:1" ht="15" x14ac:dyDescent="0.2">
      <c r="A2248"/>
    </row>
    <row r="2249" spans="1:1" ht="15" x14ac:dyDescent="0.2">
      <c r="A2249"/>
    </row>
    <row r="2250" spans="1:1" ht="15" x14ac:dyDescent="0.2">
      <c r="A2250"/>
    </row>
    <row r="2251" spans="1:1" ht="15" x14ac:dyDescent="0.2">
      <c r="A2251"/>
    </row>
    <row r="2252" spans="1:1" ht="15" x14ac:dyDescent="0.2">
      <c r="A2252"/>
    </row>
    <row r="2253" spans="1:1" ht="15" x14ac:dyDescent="0.2">
      <c r="A2253"/>
    </row>
    <row r="2254" spans="1:1" ht="15" x14ac:dyDescent="0.2">
      <c r="A2254"/>
    </row>
    <row r="2255" spans="1:1" ht="15" x14ac:dyDescent="0.2">
      <c r="A2255"/>
    </row>
    <row r="2256" spans="1:1" ht="15" x14ac:dyDescent="0.2">
      <c r="A2256"/>
    </row>
    <row r="2257" spans="1:1" ht="15" x14ac:dyDescent="0.2">
      <c r="A2257"/>
    </row>
    <row r="2258" spans="1:1" ht="15" x14ac:dyDescent="0.2">
      <c r="A2258"/>
    </row>
    <row r="2259" spans="1:1" ht="15" x14ac:dyDescent="0.2">
      <c r="A2259"/>
    </row>
    <row r="2260" spans="1:1" ht="15" x14ac:dyDescent="0.2">
      <c r="A2260"/>
    </row>
    <row r="2261" spans="1:1" ht="15" x14ac:dyDescent="0.2">
      <c r="A2261"/>
    </row>
    <row r="2262" spans="1:1" ht="15" x14ac:dyDescent="0.2">
      <c r="A2262"/>
    </row>
    <row r="2263" spans="1:1" ht="15" x14ac:dyDescent="0.2">
      <c r="A2263"/>
    </row>
    <row r="2264" spans="1:1" ht="15" x14ac:dyDescent="0.2">
      <c r="A2264"/>
    </row>
    <row r="2265" spans="1:1" ht="15" x14ac:dyDescent="0.2">
      <c r="A2265"/>
    </row>
    <row r="2266" spans="1:1" ht="15" x14ac:dyDescent="0.2">
      <c r="A2266"/>
    </row>
    <row r="2267" spans="1:1" ht="15" x14ac:dyDescent="0.2">
      <c r="A2267"/>
    </row>
    <row r="2268" spans="1:1" ht="15" x14ac:dyDescent="0.2">
      <c r="A2268"/>
    </row>
    <row r="2269" spans="1:1" ht="15" x14ac:dyDescent="0.2">
      <c r="A2269"/>
    </row>
    <row r="2270" spans="1:1" ht="15" x14ac:dyDescent="0.2">
      <c r="A2270"/>
    </row>
    <row r="2271" spans="1:1" ht="15" x14ac:dyDescent="0.2">
      <c r="A2271"/>
    </row>
    <row r="2272" spans="1:1" ht="15" x14ac:dyDescent="0.2">
      <c r="A2272"/>
    </row>
    <row r="2273" spans="1:1" ht="15" x14ac:dyDescent="0.2">
      <c r="A2273"/>
    </row>
    <row r="2274" spans="1:1" ht="15" x14ac:dyDescent="0.2">
      <c r="A2274"/>
    </row>
    <row r="2275" spans="1:1" ht="15" x14ac:dyDescent="0.2">
      <c r="A2275"/>
    </row>
    <row r="2276" spans="1:1" ht="15" x14ac:dyDescent="0.2">
      <c r="A2276"/>
    </row>
    <row r="2277" spans="1:1" ht="15" x14ac:dyDescent="0.2">
      <c r="A2277"/>
    </row>
    <row r="2278" spans="1:1" ht="15" x14ac:dyDescent="0.2">
      <c r="A2278"/>
    </row>
    <row r="2279" spans="1:1" ht="15" x14ac:dyDescent="0.2">
      <c r="A2279"/>
    </row>
    <row r="2280" spans="1:1" ht="15" x14ac:dyDescent="0.2">
      <c r="A2280"/>
    </row>
    <row r="2281" spans="1:1" ht="15" x14ac:dyDescent="0.2">
      <c r="A2281"/>
    </row>
    <row r="2282" spans="1:1" ht="15" x14ac:dyDescent="0.2">
      <c r="A2282"/>
    </row>
    <row r="2283" spans="1:1" ht="15" x14ac:dyDescent="0.2">
      <c r="A2283"/>
    </row>
    <row r="2284" spans="1:1" ht="15" x14ac:dyDescent="0.2">
      <c r="A2284"/>
    </row>
    <row r="2285" spans="1:1" ht="15" x14ac:dyDescent="0.2">
      <c r="A2285"/>
    </row>
    <row r="2286" spans="1:1" ht="15" x14ac:dyDescent="0.2">
      <c r="A2286"/>
    </row>
    <row r="2287" spans="1:1" ht="15" x14ac:dyDescent="0.2">
      <c r="A2287"/>
    </row>
    <row r="2288" spans="1:1" ht="15" x14ac:dyDescent="0.2">
      <c r="A2288"/>
    </row>
    <row r="2289" spans="1:1" ht="15" x14ac:dyDescent="0.2">
      <c r="A2289"/>
    </row>
    <row r="2290" spans="1:1" ht="15" x14ac:dyDescent="0.2">
      <c r="A2290"/>
    </row>
    <row r="2291" spans="1:1" ht="15" x14ac:dyDescent="0.2">
      <c r="A2291"/>
    </row>
    <row r="2292" spans="1:1" ht="15" x14ac:dyDescent="0.2">
      <c r="A2292"/>
    </row>
    <row r="2293" spans="1:1" ht="15" x14ac:dyDescent="0.2">
      <c r="A2293"/>
    </row>
    <row r="2294" spans="1:1" ht="15" x14ac:dyDescent="0.2">
      <c r="A2294"/>
    </row>
    <row r="2295" spans="1:1" ht="15" x14ac:dyDescent="0.2">
      <c r="A2295"/>
    </row>
    <row r="2296" spans="1:1" ht="15" x14ac:dyDescent="0.2">
      <c r="A2296"/>
    </row>
    <row r="2297" spans="1:1" ht="15" x14ac:dyDescent="0.2">
      <c r="A2297"/>
    </row>
    <row r="2298" spans="1:1" ht="15" x14ac:dyDescent="0.2">
      <c r="A2298"/>
    </row>
    <row r="2299" spans="1:1" ht="15" x14ac:dyDescent="0.2">
      <c r="A2299"/>
    </row>
    <row r="2300" spans="1:1" ht="15" x14ac:dyDescent="0.2">
      <c r="A2300"/>
    </row>
    <row r="2301" spans="1:1" ht="15" x14ac:dyDescent="0.2">
      <c r="A2301"/>
    </row>
    <row r="2302" spans="1:1" ht="15" x14ac:dyDescent="0.2">
      <c r="A2302"/>
    </row>
    <row r="2303" spans="1:1" ht="15" x14ac:dyDescent="0.2">
      <c r="A2303"/>
    </row>
    <row r="2304" spans="1:1" ht="15" x14ac:dyDescent="0.2">
      <c r="A2304"/>
    </row>
    <row r="2305" spans="1:1" ht="15" x14ac:dyDescent="0.2">
      <c r="A2305"/>
    </row>
    <row r="2306" spans="1:1" ht="15" x14ac:dyDescent="0.2">
      <c r="A2306"/>
    </row>
    <row r="2307" spans="1:1" ht="15" x14ac:dyDescent="0.2">
      <c r="A2307"/>
    </row>
    <row r="2308" spans="1:1" ht="15" x14ac:dyDescent="0.2">
      <c r="A2308"/>
    </row>
    <row r="2309" spans="1:1" ht="15" x14ac:dyDescent="0.2">
      <c r="A2309"/>
    </row>
    <row r="2310" spans="1:1" ht="15" x14ac:dyDescent="0.2">
      <c r="A2310"/>
    </row>
    <row r="2311" spans="1:1" ht="15" x14ac:dyDescent="0.2">
      <c r="A2311"/>
    </row>
    <row r="2312" spans="1:1" ht="15" x14ac:dyDescent="0.2">
      <c r="A2312"/>
    </row>
    <row r="2313" spans="1:1" ht="15" x14ac:dyDescent="0.2">
      <c r="A2313"/>
    </row>
    <row r="2314" spans="1:1" ht="15" x14ac:dyDescent="0.2">
      <c r="A2314"/>
    </row>
    <row r="2315" spans="1:1" ht="15" x14ac:dyDescent="0.2">
      <c r="A2315"/>
    </row>
    <row r="2316" spans="1:1" ht="15" x14ac:dyDescent="0.2">
      <c r="A2316"/>
    </row>
    <row r="2317" spans="1:1" ht="15" x14ac:dyDescent="0.2">
      <c r="A2317"/>
    </row>
    <row r="2318" spans="1:1" ht="15" x14ac:dyDescent="0.2">
      <c r="A2318"/>
    </row>
    <row r="2319" spans="1:1" ht="15" x14ac:dyDescent="0.2">
      <c r="A2319"/>
    </row>
    <row r="2320" spans="1:1" ht="15" x14ac:dyDescent="0.2">
      <c r="A2320"/>
    </row>
    <row r="2321" spans="1:1" ht="15" x14ac:dyDescent="0.2">
      <c r="A2321"/>
    </row>
    <row r="2322" spans="1:1" ht="15" x14ac:dyDescent="0.2">
      <c r="A2322"/>
    </row>
    <row r="2323" spans="1:1" ht="15" x14ac:dyDescent="0.2">
      <c r="A2323"/>
    </row>
    <row r="2324" spans="1:1" ht="15" x14ac:dyDescent="0.2">
      <c r="A2324"/>
    </row>
    <row r="2325" spans="1:1" ht="15" x14ac:dyDescent="0.2">
      <c r="A2325"/>
    </row>
    <row r="2326" spans="1:1" ht="15" x14ac:dyDescent="0.2">
      <c r="A2326"/>
    </row>
    <row r="2327" spans="1:1" ht="15" x14ac:dyDescent="0.2">
      <c r="A2327"/>
    </row>
    <row r="2328" spans="1:1" ht="15" x14ac:dyDescent="0.2">
      <c r="A2328"/>
    </row>
    <row r="2329" spans="1:1" ht="15" x14ac:dyDescent="0.2">
      <c r="A2329"/>
    </row>
    <row r="2330" spans="1:1" ht="15" x14ac:dyDescent="0.2">
      <c r="A2330"/>
    </row>
    <row r="2331" spans="1:1" ht="15" x14ac:dyDescent="0.2">
      <c r="A2331"/>
    </row>
    <row r="2332" spans="1:1" ht="15" x14ac:dyDescent="0.2">
      <c r="A2332"/>
    </row>
    <row r="2333" spans="1:1" ht="15" x14ac:dyDescent="0.2">
      <c r="A2333"/>
    </row>
    <row r="2334" spans="1:1" ht="15" x14ac:dyDescent="0.2">
      <c r="A2334"/>
    </row>
    <row r="2335" spans="1:1" ht="15" x14ac:dyDescent="0.2">
      <c r="A2335"/>
    </row>
    <row r="2336" spans="1:1" ht="15" x14ac:dyDescent="0.2">
      <c r="A2336"/>
    </row>
    <row r="2337" spans="1:1" ht="15" x14ac:dyDescent="0.2">
      <c r="A2337"/>
    </row>
    <row r="2338" spans="1:1" ht="15" x14ac:dyDescent="0.2">
      <c r="A2338"/>
    </row>
    <row r="2339" spans="1:1" ht="15" x14ac:dyDescent="0.2">
      <c r="A2339"/>
    </row>
    <row r="2340" spans="1:1" ht="15" x14ac:dyDescent="0.2">
      <c r="A2340"/>
    </row>
    <row r="2341" spans="1:1" ht="15" x14ac:dyDescent="0.2">
      <c r="A2341"/>
    </row>
    <row r="2342" spans="1:1" ht="15" x14ac:dyDescent="0.2">
      <c r="A2342"/>
    </row>
    <row r="2343" spans="1:1" ht="15" x14ac:dyDescent="0.2">
      <c r="A2343"/>
    </row>
    <row r="2344" spans="1:1" ht="15" x14ac:dyDescent="0.2">
      <c r="A2344"/>
    </row>
    <row r="2345" spans="1:1" ht="15" x14ac:dyDescent="0.2">
      <c r="A2345"/>
    </row>
    <row r="2346" spans="1:1" ht="15" x14ac:dyDescent="0.2">
      <c r="A2346"/>
    </row>
    <row r="2347" spans="1:1" ht="15" x14ac:dyDescent="0.2">
      <c r="A2347"/>
    </row>
    <row r="2348" spans="1:1" ht="15" x14ac:dyDescent="0.2">
      <c r="A2348"/>
    </row>
    <row r="2349" spans="1:1" ht="15" x14ac:dyDescent="0.2">
      <c r="A2349"/>
    </row>
    <row r="2350" spans="1:1" ht="15" x14ac:dyDescent="0.2">
      <c r="A2350"/>
    </row>
    <row r="2351" spans="1:1" ht="15" x14ac:dyDescent="0.2">
      <c r="A2351"/>
    </row>
    <row r="2352" spans="1:1" ht="15" x14ac:dyDescent="0.2">
      <c r="A2352"/>
    </row>
    <row r="2353" spans="1:1" ht="15" x14ac:dyDescent="0.2">
      <c r="A2353"/>
    </row>
    <row r="2354" spans="1:1" ht="15" x14ac:dyDescent="0.2">
      <c r="A2354"/>
    </row>
    <row r="2355" spans="1:1" ht="15" x14ac:dyDescent="0.2">
      <c r="A2355"/>
    </row>
    <row r="2356" spans="1:1" ht="15" x14ac:dyDescent="0.2">
      <c r="A2356"/>
    </row>
    <row r="2357" spans="1:1" ht="15" x14ac:dyDescent="0.2">
      <c r="A2357"/>
    </row>
    <row r="2358" spans="1:1" ht="15" x14ac:dyDescent="0.2">
      <c r="A2358"/>
    </row>
    <row r="2359" spans="1:1" ht="15" x14ac:dyDescent="0.2">
      <c r="A2359"/>
    </row>
    <row r="2360" spans="1:1" ht="15" x14ac:dyDescent="0.2">
      <c r="A2360"/>
    </row>
    <row r="2361" spans="1:1" ht="15" x14ac:dyDescent="0.2">
      <c r="A2361"/>
    </row>
    <row r="2362" spans="1:1" ht="15" x14ac:dyDescent="0.2">
      <c r="A2362"/>
    </row>
    <row r="2363" spans="1:1" ht="15" x14ac:dyDescent="0.2">
      <c r="A2363"/>
    </row>
    <row r="2364" spans="1:1" ht="15" x14ac:dyDescent="0.2">
      <c r="A2364"/>
    </row>
    <row r="2365" spans="1:1" ht="15" x14ac:dyDescent="0.2">
      <c r="A2365"/>
    </row>
    <row r="2366" spans="1:1" ht="15" x14ac:dyDescent="0.2">
      <c r="A2366"/>
    </row>
    <row r="2367" spans="1:1" ht="15" x14ac:dyDescent="0.2">
      <c r="A2367"/>
    </row>
    <row r="2368" spans="1:1" ht="15" x14ac:dyDescent="0.2">
      <c r="A2368"/>
    </row>
    <row r="2369" spans="1:1" ht="15" x14ac:dyDescent="0.2">
      <c r="A2369"/>
    </row>
    <row r="2370" spans="1:1" ht="15" x14ac:dyDescent="0.2">
      <c r="A2370"/>
    </row>
    <row r="2371" spans="1:1" ht="15" x14ac:dyDescent="0.2">
      <c r="A2371"/>
    </row>
    <row r="2372" spans="1:1" ht="15" x14ac:dyDescent="0.2">
      <c r="A2372"/>
    </row>
    <row r="2373" spans="1:1" ht="15" x14ac:dyDescent="0.2">
      <c r="A2373"/>
    </row>
    <row r="2374" spans="1:1" ht="15" x14ac:dyDescent="0.2">
      <c r="A2374"/>
    </row>
    <row r="2375" spans="1:1" ht="15" x14ac:dyDescent="0.2">
      <c r="A2375"/>
    </row>
    <row r="2376" spans="1:1" ht="15" x14ac:dyDescent="0.2">
      <c r="A2376"/>
    </row>
    <row r="2377" spans="1:1" ht="15" x14ac:dyDescent="0.2">
      <c r="A2377"/>
    </row>
    <row r="2378" spans="1:1" ht="15" x14ac:dyDescent="0.2">
      <c r="A2378"/>
    </row>
    <row r="2379" spans="1:1" ht="15" x14ac:dyDescent="0.2">
      <c r="A2379"/>
    </row>
    <row r="2380" spans="1:1" ht="15" x14ac:dyDescent="0.2">
      <c r="A2380"/>
    </row>
    <row r="2381" spans="1:1" ht="15" x14ac:dyDescent="0.2">
      <c r="A2381"/>
    </row>
    <row r="2382" spans="1:1" ht="15" x14ac:dyDescent="0.2">
      <c r="A2382"/>
    </row>
    <row r="2383" spans="1:1" ht="15" x14ac:dyDescent="0.2">
      <c r="A2383"/>
    </row>
    <row r="2384" spans="1:1" ht="15" x14ac:dyDescent="0.2">
      <c r="A2384"/>
    </row>
    <row r="2385" spans="1:1" ht="15" x14ac:dyDescent="0.2">
      <c r="A2385"/>
    </row>
    <row r="2386" spans="1:1" ht="15" x14ac:dyDescent="0.2">
      <c r="A2386"/>
    </row>
    <row r="2387" spans="1:1" ht="15" x14ac:dyDescent="0.2">
      <c r="A2387"/>
    </row>
    <row r="2388" spans="1:1" ht="15" x14ac:dyDescent="0.2">
      <c r="A2388"/>
    </row>
    <row r="2389" spans="1:1" ht="15" x14ac:dyDescent="0.2">
      <c r="A2389"/>
    </row>
    <row r="2390" spans="1:1" ht="15" x14ac:dyDescent="0.2">
      <c r="A2390"/>
    </row>
    <row r="2391" spans="1:1" ht="15" x14ac:dyDescent="0.2">
      <c r="A2391"/>
    </row>
    <row r="2392" spans="1:1" ht="15" x14ac:dyDescent="0.2">
      <c r="A2392"/>
    </row>
    <row r="2393" spans="1:1" ht="15" x14ac:dyDescent="0.2">
      <c r="A2393"/>
    </row>
    <row r="2394" spans="1:1" ht="15" x14ac:dyDescent="0.2">
      <c r="A2394"/>
    </row>
    <row r="2395" spans="1:1" ht="15" x14ac:dyDescent="0.2">
      <c r="A2395"/>
    </row>
    <row r="2396" spans="1:1" ht="15" x14ac:dyDescent="0.2">
      <c r="A2396"/>
    </row>
    <row r="2397" spans="1:1" ht="15" x14ac:dyDescent="0.2">
      <c r="A2397"/>
    </row>
    <row r="2398" spans="1:1" ht="15" x14ac:dyDescent="0.2">
      <c r="A2398"/>
    </row>
    <row r="2399" spans="1:1" ht="15" x14ac:dyDescent="0.2">
      <c r="A2399"/>
    </row>
    <row r="2400" spans="1:1" ht="15" x14ac:dyDescent="0.2">
      <c r="A2400"/>
    </row>
    <row r="2401" spans="1:1" ht="15" x14ac:dyDescent="0.2">
      <c r="A2401"/>
    </row>
    <row r="2402" spans="1:1" ht="15" x14ac:dyDescent="0.2">
      <c r="A2402"/>
    </row>
    <row r="2403" spans="1:1" ht="15" x14ac:dyDescent="0.2">
      <c r="A2403"/>
    </row>
    <row r="2404" spans="1:1" ht="15" x14ac:dyDescent="0.2">
      <c r="A2404"/>
    </row>
    <row r="2405" spans="1:1" ht="15" x14ac:dyDescent="0.2">
      <c r="A2405"/>
    </row>
    <row r="2406" spans="1:1" ht="15" x14ac:dyDescent="0.2">
      <c r="A2406"/>
    </row>
    <row r="2407" spans="1:1" ht="15" x14ac:dyDescent="0.2">
      <c r="A2407"/>
    </row>
    <row r="2408" spans="1:1" ht="15" x14ac:dyDescent="0.2">
      <c r="A2408"/>
    </row>
    <row r="2409" spans="1:1" ht="15" x14ac:dyDescent="0.2">
      <c r="A2409"/>
    </row>
    <row r="2410" spans="1:1" ht="15" x14ac:dyDescent="0.2">
      <c r="A2410"/>
    </row>
    <row r="2411" spans="1:1" ht="15" x14ac:dyDescent="0.2">
      <c r="A2411"/>
    </row>
    <row r="2412" spans="1:1" ht="15" x14ac:dyDescent="0.2">
      <c r="A2412"/>
    </row>
    <row r="2413" spans="1:1" ht="15" x14ac:dyDescent="0.2">
      <c r="A2413"/>
    </row>
    <row r="2414" spans="1:1" ht="15" x14ac:dyDescent="0.2">
      <c r="A2414"/>
    </row>
    <row r="2415" spans="1:1" ht="15" x14ac:dyDescent="0.2">
      <c r="A2415"/>
    </row>
    <row r="2416" spans="1:1" ht="15" x14ac:dyDescent="0.2">
      <c r="A2416"/>
    </row>
    <row r="2417" spans="1:1" ht="15" x14ac:dyDescent="0.2">
      <c r="A2417"/>
    </row>
    <row r="2418" spans="1:1" ht="15" x14ac:dyDescent="0.2">
      <c r="A2418"/>
    </row>
    <row r="2419" spans="1:1" ht="15" x14ac:dyDescent="0.2">
      <c r="A2419"/>
    </row>
    <row r="2420" spans="1:1" ht="15" x14ac:dyDescent="0.2">
      <c r="A2420"/>
    </row>
    <row r="2421" spans="1:1" ht="15" x14ac:dyDescent="0.2">
      <c r="A2421"/>
    </row>
    <row r="2422" spans="1:1" ht="15" x14ac:dyDescent="0.2">
      <c r="A2422"/>
    </row>
    <row r="2423" spans="1:1" ht="15" x14ac:dyDescent="0.2">
      <c r="A2423"/>
    </row>
    <row r="2424" spans="1:1" ht="15" x14ac:dyDescent="0.2">
      <c r="A2424"/>
    </row>
    <row r="2425" spans="1:1" ht="15" x14ac:dyDescent="0.2">
      <c r="A2425"/>
    </row>
    <row r="2426" spans="1:1" ht="15" x14ac:dyDescent="0.2">
      <c r="A2426"/>
    </row>
    <row r="2427" spans="1:1" ht="15" x14ac:dyDescent="0.2">
      <c r="A2427"/>
    </row>
    <row r="2428" spans="1:1" ht="15" x14ac:dyDescent="0.2">
      <c r="A2428"/>
    </row>
    <row r="2429" spans="1:1" ht="15" x14ac:dyDescent="0.2">
      <c r="A2429"/>
    </row>
    <row r="2430" spans="1:1" ht="15" x14ac:dyDescent="0.2">
      <c r="A2430"/>
    </row>
    <row r="2431" spans="1:1" ht="15" x14ac:dyDescent="0.2">
      <c r="A2431"/>
    </row>
    <row r="2432" spans="1:1" ht="15" x14ac:dyDescent="0.2">
      <c r="A2432"/>
    </row>
    <row r="2433" spans="1:1" ht="15" x14ac:dyDescent="0.2">
      <c r="A2433"/>
    </row>
    <row r="2434" spans="1:1" ht="15" x14ac:dyDescent="0.2">
      <c r="A2434"/>
    </row>
    <row r="2435" spans="1:1" ht="15" x14ac:dyDescent="0.2">
      <c r="A2435"/>
    </row>
    <row r="2436" spans="1:1" ht="15" x14ac:dyDescent="0.2">
      <c r="A2436"/>
    </row>
    <row r="2437" spans="1:1" ht="15" x14ac:dyDescent="0.2">
      <c r="A2437"/>
    </row>
    <row r="2438" spans="1:1" ht="15" x14ac:dyDescent="0.2">
      <c r="A2438"/>
    </row>
    <row r="2439" spans="1:1" ht="15" x14ac:dyDescent="0.2">
      <c r="A2439"/>
    </row>
    <row r="2440" spans="1:1" ht="15" x14ac:dyDescent="0.2">
      <c r="A2440"/>
    </row>
    <row r="2441" spans="1:1" ht="15" x14ac:dyDescent="0.2">
      <c r="A2441"/>
    </row>
    <row r="2442" spans="1:1" ht="15" x14ac:dyDescent="0.2">
      <c r="A2442"/>
    </row>
    <row r="2443" spans="1:1" ht="15" x14ac:dyDescent="0.2">
      <c r="A2443"/>
    </row>
    <row r="2444" spans="1:1" ht="15" x14ac:dyDescent="0.2">
      <c r="A2444"/>
    </row>
    <row r="2445" spans="1:1" ht="15" x14ac:dyDescent="0.2">
      <c r="A2445"/>
    </row>
    <row r="2446" spans="1:1" ht="15" x14ac:dyDescent="0.2">
      <c r="A2446"/>
    </row>
    <row r="2447" spans="1:1" ht="15" x14ac:dyDescent="0.2">
      <c r="A2447"/>
    </row>
    <row r="2448" spans="1:1" ht="15" x14ac:dyDescent="0.2">
      <c r="A2448"/>
    </row>
    <row r="2449" spans="1:1" ht="15" x14ac:dyDescent="0.2">
      <c r="A2449"/>
    </row>
    <row r="2450" spans="1:1" ht="15" x14ac:dyDescent="0.2">
      <c r="A2450"/>
    </row>
    <row r="2451" spans="1:1" ht="15" x14ac:dyDescent="0.2">
      <c r="A2451"/>
    </row>
    <row r="2452" spans="1:1" ht="15" x14ac:dyDescent="0.2">
      <c r="A2452"/>
    </row>
    <row r="2453" spans="1:1" ht="15" x14ac:dyDescent="0.2">
      <c r="A2453"/>
    </row>
    <row r="2454" spans="1:1" ht="15" x14ac:dyDescent="0.2">
      <c r="A2454"/>
    </row>
    <row r="2455" spans="1:1" ht="15" x14ac:dyDescent="0.2">
      <c r="A2455"/>
    </row>
    <row r="2456" spans="1:1" ht="15" x14ac:dyDescent="0.2">
      <c r="A2456"/>
    </row>
    <row r="2457" spans="1:1" ht="15" x14ac:dyDescent="0.2">
      <c r="A2457"/>
    </row>
    <row r="2458" spans="1:1" ht="15" x14ac:dyDescent="0.2">
      <c r="A2458"/>
    </row>
    <row r="2459" spans="1:1" ht="15" x14ac:dyDescent="0.2">
      <c r="A2459"/>
    </row>
    <row r="2460" spans="1:1" ht="15" x14ac:dyDescent="0.2">
      <c r="A2460"/>
    </row>
    <row r="2461" spans="1:1" ht="15" x14ac:dyDescent="0.2">
      <c r="A2461"/>
    </row>
    <row r="2462" spans="1:1" ht="15" x14ac:dyDescent="0.2">
      <c r="A2462"/>
    </row>
    <row r="2463" spans="1:1" ht="15" x14ac:dyDescent="0.2">
      <c r="A2463"/>
    </row>
    <row r="2464" spans="1:1" ht="15" x14ac:dyDescent="0.2">
      <c r="A2464"/>
    </row>
    <row r="2465" spans="1:1" ht="15" x14ac:dyDescent="0.2">
      <c r="A2465"/>
    </row>
    <row r="2466" spans="1:1" ht="15" x14ac:dyDescent="0.2">
      <c r="A2466"/>
    </row>
    <row r="2467" spans="1:1" ht="15" x14ac:dyDescent="0.2">
      <c r="A2467"/>
    </row>
    <row r="2468" spans="1:1" ht="15" x14ac:dyDescent="0.2">
      <c r="A2468"/>
    </row>
    <row r="2469" spans="1:1" ht="15" x14ac:dyDescent="0.2">
      <c r="A2469"/>
    </row>
    <row r="2470" spans="1:1" ht="15" x14ac:dyDescent="0.2">
      <c r="A2470"/>
    </row>
    <row r="2471" spans="1:1" ht="15" x14ac:dyDescent="0.2">
      <c r="A2471"/>
    </row>
    <row r="2472" spans="1:1" ht="15" x14ac:dyDescent="0.2">
      <c r="A2472"/>
    </row>
    <row r="2473" spans="1:1" ht="15" x14ac:dyDescent="0.2">
      <c r="A2473"/>
    </row>
    <row r="2474" spans="1:1" ht="15" x14ac:dyDescent="0.2">
      <c r="A2474"/>
    </row>
    <row r="2475" spans="1:1" ht="15" x14ac:dyDescent="0.2">
      <c r="A2475"/>
    </row>
    <row r="2476" spans="1:1" ht="15" x14ac:dyDescent="0.2">
      <c r="A2476"/>
    </row>
    <row r="2477" spans="1:1" ht="15" x14ac:dyDescent="0.2">
      <c r="A2477"/>
    </row>
    <row r="2478" spans="1:1" ht="15" x14ac:dyDescent="0.2">
      <c r="A2478"/>
    </row>
    <row r="2479" spans="1:1" ht="15" x14ac:dyDescent="0.2">
      <c r="A2479"/>
    </row>
    <row r="2480" spans="1:1" ht="15" x14ac:dyDescent="0.2">
      <c r="A2480"/>
    </row>
    <row r="2481" spans="1:1" ht="15" x14ac:dyDescent="0.2">
      <c r="A2481"/>
    </row>
    <row r="2482" spans="1:1" ht="15" x14ac:dyDescent="0.2">
      <c r="A2482"/>
    </row>
    <row r="2483" spans="1:1" ht="15" x14ac:dyDescent="0.2">
      <c r="A2483"/>
    </row>
    <row r="2484" spans="1:1" ht="15" x14ac:dyDescent="0.2">
      <c r="A2484"/>
    </row>
    <row r="2485" spans="1:1" ht="15" x14ac:dyDescent="0.2">
      <c r="A2485"/>
    </row>
    <row r="2486" spans="1:1" ht="15" x14ac:dyDescent="0.2">
      <c r="A2486"/>
    </row>
    <row r="2487" spans="1:1" ht="15" x14ac:dyDescent="0.2">
      <c r="A2487"/>
    </row>
    <row r="2488" spans="1:1" ht="15" x14ac:dyDescent="0.2">
      <c r="A2488"/>
    </row>
    <row r="2489" spans="1:1" ht="15" x14ac:dyDescent="0.2">
      <c r="A2489"/>
    </row>
    <row r="2490" spans="1:1" ht="15" x14ac:dyDescent="0.2">
      <c r="A2490"/>
    </row>
    <row r="2491" spans="1:1" ht="15" x14ac:dyDescent="0.2">
      <c r="A2491"/>
    </row>
    <row r="2492" spans="1:1" ht="15" x14ac:dyDescent="0.2">
      <c r="A2492"/>
    </row>
    <row r="2493" spans="1:1" ht="15" x14ac:dyDescent="0.2">
      <c r="A2493"/>
    </row>
    <row r="2494" spans="1:1" ht="15" x14ac:dyDescent="0.2">
      <c r="A2494"/>
    </row>
    <row r="2495" spans="1:1" ht="15" x14ac:dyDescent="0.2">
      <c r="A2495"/>
    </row>
    <row r="2496" spans="1:1" ht="15" x14ac:dyDescent="0.2">
      <c r="A2496"/>
    </row>
    <row r="2497" spans="1:1" ht="15" x14ac:dyDescent="0.2">
      <c r="A2497"/>
    </row>
    <row r="2498" spans="1:1" ht="15" x14ac:dyDescent="0.2">
      <c r="A2498"/>
    </row>
    <row r="2499" spans="1:1" ht="15" x14ac:dyDescent="0.2">
      <c r="A2499"/>
    </row>
    <row r="2500" spans="1:1" ht="15" x14ac:dyDescent="0.2">
      <c r="A2500"/>
    </row>
    <row r="2501" spans="1:1" ht="15" x14ac:dyDescent="0.2">
      <c r="A2501"/>
    </row>
    <row r="2502" spans="1:1" ht="15" x14ac:dyDescent="0.2">
      <c r="A2502"/>
    </row>
    <row r="2503" spans="1:1" ht="15" x14ac:dyDescent="0.2">
      <c r="A2503"/>
    </row>
    <row r="2504" spans="1:1" ht="15" x14ac:dyDescent="0.2">
      <c r="A2504"/>
    </row>
    <row r="2505" spans="1:1" ht="15" x14ac:dyDescent="0.2">
      <c r="A2505"/>
    </row>
    <row r="2506" spans="1:1" ht="15" x14ac:dyDescent="0.2">
      <c r="A2506"/>
    </row>
    <row r="2507" spans="1:1" ht="15" x14ac:dyDescent="0.2">
      <c r="A2507"/>
    </row>
    <row r="2508" spans="1:1" ht="15" x14ac:dyDescent="0.2">
      <c r="A2508"/>
    </row>
    <row r="2509" spans="1:1" ht="15" x14ac:dyDescent="0.2">
      <c r="A2509"/>
    </row>
    <row r="2510" spans="1:1" ht="15" x14ac:dyDescent="0.2">
      <c r="A2510"/>
    </row>
    <row r="2511" spans="1:1" ht="15" x14ac:dyDescent="0.2">
      <c r="A2511"/>
    </row>
    <row r="2512" spans="1:1" ht="15" x14ac:dyDescent="0.2">
      <c r="A2512"/>
    </row>
    <row r="2513" spans="1:1" ht="15" x14ac:dyDescent="0.2">
      <c r="A2513"/>
    </row>
    <row r="2514" spans="1:1" ht="15" x14ac:dyDescent="0.2">
      <c r="A2514"/>
    </row>
    <row r="2515" spans="1:1" ht="15" x14ac:dyDescent="0.2">
      <c r="A2515"/>
    </row>
    <row r="2516" spans="1:1" ht="15" x14ac:dyDescent="0.2">
      <c r="A2516"/>
    </row>
    <row r="2517" spans="1:1" ht="15" x14ac:dyDescent="0.2">
      <c r="A2517"/>
    </row>
    <row r="2518" spans="1:1" ht="15" x14ac:dyDescent="0.2">
      <c r="A2518"/>
    </row>
    <row r="2519" spans="1:1" ht="15" x14ac:dyDescent="0.2">
      <c r="A2519"/>
    </row>
    <row r="2520" spans="1:1" ht="15" x14ac:dyDescent="0.2">
      <c r="A2520"/>
    </row>
    <row r="2521" spans="1:1" ht="15" x14ac:dyDescent="0.2">
      <c r="A2521"/>
    </row>
    <row r="2522" spans="1:1" ht="15" x14ac:dyDescent="0.2">
      <c r="A2522"/>
    </row>
    <row r="2523" spans="1:1" ht="15" x14ac:dyDescent="0.2">
      <c r="A2523"/>
    </row>
    <row r="2524" spans="1:1" ht="15" x14ac:dyDescent="0.2">
      <c r="A2524"/>
    </row>
    <row r="2525" spans="1:1" ht="15" x14ac:dyDescent="0.2">
      <c r="A2525"/>
    </row>
    <row r="2526" spans="1:1" ht="15" x14ac:dyDescent="0.2">
      <c r="A2526"/>
    </row>
    <row r="2527" spans="1:1" ht="15" x14ac:dyDescent="0.2">
      <c r="A2527"/>
    </row>
    <row r="2528" spans="1:1" ht="15" x14ac:dyDescent="0.2">
      <c r="A2528"/>
    </row>
    <row r="2529" spans="1:1" ht="15" x14ac:dyDescent="0.2">
      <c r="A2529"/>
    </row>
    <row r="2530" spans="1:1" ht="15" x14ac:dyDescent="0.2">
      <c r="A2530"/>
    </row>
    <row r="2531" spans="1:1" ht="15" x14ac:dyDescent="0.2">
      <c r="A2531"/>
    </row>
    <row r="2532" spans="1:1" ht="15" x14ac:dyDescent="0.2">
      <c r="A2532"/>
    </row>
    <row r="2533" spans="1:1" ht="15" x14ac:dyDescent="0.2">
      <c r="A2533"/>
    </row>
    <row r="2534" spans="1:1" ht="15" x14ac:dyDescent="0.2">
      <c r="A2534"/>
    </row>
    <row r="2535" spans="1:1" ht="15" x14ac:dyDescent="0.2">
      <c r="A2535"/>
    </row>
    <row r="2536" spans="1:1" ht="15" x14ac:dyDescent="0.2">
      <c r="A2536"/>
    </row>
    <row r="2537" spans="1:1" ht="15" x14ac:dyDescent="0.2">
      <c r="A2537"/>
    </row>
    <row r="2538" spans="1:1" ht="15" x14ac:dyDescent="0.2">
      <c r="A2538"/>
    </row>
    <row r="2539" spans="1:1" ht="15" x14ac:dyDescent="0.2">
      <c r="A2539"/>
    </row>
    <row r="2540" spans="1:1" ht="15" x14ac:dyDescent="0.2">
      <c r="A2540"/>
    </row>
    <row r="2541" spans="1:1" ht="15" x14ac:dyDescent="0.2">
      <c r="A2541"/>
    </row>
    <row r="2542" spans="1:1" ht="15" x14ac:dyDescent="0.2">
      <c r="A2542"/>
    </row>
    <row r="2543" spans="1:1" ht="15" x14ac:dyDescent="0.2">
      <c r="A2543"/>
    </row>
    <row r="2544" spans="1:1" ht="15" x14ac:dyDescent="0.2">
      <c r="A2544"/>
    </row>
    <row r="2545" spans="1:1" ht="15" x14ac:dyDescent="0.2">
      <c r="A2545"/>
    </row>
    <row r="2546" spans="1:1" ht="15" x14ac:dyDescent="0.2">
      <c r="A2546"/>
    </row>
    <row r="2547" spans="1:1" ht="15" x14ac:dyDescent="0.2">
      <c r="A2547"/>
    </row>
    <row r="2548" spans="1:1" ht="15" x14ac:dyDescent="0.2">
      <c r="A2548"/>
    </row>
    <row r="2549" spans="1:1" ht="15" x14ac:dyDescent="0.2">
      <c r="A2549"/>
    </row>
    <row r="2550" spans="1:1" ht="15" x14ac:dyDescent="0.2">
      <c r="A2550"/>
    </row>
    <row r="2551" spans="1:1" ht="15" x14ac:dyDescent="0.2">
      <c r="A2551"/>
    </row>
    <row r="2552" spans="1:1" ht="15" x14ac:dyDescent="0.2">
      <c r="A2552"/>
    </row>
    <row r="2553" spans="1:1" ht="15" x14ac:dyDescent="0.2">
      <c r="A2553"/>
    </row>
    <row r="2554" spans="1:1" ht="15" x14ac:dyDescent="0.2">
      <c r="A2554"/>
    </row>
    <row r="2555" spans="1:1" ht="15" x14ac:dyDescent="0.2">
      <c r="A2555"/>
    </row>
    <row r="2556" spans="1:1" ht="15" x14ac:dyDescent="0.2">
      <c r="A2556"/>
    </row>
    <row r="2557" spans="1:1" ht="15" x14ac:dyDescent="0.2">
      <c r="A2557"/>
    </row>
    <row r="2558" spans="1:1" ht="15" x14ac:dyDescent="0.2">
      <c r="A2558"/>
    </row>
    <row r="2559" spans="1:1" ht="15" x14ac:dyDescent="0.2">
      <c r="A2559"/>
    </row>
    <row r="2560" spans="1:1" ht="15" x14ac:dyDescent="0.2">
      <c r="A2560"/>
    </row>
    <row r="2561" spans="1:1" ht="15" x14ac:dyDescent="0.2">
      <c r="A2561"/>
    </row>
    <row r="2562" spans="1:1" ht="15" x14ac:dyDescent="0.2">
      <c r="A2562"/>
    </row>
    <row r="2563" spans="1:1" ht="15" x14ac:dyDescent="0.2">
      <c r="A2563"/>
    </row>
    <row r="2564" spans="1:1" ht="15" x14ac:dyDescent="0.2">
      <c r="A2564"/>
    </row>
    <row r="2565" spans="1:1" ht="15" x14ac:dyDescent="0.2">
      <c r="A2565"/>
    </row>
    <row r="2566" spans="1:1" ht="15" x14ac:dyDescent="0.2">
      <c r="A2566"/>
    </row>
    <row r="2567" spans="1:1" ht="15" x14ac:dyDescent="0.2">
      <c r="A2567"/>
    </row>
    <row r="2568" spans="1:1" ht="15" x14ac:dyDescent="0.2">
      <c r="A2568"/>
    </row>
    <row r="2569" spans="1:1" ht="15" x14ac:dyDescent="0.2">
      <c r="A2569"/>
    </row>
    <row r="2570" spans="1:1" ht="15" x14ac:dyDescent="0.2">
      <c r="A2570"/>
    </row>
    <row r="2571" spans="1:1" ht="15" x14ac:dyDescent="0.2">
      <c r="A2571"/>
    </row>
    <row r="2572" spans="1:1" ht="15" x14ac:dyDescent="0.2">
      <c r="A2572"/>
    </row>
    <row r="2573" spans="1:1" ht="15" x14ac:dyDescent="0.2">
      <c r="A2573"/>
    </row>
    <row r="2574" spans="1:1" ht="15" x14ac:dyDescent="0.2">
      <c r="A2574"/>
    </row>
    <row r="2575" spans="1:1" ht="15" x14ac:dyDescent="0.2">
      <c r="A2575"/>
    </row>
    <row r="2576" spans="1:1" ht="15" x14ac:dyDescent="0.2">
      <c r="A2576"/>
    </row>
    <row r="2577" spans="1:1" ht="15" x14ac:dyDescent="0.2">
      <c r="A2577"/>
    </row>
    <row r="2578" spans="1:1" ht="15" x14ac:dyDescent="0.2">
      <c r="A2578"/>
    </row>
    <row r="2579" spans="1:1" ht="15" x14ac:dyDescent="0.2">
      <c r="A2579"/>
    </row>
    <row r="2580" spans="1:1" ht="15" x14ac:dyDescent="0.2">
      <c r="A2580"/>
    </row>
    <row r="2581" spans="1:1" ht="15" x14ac:dyDescent="0.2">
      <c r="A2581"/>
    </row>
    <row r="2582" spans="1:1" ht="15" x14ac:dyDescent="0.2">
      <c r="A2582"/>
    </row>
    <row r="2583" spans="1:1" ht="15" x14ac:dyDescent="0.2">
      <c r="A2583"/>
    </row>
    <row r="2584" spans="1:1" ht="15" x14ac:dyDescent="0.2">
      <c r="A2584"/>
    </row>
    <row r="2585" spans="1:1" ht="15" x14ac:dyDescent="0.2">
      <c r="A2585"/>
    </row>
    <row r="2586" spans="1:1" ht="15" x14ac:dyDescent="0.2">
      <c r="A2586"/>
    </row>
    <row r="2587" spans="1:1" ht="15" x14ac:dyDescent="0.2">
      <c r="A2587"/>
    </row>
    <row r="2588" spans="1:1" ht="15" x14ac:dyDescent="0.2">
      <c r="A2588"/>
    </row>
    <row r="2589" spans="1:1" ht="15" x14ac:dyDescent="0.2">
      <c r="A2589"/>
    </row>
    <row r="2590" spans="1:1" ht="15" x14ac:dyDescent="0.2">
      <c r="A2590"/>
    </row>
    <row r="2591" spans="1:1" ht="15" x14ac:dyDescent="0.2">
      <c r="A2591"/>
    </row>
    <row r="2592" spans="1:1" ht="15" x14ac:dyDescent="0.2">
      <c r="A2592"/>
    </row>
    <row r="2593" spans="1:1" ht="15" x14ac:dyDescent="0.2">
      <c r="A2593"/>
    </row>
    <row r="2594" spans="1:1" ht="15" x14ac:dyDescent="0.2">
      <c r="A2594"/>
    </row>
    <row r="2595" spans="1:1" ht="15" x14ac:dyDescent="0.2">
      <c r="A2595"/>
    </row>
    <row r="2596" spans="1:1" ht="15" x14ac:dyDescent="0.2">
      <c r="A2596"/>
    </row>
    <row r="2597" spans="1:1" ht="15" x14ac:dyDescent="0.2">
      <c r="A2597"/>
    </row>
    <row r="2598" spans="1:1" ht="15" x14ac:dyDescent="0.2">
      <c r="A2598"/>
    </row>
    <row r="2599" spans="1:1" ht="15" x14ac:dyDescent="0.2">
      <c r="A2599"/>
    </row>
    <row r="2600" spans="1:1" ht="15" x14ac:dyDescent="0.2">
      <c r="A2600"/>
    </row>
    <row r="2601" spans="1:1" ht="15" x14ac:dyDescent="0.2">
      <c r="A2601"/>
    </row>
    <row r="2602" spans="1:1" ht="15" x14ac:dyDescent="0.2">
      <c r="A2602"/>
    </row>
    <row r="2603" spans="1:1" ht="15" x14ac:dyDescent="0.2">
      <c r="A2603"/>
    </row>
    <row r="2604" spans="1:1" ht="15" x14ac:dyDescent="0.2">
      <c r="A2604"/>
    </row>
    <row r="2605" spans="1:1" ht="15" x14ac:dyDescent="0.2">
      <c r="A2605"/>
    </row>
    <row r="2606" spans="1:1" ht="15" x14ac:dyDescent="0.2">
      <c r="A2606"/>
    </row>
    <row r="2607" spans="1:1" ht="15" x14ac:dyDescent="0.2">
      <c r="A2607"/>
    </row>
    <row r="2608" spans="1:1" ht="15" x14ac:dyDescent="0.2">
      <c r="A2608"/>
    </row>
    <row r="2609" spans="1:1" ht="15" x14ac:dyDescent="0.2">
      <c r="A2609"/>
    </row>
    <row r="2610" spans="1:1" ht="15" x14ac:dyDescent="0.2">
      <c r="A2610"/>
    </row>
    <row r="2611" spans="1:1" ht="15" x14ac:dyDescent="0.2">
      <c r="A2611"/>
    </row>
    <row r="2612" spans="1:1" ht="15" x14ac:dyDescent="0.2">
      <c r="A2612"/>
    </row>
    <row r="2613" spans="1:1" ht="15" x14ac:dyDescent="0.2">
      <c r="A2613"/>
    </row>
    <row r="2614" spans="1:1" ht="15" x14ac:dyDescent="0.2">
      <c r="A2614"/>
    </row>
    <row r="2615" spans="1:1" ht="15" x14ac:dyDescent="0.2">
      <c r="A2615"/>
    </row>
    <row r="2616" spans="1:1" ht="15" x14ac:dyDescent="0.2">
      <c r="A2616"/>
    </row>
    <row r="2617" spans="1:1" ht="15" x14ac:dyDescent="0.2">
      <c r="A2617"/>
    </row>
    <row r="2618" spans="1:1" ht="15" x14ac:dyDescent="0.2">
      <c r="A2618"/>
    </row>
    <row r="2619" spans="1:1" ht="15" x14ac:dyDescent="0.2">
      <c r="A2619"/>
    </row>
    <row r="2620" spans="1:1" ht="15" x14ac:dyDescent="0.2">
      <c r="A2620"/>
    </row>
    <row r="2621" spans="1:1" ht="15" x14ac:dyDescent="0.2">
      <c r="A2621"/>
    </row>
    <row r="2622" spans="1:1" ht="15" x14ac:dyDescent="0.2">
      <c r="A2622"/>
    </row>
    <row r="2623" spans="1:1" ht="15" x14ac:dyDescent="0.2">
      <c r="A2623"/>
    </row>
    <row r="2624" spans="1:1" ht="15" x14ac:dyDescent="0.2">
      <c r="A2624"/>
    </row>
    <row r="2625" spans="1:1" ht="15" x14ac:dyDescent="0.2">
      <c r="A2625"/>
    </row>
    <row r="2626" spans="1:1" ht="15" x14ac:dyDescent="0.2">
      <c r="A2626"/>
    </row>
    <row r="2627" spans="1:1" ht="15" x14ac:dyDescent="0.2">
      <c r="A2627"/>
    </row>
    <row r="2628" spans="1:1" ht="15" x14ac:dyDescent="0.2">
      <c r="A2628"/>
    </row>
    <row r="2629" spans="1:1" ht="15" x14ac:dyDescent="0.2">
      <c r="A2629"/>
    </row>
    <row r="2630" spans="1:1" ht="15" x14ac:dyDescent="0.2">
      <c r="A2630"/>
    </row>
    <row r="2631" spans="1:1" ht="15" x14ac:dyDescent="0.2">
      <c r="A2631"/>
    </row>
    <row r="2632" spans="1:1" ht="15" x14ac:dyDescent="0.2">
      <c r="A2632"/>
    </row>
    <row r="2633" spans="1:1" ht="15" x14ac:dyDescent="0.2">
      <c r="A2633"/>
    </row>
    <row r="2634" spans="1:1" ht="15" x14ac:dyDescent="0.2">
      <c r="A2634"/>
    </row>
    <row r="2635" spans="1:1" ht="15" x14ac:dyDescent="0.2">
      <c r="A2635"/>
    </row>
    <row r="2636" spans="1:1" ht="15" x14ac:dyDescent="0.2">
      <c r="A2636"/>
    </row>
    <row r="2637" spans="1:1" ht="15" x14ac:dyDescent="0.2">
      <c r="A2637"/>
    </row>
    <row r="2638" spans="1:1" ht="15" x14ac:dyDescent="0.2">
      <c r="A2638"/>
    </row>
    <row r="2639" spans="1:1" ht="15" x14ac:dyDescent="0.2">
      <c r="A2639"/>
    </row>
    <row r="2640" spans="1:1" ht="15" x14ac:dyDescent="0.2">
      <c r="A2640"/>
    </row>
    <row r="2641" spans="1:1" ht="15" x14ac:dyDescent="0.2">
      <c r="A2641"/>
    </row>
    <row r="2642" spans="1:1" ht="15" x14ac:dyDescent="0.2">
      <c r="A2642"/>
    </row>
    <row r="2643" spans="1:1" ht="15" x14ac:dyDescent="0.2">
      <c r="A2643"/>
    </row>
    <row r="2644" spans="1:1" ht="15" x14ac:dyDescent="0.2">
      <c r="A2644"/>
    </row>
    <row r="2645" spans="1:1" ht="15" x14ac:dyDescent="0.2">
      <c r="A2645"/>
    </row>
    <row r="2646" spans="1:1" ht="15" x14ac:dyDescent="0.2">
      <c r="A2646"/>
    </row>
    <row r="2647" spans="1:1" ht="15" x14ac:dyDescent="0.2">
      <c r="A2647"/>
    </row>
    <row r="2648" spans="1:1" ht="15" x14ac:dyDescent="0.2">
      <c r="A2648"/>
    </row>
    <row r="2649" spans="1:1" ht="15" x14ac:dyDescent="0.2">
      <c r="A2649"/>
    </row>
    <row r="2650" spans="1:1" ht="15" x14ac:dyDescent="0.2">
      <c r="A2650"/>
    </row>
    <row r="2651" spans="1:1" ht="15" x14ac:dyDescent="0.2">
      <c r="A2651"/>
    </row>
    <row r="2652" spans="1:1" ht="15" x14ac:dyDescent="0.2">
      <c r="A2652"/>
    </row>
    <row r="2653" spans="1:1" ht="15" x14ac:dyDescent="0.2">
      <c r="A2653"/>
    </row>
    <row r="2654" spans="1:1" ht="15" x14ac:dyDescent="0.2">
      <c r="A2654"/>
    </row>
    <row r="2655" spans="1:1" ht="15" x14ac:dyDescent="0.2">
      <c r="A2655"/>
    </row>
    <row r="2656" spans="1:1" ht="15" x14ac:dyDescent="0.2">
      <c r="A2656"/>
    </row>
    <row r="2657" spans="1:1" ht="15" x14ac:dyDescent="0.2">
      <c r="A2657"/>
    </row>
    <row r="2658" spans="1:1" ht="15" x14ac:dyDescent="0.2">
      <c r="A2658"/>
    </row>
    <row r="2659" spans="1:1" ht="15" x14ac:dyDescent="0.2">
      <c r="A2659"/>
    </row>
    <row r="2660" spans="1:1" ht="15" x14ac:dyDescent="0.2">
      <c r="A2660"/>
    </row>
    <row r="2661" spans="1:1" ht="15" x14ac:dyDescent="0.2">
      <c r="A2661"/>
    </row>
    <row r="2662" spans="1:1" ht="15" x14ac:dyDescent="0.2">
      <c r="A2662"/>
    </row>
    <row r="2663" spans="1:1" ht="15" x14ac:dyDescent="0.2">
      <c r="A2663"/>
    </row>
    <row r="2664" spans="1:1" ht="15" x14ac:dyDescent="0.2">
      <c r="A2664"/>
    </row>
    <row r="2665" spans="1:1" ht="15" x14ac:dyDescent="0.2">
      <c r="A2665"/>
    </row>
    <row r="2666" spans="1:1" ht="15" x14ac:dyDescent="0.2">
      <c r="A2666"/>
    </row>
    <row r="2667" spans="1:1" ht="15" x14ac:dyDescent="0.2">
      <c r="A2667"/>
    </row>
    <row r="2668" spans="1:1" ht="15" x14ac:dyDescent="0.2">
      <c r="A2668"/>
    </row>
    <row r="2669" spans="1:1" ht="15" x14ac:dyDescent="0.2">
      <c r="A2669"/>
    </row>
    <row r="2670" spans="1:1" ht="15" x14ac:dyDescent="0.2">
      <c r="A2670"/>
    </row>
    <row r="2671" spans="1:1" ht="15" x14ac:dyDescent="0.2">
      <c r="A2671"/>
    </row>
    <row r="2672" spans="1:1" ht="15" x14ac:dyDescent="0.2">
      <c r="A2672"/>
    </row>
    <row r="2673" spans="1:1" ht="15" x14ac:dyDescent="0.2">
      <c r="A2673"/>
    </row>
    <row r="2674" spans="1:1" ht="15" x14ac:dyDescent="0.2">
      <c r="A2674"/>
    </row>
    <row r="2675" spans="1:1" ht="15" x14ac:dyDescent="0.2">
      <c r="A2675"/>
    </row>
    <row r="2676" spans="1:1" ht="15" x14ac:dyDescent="0.2">
      <c r="A2676"/>
    </row>
    <row r="2677" spans="1:1" ht="15" x14ac:dyDescent="0.2">
      <c r="A2677"/>
    </row>
    <row r="2678" spans="1:1" ht="15" x14ac:dyDescent="0.2">
      <c r="A2678"/>
    </row>
    <row r="2679" spans="1:1" ht="15" x14ac:dyDescent="0.2">
      <c r="A2679"/>
    </row>
    <row r="2680" spans="1:1" ht="15" x14ac:dyDescent="0.2">
      <c r="A2680"/>
    </row>
    <row r="2681" spans="1:1" ht="15" x14ac:dyDescent="0.2">
      <c r="A2681"/>
    </row>
    <row r="2682" spans="1:1" ht="15" x14ac:dyDescent="0.2">
      <c r="A2682"/>
    </row>
    <row r="2683" spans="1:1" ht="15" x14ac:dyDescent="0.2">
      <c r="A2683"/>
    </row>
    <row r="2684" spans="1:1" ht="15" x14ac:dyDescent="0.2">
      <c r="A2684"/>
    </row>
    <row r="2685" spans="1:1" ht="15" x14ac:dyDescent="0.2">
      <c r="A2685"/>
    </row>
    <row r="2686" spans="1:1" ht="15" x14ac:dyDescent="0.2">
      <c r="A2686"/>
    </row>
    <row r="2687" spans="1:1" ht="15" x14ac:dyDescent="0.2">
      <c r="A2687"/>
    </row>
    <row r="2688" spans="1:1" ht="15" x14ac:dyDescent="0.2">
      <c r="A2688"/>
    </row>
    <row r="2689" spans="1:1" ht="15" x14ac:dyDescent="0.2">
      <c r="A2689"/>
    </row>
    <row r="2690" spans="1:1" ht="15" x14ac:dyDescent="0.2">
      <c r="A2690"/>
    </row>
    <row r="2691" spans="1:1" ht="15" x14ac:dyDescent="0.2">
      <c r="A2691"/>
    </row>
    <row r="2692" spans="1:1" ht="15" x14ac:dyDescent="0.2">
      <c r="A2692"/>
    </row>
    <row r="2693" spans="1:1" ht="15" x14ac:dyDescent="0.2">
      <c r="A2693"/>
    </row>
    <row r="2694" spans="1:1" ht="15" x14ac:dyDescent="0.2">
      <c r="A2694"/>
    </row>
    <row r="2695" spans="1:1" ht="15" x14ac:dyDescent="0.2">
      <c r="A2695"/>
    </row>
    <row r="2696" spans="1:1" ht="15" x14ac:dyDescent="0.2">
      <c r="A2696"/>
    </row>
    <row r="2697" spans="1:1" ht="15" x14ac:dyDescent="0.2">
      <c r="A2697"/>
    </row>
    <row r="2698" spans="1:1" ht="15" x14ac:dyDescent="0.2">
      <c r="A2698"/>
    </row>
    <row r="2699" spans="1:1" ht="15" x14ac:dyDescent="0.2">
      <c r="A2699"/>
    </row>
    <row r="2700" spans="1:1" ht="15" x14ac:dyDescent="0.2">
      <c r="A2700"/>
    </row>
    <row r="2701" spans="1:1" ht="15" x14ac:dyDescent="0.2">
      <c r="A2701"/>
    </row>
    <row r="2702" spans="1:1" ht="15" x14ac:dyDescent="0.2">
      <c r="A2702"/>
    </row>
    <row r="2703" spans="1:1" ht="15" x14ac:dyDescent="0.2">
      <c r="A2703"/>
    </row>
    <row r="2704" spans="1:1" ht="15" x14ac:dyDescent="0.2">
      <c r="A2704"/>
    </row>
    <row r="2705" spans="1:1" ht="15" x14ac:dyDescent="0.2">
      <c r="A2705"/>
    </row>
    <row r="2706" spans="1:1" ht="15" x14ac:dyDescent="0.2">
      <c r="A2706"/>
    </row>
    <row r="2707" spans="1:1" ht="15" x14ac:dyDescent="0.2">
      <c r="A2707"/>
    </row>
    <row r="2708" spans="1:1" ht="15" x14ac:dyDescent="0.2">
      <c r="A2708"/>
    </row>
    <row r="2709" spans="1:1" ht="15" x14ac:dyDescent="0.2">
      <c r="A2709"/>
    </row>
    <row r="2710" spans="1:1" ht="15" x14ac:dyDescent="0.2">
      <c r="A2710"/>
    </row>
    <row r="2711" spans="1:1" ht="15" x14ac:dyDescent="0.2">
      <c r="A2711"/>
    </row>
    <row r="2712" spans="1:1" ht="15" x14ac:dyDescent="0.2">
      <c r="A2712"/>
    </row>
    <row r="2713" spans="1:1" ht="15" x14ac:dyDescent="0.2">
      <c r="A2713"/>
    </row>
    <row r="2714" spans="1:1" ht="15" x14ac:dyDescent="0.2">
      <c r="A2714"/>
    </row>
    <row r="2715" spans="1:1" ht="15" x14ac:dyDescent="0.2">
      <c r="A2715"/>
    </row>
    <row r="2716" spans="1:1" ht="15" x14ac:dyDescent="0.2">
      <c r="A2716"/>
    </row>
    <row r="2717" spans="1:1" ht="15" x14ac:dyDescent="0.2">
      <c r="A2717"/>
    </row>
    <row r="2718" spans="1:1" ht="15" x14ac:dyDescent="0.2">
      <c r="A2718"/>
    </row>
    <row r="2719" spans="1:1" ht="15" x14ac:dyDescent="0.2">
      <c r="A2719"/>
    </row>
    <row r="2720" spans="1:1" ht="15" x14ac:dyDescent="0.2">
      <c r="A2720"/>
    </row>
    <row r="2721" spans="1:1" ht="15" x14ac:dyDescent="0.2">
      <c r="A2721"/>
    </row>
    <row r="2722" spans="1:1" ht="15" x14ac:dyDescent="0.2">
      <c r="A2722"/>
    </row>
    <row r="2723" spans="1:1" ht="15" x14ac:dyDescent="0.2">
      <c r="A2723"/>
    </row>
    <row r="2724" spans="1:1" ht="15" x14ac:dyDescent="0.2">
      <c r="A2724"/>
    </row>
    <row r="2725" spans="1:1" ht="15" x14ac:dyDescent="0.2">
      <c r="A2725"/>
    </row>
    <row r="2726" spans="1:1" ht="15" x14ac:dyDescent="0.2">
      <c r="A2726"/>
    </row>
    <row r="2727" spans="1:1" ht="15" x14ac:dyDescent="0.2">
      <c r="A2727"/>
    </row>
    <row r="2728" spans="1:1" ht="15" x14ac:dyDescent="0.2">
      <c r="A2728"/>
    </row>
    <row r="2729" spans="1:1" ht="15" x14ac:dyDescent="0.2">
      <c r="A2729"/>
    </row>
    <row r="2730" spans="1:1" ht="15" x14ac:dyDescent="0.2">
      <c r="A2730"/>
    </row>
    <row r="2731" spans="1:1" ht="15" x14ac:dyDescent="0.2">
      <c r="A2731"/>
    </row>
    <row r="2732" spans="1:1" ht="15" x14ac:dyDescent="0.2">
      <c r="A2732"/>
    </row>
    <row r="2733" spans="1:1" ht="15" x14ac:dyDescent="0.2">
      <c r="A2733"/>
    </row>
    <row r="2734" spans="1:1" ht="15" x14ac:dyDescent="0.2">
      <c r="A2734"/>
    </row>
    <row r="2735" spans="1:1" ht="15" x14ac:dyDescent="0.2">
      <c r="A2735"/>
    </row>
    <row r="2736" spans="1:1" ht="15" x14ac:dyDescent="0.2">
      <c r="A2736"/>
    </row>
    <row r="2737" spans="1:1" ht="15" x14ac:dyDescent="0.2">
      <c r="A2737"/>
    </row>
    <row r="2738" spans="1:1" ht="15" x14ac:dyDescent="0.2">
      <c r="A2738"/>
    </row>
    <row r="2739" spans="1:1" ht="15" x14ac:dyDescent="0.2">
      <c r="A2739"/>
    </row>
    <row r="2740" spans="1:1" ht="15" x14ac:dyDescent="0.2">
      <c r="A2740"/>
    </row>
    <row r="2741" spans="1:1" ht="15" x14ac:dyDescent="0.2">
      <c r="A2741"/>
    </row>
    <row r="2742" spans="1:1" ht="15" x14ac:dyDescent="0.2">
      <c r="A2742"/>
    </row>
    <row r="2743" spans="1:1" ht="15" x14ac:dyDescent="0.2">
      <c r="A2743"/>
    </row>
    <row r="2744" spans="1:1" ht="15" x14ac:dyDescent="0.2">
      <c r="A2744"/>
    </row>
    <row r="2745" spans="1:1" ht="15" x14ac:dyDescent="0.2">
      <c r="A2745"/>
    </row>
    <row r="2746" spans="1:1" ht="15" x14ac:dyDescent="0.2">
      <c r="A2746"/>
    </row>
    <row r="2747" spans="1:1" ht="15" x14ac:dyDescent="0.2">
      <c r="A2747"/>
    </row>
    <row r="2748" spans="1:1" ht="15" x14ac:dyDescent="0.2">
      <c r="A2748"/>
    </row>
    <row r="2749" spans="1:1" ht="15" x14ac:dyDescent="0.2">
      <c r="A2749"/>
    </row>
    <row r="2750" spans="1:1" ht="15" x14ac:dyDescent="0.2">
      <c r="A2750"/>
    </row>
    <row r="2751" spans="1:1" ht="15" x14ac:dyDescent="0.2">
      <c r="A2751"/>
    </row>
    <row r="2752" spans="1:1" ht="15" x14ac:dyDescent="0.2">
      <c r="A2752"/>
    </row>
    <row r="2753" spans="1:1" ht="15" x14ac:dyDescent="0.2">
      <c r="A2753"/>
    </row>
    <row r="2754" spans="1:1" ht="15" x14ac:dyDescent="0.2">
      <c r="A2754"/>
    </row>
    <row r="2755" spans="1:1" ht="15" x14ac:dyDescent="0.2">
      <c r="A2755"/>
    </row>
    <row r="2756" spans="1:1" ht="15" x14ac:dyDescent="0.2">
      <c r="A2756"/>
    </row>
    <row r="2757" spans="1:1" ht="15" x14ac:dyDescent="0.2">
      <c r="A2757"/>
    </row>
    <row r="2758" spans="1:1" ht="15" x14ac:dyDescent="0.2">
      <c r="A2758"/>
    </row>
    <row r="2759" spans="1:1" ht="15" x14ac:dyDescent="0.2">
      <c r="A2759"/>
    </row>
    <row r="2760" spans="1:1" ht="15" x14ac:dyDescent="0.2">
      <c r="A2760"/>
    </row>
    <row r="2761" spans="1:1" ht="15" x14ac:dyDescent="0.2">
      <c r="A2761"/>
    </row>
    <row r="2762" spans="1:1" ht="15" x14ac:dyDescent="0.2">
      <c r="A2762"/>
    </row>
    <row r="2763" spans="1:1" ht="15" x14ac:dyDescent="0.2">
      <c r="A2763"/>
    </row>
    <row r="2764" spans="1:1" ht="15" x14ac:dyDescent="0.2">
      <c r="A2764"/>
    </row>
    <row r="2765" spans="1:1" ht="15" x14ac:dyDescent="0.2">
      <c r="A2765"/>
    </row>
    <row r="2766" spans="1:1" ht="15" x14ac:dyDescent="0.2">
      <c r="A2766"/>
    </row>
    <row r="2767" spans="1:1" ht="15" x14ac:dyDescent="0.2">
      <c r="A2767"/>
    </row>
    <row r="2768" spans="1:1" ht="15" x14ac:dyDescent="0.2">
      <c r="A2768"/>
    </row>
    <row r="2769" spans="1:1" ht="15" x14ac:dyDescent="0.2">
      <c r="A2769"/>
    </row>
    <row r="2770" spans="1:1" ht="15" x14ac:dyDescent="0.2">
      <c r="A2770"/>
    </row>
    <row r="2771" spans="1:1" ht="15" x14ac:dyDescent="0.2">
      <c r="A2771"/>
    </row>
    <row r="2772" spans="1:1" ht="15" x14ac:dyDescent="0.2">
      <c r="A2772"/>
    </row>
    <row r="2773" spans="1:1" ht="15" x14ac:dyDescent="0.2">
      <c r="A2773"/>
    </row>
    <row r="2774" spans="1:1" ht="15" x14ac:dyDescent="0.2">
      <c r="A2774"/>
    </row>
    <row r="2775" spans="1:1" ht="15" x14ac:dyDescent="0.2">
      <c r="A2775"/>
    </row>
    <row r="2776" spans="1:1" ht="15" x14ac:dyDescent="0.2">
      <c r="A2776"/>
    </row>
    <row r="2777" spans="1:1" ht="15" x14ac:dyDescent="0.2">
      <c r="A2777"/>
    </row>
    <row r="2778" spans="1:1" ht="15" x14ac:dyDescent="0.2">
      <c r="A2778"/>
    </row>
    <row r="2779" spans="1:1" ht="15" x14ac:dyDescent="0.2">
      <c r="A2779"/>
    </row>
    <row r="2780" spans="1:1" ht="15" x14ac:dyDescent="0.2">
      <c r="A2780"/>
    </row>
    <row r="2781" spans="1:1" ht="15" x14ac:dyDescent="0.2">
      <c r="A2781"/>
    </row>
    <row r="2782" spans="1:1" ht="15" x14ac:dyDescent="0.2">
      <c r="A2782"/>
    </row>
    <row r="2783" spans="1:1" ht="15" x14ac:dyDescent="0.2">
      <c r="A2783"/>
    </row>
    <row r="2784" spans="1:1" ht="15" x14ac:dyDescent="0.2">
      <c r="A2784"/>
    </row>
    <row r="2785" spans="1:1" ht="15" x14ac:dyDescent="0.2">
      <c r="A2785"/>
    </row>
    <row r="2786" spans="1:1" ht="15" x14ac:dyDescent="0.2">
      <c r="A2786"/>
    </row>
    <row r="2787" spans="1:1" ht="15" x14ac:dyDescent="0.2">
      <c r="A2787"/>
    </row>
    <row r="2788" spans="1:1" ht="15" x14ac:dyDescent="0.2">
      <c r="A2788"/>
    </row>
    <row r="2789" spans="1:1" ht="15" x14ac:dyDescent="0.2">
      <c r="A2789"/>
    </row>
    <row r="2790" spans="1:1" ht="15" x14ac:dyDescent="0.2">
      <c r="A2790"/>
    </row>
    <row r="2791" spans="1:1" ht="15" x14ac:dyDescent="0.2">
      <c r="A2791"/>
    </row>
    <row r="2792" spans="1:1" ht="15" x14ac:dyDescent="0.2">
      <c r="A2792"/>
    </row>
    <row r="2793" spans="1:1" ht="15" x14ac:dyDescent="0.2">
      <c r="A2793"/>
    </row>
    <row r="2794" spans="1:1" ht="15" x14ac:dyDescent="0.2">
      <c r="A2794"/>
    </row>
    <row r="2795" spans="1:1" ht="15" x14ac:dyDescent="0.2">
      <c r="A2795"/>
    </row>
    <row r="2796" spans="1:1" ht="15" x14ac:dyDescent="0.2">
      <c r="A2796"/>
    </row>
    <row r="2797" spans="1:1" ht="15" x14ac:dyDescent="0.2">
      <c r="A2797"/>
    </row>
    <row r="2798" spans="1:1" ht="15" x14ac:dyDescent="0.2">
      <c r="A2798"/>
    </row>
    <row r="2799" spans="1:1" ht="15" x14ac:dyDescent="0.2">
      <c r="A2799"/>
    </row>
    <row r="2800" spans="1:1" ht="15" x14ac:dyDescent="0.2">
      <c r="A2800"/>
    </row>
    <row r="2801" spans="1:1" ht="15" x14ac:dyDescent="0.2">
      <c r="A2801"/>
    </row>
    <row r="2802" spans="1:1" ht="15" x14ac:dyDescent="0.2">
      <c r="A2802"/>
    </row>
    <row r="2803" spans="1:1" ht="15" x14ac:dyDescent="0.2">
      <c r="A2803"/>
    </row>
    <row r="2804" spans="1:1" ht="15" x14ac:dyDescent="0.2">
      <c r="A2804"/>
    </row>
    <row r="2805" spans="1:1" ht="15" x14ac:dyDescent="0.2">
      <c r="A2805"/>
    </row>
    <row r="2806" spans="1:1" ht="15" x14ac:dyDescent="0.2">
      <c r="A2806"/>
    </row>
    <row r="2807" spans="1:1" ht="15" x14ac:dyDescent="0.2">
      <c r="A2807"/>
    </row>
    <row r="2808" spans="1:1" ht="15" x14ac:dyDescent="0.2">
      <c r="A2808"/>
    </row>
    <row r="2809" spans="1:1" ht="15" x14ac:dyDescent="0.2">
      <c r="A2809"/>
    </row>
    <row r="2810" spans="1:1" ht="15" x14ac:dyDescent="0.2">
      <c r="A2810"/>
    </row>
    <row r="2811" spans="1:1" ht="15" x14ac:dyDescent="0.2">
      <c r="A2811"/>
    </row>
    <row r="2812" spans="1:1" ht="15" x14ac:dyDescent="0.2">
      <c r="A2812"/>
    </row>
    <row r="2813" spans="1:1" ht="15" x14ac:dyDescent="0.2">
      <c r="A2813"/>
    </row>
    <row r="2814" spans="1:1" ht="15" x14ac:dyDescent="0.2">
      <c r="A2814"/>
    </row>
    <row r="2815" spans="1:1" ht="15" x14ac:dyDescent="0.2">
      <c r="A2815"/>
    </row>
    <row r="2816" spans="1:1" ht="15" x14ac:dyDescent="0.2">
      <c r="A2816"/>
    </row>
    <row r="2817" spans="1:1" ht="15" x14ac:dyDescent="0.2">
      <c r="A2817"/>
    </row>
    <row r="2818" spans="1:1" ht="15" x14ac:dyDescent="0.2">
      <c r="A2818"/>
    </row>
    <row r="2819" spans="1:1" ht="15" x14ac:dyDescent="0.2">
      <c r="A2819"/>
    </row>
    <row r="2820" spans="1:1" ht="15" x14ac:dyDescent="0.2">
      <c r="A2820"/>
    </row>
    <row r="2821" spans="1:1" ht="15" x14ac:dyDescent="0.2">
      <c r="A2821"/>
    </row>
    <row r="2822" spans="1:1" ht="15" x14ac:dyDescent="0.2">
      <c r="A2822"/>
    </row>
    <row r="2823" spans="1:1" ht="15" x14ac:dyDescent="0.2">
      <c r="A2823"/>
    </row>
    <row r="2824" spans="1:1" ht="15" x14ac:dyDescent="0.2">
      <c r="A2824"/>
    </row>
    <row r="2825" spans="1:1" ht="15" x14ac:dyDescent="0.2">
      <c r="A2825"/>
    </row>
    <row r="2826" spans="1:1" ht="15" x14ac:dyDescent="0.2">
      <c r="A2826"/>
    </row>
    <row r="2827" spans="1:1" ht="15" x14ac:dyDescent="0.2">
      <c r="A2827"/>
    </row>
    <row r="2828" spans="1:1" ht="15" x14ac:dyDescent="0.2">
      <c r="A2828"/>
    </row>
    <row r="2829" spans="1:1" ht="15" x14ac:dyDescent="0.2">
      <c r="A2829"/>
    </row>
    <row r="2830" spans="1:1" ht="15" x14ac:dyDescent="0.2">
      <c r="A2830"/>
    </row>
    <row r="2831" spans="1:1" ht="15" x14ac:dyDescent="0.2">
      <c r="A2831"/>
    </row>
    <row r="2832" spans="1:1" ht="15" x14ac:dyDescent="0.2">
      <c r="A2832"/>
    </row>
    <row r="2833" spans="1:1" ht="15" x14ac:dyDescent="0.2">
      <c r="A2833"/>
    </row>
    <row r="2834" spans="1:1" ht="15" x14ac:dyDescent="0.2">
      <c r="A2834"/>
    </row>
    <row r="2835" spans="1:1" ht="15" x14ac:dyDescent="0.2">
      <c r="A2835"/>
    </row>
    <row r="2836" spans="1:1" ht="15" x14ac:dyDescent="0.2">
      <c r="A2836"/>
    </row>
    <row r="2837" spans="1:1" ht="15" x14ac:dyDescent="0.2">
      <c r="A2837"/>
    </row>
    <row r="2838" spans="1:1" ht="15" x14ac:dyDescent="0.2">
      <c r="A2838"/>
    </row>
    <row r="2839" spans="1:1" ht="15" x14ac:dyDescent="0.2">
      <c r="A2839"/>
    </row>
    <row r="2840" spans="1:1" ht="15" x14ac:dyDescent="0.2">
      <c r="A2840"/>
    </row>
    <row r="2841" spans="1:1" ht="15" x14ac:dyDescent="0.2">
      <c r="A2841"/>
    </row>
    <row r="2842" spans="1:1" ht="15" x14ac:dyDescent="0.2">
      <c r="A2842"/>
    </row>
    <row r="2843" spans="1:1" ht="15" x14ac:dyDescent="0.2">
      <c r="A2843"/>
    </row>
    <row r="2844" spans="1:1" ht="15" x14ac:dyDescent="0.2">
      <c r="A2844"/>
    </row>
    <row r="2845" spans="1:1" ht="15" x14ac:dyDescent="0.2">
      <c r="A2845"/>
    </row>
    <row r="2846" spans="1:1" ht="15" x14ac:dyDescent="0.2">
      <c r="A2846"/>
    </row>
    <row r="2847" spans="1:1" ht="15" x14ac:dyDescent="0.2">
      <c r="A2847"/>
    </row>
    <row r="2848" spans="1:1" ht="15" x14ac:dyDescent="0.2">
      <c r="A2848"/>
    </row>
    <row r="2849" spans="1:1" ht="15" x14ac:dyDescent="0.2">
      <c r="A2849"/>
    </row>
    <row r="2850" spans="1:1" ht="15" x14ac:dyDescent="0.2">
      <c r="A2850"/>
    </row>
    <row r="2851" spans="1:1" ht="15" x14ac:dyDescent="0.2">
      <c r="A2851"/>
    </row>
    <row r="2852" spans="1:1" ht="15" x14ac:dyDescent="0.2">
      <c r="A2852"/>
    </row>
    <row r="2853" spans="1:1" ht="15" x14ac:dyDescent="0.2">
      <c r="A2853"/>
    </row>
    <row r="2854" spans="1:1" ht="15" x14ac:dyDescent="0.2">
      <c r="A2854"/>
    </row>
    <row r="2855" spans="1:1" ht="15" x14ac:dyDescent="0.2">
      <c r="A2855"/>
    </row>
    <row r="2856" spans="1:1" ht="15" x14ac:dyDescent="0.2">
      <c r="A2856"/>
    </row>
    <row r="2857" spans="1:1" ht="15" x14ac:dyDescent="0.2">
      <c r="A2857"/>
    </row>
    <row r="2858" spans="1:1" ht="15" x14ac:dyDescent="0.2">
      <c r="A2858"/>
    </row>
    <row r="2859" spans="1:1" ht="15" x14ac:dyDescent="0.2">
      <c r="A2859"/>
    </row>
    <row r="2860" spans="1:1" ht="15" x14ac:dyDescent="0.2">
      <c r="A2860"/>
    </row>
    <row r="2861" spans="1:1" ht="15" x14ac:dyDescent="0.2">
      <c r="A2861"/>
    </row>
    <row r="2862" spans="1:1" ht="15" x14ac:dyDescent="0.2">
      <c r="A2862"/>
    </row>
    <row r="2863" spans="1:1" ht="15" x14ac:dyDescent="0.2">
      <c r="A2863"/>
    </row>
    <row r="2864" spans="1:1" ht="15" x14ac:dyDescent="0.2">
      <c r="A2864"/>
    </row>
    <row r="2865" spans="1:1" ht="15" x14ac:dyDescent="0.2">
      <c r="A2865"/>
    </row>
    <row r="2866" spans="1:1" ht="15" x14ac:dyDescent="0.2">
      <c r="A2866"/>
    </row>
    <row r="2867" spans="1:1" ht="15" x14ac:dyDescent="0.2">
      <c r="A2867"/>
    </row>
    <row r="2868" spans="1:1" ht="15" x14ac:dyDescent="0.2">
      <c r="A2868"/>
    </row>
    <row r="2869" spans="1:1" ht="15" x14ac:dyDescent="0.2">
      <c r="A2869"/>
    </row>
    <row r="2870" spans="1:1" ht="15" x14ac:dyDescent="0.2">
      <c r="A2870"/>
    </row>
    <row r="2871" spans="1:1" ht="15" x14ac:dyDescent="0.2">
      <c r="A2871"/>
    </row>
    <row r="2872" spans="1:1" ht="15" x14ac:dyDescent="0.2">
      <c r="A2872"/>
    </row>
    <row r="2873" spans="1:1" ht="15" x14ac:dyDescent="0.2">
      <c r="A2873"/>
    </row>
    <row r="2874" spans="1:1" ht="15" x14ac:dyDescent="0.2">
      <c r="A2874"/>
    </row>
    <row r="2875" spans="1:1" ht="15" x14ac:dyDescent="0.2">
      <c r="A2875"/>
    </row>
    <row r="2876" spans="1:1" ht="15" x14ac:dyDescent="0.2">
      <c r="A2876"/>
    </row>
    <row r="2877" spans="1:1" ht="15" x14ac:dyDescent="0.2">
      <c r="A2877"/>
    </row>
    <row r="2878" spans="1:1" ht="15" x14ac:dyDescent="0.2">
      <c r="A2878"/>
    </row>
    <row r="2879" spans="1:1" ht="15" x14ac:dyDescent="0.2">
      <c r="A2879"/>
    </row>
    <row r="2880" spans="1:1" ht="15" x14ac:dyDescent="0.2">
      <c r="A2880"/>
    </row>
    <row r="2881" spans="1:1" ht="15" x14ac:dyDescent="0.2">
      <c r="A2881"/>
    </row>
    <row r="2882" spans="1:1" ht="15" x14ac:dyDescent="0.2">
      <c r="A2882"/>
    </row>
    <row r="2883" spans="1:1" ht="15" x14ac:dyDescent="0.2">
      <c r="A2883"/>
    </row>
    <row r="2884" spans="1:1" ht="15" x14ac:dyDescent="0.2">
      <c r="A2884"/>
    </row>
    <row r="2885" spans="1:1" ht="15" x14ac:dyDescent="0.2">
      <c r="A2885"/>
    </row>
    <row r="2886" spans="1:1" ht="15" x14ac:dyDescent="0.2">
      <c r="A2886"/>
    </row>
    <row r="2887" spans="1:1" ht="15" x14ac:dyDescent="0.2">
      <c r="A2887"/>
    </row>
    <row r="2888" spans="1:1" ht="15" x14ac:dyDescent="0.2">
      <c r="A2888"/>
    </row>
    <row r="2889" spans="1:1" ht="15" x14ac:dyDescent="0.2">
      <c r="A2889"/>
    </row>
    <row r="2890" spans="1:1" ht="15" x14ac:dyDescent="0.2">
      <c r="A2890"/>
    </row>
    <row r="2891" spans="1:1" ht="15" x14ac:dyDescent="0.2">
      <c r="A2891"/>
    </row>
    <row r="2892" spans="1:1" ht="15" x14ac:dyDescent="0.2">
      <c r="A2892"/>
    </row>
    <row r="2893" spans="1:1" ht="15" x14ac:dyDescent="0.2">
      <c r="A2893"/>
    </row>
    <row r="2894" spans="1:1" ht="15" x14ac:dyDescent="0.2">
      <c r="A2894"/>
    </row>
    <row r="2895" spans="1:1" ht="15" x14ac:dyDescent="0.2">
      <c r="A2895"/>
    </row>
    <row r="2896" spans="1:1" ht="15" x14ac:dyDescent="0.2">
      <c r="A2896"/>
    </row>
    <row r="2897" spans="1:1" ht="15" x14ac:dyDescent="0.2">
      <c r="A2897"/>
    </row>
    <row r="2898" spans="1:1" ht="15" x14ac:dyDescent="0.2">
      <c r="A2898"/>
    </row>
    <row r="2899" spans="1:1" ht="15" x14ac:dyDescent="0.2">
      <c r="A2899"/>
    </row>
    <row r="2900" spans="1:1" ht="15" x14ac:dyDescent="0.2">
      <c r="A2900"/>
    </row>
    <row r="2901" spans="1:1" ht="15" x14ac:dyDescent="0.2">
      <c r="A2901"/>
    </row>
    <row r="2902" spans="1:1" ht="15" x14ac:dyDescent="0.2">
      <c r="A2902"/>
    </row>
    <row r="2903" spans="1:1" ht="15" x14ac:dyDescent="0.2">
      <c r="A2903"/>
    </row>
    <row r="2904" spans="1:1" ht="15" x14ac:dyDescent="0.2">
      <c r="A2904"/>
    </row>
    <row r="2905" spans="1:1" ht="15" x14ac:dyDescent="0.2">
      <c r="A2905"/>
    </row>
    <row r="2906" spans="1:1" ht="15" x14ac:dyDescent="0.2">
      <c r="A2906"/>
    </row>
    <row r="2907" spans="1:1" ht="15" x14ac:dyDescent="0.2">
      <c r="A2907"/>
    </row>
    <row r="2908" spans="1:1" ht="15" x14ac:dyDescent="0.2">
      <c r="A2908"/>
    </row>
    <row r="2909" spans="1:1" ht="15" x14ac:dyDescent="0.2">
      <c r="A2909"/>
    </row>
    <row r="2910" spans="1:1" ht="15" x14ac:dyDescent="0.2">
      <c r="A2910"/>
    </row>
    <row r="2911" spans="1:1" ht="15" x14ac:dyDescent="0.2">
      <c r="A2911"/>
    </row>
    <row r="2912" spans="1:1" ht="15" x14ac:dyDescent="0.2">
      <c r="A2912"/>
    </row>
    <row r="2913" spans="1:1" ht="15" x14ac:dyDescent="0.2">
      <c r="A2913"/>
    </row>
    <row r="2914" spans="1:1" ht="15" x14ac:dyDescent="0.2">
      <c r="A2914"/>
    </row>
    <row r="2915" spans="1:1" ht="15" x14ac:dyDescent="0.2">
      <c r="A2915"/>
    </row>
    <row r="2916" spans="1:1" ht="15" x14ac:dyDescent="0.2">
      <c r="A2916"/>
    </row>
    <row r="2917" spans="1:1" ht="15" x14ac:dyDescent="0.2">
      <c r="A2917"/>
    </row>
    <row r="2918" spans="1:1" ht="15" x14ac:dyDescent="0.2">
      <c r="A2918"/>
    </row>
    <row r="2919" spans="1:1" ht="15" x14ac:dyDescent="0.2">
      <c r="A2919"/>
    </row>
    <row r="2920" spans="1:1" ht="15" x14ac:dyDescent="0.2">
      <c r="A2920"/>
    </row>
    <row r="2921" spans="1:1" ht="15" x14ac:dyDescent="0.2">
      <c r="A2921"/>
    </row>
    <row r="2922" spans="1:1" ht="15" x14ac:dyDescent="0.2">
      <c r="A2922"/>
    </row>
    <row r="2923" spans="1:1" ht="15" x14ac:dyDescent="0.2">
      <c r="A2923"/>
    </row>
    <row r="2924" spans="1:1" ht="15" x14ac:dyDescent="0.2">
      <c r="A2924"/>
    </row>
    <row r="2925" spans="1:1" ht="15" x14ac:dyDescent="0.2">
      <c r="A2925"/>
    </row>
    <row r="2926" spans="1:1" ht="15" x14ac:dyDescent="0.2">
      <c r="A2926"/>
    </row>
    <row r="2927" spans="1:1" ht="15" x14ac:dyDescent="0.2">
      <c r="A2927"/>
    </row>
    <row r="2928" spans="1:1" ht="15" x14ac:dyDescent="0.2">
      <c r="A2928"/>
    </row>
    <row r="2929" spans="1:1" ht="15" x14ac:dyDescent="0.2">
      <c r="A2929"/>
    </row>
    <row r="2930" spans="1:1" ht="15" x14ac:dyDescent="0.2">
      <c r="A2930"/>
    </row>
    <row r="2931" spans="1:1" ht="15" x14ac:dyDescent="0.2">
      <c r="A2931"/>
    </row>
    <row r="2932" spans="1:1" ht="15" x14ac:dyDescent="0.2">
      <c r="A2932"/>
    </row>
    <row r="2933" spans="1:1" ht="15" x14ac:dyDescent="0.2">
      <c r="A2933"/>
    </row>
    <row r="2934" spans="1:1" ht="15" x14ac:dyDescent="0.2">
      <c r="A2934"/>
    </row>
    <row r="2935" spans="1:1" ht="15" x14ac:dyDescent="0.2">
      <c r="A2935"/>
    </row>
    <row r="2936" spans="1:1" ht="15" x14ac:dyDescent="0.2">
      <c r="A2936"/>
    </row>
    <row r="2937" spans="1:1" ht="15" x14ac:dyDescent="0.2">
      <c r="A2937"/>
    </row>
    <row r="2938" spans="1:1" ht="15" x14ac:dyDescent="0.2">
      <c r="A2938"/>
    </row>
    <row r="2939" spans="1:1" ht="15" x14ac:dyDescent="0.2">
      <c r="A2939"/>
    </row>
    <row r="2940" spans="1:1" ht="15" x14ac:dyDescent="0.2">
      <c r="A2940"/>
    </row>
    <row r="2941" spans="1:1" ht="15" x14ac:dyDescent="0.2">
      <c r="A2941"/>
    </row>
    <row r="2942" spans="1:1" ht="15" x14ac:dyDescent="0.2">
      <c r="A2942"/>
    </row>
    <row r="2943" spans="1:1" ht="15" x14ac:dyDescent="0.2">
      <c r="A2943"/>
    </row>
    <row r="2944" spans="1:1" ht="15" x14ac:dyDescent="0.2">
      <c r="A2944"/>
    </row>
    <row r="2945" spans="1:1" ht="15" x14ac:dyDescent="0.2">
      <c r="A2945"/>
    </row>
    <row r="2946" spans="1:1" ht="15" x14ac:dyDescent="0.2">
      <c r="A2946"/>
    </row>
    <row r="2947" spans="1:1" ht="15" x14ac:dyDescent="0.2">
      <c r="A2947"/>
    </row>
    <row r="2948" spans="1:1" ht="15" x14ac:dyDescent="0.2">
      <c r="A2948"/>
    </row>
    <row r="2949" spans="1:1" ht="15" x14ac:dyDescent="0.2">
      <c r="A2949"/>
    </row>
    <row r="2950" spans="1:1" ht="15" x14ac:dyDescent="0.2">
      <c r="A2950"/>
    </row>
    <row r="2951" spans="1:1" ht="15" x14ac:dyDescent="0.2">
      <c r="A2951"/>
    </row>
    <row r="2952" spans="1:1" ht="15" x14ac:dyDescent="0.2">
      <c r="A2952"/>
    </row>
    <row r="2953" spans="1:1" ht="15" x14ac:dyDescent="0.2">
      <c r="A2953"/>
    </row>
    <row r="2954" spans="1:1" ht="15" x14ac:dyDescent="0.2">
      <c r="A2954"/>
    </row>
    <row r="2955" spans="1:1" ht="15" x14ac:dyDescent="0.2">
      <c r="A2955"/>
    </row>
    <row r="2956" spans="1:1" ht="15" x14ac:dyDescent="0.2">
      <c r="A2956"/>
    </row>
    <row r="2957" spans="1:1" ht="15" x14ac:dyDescent="0.2">
      <c r="A2957"/>
    </row>
    <row r="2958" spans="1:1" ht="15" x14ac:dyDescent="0.2">
      <c r="A2958"/>
    </row>
    <row r="2959" spans="1:1" ht="15" x14ac:dyDescent="0.2">
      <c r="A2959"/>
    </row>
    <row r="2960" spans="1:1" ht="15" x14ac:dyDescent="0.2">
      <c r="A2960"/>
    </row>
    <row r="2961" spans="1:1" ht="15" x14ac:dyDescent="0.2">
      <c r="A2961"/>
    </row>
    <row r="2962" spans="1:1" ht="15" x14ac:dyDescent="0.2">
      <c r="A2962"/>
    </row>
    <row r="2963" spans="1:1" ht="15" x14ac:dyDescent="0.2">
      <c r="A2963"/>
    </row>
    <row r="2964" spans="1:1" ht="15" x14ac:dyDescent="0.2">
      <c r="A2964"/>
    </row>
    <row r="2965" spans="1:1" ht="15" x14ac:dyDescent="0.2">
      <c r="A2965"/>
    </row>
    <row r="2966" spans="1:1" ht="15" x14ac:dyDescent="0.2">
      <c r="A2966"/>
    </row>
    <row r="2967" spans="1:1" ht="15" x14ac:dyDescent="0.2">
      <c r="A2967"/>
    </row>
    <row r="2968" spans="1:1" ht="15" x14ac:dyDescent="0.2">
      <c r="A2968"/>
    </row>
    <row r="2969" spans="1:1" ht="15" x14ac:dyDescent="0.2">
      <c r="A2969"/>
    </row>
    <row r="2970" spans="1:1" ht="15" x14ac:dyDescent="0.2">
      <c r="A2970"/>
    </row>
    <row r="2971" spans="1:1" ht="15" x14ac:dyDescent="0.2">
      <c r="A2971"/>
    </row>
    <row r="2972" spans="1:1" ht="15" x14ac:dyDescent="0.2">
      <c r="A2972"/>
    </row>
    <row r="2973" spans="1:1" ht="15" x14ac:dyDescent="0.2">
      <c r="A2973"/>
    </row>
    <row r="2974" spans="1:1" ht="15" x14ac:dyDescent="0.2">
      <c r="A2974"/>
    </row>
    <row r="2975" spans="1:1" ht="15" x14ac:dyDescent="0.2">
      <c r="A2975"/>
    </row>
    <row r="2976" spans="1:1" ht="15" x14ac:dyDescent="0.2">
      <c r="A2976"/>
    </row>
    <row r="2977" spans="1:1" ht="15" x14ac:dyDescent="0.2">
      <c r="A2977"/>
    </row>
    <row r="2978" spans="1:1" ht="15" x14ac:dyDescent="0.2">
      <c r="A2978"/>
    </row>
    <row r="2979" spans="1:1" ht="15" x14ac:dyDescent="0.2">
      <c r="A2979"/>
    </row>
    <row r="2980" spans="1:1" ht="15" x14ac:dyDescent="0.2">
      <c r="A2980"/>
    </row>
    <row r="2981" spans="1:1" ht="15" x14ac:dyDescent="0.2">
      <c r="A2981"/>
    </row>
    <row r="2982" spans="1:1" ht="15" x14ac:dyDescent="0.2">
      <c r="A2982"/>
    </row>
    <row r="2983" spans="1:1" ht="15" x14ac:dyDescent="0.2">
      <c r="A2983"/>
    </row>
    <row r="2984" spans="1:1" ht="15" x14ac:dyDescent="0.2">
      <c r="A2984"/>
    </row>
    <row r="2985" spans="1:1" ht="15" x14ac:dyDescent="0.2">
      <c r="A2985"/>
    </row>
    <row r="2986" spans="1:1" ht="15" x14ac:dyDescent="0.2">
      <c r="A2986"/>
    </row>
    <row r="2987" spans="1:1" ht="15" x14ac:dyDescent="0.2">
      <c r="A2987"/>
    </row>
    <row r="2988" spans="1:1" ht="15" x14ac:dyDescent="0.2">
      <c r="A2988"/>
    </row>
    <row r="2989" spans="1:1" ht="15" x14ac:dyDescent="0.2">
      <c r="A2989"/>
    </row>
    <row r="2990" spans="1:1" ht="15" x14ac:dyDescent="0.2">
      <c r="A2990"/>
    </row>
    <row r="2991" spans="1:1" ht="15" x14ac:dyDescent="0.2">
      <c r="A2991"/>
    </row>
    <row r="2992" spans="1:1" ht="15" x14ac:dyDescent="0.2">
      <c r="A2992"/>
    </row>
    <row r="2993" spans="1:1" ht="15" x14ac:dyDescent="0.2">
      <c r="A2993"/>
    </row>
    <row r="2994" spans="1:1" ht="15" x14ac:dyDescent="0.2">
      <c r="A2994"/>
    </row>
    <row r="2995" spans="1:1" ht="15" x14ac:dyDescent="0.2">
      <c r="A2995"/>
    </row>
    <row r="2996" spans="1:1" ht="15" x14ac:dyDescent="0.2">
      <c r="A2996"/>
    </row>
    <row r="2997" spans="1:1" ht="15" x14ac:dyDescent="0.2">
      <c r="A2997"/>
    </row>
    <row r="2998" spans="1:1" ht="15" x14ac:dyDescent="0.2">
      <c r="A2998"/>
    </row>
    <row r="2999" spans="1:1" ht="15" x14ac:dyDescent="0.2">
      <c r="A2999"/>
    </row>
    <row r="3000" spans="1:1" ht="15" x14ac:dyDescent="0.2">
      <c r="A3000"/>
    </row>
    <row r="3001" spans="1:1" ht="15" x14ac:dyDescent="0.2">
      <c r="A3001"/>
    </row>
    <row r="3002" spans="1:1" ht="15" x14ac:dyDescent="0.2">
      <c r="A3002"/>
    </row>
    <row r="3003" spans="1:1" ht="15" x14ac:dyDescent="0.2">
      <c r="A3003"/>
    </row>
    <row r="3004" spans="1:1" ht="15" x14ac:dyDescent="0.2">
      <c r="A3004"/>
    </row>
    <row r="3005" spans="1:1" ht="15" x14ac:dyDescent="0.2">
      <c r="A3005"/>
    </row>
    <row r="3006" spans="1:1" ht="15" x14ac:dyDescent="0.2">
      <c r="A3006"/>
    </row>
    <row r="3007" spans="1:1" ht="15" x14ac:dyDescent="0.2">
      <c r="A3007"/>
    </row>
    <row r="3008" spans="1:1" ht="15" x14ac:dyDescent="0.2">
      <c r="A3008"/>
    </row>
    <row r="3009" spans="1:1" ht="15" x14ac:dyDescent="0.2">
      <c r="A3009"/>
    </row>
    <row r="3010" spans="1:1" ht="15" x14ac:dyDescent="0.2">
      <c r="A3010"/>
    </row>
    <row r="3011" spans="1:1" ht="15" x14ac:dyDescent="0.2">
      <c r="A3011"/>
    </row>
    <row r="3012" spans="1:1" ht="15" x14ac:dyDescent="0.2">
      <c r="A3012"/>
    </row>
    <row r="3013" spans="1:1" ht="15" x14ac:dyDescent="0.2">
      <c r="A3013"/>
    </row>
    <row r="3014" spans="1:1" ht="15" x14ac:dyDescent="0.2">
      <c r="A3014"/>
    </row>
    <row r="3015" spans="1:1" ht="15" x14ac:dyDescent="0.2">
      <c r="A3015"/>
    </row>
    <row r="3016" spans="1:1" ht="15" x14ac:dyDescent="0.2">
      <c r="A3016"/>
    </row>
    <row r="3017" spans="1:1" ht="15" x14ac:dyDescent="0.2">
      <c r="A3017"/>
    </row>
    <row r="3018" spans="1:1" ht="15" x14ac:dyDescent="0.2">
      <c r="A3018"/>
    </row>
    <row r="3019" spans="1:1" ht="15" x14ac:dyDescent="0.2">
      <c r="A3019"/>
    </row>
    <row r="3020" spans="1:1" ht="15" x14ac:dyDescent="0.2">
      <c r="A3020"/>
    </row>
    <row r="3021" spans="1:1" ht="15" x14ac:dyDescent="0.2">
      <c r="A3021"/>
    </row>
    <row r="3022" spans="1:1" ht="15" x14ac:dyDescent="0.2">
      <c r="A3022"/>
    </row>
    <row r="3023" spans="1:1" ht="15" x14ac:dyDescent="0.2">
      <c r="A3023"/>
    </row>
    <row r="3024" spans="1:1" ht="15" x14ac:dyDescent="0.2">
      <c r="A3024"/>
    </row>
    <row r="3025" spans="1:1" ht="15" x14ac:dyDescent="0.2">
      <c r="A3025"/>
    </row>
    <row r="3026" spans="1:1" ht="15" x14ac:dyDescent="0.2">
      <c r="A3026"/>
    </row>
    <row r="3027" spans="1:1" ht="15" x14ac:dyDescent="0.2">
      <c r="A3027"/>
    </row>
    <row r="3028" spans="1:1" ht="15" x14ac:dyDescent="0.2">
      <c r="A3028"/>
    </row>
    <row r="3029" spans="1:1" ht="15" x14ac:dyDescent="0.2">
      <c r="A3029"/>
    </row>
    <row r="3030" spans="1:1" ht="15" x14ac:dyDescent="0.2">
      <c r="A3030"/>
    </row>
    <row r="3031" spans="1:1" ht="15" x14ac:dyDescent="0.2">
      <c r="A3031"/>
    </row>
    <row r="3032" spans="1:1" ht="15" x14ac:dyDescent="0.2">
      <c r="A3032"/>
    </row>
    <row r="3033" spans="1:1" ht="15" x14ac:dyDescent="0.2">
      <c r="A3033"/>
    </row>
    <row r="3034" spans="1:1" ht="15" x14ac:dyDescent="0.2">
      <c r="A3034"/>
    </row>
    <row r="3035" spans="1:1" ht="15" x14ac:dyDescent="0.2">
      <c r="A3035"/>
    </row>
    <row r="3036" spans="1:1" ht="15" x14ac:dyDescent="0.2">
      <c r="A3036"/>
    </row>
    <row r="3037" spans="1:1" ht="15" x14ac:dyDescent="0.2">
      <c r="A3037"/>
    </row>
    <row r="3038" spans="1:1" ht="15" x14ac:dyDescent="0.2">
      <c r="A3038"/>
    </row>
    <row r="3039" spans="1:1" ht="15" x14ac:dyDescent="0.2">
      <c r="A3039"/>
    </row>
    <row r="3040" spans="1:1" ht="15" x14ac:dyDescent="0.2">
      <c r="A3040"/>
    </row>
    <row r="3041" spans="1:1" ht="15" x14ac:dyDescent="0.2">
      <c r="A3041"/>
    </row>
    <row r="3042" spans="1:1" ht="15" x14ac:dyDescent="0.2">
      <c r="A3042"/>
    </row>
    <row r="3043" spans="1:1" ht="15" x14ac:dyDescent="0.2">
      <c r="A3043"/>
    </row>
    <row r="3044" spans="1:1" ht="15" x14ac:dyDescent="0.2">
      <c r="A3044"/>
    </row>
    <row r="3045" spans="1:1" ht="15" x14ac:dyDescent="0.2">
      <c r="A3045"/>
    </row>
    <row r="3046" spans="1:1" ht="15" x14ac:dyDescent="0.2">
      <c r="A3046"/>
    </row>
    <row r="3047" spans="1:1" ht="15" x14ac:dyDescent="0.2">
      <c r="A3047"/>
    </row>
    <row r="3048" spans="1:1" ht="15" x14ac:dyDescent="0.2">
      <c r="A3048"/>
    </row>
    <row r="3049" spans="1:1" ht="15" x14ac:dyDescent="0.2">
      <c r="A3049"/>
    </row>
    <row r="3050" spans="1:1" ht="15" x14ac:dyDescent="0.2">
      <c r="A3050"/>
    </row>
    <row r="3051" spans="1:1" ht="15" x14ac:dyDescent="0.2">
      <c r="A3051"/>
    </row>
    <row r="3052" spans="1:1" ht="15" x14ac:dyDescent="0.2">
      <c r="A3052"/>
    </row>
    <row r="3053" spans="1:1" ht="15" x14ac:dyDescent="0.2">
      <c r="A3053"/>
    </row>
    <row r="3054" spans="1:1" ht="15" x14ac:dyDescent="0.2">
      <c r="A3054"/>
    </row>
    <row r="3055" spans="1:1" ht="15" x14ac:dyDescent="0.2">
      <c r="A3055"/>
    </row>
    <row r="3056" spans="1:1" ht="15" x14ac:dyDescent="0.2">
      <c r="A3056"/>
    </row>
    <row r="3057" spans="1:1" ht="15" x14ac:dyDescent="0.2">
      <c r="A3057"/>
    </row>
    <row r="3058" spans="1:1" ht="15" x14ac:dyDescent="0.2">
      <c r="A3058"/>
    </row>
    <row r="3059" spans="1:1" ht="15" x14ac:dyDescent="0.2">
      <c r="A3059"/>
    </row>
    <row r="3060" spans="1:1" ht="15" x14ac:dyDescent="0.2">
      <c r="A3060"/>
    </row>
    <row r="3061" spans="1:1" ht="15" x14ac:dyDescent="0.2">
      <c r="A3061"/>
    </row>
    <row r="3062" spans="1:1" ht="15" x14ac:dyDescent="0.2">
      <c r="A3062"/>
    </row>
    <row r="3063" spans="1:1" ht="15" x14ac:dyDescent="0.2">
      <c r="A3063"/>
    </row>
    <row r="3064" spans="1:1" ht="15" x14ac:dyDescent="0.2">
      <c r="A3064"/>
    </row>
    <row r="3065" spans="1:1" ht="15" x14ac:dyDescent="0.2">
      <c r="A3065"/>
    </row>
    <row r="3066" spans="1:1" ht="15" x14ac:dyDescent="0.2">
      <c r="A3066"/>
    </row>
    <row r="3067" spans="1:1" ht="15" x14ac:dyDescent="0.2">
      <c r="A3067"/>
    </row>
    <row r="3068" spans="1:1" ht="15" x14ac:dyDescent="0.2">
      <c r="A3068"/>
    </row>
    <row r="3069" spans="1:1" ht="15" x14ac:dyDescent="0.2">
      <c r="A3069"/>
    </row>
    <row r="3070" spans="1:1" ht="15" x14ac:dyDescent="0.2">
      <c r="A3070"/>
    </row>
    <row r="3071" spans="1:1" ht="15" x14ac:dyDescent="0.2">
      <c r="A3071"/>
    </row>
    <row r="3072" spans="1:1" ht="15" x14ac:dyDescent="0.2">
      <c r="A3072"/>
    </row>
    <row r="3073" spans="1:1" ht="15" x14ac:dyDescent="0.2">
      <c r="A3073"/>
    </row>
    <row r="3074" spans="1:1" ht="15" x14ac:dyDescent="0.2">
      <c r="A3074"/>
    </row>
    <row r="3075" spans="1:1" ht="15" x14ac:dyDescent="0.2">
      <c r="A3075"/>
    </row>
    <row r="3076" spans="1:1" ht="15" x14ac:dyDescent="0.2">
      <c r="A3076"/>
    </row>
    <row r="3077" spans="1:1" ht="15" x14ac:dyDescent="0.2">
      <c r="A3077"/>
    </row>
    <row r="3078" spans="1:1" ht="15" x14ac:dyDescent="0.2">
      <c r="A3078"/>
    </row>
    <row r="3079" spans="1:1" ht="15" x14ac:dyDescent="0.2">
      <c r="A3079"/>
    </row>
    <row r="3080" spans="1:1" ht="15" x14ac:dyDescent="0.2">
      <c r="A3080"/>
    </row>
    <row r="3081" spans="1:1" ht="15" x14ac:dyDescent="0.2">
      <c r="A3081"/>
    </row>
    <row r="3082" spans="1:1" ht="15" x14ac:dyDescent="0.2">
      <c r="A3082"/>
    </row>
    <row r="3083" spans="1:1" ht="15" x14ac:dyDescent="0.2">
      <c r="A3083"/>
    </row>
    <row r="3084" spans="1:1" ht="15" x14ac:dyDescent="0.2">
      <c r="A3084"/>
    </row>
    <row r="3085" spans="1:1" ht="15" x14ac:dyDescent="0.2">
      <c r="A3085"/>
    </row>
    <row r="3086" spans="1:1" ht="15" x14ac:dyDescent="0.2">
      <c r="A3086"/>
    </row>
    <row r="3087" spans="1:1" ht="15" x14ac:dyDescent="0.2">
      <c r="A3087"/>
    </row>
    <row r="3088" spans="1:1" ht="15" x14ac:dyDescent="0.2">
      <c r="A3088"/>
    </row>
    <row r="3089" spans="1:1" ht="15" x14ac:dyDescent="0.2">
      <c r="A3089"/>
    </row>
    <row r="3090" spans="1:1" ht="15" x14ac:dyDescent="0.2">
      <c r="A3090"/>
    </row>
    <row r="3091" spans="1:1" ht="15" x14ac:dyDescent="0.2">
      <c r="A3091"/>
    </row>
    <row r="3092" spans="1:1" ht="15" x14ac:dyDescent="0.2">
      <c r="A3092"/>
    </row>
    <row r="3093" spans="1:1" ht="15" x14ac:dyDescent="0.2">
      <c r="A3093"/>
    </row>
    <row r="3094" spans="1:1" ht="15" x14ac:dyDescent="0.2">
      <c r="A3094"/>
    </row>
    <row r="3095" spans="1:1" ht="15" x14ac:dyDescent="0.2">
      <c r="A3095"/>
    </row>
    <row r="3096" spans="1:1" ht="15" x14ac:dyDescent="0.2">
      <c r="A3096"/>
    </row>
    <row r="3097" spans="1:1" ht="15" x14ac:dyDescent="0.2">
      <c r="A3097"/>
    </row>
    <row r="3098" spans="1:1" ht="15" x14ac:dyDescent="0.2">
      <c r="A3098"/>
    </row>
    <row r="3099" spans="1:1" ht="15" x14ac:dyDescent="0.2">
      <c r="A3099"/>
    </row>
    <row r="3100" spans="1:1" ht="15" x14ac:dyDescent="0.2">
      <c r="A3100"/>
    </row>
    <row r="3101" spans="1:1" ht="15" x14ac:dyDescent="0.2">
      <c r="A3101"/>
    </row>
    <row r="3102" spans="1:1" ht="15" x14ac:dyDescent="0.2">
      <c r="A3102"/>
    </row>
    <row r="3103" spans="1:1" ht="15" x14ac:dyDescent="0.2">
      <c r="A3103"/>
    </row>
    <row r="3104" spans="1:1" ht="15" x14ac:dyDescent="0.2">
      <c r="A3104"/>
    </row>
    <row r="3105" spans="1:1" ht="15" x14ac:dyDescent="0.2">
      <c r="A3105"/>
    </row>
    <row r="3106" spans="1:1" ht="15" x14ac:dyDescent="0.2">
      <c r="A3106"/>
    </row>
    <row r="3107" spans="1:1" ht="15" x14ac:dyDescent="0.2">
      <c r="A3107"/>
    </row>
    <row r="3108" spans="1:1" ht="15" x14ac:dyDescent="0.2">
      <c r="A3108"/>
    </row>
    <row r="3109" spans="1:1" ht="15" x14ac:dyDescent="0.2">
      <c r="A3109"/>
    </row>
    <row r="3110" spans="1:1" ht="15" x14ac:dyDescent="0.2">
      <c r="A3110"/>
    </row>
    <row r="3111" spans="1:1" ht="15" x14ac:dyDescent="0.2">
      <c r="A3111"/>
    </row>
    <row r="3112" spans="1:1" ht="15" x14ac:dyDescent="0.2">
      <c r="A3112"/>
    </row>
    <row r="3113" spans="1:1" ht="15" x14ac:dyDescent="0.2">
      <c r="A3113"/>
    </row>
    <row r="3114" spans="1:1" ht="15" x14ac:dyDescent="0.2">
      <c r="A3114"/>
    </row>
    <row r="3115" spans="1:1" ht="15" x14ac:dyDescent="0.2">
      <c r="A3115"/>
    </row>
    <row r="3116" spans="1:1" ht="15" x14ac:dyDescent="0.2">
      <c r="A3116"/>
    </row>
    <row r="3117" spans="1:1" ht="15" x14ac:dyDescent="0.2">
      <c r="A3117"/>
    </row>
    <row r="3118" spans="1:1" ht="15" x14ac:dyDescent="0.2">
      <c r="A3118"/>
    </row>
    <row r="3119" spans="1:1" ht="15" x14ac:dyDescent="0.2">
      <c r="A3119"/>
    </row>
    <row r="3120" spans="1:1" ht="15" x14ac:dyDescent="0.2">
      <c r="A3120"/>
    </row>
    <row r="3121" spans="1:1" ht="15" x14ac:dyDescent="0.2">
      <c r="A3121"/>
    </row>
    <row r="3122" spans="1:1" ht="15" x14ac:dyDescent="0.2">
      <c r="A3122"/>
    </row>
    <row r="3123" spans="1:1" ht="15" x14ac:dyDescent="0.2">
      <c r="A3123"/>
    </row>
    <row r="3124" spans="1:1" ht="15" x14ac:dyDescent="0.2">
      <c r="A3124"/>
    </row>
    <row r="3125" spans="1:1" ht="15" x14ac:dyDescent="0.2">
      <c r="A3125"/>
    </row>
    <row r="3126" spans="1:1" ht="15" x14ac:dyDescent="0.2">
      <c r="A3126"/>
    </row>
    <row r="3127" spans="1:1" ht="15" x14ac:dyDescent="0.2">
      <c r="A3127"/>
    </row>
    <row r="3128" spans="1:1" ht="15" x14ac:dyDescent="0.2">
      <c r="A3128"/>
    </row>
    <row r="3129" spans="1:1" ht="15" x14ac:dyDescent="0.2">
      <c r="A3129"/>
    </row>
    <row r="3130" spans="1:1" ht="15" x14ac:dyDescent="0.2">
      <c r="A3130"/>
    </row>
    <row r="3131" spans="1:1" ht="15" x14ac:dyDescent="0.2">
      <c r="A3131"/>
    </row>
    <row r="3132" spans="1:1" ht="15" x14ac:dyDescent="0.2">
      <c r="A3132"/>
    </row>
    <row r="3133" spans="1:1" ht="15" x14ac:dyDescent="0.2">
      <c r="A3133"/>
    </row>
    <row r="3134" spans="1:1" ht="15" x14ac:dyDescent="0.2">
      <c r="A3134"/>
    </row>
    <row r="3135" spans="1:1" ht="15" x14ac:dyDescent="0.2">
      <c r="A3135"/>
    </row>
    <row r="3136" spans="1:1" ht="15" x14ac:dyDescent="0.2">
      <c r="A3136"/>
    </row>
    <row r="3137" spans="1:1" ht="15" x14ac:dyDescent="0.2">
      <c r="A3137"/>
    </row>
    <row r="3138" spans="1:1" ht="15" x14ac:dyDescent="0.2">
      <c r="A3138"/>
    </row>
    <row r="3139" spans="1:1" ht="15" x14ac:dyDescent="0.2">
      <c r="A3139"/>
    </row>
    <row r="3140" spans="1:1" ht="15" x14ac:dyDescent="0.2">
      <c r="A3140"/>
    </row>
    <row r="3141" spans="1:1" ht="15" x14ac:dyDescent="0.2">
      <c r="A3141"/>
    </row>
    <row r="3142" spans="1:1" ht="15" x14ac:dyDescent="0.2">
      <c r="A3142"/>
    </row>
    <row r="3143" spans="1:1" ht="15" x14ac:dyDescent="0.2">
      <c r="A3143"/>
    </row>
    <row r="3144" spans="1:1" ht="15" x14ac:dyDescent="0.2">
      <c r="A3144"/>
    </row>
    <row r="3145" spans="1:1" ht="15" x14ac:dyDescent="0.2">
      <c r="A3145"/>
    </row>
    <row r="3146" spans="1:1" ht="15" x14ac:dyDescent="0.2">
      <c r="A3146"/>
    </row>
    <row r="3147" spans="1:1" ht="15" x14ac:dyDescent="0.2">
      <c r="A3147"/>
    </row>
    <row r="3148" spans="1:1" ht="15" x14ac:dyDescent="0.2">
      <c r="A3148"/>
    </row>
    <row r="3149" spans="1:1" ht="15" x14ac:dyDescent="0.2">
      <c r="A3149"/>
    </row>
    <row r="3150" spans="1:1" ht="15" x14ac:dyDescent="0.2">
      <c r="A3150"/>
    </row>
    <row r="3151" spans="1:1" ht="15" x14ac:dyDescent="0.2">
      <c r="A3151"/>
    </row>
    <row r="3152" spans="1:1" ht="15" x14ac:dyDescent="0.2">
      <c r="A3152"/>
    </row>
    <row r="3153" spans="1:1" ht="15" x14ac:dyDescent="0.2">
      <c r="A3153"/>
    </row>
    <row r="3154" spans="1:1" ht="15" x14ac:dyDescent="0.2">
      <c r="A3154"/>
    </row>
    <row r="3155" spans="1:1" ht="15" x14ac:dyDescent="0.2">
      <c r="A3155"/>
    </row>
    <row r="3156" spans="1:1" ht="15" x14ac:dyDescent="0.2">
      <c r="A3156"/>
    </row>
    <row r="3157" spans="1:1" ht="15" x14ac:dyDescent="0.2">
      <c r="A3157"/>
    </row>
    <row r="3158" spans="1:1" ht="15" x14ac:dyDescent="0.2">
      <c r="A3158"/>
    </row>
    <row r="3159" spans="1:1" ht="15" x14ac:dyDescent="0.2">
      <c r="A3159"/>
    </row>
    <row r="3160" spans="1:1" ht="15" x14ac:dyDescent="0.2">
      <c r="A3160"/>
    </row>
    <row r="3161" spans="1:1" ht="15" x14ac:dyDescent="0.2">
      <c r="A3161"/>
    </row>
    <row r="3162" spans="1:1" ht="15" x14ac:dyDescent="0.2">
      <c r="A3162"/>
    </row>
    <row r="3163" spans="1:1" ht="15" x14ac:dyDescent="0.2">
      <c r="A3163"/>
    </row>
    <row r="3164" spans="1:1" ht="15" x14ac:dyDescent="0.2">
      <c r="A3164"/>
    </row>
    <row r="3165" spans="1:1" ht="15" x14ac:dyDescent="0.2">
      <c r="A3165"/>
    </row>
    <row r="3166" spans="1:1" ht="15" x14ac:dyDescent="0.2">
      <c r="A3166"/>
    </row>
    <row r="3167" spans="1:1" ht="15" x14ac:dyDescent="0.2">
      <c r="A3167"/>
    </row>
    <row r="3168" spans="1:1" ht="15" x14ac:dyDescent="0.2">
      <c r="A3168"/>
    </row>
    <row r="3169" spans="1:1" ht="15" x14ac:dyDescent="0.2">
      <c r="A3169"/>
    </row>
    <row r="3170" spans="1:1" ht="15" x14ac:dyDescent="0.2">
      <c r="A3170"/>
    </row>
    <row r="3171" spans="1:1" ht="15" x14ac:dyDescent="0.2">
      <c r="A3171"/>
    </row>
    <row r="3172" spans="1:1" ht="15" x14ac:dyDescent="0.2">
      <c r="A3172"/>
    </row>
    <row r="3173" spans="1:1" ht="15" x14ac:dyDescent="0.2">
      <c r="A3173"/>
    </row>
    <row r="3174" spans="1:1" ht="15" x14ac:dyDescent="0.2">
      <c r="A3174"/>
    </row>
    <row r="3175" spans="1:1" ht="15" x14ac:dyDescent="0.2">
      <c r="A3175"/>
    </row>
    <row r="3176" spans="1:1" ht="15" x14ac:dyDescent="0.2">
      <c r="A3176"/>
    </row>
    <row r="3177" spans="1:1" ht="15" x14ac:dyDescent="0.2">
      <c r="A3177"/>
    </row>
    <row r="3178" spans="1:1" ht="15" x14ac:dyDescent="0.2">
      <c r="A3178"/>
    </row>
    <row r="3179" spans="1:1" ht="15" x14ac:dyDescent="0.2">
      <c r="A3179"/>
    </row>
    <row r="3180" spans="1:1" ht="15" x14ac:dyDescent="0.2">
      <c r="A3180"/>
    </row>
    <row r="3181" spans="1:1" ht="15" x14ac:dyDescent="0.2">
      <c r="A3181"/>
    </row>
    <row r="3182" spans="1:1" ht="15" x14ac:dyDescent="0.2">
      <c r="A3182"/>
    </row>
    <row r="3183" spans="1:1" ht="15" x14ac:dyDescent="0.2">
      <c r="A3183"/>
    </row>
    <row r="3184" spans="1:1" ht="15" x14ac:dyDescent="0.2">
      <c r="A3184"/>
    </row>
    <row r="3185" spans="1:1" ht="15" x14ac:dyDescent="0.2">
      <c r="A3185"/>
    </row>
    <row r="3186" spans="1:1" ht="15" x14ac:dyDescent="0.2">
      <c r="A3186"/>
    </row>
    <row r="3187" spans="1:1" ht="15" x14ac:dyDescent="0.2">
      <c r="A3187"/>
    </row>
    <row r="3188" spans="1:1" ht="15" x14ac:dyDescent="0.2">
      <c r="A3188"/>
    </row>
    <row r="3189" spans="1:1" ht="15" x14ac:dyDescent="0.2">
      <c r="A3189"/>
    </row>
    <row r="3190" spans="1:1" ht="15" x14ac:dyDescent="0.2">
      <c r="A3190"/>
    </row>
    <row r="3191" spans="1:1" ht="15" x14ac:dyDescent="0.2">
      <c r="A3191"/>
    </row>
    <row r="3192" spans="1:1" ht="15" x14ac:dyDescent="0.2">
      <c r="A3192"/>
    </row>
    <row r="3193" spans="1:1" ht="15" x14ac:dyDescent="0.2">
      <c r="A3193"/>
    </row>
    <row r="3194" spans="1:1" ht="15" x14ac:dyDescent="0.2">
      <c r="A3194"/>
    </row>
    <row r="3195" spans="1:1" ht="15" x14ac:dyDescent="0.2">
      <c r="A3195"/>
    </row>
    <row r="3196" spans="1:1" ht="15" x14ac:dyDescent="0.2">
      <c r="A3196"/>
    </row>
    <row r="3197" spans="1:1" ht="15" x14ac:dyDescent="0.2">
      <c r="A3197"/>
    </row>
    <row r="3198" spans="1:1" ht="15" x14ac:dyDescent="0.2">
      <c r="A3198"/>
    </row>
    <row r="3199" spans="1:1" ht="15" x14ac:dyDescent="0.2">
      <c r="A3199"/>
    </row>
    <row r="3200" spans="1:1" ht="15" x14ac:dyDescent="0.2">
      <c r="A3200"/>
    </row>
    <row r="3201" spans="1:1" ht="15" x14ac:dyDescent="0.2">
      <c r="A3201"/>
    </row>
    <row r="3202" spans="1:1" ht="15" x14ac:dyDescent="0.2">
      <c r="A3202"/>
    </row>
    <row r="3203" spans="1:1" ht="15" x14ac:dyDescent="0.2">
      <c r="A3203"/>
    </row>
    <row r="3204" spans="1:1" ht="15" x14ac:dyDescent="0.2">
      <c r="A3204"/>
    </row>
    <row r="3205" spans="1:1" ht="15" x14ac:dyDescent="0.2">
      <c r="A3205"/>
    </row>
    <row r="3206" spans="1:1" ht="15" x14ac:dyDescent="0.2">
      <c r="A3206"/>
    </row>
    <row r="3207" spans="1:1" ht="15" x14ac:dyDescent="0.2">
      <c r="A3207"/>
    </row>
    <row r="3208" spans="1:1" ht="15" x14ac:dyDescent="0.2">
      <c r="A3208"/>
    </row>
    <row r="3209" spans="1:1" ht="15" x14ac:dyDescent="0.2">
      <c r="A3209"/>
    </row>
    <row r="3210" spans="1:1" ht="15" x14ac:dyDescent="0.2">
      <c r="A3210"/>
    </row>
    <row r="3211" spans="1:1" ht="15" x14ac:dyDescent="0.2">
      <c r="A3211"/>
    </row>
    <row r="3212" spans="1:1" ht="15" x14ac:dyDescent="0.2">
      <c r="A3212"/>
    </row>
    <row r="3213" spans="1:1" ht="15" x14ac:dyDescent="0.2">
      <c r="A3213"/>
    </row>
    <row r="3214" spans="1:1" ht="15" x14ac:dyDescent="0.2">
      <c r="A3214"/>
    </row>
    <row r="3215" spans="1:1" ht="15" x14ac:dyDescent="0.2">
      <c r="A3215"/>
    </row>
    <row r="3216" spans="1:1" ht="15" x14ac:dyDescent="0.2">
      <c r="A3216"/>
    </row>
    <row r="3217" spans="1:1" ht="15" x14ac:dyDescent="0.2">
      <c r="A3217"/>
    </row>
    <row r="3218" spans="1:1" ht="15" x14ac:dyDescent="0.2">
      <c r="A3218"/>
    </row>
    <row r="3219" spans="1:1" ht="15" x14ac:dyDescent="0.2">
      <c r="A3219"/>
    </row>
    <row r="3220" spans="1:1" ht="15" x14ac:dyDescent="0.2">
      <c r="A3220"/>
    </row>
    <row r="3221" spans="1:1" ht="15" x14ac:dyDescent="0.2">
      <c r="A3221"/>
    </row>
    <row r="3222" spans="1:1" ht="15" x14ac:dyDescent="0.2">
      <c r="A3222"/>
    </row>
    <row r="3223" spans="1:1" ht="15" x14ac:dyDescent="0.2">
      <c r="A3223"/>
    </row>
    <row r="3224" spans="1:1" ht="15" x14ac:dyDescent="0.2">
      <c r="A3224"/>
    </row>
    <row r="3225" spans="1:1" ht="15" x14ac:dyDescent="0.2">
      <c r="A3225"/>
    </row>
    <row r="3226" spans="1:1" ht="15" x14ac:dyDescent="0.2">
      <c r="A3226"/>
    </row>
    <row r="3227" spans="1:1" ht="15" x14ac:dyDescent="0.2">
      <c r="A3227"/>
    </row>
    <row r="3228" spans="1:1" ht="15" x14ac:dyDescent="0.2">
      <c r="A3228"/>
    </row>
    <row r="3229" spans="1:1" ht="15" x14ac:dyDescent="0.2">
      <c r="A3229"/>
    </row>
    <row r="3230" spans="1:1" ht="15" x14ac:dyDescent="0.2">
      <c r="A3230"/>
    </row>
    <row r="3231" spans="1:1" ht="15" x14ac:dyDescent="0.2">
      <c r="A3231"/>
    </row>
    <row r="3232" spans="1:1" ht="15" x14ac:dyDescent="0.2">
      <c r="A3232"/>
    </row>
    <row r="3233" spans="1:1" ht="15" x14ac:dyDescent="0.2">
      <c r="A3233"/>
    </row>
    <row r="3234" spans="1:1" ht="15" x14ac:dyDescent="0.2">
      <c r="A3234"/>
    </row>
    <row r="3235" spans="1:1" ht="15" x14ac:dyDescent="0.2">
      <c r="A3235"/>
    </row>
    <row r="3236" spans="1:1" ht="15" x14ac:dyDescent="0.2">
      <c r="A3236"/>
    </row>
    <row r="3237" spans="1:1" ht="15" x14ac:dyDescent="0.2">
      <c r="A3237"/>
    </row>
    <row r="3238" spans="1:1" ht="15" x14ac:dyDescent="0.2">
      <c r="A3238"/>
    </row>
    <row r="3239" spans="1:1" ht="15" x14ac:dyDescent="0.2">
      <c r="A3239"/>
    </row>
    <row r="3240" spans="1:1" ht="15" x14ac:dyDescent="0.2">
      <c r="A3240"/>
    </row>
    <row r="3241" spans="1:1" ht="15" x14ac:dyDescent="0.2">
      <c r="A3241"/>
    </row>
    <row r="3242" spans="1:1" ht="15" x14ac:dyDescent="0.2">
      <c r="A3242"/>
    </row>
    <row r="3243" spans="1:1" ht="15" x14ac:dyDescent="0.2">
      <c r="A3243"/>
    </row>
    <row r="3244" spans="1:1" ht="15" x14ac:dyDescent="0.2">
      <c r="A3244"/>
    </row>
    <row r="3245" spans="1:1" ht="15" x14ac:dyDescent="0.2">
      <c r="A3245"/>
    </row>
    <row r="3246" spans="1:1" ht="15" x14ac:dyDescent="0.2">
      <c r="A3246"/>
    </row>
    <row r="3247" spans="1:1" ht="15" x14ac:dyDescent="0.2">
      <c r="A3247"/>
    </row>
    <row r="3248" spans="1:1" ht="15" x14ac:dyDescent="0.2">
      <c r="A3248"/>
    </row>
    <row r="3249" spans="1:1" ht="15" x14ac:dyDescent="0.2">
      <c r="A3249"/>
    </row>
    <row r="3250" spans="1:1" ht="15" x14ac:dyDescent="0.2">
      <c r="A3250"/>
    </row>
    <row r="3251" spans="1:1" ht="15" x14ac:dyDescent="0.2">
      <c r="A3251"/>
    </row>
    <row r="3252" spans="1:1" ht="15" x14ac:dyDescent="0.2">
      <c r="A3252"/>
    </row>
    <row r="3253" spans="1:1" ht="15" x14ac:dyDescent="0.2">
      <c r="A3253"/>
    </row>
    <row r="3254" spans="1:1" ht="15" x14ac:dyDescent="0.2">
      <c r="A3254"/>
    </row>
    <row r="3255" spans="1:1" ht="15" x14ac:dyDescent="0.2">
      <c r="A3255"/>
    </row>
    <row r="3256" spans="1:1" ht="15" x14ac:dyDescent="0.2">
      <c r="A3256"/>
    </row>
    <row r="3257" spans="1:1" ht="15" x14ac:dyDescent="0.2">
      <c r="A3257"/>
    </row>
    <row r="3258" spans="1:1" ht="15" x14ac:dyDescent="0.2">
      <c r="A3258"/>
    </row>
    <row r="3259" spans="1:1" ht="15" x14ac:dyDescent="0.2">
      <c r="A3259"/>
    </row>
    <row r="3260" spans="1:1" ht="15" x14ac:dyDescent="0.2">
      <c r="A3260"/>
    </row>
    <row r="3261" spans="1:1" ht="15" x14ac:dyDescent="0.2">
      <c r="A3261"/>
    </row>
    <row r="3262" spans="1:1" ht="15" x14ac:dyDescent="0.2">
      <c r="A3262"/>
    </row>
    <row r="3263" spans="1:1" ht="15" x14ac:dyDescent="0.2">
      <c r="A3263"/>
    </row>
    <row r="3264" spans="1:1" ht="15" x14ac:dyDescent="0.2">
      <c r="A3264"/>
    </row>
    <row r="3265" spans="1:1" ht="15" x14ac:dyDescent="0.2">
      <c r="A3265"/>
    </row>
    <row r="3266" spans="1:1" ht="15" x14ac:dyDescent="0.2">
      <c r="A3266"/>
    </row>
    <row r="3267" spans="1:1" ht="15" x14ac:dyDescent="0.2">
      <c r="A3267"/>
    </row>
    <row r="3268" spans="1:1" ht="15" x14ac:dyDescent="0.2">
      <c r="A3268"/>
    </row>
    <row r="3269" spans="1:1" ht="15" x14ac:dyDescent="0.2">
      <c r="A3269"/>
    </row>
    <row r="3270" spans="1:1" ht="15" x14ac:dyDescent="0.2">
      <c r="A3270"/>
    </row>
    <row r="3271" spans="1:1" ht="15" x14ac:dyDescent="0.2">
      <c r="A3271"/>
    </row>
    <row r="3272" spans="1:1" ht="15" x14ac:dyDescent="0.2">
      <c r="A3272"/>
    </row>
    <row r="3273" spans="1:1" ht="15" x14ac:dyDescent="0.2">
      <c r="A3273"/>
    </row>
    <row r="3274" spans="1:1" ht="15" x14ac:dyDescent="0.2">
      <c r="A3274"/>
    </row>
    <row r="3275" spans="1:1" ht="15" x14ac:dyDescent="0.2">
      <c r="A3275"/>
    </row>
    <row r="3276" spans="1:1" ht="15" x14ac:dyDescent="0.2">
      <c r="A3276"/>
    </row>
    <row r="3277" spans="1:1" ht="15" x14ac:dyDescent="0.2">
      <c r="A3277"/>
    </row>
    <row r="3278" spans="1:1" ht="15" x14ac:dyDescent="0.2">
      <c r="A3278"/>
    </row>
    <row r="3279" spans="1:1" ht="15" x14ac:dyDescent="0.2">
      <c r="A3279"/>
    </row>
    <row r="3280" spans="1:1" ht="15" x14ac:dyDescent="0.2">
      <c r="A3280"/>
    </row>
    <row r="3281" spans="1:1" ht="15" x14ac:dyDescent="0.2">
      <c r="A3281"/>
    </row>
    <row r="3282" spans="1:1" ht="15" x14ac:dyDescent="0.2">
      <c r="A3282"/>
    </row>
    <row r="3283" spans="1:1" ht="15" x14ac:dyDescent="0.2">
      <c r="A3283"/>
    </row>
    <row r="3284" spans="1:1" ht="15" x14ac:dyDescent="0.2">
      <c r="A3284"/>
    </row>
    <row r="3285" spans="1:1" ht="15" x14ac:dyDescent="0.2">
      <c r="A3285"/>
    </row>
    <row r="3286" spans="1:1" ht="15" x14ac:dyDescent="0.2">
      <c r="A3286"/>
    </row>
    <row r="3287" spans="1:1" ht="15" x14ac:dyDescent="0.2">
      <c r="A3287"/>
    </row>
    <row r="3288" spans="1:1" ht="15" x14ac:dyDescent="0.2">
      <c r="A3288"/>
    </row>
    <row r="3289" spans="1:1" ht="15" x14ac:dyDescent="0.2">
      <c r="A3289"/>
    </row>
    <row r="3290" spans="1:1" ht="15" x14ac:dyDescent="0.2">
      <c r="A3290"/>
    </row>
    <row r="3291" spans="1:1" ht="15" x14ac:dyDescent="0.2">
      <c r="A3291"/>
    </row>
    <row r="3292" spans="1:1" ht="15" x14ac:dyDescent="0.2">
      <c r="A3292"/>
    </row>
    <row r="3293" spans="1:1" ht="15" x14ac:dyDescent="0.2">
      <c r="A3293"/>
    </row>
    <row r="3294" spans="1:1" ht="15" x14ac:dyDescent="0.2">
      <c r="A3294"/>
    </row>
    <row r="3295" spans="1:1" ht="15" x14ac:dyDescent="0.2">
      <c r="A3295"/>
    </row>
    <row r="3296" spans="1:1" ht="15" x14ac:dyDescent="0.2">
      <c r="A3296"/>
    </row>
    <row r="3297" spans="1:1" ht="15" x14ac:dyDescent="0.2">
      <c r="A3297"/>
    </row>
    <row r="3298" spans="1:1" ht="15" x14ac:dyDescent="0.2">
      <c r="A3298"/>
    </row>
    <row r="3299" spans="1:1" ht="15" x14ac:dyDescent="0.2">
      <c r="A3299"/>
    </row>
    <row r="3300" spans="1:1" ht="15" x14ac:dyDescent="0.2">
      <c r="A3300"/>
    </row>
    <row r="3301" spans="1:1" ht="15" x14ac:dyDescent="0.2">
      <c r="A3301"/>
    </row>
    <row r="3302" spans="1:1" ht="15" x14ac:dyDescent="0.2">
      <c r="A3302"/>
    </row>
    <row r="3303" spans="1:1" ht="15" x14ac:dyDescent="0.2">
      <c r="A3303"/>
    </row>
    <row r="3304" spans="1:1" ht="15" x14ac:dyDescent="0.2">
      <c r="A3304"/>
    </row>
    <row r="3305" spans="1:1" ht="15" x14ac:dyDescent="0.2">
      <c r="A3305"/>
    </row>
    <row r="3306" spans="1:1" ht="15" x14ac:dyDescent="0.2">
      <c r="A3306"/>
    </row>
    <row r="3307" spans="1:1" ht="15" x14ac:dyDescent="0.2">
      <c r="A3307"/>
    </row>
    <row r="3308" spans="1:1" ht="15" x14ac:dyDescent="0.2">
      <c r="A3308"/>
    </row>
    <row r="3309" spans="1:1" ht="15" x14ac:dyDescent="0.2">
      <c r="A3309"/>
    </row>
    <row r="3310" spans="1:1" ht="15" x14ac:dyDescent="0.2">
      <c r="A3310"/>
    </row>
    <row r="3311" spans="1:1" ht="15" x14ac:dyDescent="0.2">
      <c r="A3311"/>
    </row>
    <row r="3312" spans="1:1" ht="15" x14ac:dyDescent="0.2">
      <c r="A3312"/>
    </row>
    <row r="3313" spans="1:1" ht="15" x14ac:dyDescent="0.2">
      <c r="A3313"/>
    </row>
    <row r="3314" spans="1:1" ht="15" x14ac:dyDescent="0.2">
      <c r="A3314"/>
    </row>
    <row r="3315" spans="1:1" ht="15" x14ac:dyDescent="0.2">
      <c r="A3315"/>
    </row>
    <row r="3316" spans="1:1" ht="15" x14ac:dyDescent="0.2">
      <c r="A3316"/>
    </row>
    <row r="3317" spans="1:1" ht="15" x14ac:dyDescent="0.2">
      <c r="A3317"/>
    </row>
    <row r="3318" spans="1:1" ht="15" x14ac:dyDescent="0.2">
      <c r="A3318"/>
    </row>
    <row r="3319" spans="1:1" ht="15" x14ac:dyDescent="0.2">
      <c r="A3319"/>
    </row>
    <row r="3320" spans="1:1" ht="15" x14ac:dyDescent="0.2">
      <c r="A3320"/>
    </row>
    <row r="3321" spans="1:1" ht="15" x14ac:dyDescent="0.2">
      <c r="A3321"/>
    </row>
    <row r="3322" spans="1:1" ht="15" x14ac:dyDescent="0.2">
      <c r="A3322"/>
    </row>
    <row r="3323" spans="1:1" ht="15" x14ac:dyDescent="0.2">
      <c r="A3323"/>
    </row>
    <row r="3324" spans="1:1" ht="15" x14ac:dyDescent="0.2">
      <c r="A3324"/>
    </row>
    <row r="3325" spans="1:1" ht="15" x14ac:dyDescent="0.2">
      <c r="A3325"/>
    </row>
    <row r="3326" spans="1:1" ht="15" x14ac:dyDescent="0.2">
      <c r="A3326"/>
    </row>
    <row r="3327" spans="1:1" ht="15" x14ac:dyDescent="0.2">
      <c r="A3327"/>
    </row>
    <row r="3328" spans="1:1" ht="15" x14ac:dyDescent="0.2">
      <c r="A3328"/>
    </row>
    <row r="3329" spans="1:1" ht="15" x14ac:dyDescent="0.2">
      <c r="A3329"/>
    </row>
    <row r="3330" spans="1:1" ht="15" x14ac:dyDescent="0.2">
      <c r="A3330"/>
    </row>
    <row r="3331" spans="1:1" ht="15" x14ac:dyDescent="0.2">
      <c r="A3331"/>
    </row>
    <row r="3332" spans="1:1" ht="15" x14ac:dyDescent="0.2">
      <c r="A3332"/>
    </row>
    <row r="3333" spans="1:1" ht="15" x14ac:dyDescent="0.2">
      <c r="A3333"/>
    </row>
    <row r="3334" spans="1:1" ht="15" x14ac:dyDescent="0.2">
      <c r="A3334"/>
    </row>
    <row r="3335" spans="1:1" ht="15" x14ac:dyDescent="0.2">
      <c r="A3335"/>
    </row>
    <row r="3336" spans="1:1" ht="15" x14ac:dyDescent="0.2">
      <c r="A3336"/>
    </row>
    <row r="3337" spans="1:1" ht="15" x14ac:dyDescent="0.2">
      <c r="A3337"/>
    </row>
    <row r="3338" spans="1:1" ht="15" x14ac:dyDescent="0.2">
      <c r="A3338"/>
    </row>
    <row r="3339" spans="1:1" ht="15" x14ac:dyDescent="0.2">
      <c r="A3339"/>
    </row>
    <row r="3340" spans="1:1" ht="15" x14ac:dyDescent="0.2">
      <c r="A3340"/>
    </row>
    <row r="3341" spans="1:1" ht="15" x14ac:dyDescent="0.2">
      <c r="A3341"/>
    </row>
    <row r="3342" spans="1:1" ht="15" x14ac:dyDescent="0.2">
      <c r="A3342"/>
    </row>
    <row r="3343" spans="1:1" ht="15" x14ac:dyDescent="0.2">
      <c r="A3343"/>
    </row>
    <row r="3344" spans="1:1" ht="15" x14ac:dyDescent="0.2">
      <c r="A3344"/>
    </row>
    <row r="3345" spans="1:1" ht="15" x14ac:dyDescent="0.2">
      <c r="A3345"/>
    </row>
    <row r="3346" spans="1:1" ht="15" x14ac:dyDescent="0.2">
      <c r="A3346"/>
    </row>
    <row r="3347" spans="1:1" ht="15" x14ac:dyDescent="0.2">
      <c r="A3347"/>
    </row>
    <row r="3348" spans="1:1" ht="15" x14ac:dyDescent="0.2">
      <c r="A3348"/>
    </row>
    <row r="3349" spans="1:1" ht="15" x14ac:dyDescent="0.2">
      <c r="A3349"/>
    </row>
    <row r="3350" spans="1:1" ht="15" x14ac:dyDescent="0.2">
      <c r="A3350"/>
    </row>
    <row r="3351" spans="1:1" ht="15" x14ac:dyDescent="0.2">
      <c r="A3351"/>
    </row>
    <row r="3352" spans="1:1" ht="15" x14ac:dyDescent="0.2">
      <c r="A3352"/>
    </row>
    <row r="3353" spans="1:1" ht="15" x14ac:dyDescent="0.2">
      <c r="A3353"/>
    </row>
    <row r="3354" spans="1:1" ht="15" x14ac:dyDescent="0.2">
      <c r="A3354"/>
    </row>
    <row r="3355" spans="1:1" ht="15" x14ac:dyDescent="0.2">
      <c r="A3355"/>
    </row>
    <row r="3356" spans="1:1" ht="15" x14ac:dyDescent="0.2">
      <c r="A3356"/>
    </row>
    <row r="3357" spans="1:1" ht="15" x14ac:dyDescent="0.2">
      <c r="A3357"/>
    </row>
    <row r="3358" spans="1:1" ht="15" x14ac:dyDescent="0.2">
      <c r="A3358"/>
    </row>
    <row r="3359" spans="1:1" ht="15" x14ac:dyDescent="0.2">
      <c r="A3359"/>
    </row>
    <row r="3360" spans="1:1" ht="15" x14ac:dyDescent="0.2">
      <c r="A3360"/>
    </row>
    <row r="3361" spans="1:1" ht="15" x14ac:dyDescent="0.2">
      <c r="A3361"/>
    </row>
    <row r="3362" spans="1:1" ht="15" x14ac:dyDescent="0.2">
      <c r="A3362"/>
    </row>
    <row r="3363" spans="1:1" ht="15" x14ac:dyDescent="0.2">
      <c r="A3363"/>
    </row>
    <row r="3364" spans="1:1" ht="15" x14ac:dyDescent="0.2">
      <c r="A3364"/>
    </row>
    <row r="3365" spans="1:1" ht="15" x14ac:dyDescent="0.2">
      <c r="A3365"/>
    </row>
    <row r="3366" spans="1:1" ht="15" x14ac:dyDescent="0.2">
      <c r="A3366"/>
    </row>
    <row r="3367" spans="1:1" ht="15" x14ac:dyDescent="0.2">
      <c r="A3367"/>
    </row>
    <row r="3368" spans="1:1" ht="15" x14ac:dyDescent="0.2">
      <c r="A3368"/>
    </row>
    <row r="3369" spans="1:1" ht="15" x14ac:dyDescent="0.2">
      <c r="A3369"/>
    </row>
    <row r="3370" spans="1:1" ht="15" x14ac:dyDescent="0.2">
      <c r="A3370"/>
    </row>
    <row r="3371" spans="1:1" ht="15" x14ac:dyDescent="0.2">
      <c r="A3371"/>
    </row>
    <row r="3372" spans="1:1" ht="15" x14ac:dyDescent="0.2">
      <c r="A3372"/>
    </row>
    <row r="3373" spans="1:1" ht="15" x14ac:dyDescent="0.2">
      <c r="A3373"/>
    </row>
    <row r="3374" spans="1:1" ht="15" x14ac:dyDescent="0.2">
      <c r="A3374"/>
    </row>
    <row r="3375" spans="1:1" ht="15" x14ac:dyDescent="0.2">
      <c r="A3375"/>
    </row>
    <row r="3376" spans="1:1" ht="15" x14ac:dyDescent="0.2">
      <c r="A3376"/>
    </row>
    <row r="3377" spans="1:1" ht="15" x14ac:dyDescent="0.2">
      <c r="A3377"/>
    </row>
    <row r="3378" spans="1:1" ht="15" x14ac:dyDescent="0.2">
      <c r="A3378"/>
    </row>
    <row r="3379" spans="1:1" ht="15" x14ac:dyDescent="0.2">
      <c r="A3379"/>
    </row>
    <row r="3380" spans="1:1" ht="15" x14ac:dyDescent="0.2">
      <c r="A3380"/>
    </row>
    <row r="3381" spans="1:1" ht="15" x14ac:dyDescent="0.2">
      <c r="A3381"/>
    </row>
    <row r="3382" spans="1:1" ht="15" x14ac:dyDescent="0.2">
      <c r="A3382"/>
    </row>
    <row r="3383" spans="1:1" ht="15" x14ac:dyDescent="0.2">
      <c r="A3383"/>
    </row>
    <row r="3384" spans="1:1" ht="15" x14ac:dyDescent="0.2">
      <c r="A3384"/>
    </row>
    <row r="3385" spans="1:1" ht="15" x14ac:dyDescent="0.2">
      <c r="A3385"/>
    </row>
    <row r="3386" spans="1:1" ht="15" x14ac:dyDescent="0.2">
      <c r="A3386"/>
    </row>
    <row r="3387" spans="1:1" ht="15" x14ac:dyDescent="0.2">
      <c r="A3387"/>
    </row>
    <row r="3388" spans="1:1" ht="15" x14ac:dyDescent="0.2">
      <c r="A3388"/>
    </row>
    <row r="3389" spans="1:1" ht="15" x14ac:dyDescent="0.2">
      <c r="A3389"/>
    </row>
    <row r="3390" spans="1:1" ht="15" x14ac:dyDescent="0.2">
      <c r="A3390"/>
    </row>
    <row r="3391" spans="1:1" ht="15" x14ac:dyDescent="0.2">
      <c r="A3391"/>
    </row>
    <row r="3392" spans="1:1" ht="15" x14ac:dyDescent="0.2">
      <c r="A3392"/>
    </row>
    <row r="3393" spans="1:1" ht="15" x14ac:dyDescent="0.2">
      <c r="A3393"/>
    </row>
    <row r="3394" spans="1:1" ht="15" x14ac:dyDescent="0.2">
      <c r="A3394"/>
    </row>
    <row r="3395" spans="1:1" ht="15" x14ac:dyDescent="0.2">
      <c r="A3395"/>
    </row>
    <row r="3396" spans="1:1" ht="15" x14ac:dyDescent="0.2">
      <c r="A3396"/>
    </row>
    <row r="3397" spans="1:1" ht="15" x14ac:dyDescent="0.2">
      <c r="A3397"/>
    </row>
    <row r="3398" spans="1:1" ht="15" x14ac:dyDescent="0.2">
      <c r="A3398"/>
    </row>
    <row r="3399" spans="1:1" ht="15" x14ac:dyDescent="0.2">
      <c r="A3399"/>
    </row>
    <row r="3400" spans="1:1" ht="15" x14ac:dyDescent="0.2">
      <c r="A3400"/>
    </row>
    <row r="3401" spans="1:1" ht="15" x14ac:dyDescent="0.2">
      <c r="A3401"/>
    </row>
    <row r="3402" spans="1:1" ht="15" x14ac:dyDescent="0.2">
      <c r="A3402"/>
    </row>
    <row r="3403" spans="1:1" ht="15" x14ac:dyDescent="0.2">
      <c r="A3403"/>
    </row>
    <row r="3404" spans="1:1" ht="15" x14ac:dyDescent="0.2">
      <c r="A3404"/>
    </row>
    <row r="3405" spans="1:1" ht="15" x14ac:dyDescent="0.2">
      <c r="A3405"/>
    </row>
    <row r="3406" spans="1:1" ht="15" x14ac:dyDescent="0.2">
      <c r="A3406"/>
    </row>
    <row r="3407" spans="1:1" ht="15" x14ac:dyDescent="0.2">
      <c r="A3407"/>
    </row>
    <row r="3408" spans="1:1" ht="15" x14ac:dyDescent="0.2">
      <c r="A3408"/>
    </row>
    <row r="3409" spans="1:1" ht="15" x14ac:dyDescent="0.2">
      <c r="A3409"/>
    </row>
    <row r="3410" spans="1:1" ht="15" x14ac:dyDescent="0.2">
      <c r="A3410"/>
    </row>
    <row r="3411" spans="1:1" ht="15" x14ac:dyDescent="0.2">
      <c r="A3411"/>
    </row>
    <row r="3412" spans="1:1" ht="15" x14ac:dyDescent="0.2">
      <c r="A3412"/>
    </row>
    <row r="3413" spans="1:1" ht="15" x14ac:dyDescent="0.2">
      <c r="A3413"/>
    </row>
    <row r="3414" spans="1:1" ht="15" x14ac:dyDescent="0.2">
      <c r="A3414"/>
    </row>
    <row r="3415" spans="1:1" ht="15" x14ac:dyDescent="0.2">
      <c r="A3415"/>
    </row>
    <row r="3416" spans="1:1" ht="15" x14ac:dyDescent="0.2">
      <c r="A3416"/>
    </row>
    <row r="3417" spans="1:1" ht="15" x14ac:dyDescent="0.2">
      <c r="A3417"/>
    </row>
    <row r="3418" spans="1:1" ht="15" x14ac:dyDescent="0.2">
      <c r="A3418"/>
    </row>
    <row r="3419" spans="1:1" ht="15" x14ac:dyDescent="0.2">
      <c r="A3419"/>
    </row>
    <row r="3420" spans="1:1" ht="15" x14ac:dyDescent="0.2">
      <c r="A3420"/>
    </row>
    <row r="3421" spans="1:1" ht="15" x14ac:dyDescent="0.2">
      <c r="A3421"/>
    </row>
    <row r="3422" spans="1:1" ht="15" x14ac:dyDescent="0.2">
      <c r="A3422"/>
    </row>
    <row r="3423" spans="1:1" ht="15" x14ac:dyDescent="0.2">
      <c r="A3423"/>
    </row>
    <row r="3424" spans="1:1" ht="15" x14ac:dyDescent="0.2">
      <c r="A3424"/>
    </row>
    <row r="3425" spans="1:1" ht="15" x14ac:dyDescent="0.2">
      <c r="A3425"/>
    </row>
    <row r="3426" spans="1:1" ht="15" x14ac:dyDescent="0.2">
      <c r="A3426"/>
    </row>
    <row r="3427" spans="1:1" ht="15" x14ac:dyDescent="0.2">
      <c r="A3427"/>
    </row>
    <row r="3428" spans="1:1" ht="15" x14ac:dyDescent="0.2">
      <c r="A3428"/>
    </row>
    <row r="3429" spans="1:1" ht="15" x14ac:dyDescent="0.2">
      <c r="A3429"/>
    </row>
    <row r="3430" spans="1:1" ht="15" x14ac:dyDescent="0.2">
      <c r="A3430"/>
    </row>
    <row r="3431" spans="1:1" ht="15" x14ac:dyDescent="0.2">
      <c r="A3431"/>
    </row>
    <row r="3432" spans="1:1" ht="15" x14ac:dyDescent="0.2">
      <c r="A3432"/>
    </row>
    <row r="3433" spans="1:1" ht="15" x14ac:dyDescent="0.2">
      <c r="A3433"/>
    </row>
    <row r="3434" spans="1:1" ht="15" x14ac:dyDescent="0.2">
      <c r="A3434"/>
    </row>
    <row r="3435" spans="1:1" ht="15" x14ac:dyDescent="0.2">
      <c r="A3435"/>
    </row>
    <row r="3436" spans="1:1" ht="15" x14ac:dyDescent="0.2">
      <c r="A3436"/>
    </row>
    <row r="3437" spans="1:1" ht="15" x14ac:dyDescent="0.2">
      <c r="A3437"/>
    </row>
    <row r="3438" spans="1:1" ht="15" x14ac:dyDescent="0.2">
      <c r="A3438"/>
    </row>
    <row r="3439" spans="1:1" ht="15" x14ac:dyDescent="0.2">
      <c r="A3439"/>
    </row>
    <row r="3440" spans="1:1" ht="15" x14ac:dyDescent="0.2">
      <c r="A3440"/>
    </row>
    <row r="3441" spans="1:1" ht="15" x14ac:dyDescent="0.2">
      <c r="A3441"/>
    </row>
    <row r="3442" spans="1:1" ht="15" x14ac:dyDescent="0.2">
      <c r="A3442"/>
    </row>
    <row r="3443" spans="1:1" ht="15" x14ac:dyDescent="0.2">
      <c r="A3443"/>
    </row>
    <row r="3444" spans="1:1" ht="15" x14ac:dyDescent="0.2">
      <c r="A3444"/>
    </row>
    <row r="3445" spans="1:1" ht="15" x14ac:dyDescent="0.2">
      <c r="A3445"/>
    </row>
    <row r="3446" spans="1:1" ht="15" x14ac:dyDescent="0.2">
      <c r="A3446"/>
    </row>
    <row r="3447" spans="1:1" ht="15" x14ac:dyDescent="0.2">
      <c r="A3447"/>
    </row>
    <row r="3448" spans="1:1" ht="15" x14ac:dyDescent="0.2">
      <c r="A3448"/>
    </row>
    <row r="3449" spans="1:1" ht="15" x14ac:dyDescent="0.2">
      <c r="A3449"/>
    </row>
    <row r="3450" spans="1:1" ht="15" x14ac:dyDescent="0.2">
      <c r="A3450"/>
    </row>
    <row r="3451" spans="1:1" ht="15" x14ac:dyDescent="0.2">
      <c r="A3451"/>
    </row>
    <row r="3452" spans="1:1" ht="15" x14ac:dyDescent="0.2">
      <c r="A3452"/>
    </row>
    <row r="3453" spans="1:1" ht="15" x14ac:dyDescent="0.2">
      <c r="A3453"/>
    </row>
    <row r="3454" spans="1:1" ht="15" x14ac:dyDescent="0.2">
      <c r="A3454"/>
    </row>
    <row r="3455" spans="1:1" ht="15" x14ac:dyDescent="0.2">
      <c r="A3455"/>
    </row>
    <row r="3456" spans="1:1" ht="15" x14ac:dyDescent="0.2">
      <c r="A3456"/>
    </row>
    <row r="3457" spans="1:1" ht="15" x14ac:dyDescent="0.2">
      <c r="A3457"/>
    </row>
    <row r="3458" spans="1:1" ht="15" x14ac:dyDescent="0.2">
      <c r="A3458"/>
    </row>
    <row r="3459" spans="1:1" ht="15" x14ac:dyDescent="0.2">
      <c r="A3459"/>
    </row>
    <row r="3460" spans="1:1" ht="15" x14ac:dyDescent="0.2">
      <c r="A3460"/>
    </row>
    <row r="3461" spans="1:1" ht="15" x14ac:dyDescent="0.2">
      <c r="A3461"/>
    </row>
    <row r="3462" spans="1:1" ht="15" x14ac:dyDescent="0.2">
      <c r="A3462"/>
    </row>
    <row r="3463" spans="1:1" ht="15" x14ac:dyDescent="0.2">
      <c r="A3463"/>
    </row>
    <row r="3464" spans="1:1" ht="15" x14ac:dyDescent="0.2">
      <c r="A3464"/>
    </row>
    <row r="3465" spans="1:1" ht="15" x14ac:dyDescent="0.2">
      <c r="A3465"/>
    </row>
    <row r="3466" spans="1:1" ht="15" x14ac:dyDescent="0.2">
      <c r="A3466"/>
    </row>
    <row r="3467" spans="1:1" ht="15" x14ac:dyDescent="0.2">
      <c r="A3467"/>
    </row>
    <row r="3468" spans="1:1" ht="15" x14ac:dyDescent="0.2">
      <c r="A3468"/>
    </row>
    <row r="3469" spans="1:1" ht="15" x14ac:dyDescent="0.2">
      <c r="A3469"/>
    </row>
    <row r="3470" spans="1:1" ht="15" x14ac:dyDescent="0.2">
      <c r="A3470"/>
    </row>
    <row r="3471" spans="1:1" ht="15" x14ac:dyDescent="0.2">
      <c r="A3471"/>
    </row>
    <row r="3472" spans="1:1" ht="15" x14ac:dyDescent="0.2">
      <c r="A3472"/>
    </row>
    <row r="3473" spans="1:1" ht="15" x14ac:dyDescent="0.2">
      <c r="A3473"/>
    </row>
    <row r="3474" spans="1:1" ht="15" x14ac:dyDescent="0.2">
      <c r="A3474"/>
    </row>
    <row r="3475" spans="1:1" ht="15" x14ac:dyDescent="0.2">
      <c r="A3475"/>
    </row>
    <row r="3476" spans="1:1" ht="15" x14ac:dyDescent="0.2">
      <c r="A3476"/>
    </row>
    <row r="3477" spans="1:1" ht="15" x14ac:dyDescent="0.2">
      <c r="A3477"/>
    </row>
    <row r="3478" spans="1:1" ht="15" x14ac:dyDescent="0.2">
      <c r="A3478"/>
    </row>
    <row r="3479" spans="1:1" ht="15" x14ac:dyDescent="0.2">
      <c r="A3479"/>
    </row>
    <row r="3480" spans="1:1" ht="15" x14ac:dyDescent="0.2">
      <c r="A3480"/>
    </row>
    <row r="3481" spans="1:1" ht="15" x14ac:dyDescent="0.2">
      <c r="A3481"/>
    </row>
    <row r="3482" spans="1:1" ht="15" x14ac:dyDescent="0.2">
      <c r="A3482"/>
    </row>
    <row r="3483" spans="1:1" ht="15" x14ac:dyDescent="0.2">
      <c r="A3483"/>
    </row>
    <row r="3484" spans="1:1" ht="15" x14ac:dyDescent="0.2">
      <c r="A3484"/>
    </row>
    <row r="3485" spans="1:1" ht="15" x14ac:dyDescent="0.2">
      <c r="A3485"/>
    </row>
    <row r="3486" spans="1:1" ht="15" x14ac:dyDescent="0.2">
      <c r="A3486"/>
    </row>
    <row r="3487" spans="1:1" ht="15" x14ac:dyDescent="0.2">
      <c r="A3487"/>
    </row>
    <row r="3488" spans="1:1" ht="15" x14ac:dyDescent="0.2">
      <c r="A3488"/>
    </row>
    <row r="3489" spans="1:1" ht="15" x14ac:dyDescent="0.2">
      <c r="A3489"/>
    </row>
    <row r="3490" spans="1:1" ht="15" x14ac:dyDescent="0.2">
      <c r="A3490"/>
    </row>
    <row r="3491" spans="1:1" ht="15" x14ac:dyDescent="0.2">
      <c r="A3491"/>
    </row>
    <row r="3492" spans="1:1" ht="15" x14ac:dyDescent="0.2">
      <c r="A3492"/>
    </row>
    <row r="3493" spans="1:1" ht="15" x14ac:dyDescent="0.2">
      <c r="A3493"/>
    </row>
    <row r="3494" spans="1:1" ht="15" x14ac:dyDescent="0.2">
      <c r="A3494"/>
    </row>
    <row r="3495" spans="1:1" ht="15" x14ac:dyDescent="0.2">
      <c r="A3495"/>
    </row>
    <row r="3496" spans="1:1" ht="15" x14ac:dyDescent="0.2">
      <c r="A3496"/>
    </row>
    <row r="3497" spans="1:1" ht="15" x14ac:dyDescent="0.2">
      <c r="A3497"/>
    </row>
    <row r="3498" spans="1:1" ht="15" x14ac:dyDescent="0.2">
      <c r="A3498"/>
    </row>
    <row r="3499" spans="1:1" ht="15" x14ac:dyDescent="0.2">
      <c r="A3499"/>
    </row>
    <row r="3500" spans="1:1" ht="15" x14ac:dyDescent="0.2">
      <c r="A3500"/>
    </row>
    <row r="3501" spans="1:1" ht="15" x14ac:dyDescent="0.2">
      <c r="A3501"/>
    </row>
    <row r="3502" spans="1:1" ht="15" x14ac:dyDescent="0.2">
      <c r="A3502"/>
    </row>
    <row r="3503" spans="1:1" ht="15" x14ac:dyDescent="0.2">
      <c r="A3503"/>
    </row>
    <row r="3504" spans="1:1" ht="15" x14ac:dyDescent="0.2">
      <c r="A3504"/>
    </row>
    <row r="3505" spans="1:1" ht="15" x14ac:dyDescent="0.2">
      <c r="A3505"/>
    </row>
    <row r="3506" spans="1:1" ht="15" x14ac:dyDescent="0.2">
      <c r="A3506"/>
    </row>
    <row r="3507" spans="1:1" ht="15" x14ac:dyDescent="0.2">
      <c r="A3507"/>
    </row>
    <row r="3508" spans="1:1" ht="15" x14ac:dyDescent="0.2">
      <c r="A3508"/>
    </row>
    <row r="3509" spans="1:1" ht="15" x14ac:dyDescent="0.2">
      <c r="A3509"/>
    </row>
    <row r="3510" spans="1:1" ht="15" x14ac:dyDescent="0.2">
      <c r="A3510"/>
    </row>
    <row r="3511" spans="1:1" ht="15" x14ac:dyDescent="0.2">
      <c r="A3511"/>
    </row>
    <row r="3512" spans="1:1" ht="15" x14ac:dyDescent="0.2">
      <c r="A3512"/>
    </row>
    <row r="3513" spans="1:1" ht="15" x14ac:dyDescent="0.2">
      <c r="A3513"/>
    </row>
    <row r="3514" spans="1:1" ht="15" x14ac:dyDescent="0.2">
      <c r="A3514"/>
    </row>
    <row r="3515" spans="1:1" ht="15" x14ac:dyDescent="0.2">
      <c r="A3515"/>
    </row>
    <row r="3516" spans="1:1" ht="15" x14ac:dyDescent="0.2">
      <c r="A3516"/>
    </row>
    <row r="3517" spans="1:1" ht="15" x14ac:dyDescent="0.2">
      <c r="A3517"/>
    </row>
    <row r="3518" spans="1:1" ht="15" x14ac:dyDescent="0.2">
      <c r="A3518"/>
    </row>
    <row r="3519" spans="1:1" ht="15" x14ac:dyDescent="0.2">
      <c r="A3519"/>
    </row>
    <row r="3520" spans="1:1" ht="15" x14ac:dyDescent="0.2">
      <c r="A3520"/>
    </row>
    <row r="3521" spans="1:1" ht="15" x14ac:dyDescent="0.2">
      <c r="A3521"/>
    </row>
    <row r="3522" spans="1:1" ht="15" x14ac:dyDescent="0.2">
      <c r="A3522"/>
    </row>
    <row r="3523" spans="1:1" ht="15" x14ac:dyDescent="0.2">
      <c r="A3523"/>
    </row>
    <row r="3524" spans="1:1" ht="15" x14ac:dyDescent="0.2">
      <c r="A3524"/>
    </row>
    <row r="3525" spans="1:1" ht="15" x14ac:dyDescent="0.2">
      <c r="A3525"/>
    </row>
    <row r="3526" spans="1:1" ht="15" x14ac:dyDescent="0.2">
      <c r="A3526"/>
    </row>
    <row r="3527" spans="1:1" ht="15" x14ac:dyDescent="0.2">
      <c r="A3527"/>
    </row>
    <row r="3528" spans="1:1" ht="15" x14ac:dyDescent="0.2">
      <c r="A3528"/>
    </row>
    <row r="3529" spans="1:1" ht="15" x14ac:dyDescent="0.2">
      <c r="A3529"/>
    </row>
    <row r="3530" spans="1:1" ht="15" x14ac:dyDescent="0.2">
      <c r="A3530"/>
    </row>
    <row r="3531" spans="1:1" ht="15" x14ac:dyDescent="0.2">
      <c r="A3531"/>
    </row>
    <row r="3532" spans="1:1" ht="15" x14ac:dyDescent="0.2">
      <c r="A3532"/>
    </row>
    <row r="3533" spans="1:1" ht="15" x14ac:dyDescent="0.2">
      <c r="A3533"/>
    </row>
    <row r="3534" spans="1:1" ht="15" x14ac:dyDescent="0.2">
      <c r="A3534"/>
    </row>
    <row r="3535" spans="1:1" ht="15" x14ac:dyDescent="0.2">
      <c r="A3535"/>
    </row>
    <row r="3536" spans="1:1" ht="15" x14ac:dyDescent="0.2">
      <c r="A3536"/>
    </row>
    <row r="3537" spans="1:1" ht="15" x14ac:dyDescent="0.2">
      <c r="A3537"/>
    </row>
    <row r="3538" spans="1:1" ht="15" x14ac:dyDescent="0.2">
      <c r="A3538"/>
    </row>
    <row r="3539" spans="1:1" ht="15" x14ac:dyDescent="0.2">
      <c r="A3539"/>
    </row>
    <row r="3540" spans="1:1" ht="15" x14ac:dyDescent="0.2">
      <c r="A3540"/>
    </row>
    <row r="3541" spans="1:1" ht="15" x14ac:dyDescent="0.2">
      <c r="A3541"/>
    </row>
    <row r="3542" spans="1:1" ht="15" x14ac:dyDescent="0.2">
      <c r="A3542"/>
    </row>
    <row r="3543" spans="1:1" ht="15" x14ac:dyDescent="0.2">
      <c r="A3543"/>
    </row>
    <row r="3544" spans="1:1" ht="15" x14ac:dyDescent="0.2">
      <c r="A3544"/>
    </row>
    <row r="3545" spans="1:1" ht="15" x14ac:dyDescent="0.2">
      <c r="A3545"/>
    </row>
    <row r="3546" spans="1:1" ht="15" x14ac:dyDescent="0.2">
      <c r="A3546"/>
    </row>
    <row r="3547" spans="1:1" ht="15" x14ac:dyDescent="0.2">
      <c r="A3547"/>
    </row>
    <row r="3548" spans="1:1" ht="15" x14ac:dyDescent="0.2">
      <c r="A3548"/>
    </row>
    <row r="3549" spans="1:1" ht="15" x14ac:dyDescent="0.2">
      <c r="A3549"/>
    </row>
    <row r="3550" spans="1:1" ht="15" x14ac:dyDescent="0.2">
      <c r="A3550"/>
    </row>
    <row r="3551" spans="1:1" ht="15" x14ac:dyDescent="0.2">
      <c r="A3551"/>
    </row>
    <row r="3552" spans="1:1" ht="15" x14ac:dyDescent="0.2">
      <c r="A3552"/>
    </row>
    <row r="3553" spans="1:1" ht="15" x14ac:dyDescent="0.2">
      <c r="A3553"/>
    </row>
    <row r="3554" spans="1:1" ht="15" x14ac:dyDescent="0.2">
      <c r="A3554"/>
    </row>
    <row r="3555" spans="1:1" ht="15" x14ac:dyDescent="0.2">
      <c r="A3555"/>
    </row>
    <row r="3556" spans="1:1" ht="15" x14ac:dyDescent="0.2">
      <c r="A3556"/>
    </row>
    <row r="3557" spans="1:1" ht="15" x14ac:dyDescent="0.2">
      <c r="A3557"/>
    </row>
    <row r="3558" spans="1:1" ht="15" x14ac:dyDescent="0.2">
      <c r="A3558"/>
    </row>
    <row r="3559" spans="1:1" ht="15" x14ac:dyDescent="0.2">
      <c r="A3559"/>
    </row>
    <row r="3560" spans="1:1" ht="15" x14ac:dyDescent="0.2">
      <c r="A3560"/>
    </row>
    <row r="3561" spans="1:1" ht="15" x14ac:dyDescent="0.2">
      <c r="A3561"/>
    </row>
    <row r="3562" spans="1:1" ht="15" x14ac:dyDescent="0.2">
      <c r="A3562"/>
    </row>
    <row r="3563" spans="1:1" ht="15" x14ac:dyDescent="0.2">
      <c r="A3563"/>
    </row>
    <row r="3564" spans="1:1" ht="15" x14ac:dyDescent="0.2">
      <c r="A3564"/>
    </row>
    <row r="3565" spans="1:1" ht="15" x14ac:dyDescent="0.2">
      <c r="A3565"/>
    </row>
    <row r="3566" spans="1:1" ht="15" x14ac:dyDescent="0.2">
      <c r="A3566"/>
    </row>
    <row r="3567" spans="1:1" ht="15" x14ac:dyDescent="0.2">
      <c r="A3567"/>
    </row>
    <row r="3568" spans="1:1" ht="15" x14ac:dyDescent="0.2">
      <c r="A3568"/>
    </row>
    <row r="3569" spans="1:1" ht="15" x14ac:dyDescent="0.2">
      <c r="A3569"/>
    </row>
    <row r="3570" spans="1:1" ht="15" x14ac:dyDescent="0.2">
      <c r="A3570"/>
    </row>
    <row r="3571" spans="1:1" ht="15" x14ac:dyDescent="0.2">
      <c r="A3571"/>
    </row>
    <row r="3572" spans="1:1" ht="15" x14ac:dyDescent="0.2">
      <c r="A3572"/>
    </row>
    <row r="3573" spans="1:1" ht="15" x14ac:dyDescent="0.2">
      <c r="A3573"/>
    </row>
    <row r="3574" spans="1:1" ht="15" x14ac:dyDescent="0.2">
      <c r="A3574"/>
    </row>
    <row r="3575" spans="1:1" ht="15" x14ac:dyDescent="0.2">
      <c r="A3575"/>
    </row>
    <row r="3576" spans="1:1" ht="15" x14ac:dyDescent="0.2">
      <c r="A3576"/>
    </row>
    <row r="3577" spans="1:1" ht="15" x14ac:dyDescent="0.2">
      <c r="A3577"/>
    </row>
    <row r="3578" spans="1:1" ht="15" x14ac:dyDescent="0.2">
      <c r="A3578"/>
    </row>
    <row r="3579" spans="1:1" ht="15" x14ac:dyDescent="0.2">
      <c r="A3579"/>
    </row>
    <row r="3580" spans="1:1" ht="15" x14ac:dyDescent="0.2">
      <c r="A3580"/>
    </row>
    <row r="3581" spans="1:1" ht="15" x14ac:dyDescent="0.2">
      <c r="A3581"/>
    </row>
    <row r="3582" spans="1:1" ht="15" x14ac:dyDescent="0.2">
      <c r="A3582"/>
    </row>
    <row r="3583" spans="1:1" ht="15" x14ac:dyDescent="0.2">
      <c r="A3583"/>
    </row>
    <row r="3584" spans="1:1" ht="15" x14ac:dyDescent="0.2">
      <c r="A3584"/>
    </row>
    <row r="3585" spans="1:1" ht="15" x14ac:dyDescent="0.2">
      <c r="A3585"/>
    </row>
    <row r="3586" spans="1:1" ht="15" x14ac:dyDescent="0.2">
      <c r="A3586"/>
    </row>
    <row r="3587" spans="1:1" ht="15" x14ac:dyDescent="0.2">
      <c r="A3587"/>
    </row>
    <row r="3588" spans="1:1" ht="15" x14ac:dyDescent="0.2">
      <c r="A3588"/>
    </row>
    <row r="3589" spans="1:1" ht="15" x14ac:dyDescent="0.2">
      <c r="A3589"/>
    </row>
    <row r="3590" spans="1:1" ht="15" x14ac:dyDescent="0.2">
      <c r="A3590"/>
    </row>
    <row r="3591" spans="1:1" ht="15" x14ac:dyDescent="0.2">
      <c r="A3591"/>
    </row>
    <row r="3592" spans="1:1" ht="15" x14ac:dyDescent="0.2">
      <c r="A3592"/>
    </row>
    <row r="3593" spans="1:1" ht="15" x14ac:dyDescent="0.2">
      <c r="A3593"/>
    </row>
    <row r="3594" spans="1:1" ht="15" x14ac:dyDescent="0.2">
      <c r="A3594"/>
    </row>
    <row r="3595" spans="1:1" ht="15" x14ac:dyDescent="0.2">
      <c r="A3595"/>
    </row>
    <row r="3596" spans="1:1" ht="15" x14ac:dyDescent="0.2">
      <c r="A3596"/>
    </row>
    <row r="3597" spans="1:1" ht="15" x14ac:dyDescent="0.2">
      <c r="A3597"/>
    </row>
    <row r="3598" spans="1:1" ht="15" x14ac:dyDescent="0.2">
      <c r="A3598"/>
    </row>
    <row r="3599" spans="1:1" ht="15" x14ac:dyDescent="0.2">
      <c r="A3599"/>
    </row>
    <row r="3600" spans="1:1" ht="15" x14ac:dyDescent="0.2">
      <c r="A3600"/>
    </row>
    <row r="3601" spans="1:1" ht="15" x14ac:dyDescent="0.2">
      <c r="A3601"/>
    </row>
    <row r="3602" spans="1:1" ht="15" x14ac:dyDescent="0.2">
      <c r="A3602"/>
    </row>
    <row r="3603" spans="1:1" ht="15" x14ac:dyDescent="0.2">
      <c r="A3603"/>
    </row>
    <row r="3604" spans="1:1" ht="15" x14ac:dyDescent="0.2">
      <c r="A3604"/>
    </row>
    <row r="3605" spans="1:1" ht="15" x14ac:dyDescent="0.2">
      <c r="A3605"/>
    </row>
    <row r="3606" spans="1:1" ht="15" x14ac:dyDescent="0.2">
      <c r="A3606"/>
    </row>
    <row r="3607" spans="1:1" ht="15" x14ac:dyDescent="0.2">
      <c r="A3607"/>
    </row>
    <row r="3608" spans="1:1" ht="15" x14ac:dyDescent="0.2">
      <c r="A3608"/>
    </row>
    <row r="3609" spans="1:1" ht="15" x14ac:dyDescent="0.2">
      <c r="A3609"/>
    </row>
    <row r="3610" spans="1:1" ht="15" x14ac:dyDescent="0.2">
      <c r="A3610"/>
    </row>
    <row r="3611" spans="1:1" ht="15" x14ac:dyDescent="0.2">
      <c r="A3611"/>
    </row>
    <row r="3612" spans="1:1" ht="15" x14ac:dyDescent="0.2">
      <c r="A3612"/>
    </row>
    <row r="3613" spans="1:1" ht="15" x14ac:dyDescent="0.2">
      <c r="A3613"/>
    </row>
    <row r="3614" spans="1:1" ht="15" x14ac:dyDescent="0.2">
      <c r="A3614"/>
    </row>
    <row r="3615" spans="1:1" ht="15" x14ac:dyDescent="0.2">
      <c r="A3615"/>
    </row>
    <row r="3616" spans="1:1" ht="15" x14ac:dyDescent="0.2">
      <c r="A3616"/>
    </row>
    <row r="3617" spans="1:1" ht="15" x14ac:dyDescent="0.2">
      <c r="A3617"/>
    </row>
    <row r="3618" spans="1:1" ht="15" x14ac:dyDescent="0.2">
      <c r="A3618"/>
    </row>
    <row r="3619" spans="1:1" ht="15" x14ac:dyDescent="0.2">
      <c r="A3619"/>
    </row>
    <row r="3620" spans="1:1" ht="15" x14ac:dyDescent="0.2">
      <c r="A3620"/>
    </row>
    <row r="3621" spans="1:1" ht="15" x14ac:dyDescent="0.2">
      <c r="A3621"/>
    </row>
    <row r="3622" spans="1:1" ht="15" x14ac:dyDescent="0.2">
      <c r="A3622"/>
    </row>
    <row r="3623" spans="1:1" ht="15" x14ac:dyDescent="0.2">
      <c r="A3623"/>
    </row>
    <row r="3624" spans="1:1" ht="15" x14ac:dyDescent="0.2">
      <c r="A3624"/>
    </row>
    <row r="3625" spans="1:1" ht="15" x14ac:dyDescent="0.2">
      <c r="A3625"/>
    </row>
    <row r="3626" spans="1:1" ht="15" x14ac:dyDescent="0.2">
      <c r="A3626"/>
    </row>
    <row r="3627" spans="1:1" ht="15" x14ac:dyDescent="0.2">
      <c r="A3627"/>
    </row>
    <row r="3628" spans="1:1" ht="15" x14ac:dyDescent="0.2">
      <c r="A3628"/>
    </row>
    <row r="3629" spans="1:1" ht="15" x14ac:dyDescent="0.2">
      <c r="A3629"/>
    </row>
    <row r="3630" spans="1:1" ht="15" x14ac:dyDescent="0.2">
      <c r="A3630"/>
    </row>
    <row r="3631" spans="1:1" ht="15" x14ac:dyDescent="0.2">
      <c r="A3631"/>
    </row>
    <row r="3632" spans="1:1" ht="15" x14ac:dyDescent="0.2">
      <c r="A3632"/>
    </row>
    <row r="3633" spans="1:1" ht="15" x14ac:dyDescent="0.2">
      <c r="A3633"/>
    </row>
    <row r="3634" spans="1:1" ht="15" x14ac:dyDescent="0.2">
      <c r="A3634"/>
    </row>
    <row r="3635" spans="1:1" ht="15" x14ac:dyDescent="0.2">
      <c r="A3635"/>
    </row>
    <row r="3636" spans="1:1" ht="15" x14ac:dyDescent="0.2">
      <c r="A3636"/>
    </row>
    <row r="3637" spans="1:1" ht="15" x14ac:dyDescent="0.2">
      <c r="A3637"/>
    </row>
    <row r="3638" spans="1:1" ht="15" x14ac:dyDescent="0.2">
      <c r="A3638"/>
    </row>
    <row r="3639" spans="1:1" ht="15" x14ac:dyDescent="0.2">
      <c r="A3639"/>
    </row>
    <row r="3640" spans="1:1" ht="15" x14ac:dyDescent="0.2">
      <c r="A3640"/>
    </row>
    <row r="3641" spans="1:1" ht="15" x14ac:dyDescent="0.2">
      <c r="A3641"/>
    </row>
    <row r="3642" spans="1:1" ht="15" x14ac:dyDescent="0.2">
      <c r="A3642"/>
    </row>
    <row r="3643" spans="1:1" ht="15" x14ac:dyDescent="0.2">
      <c r="A3643"/>
    </row>
    <row r="3644" spans="1:1" ht="15" x14ac:dyDescent="0.2">
      <c r="A3644"/>
    </row>
    <row r="3645" spans="1:1" ht="15" x14ac:dyDescent="0.2">
      <c r="A3645"/>
    </row>
    <row r="3646" spans="1:1" ht="15" x14ac:dyDescent="0.2">
      <c r="A3646"/>
    </row>
    <row r="3647" spans="1:1" ht="15" x14ac:dyDescent="0.2">
      <c r="A3647"/>
    </row>
    <row r="3648" spans="1:1" ht="15" x14ac:dyDescent="0.2">
      <c r="A3648"/>
    </row>
    <row r="3649" spans="1:1" ht="15" x14ac:dyDescent="0.2">
      <c r="A3649"/>
    </row>
    <row r="3650" spans="1:1" ht="15" x14ac:dyDescent="0.2">
      <c r="A3650"/>
    </row>
    <row r="3651" spans="1:1" ht="15" x14ac:dyDescent="0.2">
      <c r="A3651"/>
    </row>
    <row r="3652" spans="1:1" ht="15" x14ac:dyDescent="0.2">
      <c r="A3652"/>
    </row>
    <row r="3653" spans="1:1" ht="15" x14ac:dyDescent="0.2">
      <c r="A3653"/>
    </row>
    <row r="3654" spans="1:1" ht="15" x14ac:dyDescent="0.2">
      <c r="A3654"/>
    </row>
    <row r="3655" spans="1:1" ht="15" x14ac:dyDescent="0.2">
      <c r="A3655"/>
    </row>
    <row r="3656" spans="1:1" ht="15" x14ac:dyDescent="0.2">
      <c r="A3656"/>
    </row>
    <row r="3657" spans="1:1" ht="15" x14ac:dyDescent="0.2">
      <c r="A3657"/>
    </row>
    <row r="3658" spans="1:1" ht="15" x14ac:dyDescent="0.2">
      <c r="A3658"/>
    </row>
    <row r="3659" spans="1:1" ht="15" x14ac:dyDescent="0.2">
      <c r="A3659"/>
    </row>
    <row r="3660" spans="1:1" ht="15" x14ac:dyDescent="0.2">
      <c r="A3660"/>
    </row>
    <row r="3661" spans="1:1" ht="15" x14ac:dyDescent="0.2">
      <c r="A3661"/>
    </row>
    <row r="3662" spans="1:1" ht="15" x14ac:dyDescent="0.2">
      <c r="A3662"/>
    </row>
    <row r="3663" spans="1:1" ht="15" x14ac:dyDescent="0.2">
      <c r="A3663"/>
    </row>
    <row r="3664" spans="1:1" ht="15" x14ac:dyDescent="0.2">
      <c r="A3664"/>
    </row>
    <row r="3665" spans="1:1" ht="15" x14ac:dyDescent="0.2">
      <c r="A3665"/>
    </row>
    <row r="3666" spans="1:1" ht="15" x14ac:dyDescent="0.2">
      <c r="A3666"/>
    </row>
    <row r="3667" spans="1:1" ht="15" x14ac:dyDescent="0.2">
      <c r="A3667"/>
    </row>
    <row r="3668" spans="1:1" ht="15" x14ac:dyDescent="0.2">
      <c r="A3668"/>
    </row>
    <row r="3669" spans="1:1" ht="15" x14ac:dyDescent="0.2">
      <c r="A3669"/>
    </row>
    <row r="3670" spans="1:1" ht="15" x14ac:dyDescent="0.2">
      <c r="A3670"/>
    </row>
    <row r="3671" spans="1:1" ht="15" x14ac:dyDescent="0.2">
      <c r="A3671"/>
    </row>
    <row r="3672" spans="1:1" ht="15" x14ac:dyDescent="0.2">
      <c r="A3672"/>
    </row>
    <row r="3673" spans="1:1" ht="15" x14ac:dyDescent="0.2">
      <c r="A3673"/>
    </row>
    <row r="3674" spans="1:1" ht="15" x14ac:dyDescent="0.2">
      <c r="A3674"/>
    </row>
    <row r="3675" spans="1:1" ht="15" x14ac:dyDescent="0.2">
      <c r="A3675"/>
    </row>
    <row r="3676" spans="1:1" ht="15" x14ac:dyDescent="0.2">
      <c r="A3676"/>
    </row>
    <row r="3677" spans="1:1" ht="15" x14ac:dyDescent="0.2">
      <c r="A3677"/>
    </row>
    <row r="3678" spans="1:1" ht="15" x14ac:dyDescent="0.2">
      <c r="A3678"/>
    </row>
    <row r="3679" spans="1:1" ht="15" x14ac:dyDescent="0.2">
      <c r="A3679"/>
    </row>
    <row r="3680" spans="1:1" ht="15" x14ac:dyDescent="0.2">
      <c r="A3680"/>
    </row>
    <row r="3681" spans="1:1" ht="15" x14ac:dyDescent="0.2">
      <c r="A3681"/>
    </row>
    <row r="3682" spans="1:1" ht="15" x14ac:dyDescent="0.2">
      <c r="A3682"/>
    </row>
    <row r="3683" spans="1:1" ht="15" x14ac:dyDescent="0.2">
      <c r="A3683"/>
    </row>
    <row r="3684" spans="1:1" ht="15" x14ac:dyDescent="0.2">
      <c r="A3684"/>
    </row>
    <row r="3685" spans="1:1" ht="15" x14ac:dyDescent="0.2">
      <c r="A3685"/>
    </row>
    <row r="3686" spans="1:1" ht="15" x14ac:dyDescent="0.2">
      <c r="A3686"/>
    </row>
    <row r="3687" spans="1:1" ht="15" x14ac:dyDescent="0.2">
      <c r="A3687"/>
    </row>
    <row r="3688" spans="1:1" ht="15" x14ac:dyDescent="0.2">
      <c r="A3688"/>
    </row>
    <row r="3689" spans="1:1" ht="15" x14ac:dyDescent="0.2">
      <c r="A3689"/>
    </row>
    <row r="3690" spans="1:1" ht="15" x14ac:dyDescent="0.2">
      <c r="A3690"/>
    </row>
    <row r="3691" spans="1:1" ht="15" x14ac:dyDescent="0.2">
      <c r="A3691"/>
    </row>
    <row r="3692" spans="1:1" ht="15" x14ac:dyDescent="0.2">
      <c r="A3692"/>
    </row>
    <row r="3693" spans="1:1" ht="15" x14ac:dyDescent="0.2">
      <c r="A3693"/>
    </row>
    <row r="3694" spans="1:1" ht="15" x14ac:dyDescent="0.2">
      <c r="A3694"/>
    </row>
    <row r="3695" spans="1:1" ht="15" x14ac:dyDescent="0.2">
      <c r="A3695"/>
    </row>
    <row r="3696" spans="1:1" ht="15" x14ac:dyDescent="0.2">
      <c r="A3696"/>
    </row>
    <row r="3697" spans="1:1" ht="15" x14ac:dyDescent="0.2">
      <c r="A3697"/>
    </row>
    <row r="3698" spans="1:1" ht="15" x14ac:dyDescent="0.2">
      <c r="A3698"/>
    </row>
    <row r="3699" spans="1:1" ht="15" x14ac:dyDescent="0.2">
      <c r="A3699"/>
    </row>
    <row r="3700" spans="1:1" ht="15" x14ac:dyDescent="0.2">
      <c r="A3700"/>
    </row>
    <row r="3701" spans="1:1" ht="15" x14ac:dyDescent="0.2">
      <c r="A3701"/>
    </row>
    <row r="3702" spans="1:1" ht="15" x14ac:dyDescent="0.2">
      <c r="A3702"/>
    </row>
    <row r="3703" spans="1:1" ht="15" x14ac:dyDescent="0.2">
      <c r="A3703"/>
    </row>
    <row r="3704" spans="1:1" ht="15" x14ac:dyDescent="0.2">
      <c r="A3704"/>
    </row>
    <row r="3705" spans="1:1" ht="15" x14ac:dyDescent="0.2">
      <c r="A3705"/>
    </row>
    <row r="3706" spans="1:1" ht="15" x14ac:dyDescent="0.2">
      <c r="A3706"/>
    </row>
    <row r="3707" spans="1:1" ht="15" x14ac:dyDescent="0.2">
      <c r="A3707"/>
    </row>
    <row r="3708" spans="1:1" ht="15" x14ac:dyDescent="0.2">
      <c r="A3708"/>
    </row>
    <row r="3709" spans="1:1" ht="15" x14ac:dyDescent="0.2">
      <c r="A3709"/>
    </row>
    <row r="3710" spans="1:1" ht="15" x14ac:dyDescent="0.2">
      <c r="A3710"/>
    </row>
    <row r="3711" spans="1:1" ht="15" x14ac:dyDescent="0.2">
      <c r="A3711"/>
    </row>
    <row r="3712" spans="1:1" ht="15" x14ac:dyDescent="0.2">
      <c r="A3712"/>
    </row>
    <row r="3713" spans="1:1" ht="15" x14ac:dyDescent="0.2">
      <c r="A3713"/>
    </row>
    <row r="3714" spans="1:1" ht="15" x14ac:dyDescent="0.2">
      <c r="A3714"/>
    </row>
    <row r="3715" spans="1:1" ht="15" x14ac:dyDescent="0.2">
      <c r="A3715"/>
    </row>
    <row r="3716" spans="1:1" ht="15" x14ac:dyDescent="0.2">
      <c r="A3716"/>
    </row>
    <row r="3717" spans="1:1" ht="15" x14ac:dyDescent="0.2">
      <c r="A3717"/>
    </row>
    <row r="3718" spans="1:1" ht="15" x14ac:dyDescent="0.2">
      <c r="A3718"/>
    </row>
    <row r="3719" spans="1:1" ht="15" x14ac:dyDescent="0.2">
      <c r="A3719"/>
    </row>
    <row r="3720" spans="1:1" ht="15" x14ac:dyDescent="0.2">
      <c r="A3720"/>
    </row>
    <row r="3721" spans="1:1" ht="15" x14ac:dyDescent="0.2">
      <c r="A3721"/>
    </row>
    <row r="3722" spans="1:1" ht="15" x14ac:dyDescent="0.2">
      <c r="A3722"/>
    </row>
    <row r="3723" spans="1:1" ht="15" x14ac:dyDescent="0.2">
      <c r="A3723"/>
    </row>
    <row r="3724" spans="1:1" ht="15" x14ac:dyDescent="0.2">
      <c r="A3724"/>
    </row>
    <row r="3725" spans="1:1" ht="15" x14ac:dyDescent="0.2">
      <c r="A3725"/>
    </row>
    <row r="3726" spans="1:1" ht="15" x14ac:dyDescent="0.2">
      <c r="A3726"/>
    </row>
    <row r="3727" spans="1:1" ht="15" x14ac:dyDescent="0.2">
      <c r="A3727"/>
    </row>
    <row r="3728" spans="1:1" ht="15" x14ac:dyDescent="0.2">
      <c r="A3728"/>
    </row>
    <row r="3729" spans="1:1" ht="15" x14ac:dyDescent="0.2">
      <c r="A3729"/>
    </row>
    <row r="3730" spans="1:1" ht="15" x14ac:dyDescent="0.2">
      <c r="A3730"/>
    </row>
    <row r="3731" spans="1:1" ht="15" x14ac:dyDescent="0.2">
      <c r="A3731"/>
    </row>
    <row r="3732" spans="1:1" ht="15" x14ac:dyDescent="0.2">
      <c r="A3732"/>
    </row>
    <row r="3733" spans="1:1" ht="15" x14ac:dyDescent="0.2">
      <c r="A3733"/>
    </row>
    <row r="3734" spans="1:1" ht="15" x14ac:dyDescent="0.2">
      <c r="A3734"/>
    </row>
    <row r="3735" spans="1:1" ht="15" x14ac:dyDescent="0.2">
      <c r="A3735"/>
    </row>
    <row r="3736" spans="1:1" ht="15" x14ac:dyDescent="0.2">
      <c r="A3736"/>
    </row>
    <row r="3737" spans="1:1" ht="15" x14ac:dyDescent="0.2">
      <c r="A3737"/>
    </row>
    <row r="3738" spans="1:1" ht="15" x14ac:dyDescent="0.2">
      <c r="A3738"/>
    </row>
    <row r="3739" spans="1:1" ht="15" x14ac:dyDescent="0.2">
      <c r="A3739"/>
    </row>
    <row r="3740" spans="1:1" ht="15" x14ac:dyDescent="0.2">
      <c r="A3740"/>
    </row>
    <row r="3741" spans="1:1" ht="15" x14ac:dyDescent="0.2">
      <c r="A3741"/>
    </row>
    <row r="3742" spans="1:1" ht="15" x14ac:dyDescent="0.2">
      <c r="A3742"/>
    </row>
    <row r="3743" spans="1:1" ht="15" x14ac:dyDescent="0.2">
      <c r="A3743"/>
    </row>
    <row r="3744" spans="1:1" ht="15" x14ac:dyDescent="0.2">
      <c r="A3744"/>
    </row>
    <row r="3745" spans="1:1" ht="15" x14ac:dyDescent="0.2">
      <c r="A3745"/>
    </row>
    <row r="3746" spans="1:1" ht="15" x14ac:dyDescent="0.2">
      <c r="A3746"/>
    </row>
    <row r="3747" spans="1:1" ht="15" x14ac:dyDescent="0.2">
      <c r="A3747"/>
    </row>
    <row r="3748" spans="1:1" ht="15" x14ac:dyDescent="0.2">
      <c r="A3748"/>
    </row>
    <row r="3749" spans="1:1" ht="15" x14ac:dyDescent="0.2">
      <c r="A3749"/>
    </row>
    <row r="3750" spans="1:1" ht="15" x14ac:dyDescent="0.2">
      <c r="A3750"/>
    </row>
    <row r="3751" spans="1:1" ht="15" x14ac:dyDescent="0.2">
      <c r="A3751"/>
    </row>
    <row r="3752" spans="1:1" ht="15" x14ac:dyDescent="0.2">
      <c r="A3752"/>
    </row>
    <row r="3753" spans="1:1" ht="15" x14ac:dyDescent="0.2">
      <c r="A3753"/>
    </row>
    <row r="3754" spans="1:1" ht="15" x14ac:dyDescent="0.2">
      <c r="A3754"/>
    </row>
    <row r="3755" spans="1:1" ht="15" x14ac:dyDescent="0.2">
      <c r="A3755"/>
    </row>
    <row r="3756" spans="1:1" ht="15" x14ac:dyDescent="0.2">
      <c r="A3756"/>
    </row>
    <row r="3757" spans="1:1" ht="15" x14ac:dyDescent="0.2">
      <c r="A3757"/>
    </row>
    <row r="3758" spans="1:1" ht="15" x14ac:dyDescent="0.2">
      <c r="A3758"/>
    </row>
    <row r="3759" spans="1:1" ht="15" x14ac:dyDescent="0.2">
      <c r="A3759"/>
    </row>
    <row r="3760" spans="1:1" ht="15" x14ac:dyDescent="0.2">
      <c r="A3760"/>
    </row>
    <row r="3761" spans="1:1" ht="15" x14ac:dyDescent="0.2">
      <c r="A3761"/>
    </row>
    <row r="3762" spans="1:1" ht="15" x14ac:dyDescent="0.2">
      <c r="A3762"/>
    </row>
    <row r="3763" spans="1:1" ht="15" x14ac:dyDescent="0.2">
      <c r="A3763"/>
    </row>
    <row r="3764" spans="1:1" ht="15" x14ac:dyDescent="0.2">
      <c r="A3764"/>
    </row>
    <row r="3765" spans="1:1" ht="15" x14ac:dyDescent="0.2">
      <c r="A3765"/>
    </row>
    <row r="3766" spans="1:1" ht="15" x14ac:dyDescent="0.2">
      <c r="A3766"/>
    </row>
    <row r="3767" spans="1:1" ht="15" x14ac:dyDescent="0.2">
      <c r="A3767"/>
    </row>
    <row r="3768" spans="1:1" ht="15" x14ac:dyDescent="0.2">
      <c r="A3768"/>
    </row>
    <row r="3769" spans="1:1" ht="15" x14ac:dyDescent="0.2">
      <c r="A3769"/>
    </row>
    <row r="3770" spans="1:1" ht="15" x14ac:dyDescent="0.2">
      <c r="A3770"/>
    </row>
    <row r="3771" spans="1:1" ht="15" x14ac:dyDescent="0.2">
      <c r="A3771"/>
    </row>
    <row r="3772" spans="1:1" ht="15" x14ac:dyDescent="0.2">
      <c r="A3772"/>
    </row>
    <row r="3773" spans="1:1" ht="15" x14ac:dyDescent="0.2">
      <c r="A3773"/>
    </row>
    <row r="3774" spans="1:1" ht="15" x14ac:dyDescent="0.2">
      <c r="A3774"/>
    </row>
    <row r="3775" spans="1:1" ht="15" x14ac:dyDescent="0.2">
      <c r="A3775"/>
    </row>
    <row r="3776" spans="1:1" ht="15" x14ac:dyDescent="0.2">
      <c r="A3776"/>
    </row>
    <row r="3777" spans="1:1" ht="15" x14ac:dyDescent="0.2">
      <c r="A3777"/>
    </row>
    <row r="3778" spans="1:1" ht="15" x14ac:dyDescent="0.2">
      <c r="A3778"/>
    </row>
    <row r="3779" spans="1:1" ht="15" x14ac:dyDescent="0.2">
      <c r="A3779"/>
    </row>
    <row r="3780" spans="1:1" ht="15" x14ac:dyDescent="0.2">
      <c r="A3780"/>
    </row>
    <row r="3781" spans="1:1" ht="15" x14ac:dyDescent="0.2">
      <c r="A3781"/>
    </row>
    <row r="3782" spans="1:1" ht="15" x14ac:dyDescent="0.2">
      <c r="A3782"/>
    </row>
    <row r="3783" spans="1:1" ht="15" x14ac:dyDescent="0.2">
      <c r="A3783"/>
    </row>
    <row r="3784" spans="1:1" ht="15" x14ac:dyDescent="0.2">
      <c r="A3784"/>
    </row>
    <row r="3785" spans="1:1" ht="15" x14ac:dyDescent="0.2">
      <c r="A3785"/>
    </row>
    <row r="3786" spans="1:1" ht="15" x14ac:dyDescent="0.2">
      <c r="A3786"/>
    </row>
    <row r="3787" spans="1:1" ht="15" x14ac:dyDescent="0.2">
      <c r="A3787"/>
    </row>
    <row r="3788" spans="1:1" ht="15" x14ac:dyDescent="0.2">
      <c r="A3788"/>
    </row>
    <row r="3789" spans="1:1" ht="15" x14ac:dyDescent="0.2">
      <c r="A3789"/>
    </row>
    <row r="3790" spans="1:1" ht="15" x14ac:dyDescent="0.2">
      <c r="A3790"/>
    </row>
    <row r="3791" spans="1:1" ht="15" x14ac:dyDescent="0.2">
      <c r="A3791"/>
    </row>
    <row r="3792" spans="1:1" ht="15" x14ac:dyDescent="0.2">
      <c r="A3792"/>
    </row>
    <row r="3793" spans="1:1" ht="15" x14ac:dyDescent="0.2">
      <c r="A3793"/>
    </row>
    <row r="3794" spans="1:1" ht="15" x14ac:dyDescent="0.2">
      <c r="A3794"/>
    </row>
    <row r="3795" spans="1:1" ht="15" x14ac:dyDescent="0.2">
      <c r="A3795"/>
    </row>
    <row r="3796" spans="1:1" ht="15" x14ac:dyDescent="0.2">
      <c r="A3796"/>
    </row>
    <row r="3797" spans="1:1" ht="15" x14ac:dyDescent="0.2">
      <c r="A3797"/>
    </row>
    <row r="3798" spans="1:1" ht="15" x14ac:dyDescent="0.2">
      <c r="A3798"/>
    </row>
    <row r="3799" spans="1:1" ht="15" x14ac:dyDescent="0.2">
      <c r="A3799"/>
    </row>
    <row r="3800" spans="1:1" ht="15" x14ac:dyDescent="0.2">
      <c r="A3800"/>
    </row>
    <row r="3801" spans="1:1" ht="15" x14ac:dyDescent="0.2">
      <c r="A3801"/>
    </row>
    <row r="3802" spans="1:1" ht="15" x14ac:dyDescent="0.2">
      <c r="A3802"/>
    </row>
    <row r="3803" spans="1:1" ht="15" x14ac:dyDescent="0.2">
      <c r="A3803"/>
    </row>
    <row r="3804" spans="1:1" ht="15" x14ac:dyDescent="0.2">
      <c r="A3804"/>
    </row>
    <row r="3805" spans="1:1" ht="15" x14ac:dyDescent="0.2">
      <c r="A3805"/>
    </row>
    <row r="3806" spans="1:1" ht="15" x14ac:dyDescent="0.2">
      <c r="A3806"/>
    </row>
    <row r="3807" spans="1:1" ht="15" x14ac:dyDescent="0.2">
      <c r="A3807"/>
    </row>
    <row r="3808" spans="1:1" ht="15" x14ac:dyDescent="0.2">
      <c r="A3808"/>
    </row>
    <row r="3809" spans="1:1" ht="15" x14ac:dyDescent="0.2">
      <c r="A3809"/>
    </row>
    <row r="3810" spans="1:1" ht="15" x14ac:dyDescent="0.2">
      <c r="A3810"/>
    </row>
    <row r="3811" spans="1:1" ht="15" x14ac:dyDescent="0.2">
      <c r="A3811"/>
    </row>
    <row r="3812" spans="1:1" ht="15" x14ac:dyDescent="0.2">
      <c r="A3812"/>
    </row>
    <row r="3813" spans="1:1" ht="15" x14ac:dyDescent="0.2">
      <c r="A3813"/>
    </row>
    <row r="3814" spans="1:1" ht="15" x14ac:dyDescent="0.2">
      <c r="A3814"/>
    </row>
    <row r="3815" spans="1:1" ht="15" x14ac:dyDescent="0.2">
      <c r="A3815"/>
    </row>
    <row r="3816" spans="1:1" ht="15" x14ac:dyDescent="0.2">
      <c r="A3816"/>
    </row>
    <row r="3817" spans="1:1" ht="15" x14ac:dyDescent="0.2">
      <c r="A3817"/>
    </row>
    <row r="3818" spans="1:1" ht="15" x14ac:dyDescent="0.2">
      <c r="A3818"/>
    </row>
    <row r="3819" spans="1:1" ht="15" x14ac:dyDescent="0.2">
      <c r="A3819"/>
    </row>
    <row r="3820" spans="1:1" ht="15" x14ac:dyDescent="0.2">
      <c r="A3820"/>
    </row>
    <row r="3821" spans="1:1" ht="15" x14ac:dyDescent="0.2">
      <c r="A3821"/>
    </row>
    <row r="3822" spans="1:1" ht="15" x14ac:dyDescent="0.2">
      <c r="A3822"/>
    </row>
    <row r="3823" spans="1:1" ht="15" x14ac:dyDescent="0.2">
      <c r="A3823"/>
    </row>
    <row r="3824" spans="1:1" ht="15" x14ac:dyDescent="0.2">
      <c r="A3824"/>
    </row>
    <row r="3825" spans="1:1" ht="15" x14ac:dyDescent="0.2">
      <c r="A3825"/>
    </row>
    <row r="3826" spans="1:1" ht="15" x14ac:dyDescent="0.2">
      <c r="A3826"/>
    </row>
    <row r="3827" spans="1:1" ht="15" x14ac:dyDescent="0.2">
      <c r="A3827"/>
    </row>
    <row r="3828" spans="1:1" ht="15" x14ac:dyDescent="0.2">
      <c r="A3828"/>
    </row>
    <row r="3829" spans="1:1" ht="15" x14ac:dyDescent="0.2">
      <c r="A3829"/>
    </row>
    <row r="3830" spans="1:1" ht="15" x14ac:dyDescent="0.2">
      <c r="A3830"/>
    </row>
    <row r="3831" spans="1:1" ht="15" x14ac:dyDescent="0.2">
      <c r="A3831"/>
    </row>
    <row r="3832" spans="1:1" ht="15" x14ac:dyDescent="0.2">
      <c r="A3832"/>
    </row>
    <row r="3833" spans="1:1" ht="15" x14ac:dyDescent="0.2">
      <c r="A3833"/>
    </row>
    <row r="3834" spans="1:1" ht="15" x14ac:dyDescent="0.2">
      <c r="A3834"/>
    </row>
    <row r="3835" spans="1:1" ht="15" x14ac:dyDescent="0.2">
      <c r="A3835"/>
    </row>
    <row r="3836" spans="1:1" ht="15" x14ac:dyDescent="0.2">
      <c r="A3836"/>
    </row>
    <row r="3837" spans="1:1" ht="15" x14ac:dyDescent="0.2">
      <c r="A3837"/>
    </row>
    <row r="3838" spans="1:1" ht="15" x14ac:dyDescent="0.2">
      <c r="A3838"/>
    </row>
    <row r="3839" spans="1:1" ht="15" x14ac:dyDescent="0.2">
      <c r="A3839"/>
    </row>
    <row r="3840" spans="1:1" ht="15" x14ac:dyDescent="0.2">
      <c r="A3840"/>
    </row>
    <row r="3841" spans="1:1" ht="15" x14ac:dyDescent="0.2">
      <c r="A3841"/>
    </row>
    <row r="3842" spans="1:1" ht="15" x14ac:dyDescent="0.2">
      <c r="A3842"/>
    </row>
    <row r="3843" spans="1:1" ht="15" x14ac:dyDescent="0.2">
      <c r="A3843"/>
    </row>
    <row r="3844" spans="1:1" ht="15" x14ac:dyDescent="0.2">
      <c r="A3844"/>
    </row>
    <row r="3845" spans="1:1" ht="15" x14ac:dyDescent="0.2">
      <c r="A3845"/>
    </row>
    <row r="3846" spans="1:1" ht="15" x14ac:dyDescent="0.2">
      <c r="A3846"/>
    </row>
    <row r="3847" spans="1:1" ht="15" x14ac:dyDescent="0.2">
      <c r="A3847"/>
    </row>
    <row r="3848" spans="1:1" ht="15" x14ac:dyDescent="0.2">
      <c r="A3848"/>
    </row>
    <row r="3849" spans="1:1" ht="15" x14ac:dyDescent="0.2">
      <c r="A3849"/>
    </row>
    <row r="3850" spans="1:1" ht="15" x14ac:dyDescent="0.2">
      <c r="A3850"/>
    </row>
    <row r="3851" spans="1:1" ht="15" x14ac:dyDescent="0.2">
      <c r="A3851"/>
    </row>
    <row r="3852" spans="1:1" ht="15" x14ac:dyDescent="0.2">
      <c r="A3852"/>
    </row>
    <row r="3853" spans="1:1" ht="15" x14ac:dyDescent="0.2">
      <c r="A3853"/>
    </row>
    <row r="3854" spans="1:1" ht="15" x14ac:dyDescent="0.2">
      <c r="A3854"/>
    </row>
    <row r="3855" spans="1:1" ht="15" x14ac:dyDescent="0.2">
      <c r="A3855"/>
    </row>
    <row r="3856" spans="1:1" ht="15" x14ac:dyDescent="0.2">
      <c r="A3856"/>
    </row>
    <row r="3857" spans="1:1" ht="15" x14ac:dyDescent="0.2">
      <c r="A3857"/>
    </row>
    <row r="3858" spans="1:1" ht="15" x14ac:dyDescent="0.2">
      <c r="A3858"/>
    </row>
    <row r="3859" spans="1:1" ht="15" x14ac:dyDescent="0.2">
      <c r="A3859"/>
    </row>
    <row r="3860" spans="1:1" ht="15" x14ac:dyDescent="0.2">
      <c r="A3860"/>
    </row>
    <row r="3861" spans="1:1" ht="15" x14ac:dyDescent="0.2">
      <c r="A3861"/>
    </row>
    <row r="3862" spans="1:1" ht="15" x14ac:dyDescent="0.2">
      <c r="A3862"/>
    </row>
    <row r="3863" spans="1:1" ht="15" x14ac:dyDescent="0.2">
      <c r="A3863"/>
    </row>
    <row r="3864" spans="1:1" ht="15" x14ac:dyDescent="0.2">
      <c r="A3864"/>
    </row>
    <row r="3865" spans="1:1" ht="15" x14ac:dyDescent="0.2">
      <c r="A3865"/>
    </row>
    <row r="3866" spans="1:1" ht="15" x14ac:dyDescent="0.2">
      <c r="A3866"/>
    </row>
    <row r="3867" spans="1:1" ht="15" x14ac:dyDescent="0.2">
      <c r="A3867"/>
    </row>
    <row r="3868" spans="1:1" ht="15" x14ac:dyDescent="0.2">
      <c r="A3868"/>
    </row>
    <row r="3869" spans="1:1" ht="15" x14ac:dyDescent="0.2">
      <c r="A3869"/>
    </row>
    <row r="3870" spans="1:1" ht="15" x14ac:dyDescent="0.2">
      <c r="A3870"/>
    </row>
    <row r="3871" spans="1:1" ht="15" x14ac:dyDescent="0.2">
      <c r="A3871"/>
    </row>
    <row r="3872" spans="1:1" ht="15" x14ac:dyDescent="0.2">
      <c r="A3872"/>
    </row>
    <row r="3873" spans="1:1" ht="15" x14ac:dyDescent="0.2">
      <c r="A3873"/>
    </row>
    <row r="3874" spans="1:1" ht="15" x14ac:dyDescent="0.2">
      <c r="A3874"/>
    </row>
    <row r="3875" spans="1:1" ht="15" x14ac:dyDescent="0.2">
      <c r="A3875"/>
    </row>
    <row r="3876" spans="1:1" ht="15" x14ac:dyDescent="0.2">
      <c r="A3876"/>
    </row>
    <row r="3877" spans="1:1" ht="15" x14ac:dyDescent="0.2">
      <c r="A3877"/>
    </row>
    <row r="3878" spans="1:1" ht="15" x14ac:dyDescent="0.2">
      <c r="A3878"/>
    </row>
    <row r="3879" spans="1:1" ht="15" x14ac:dyDescent="0.2">
      <c r="A3879"/>
    </row>
    <row r="3880" spans="1:1" ht="15" x14ac:dyDescent="0.2">
      <c r="A3880"/>
    </row>
    <row r="3881" spans="1:1" ht="15" x14ac:dyDescent="0.2">
      <c r="A3881"/>
    </row>
    <row r="3882" spans="1:1" ht="15" x14ac:dyDescent="0.2">
      <c r="A3882"/>
    </row>
    <row r="3883" spans="1:1" ht="15" x14ac:dyDescent="0.2">
      <c r="A3883"/>
    </row>
    <row r="3884" spans="1:1" ht="15" x14ac:dyDescent="0.2">
      <c r="A3884"/>
    </row>
    <row r="3885" spans="1:1" ht="15" x14ac:dyDescent="0.2">
      <c r="A3885"/>
    </row>
    <row r="3886" spans="1:1" ht="15" x14ac:dyDescent="0.2">
      <c r="A3886"/>
    </row>
    <row r="3887" spans="1:1" ht="15" x14ac:dyDescent="0.2">
      <c r="A3887"/>
    </row>
    <row r="3888" spans="1:1" ht="15" x14ac:dyDescent="0.2">
      <c r="A3888"/>
    </row>
    <row r="3889" spans="1:1" ht="15" x14ac:dyDescent="0.2">
      <c r="A3889"/>
    </row>
    <row r="3890" spans="1:1" ht="15" x14ac:dyDescent="0.2">
      <c r="A3890"/>
    </row>
    <row r="3891" spans="1:1" ht="15" x14ac:dyDescent="0.2">
      <c r="A3891"/>
    </row>
    <row r="3892" spans="1:1" ht="15" x14ac:dyDescent="0.2">
      <c r="A3892"/>
    </row>
    <row r="3893" spans="1:1" ht="15" x14ac:dyDescent="0.2">
      <c r="A3893"/>
    </row>
    <row r="3894" spans="1:1" ht="15" x14ac:dyDescent="0.2">
      <c r="A3894"/>
    </row>
    <row r="3895" spans="1:1" ht="15" x14ac:dyDescent="0.2">
      <c r="A3895"/>
    </row>
    <row r="3896" spans="1:1" ht="15" x14ac:dyDescent="0.2">
      <c r="A3896"/>
    </row>
    <row r="3897" spans="1:1" ht="15" x14ac:dyDescent="0.2">
      <c r="A3897"/>
    </row>
    <row r="3898" spans="1:1" ht="15" x14ac:dyDescent="0.2">
      <c r="A3898"/>
    </row>
    <row r="3899" spans="1:1" ht="15" x14ac:dyDescent="0.2">
      <c r="A3899"/>
    </row>
    <row r="3900" spans="1:1" ht="15" x14ac:dyDescent="0.2">
      <c r="A3900"/>
    </row>
    <row r="3901" spans="1:1" ht="15" x14ac:dyDescent="0.2">
      <c r="A3901"/>
    </row>
    <row r="3902" spans="1:1" ht="15" x14ac:dyDescent="0.2">
      <c r="A3902"/>
    </row>
    <row r="3903" spans="1:1" ht="15" x14ac:dyDescent="0.2">
      <c r="A3903"/>
    </row>
    <row r="3904" spans="1:1" ht="15" x14ac:dyDescent="0.2">
      <c r="A3904"/>
    </row>
    <row r="3905" spans="1:1" ht="15" x14ac:dyDescent="0.2">
      <c r="A3905"/>
    </row>
    <row r="3906" spans="1:1" ht="15" x14ac:dyDescent="0.2">
      <c r="A3906"/>
    </row>
    <row r="3907" spans="1:1" ht="15" x14ac:dyDescent="0.2">
      <c r="A3907"/>
    </row>
    <row r="3908" spans="1:1" ht="15" x14ac:dyDescent="0.2">
      <c r="A3908"/>
    </row>
    <row r="3909" spans="1:1" ht="15" x14ac:dyDescent="0.2">
      <c r="A3909"/>
    </row>
    <row r="3910" spans="1:1" ht="15" x14ac:dyDescent="0.2">
      <c r="A3910"/>
    </row>
    <row r="3911" spans="1:1" ht="15" x14ac:dyDescent="0.2">
      <c r="A3911"/>
    </row>
    <row r="3912" spans="1:1" ht="15" x14ac:dyDescent="0.2">
      <c r="A3912"/>
    </row>
    <row r="3913" spans="1:1" ht="15" x14ac:dyDescent="0.2">
      <c r="A3913"/>
    </row>
    <row r="3914" spans="1:1" ht="15" x14ac:dyDescent="0.2">
      <c r="A3914"/>
    </row>
    <row r="3915" spans="1:1" ht="15" x14ac:dyDescent="0.2">
      <c r="A3915"/>
    </row>
    <row r="3916" spans="1:1" ht="15" x14ac:dyDescent="0.2">
      <c r="A3916"/>
    </row>
    <row r="3917" spans="1:1" ht="15" x14ac:dyDescent="0.2">
      <c r="A3917"/>
    </row>
    <row r="3918" spans="1:1" ht="15" x14ac:dyDescent="0.2">
      <c r="A3918"/>
    </row>
    <row r="3919" spans="1:1" ht="15" x14ac:dyDescent="0.2">
      <c r="A3919"/>
    </row>
    <row r="3920" spans="1:1" ht="15" x14ac:dyDescent="0.2">
      <c r="A3920"/>
    </row>
    <row r="3921" spans="1:1" ht="15" x14ac:dyDescent="0.2">
      <c r="A3921"/>
    </row>
    <row r="3922" spans="1:1" ht="15" x14ac:dyDescent="0.2">
      <c r="A3922"/>
    </row>
    <row r="3923" spans="1:1" ht="15" x14ac:dyDescent="0.2">
      <c r="A3923"/>
    </row>
    <row r="3924" spans="1:1" ht="15" x14ac:dyDescent="0.2">
      <c r="A3924"/>
    </row>
    <row r="3925" spans="1:1" ht="15" x14ac:dyDescent="0.2">
      <c r="A3925"/>
    </row>
    <row r="3926" spans="1:1" ht="15" x14ac:dyDescent="0.2">
      <c r="A3926"/>
    </row>
    <row r="3927" spans="1:1" ht="15" x14ac:dyDescent="0.2">
      <c r="A3927"/>
    </row>
    <row r="3928" spans="1:1" ht="15" x14ac:dyDescent="0.2">
      <c r="A3928"/>
    </row>
    <row r="3929" spans="1:1" ht="15" x14ac:dyDescent="0.2">
      <c r="A3929"/>
    </row>
    <row r="3930" spans="1:1" ht="15" x14ac:dyDescent="0.2">
      <c r="A3930"/>
    </row>
    <row r="3931" spans="1:1" ht="15" x14ac:dyDescent="0.2">
      <c r="A3931"/>
    </row>
    <row r="3932" spans="1:1" ht="15" x14ac:dyDescent="0.2">
      <c r="A3932"/>
    </row>
    <row r="3933" spans="1:1" ht="15" x14ac:dyDescent="0.2">
      <c r="A3933"/>
    </row>
    <row r="3934" spans="1:1" ht="15" x14ac:dyDescent="0.2">
      <c r="A3934"/>
    </row>
    <row r="3935" spans="1:1" ht="15" x14ac:dyDescent="0.2">
      <c r="A3935"/>
    </row>
    <row r="3936" spans="1:1" ht="15" x14ac:dyDescent="0.2">
      <c r="A3936"/>
    </row>
    <row r="3937" spans="1:1" ht="15" x14ac:dyDescent="0.2">
      <c r="A3937"/>
    </row>
    <row r="3938" spans="1:1" ht="15" x14ac:dyDescent="0.2">
      <c r="A3938"/>
    </row>
    <row r="3939" spans="1:1" ht="15" x14ac:dyDescent="0.2">
      <c r="A3939"/>
    </row>
    <row r="3940" spans="1:1" ht="15" x14ac:dyDescent="0.2">
      <c r="A3940"/>
    </row>
    <row r="3941" spans="1:1" ht="15" x14ac:dyDescent="0.2">
      <c r="A3941"/>
    </row>
    <row r="3942" spans="1:1" ht="15" x14ac:dyDescent="0.2">
      <c r="A3942"/>
    </row>
    <row r="3943" spans="1:1" ht="15" x14ac:dyDescent="0.2">
      <c r="A3943"/>
    </row>
    <row r="3944" spans="1:1" ht="15" x14ac:dyDescent="0.2">
      <c r="A3944"/>
    </row>
    <row r="3945" spans="1:1" ht="15" x14ac:dyDescent="0.2">
      <c r="A3945"/>
    </row>
    <row r="3946" spans="1:1" ht="15" x14ac:dyDescent="0.2">
      <c r="A3946"/>
    </row>
    <row r="3947" spans="1:1" ht="15" x14ac:dyDescent="0.2">
      <c r="A3947"/>
    </row>
    <row r="3948" spans="1:1" ht="15" x14ac:dyDescent="0.2">
      <c r="A3948"/>
    </row>
    <row r="3949" spans="1:1" ht="15" x14ac:dyDescent="0.2">
      <c r="A3949"/>
    </row>
    <row r="3950" spans="1:1" ht="15" x14ac:dyDescent="0.2">
      <c r="A3950"/>
    </row>
    <row r="3951" spans="1:1" ht="15" x14ac:dyDescent="0.2">
      <c r="A3951"/>
    </row>
    <row r="3952" spans="1:1" ht="15" x14ac:dyDescent="0.2">
      <c r="A3952"/>
    </row>
    <row r="3953" spans="1:1" ht="15" x14ac:dyDescent="0.2">
      <c r="A3953"/>
    </row>
    <row r="3954" spans="1:1" ht="15" x14ac:dyDescent="0.2">
      <c r="A3954"/>
    </row>
    <row r="3955" spans="1:1" ht="15" x14ac:dyDescent="0.2">
      <c r="A3955"/>
    </row>
    <row r="3956" spans="1:1" ht="15" x14ac:dyDescent="0.2">
      <c r="A3956"/>
    </row>
    <row r="3957" spans="1:1" ht="15" x14ac:dyDescent="0.2">
      <c r="A3957"/>
    </row>
    <row r="3958" spans="1:1" ht="15" x14ac:dyDescent="0.2">
      <c r="A3958"/>
    </row>
    <row r="3959" spans="1:1" ht="15" x14ac:dyDescent="0.2">
      <c r="A3959"/>
    </row>
    <row r="3960" spans="1:1" ht="15" x14ac:dyDescent="0.2">
      <c r="A3960"/>
    </row>
    <row r="3961" spans="1:1" ht="15" x14ac:dyDescent="0.2">
      <c r="A3961"/>
    </row>
    <row r="3962" spans="1:1" ht="15" x14ac:dyDescent="0.2">
      <c r="A3962"/>
    </row>
    <row r="3963" spans="1:1" ht="15" x14ac:dyDescent="0.2">
      <c r="A3963"/>
    </row>
    <row r="3964" spans="1:1" ht="15" x14ac:dyDescent="0.2">
      <c r="A3964"/>
    </row>
    <row r="3965" spans="1:1" ht="15" x14ac:dyDescent="0.2">
      <c r="A3965"/>
    </row>
    <row r="3966" spans="1:1" ht="15" x14ac:dyDescent="0.2">
      <c r="A3966"/>
    </row>
    <row r="3967" spans="1:1" ht="15" x14ac:dyDescent="0.2">
      <c r="A3967"/>
    </row>
    <row r="3968" spans="1:1" ht="15" x14ac:dyDescent="0.2">
      <c r="A3968"/>
    </row>
    <row r="3969" spans="1:1" ht="15" x14ac:dyDescent="0.2">
      <c r="A3969"/>
    </row>
    <row r="3970" spans="1:1" ht="15" x14ac:dyDescent="0.2">
      <c r="A3970"/>
    </row>
    <row r="3971" spans="1:1" ht="15" x14ac:dyDescent="0.2">
      <c r="A3971"/>
    </row>
    <row r="3972" spans="1:1" ht="15" x14ac:dyDescent="0.2">
      <c r="A3972"/>
    </row>
    <row r="3973" spans="1:1" ht="15" x14ac:dyDescent="0.2">
      <c r="A3973"/>
    </row>
    <row r="3974" spans="1:1" ht="15" x14ac:dyDescent="0.2">
      <c r="A3974"/>
    </row>
    <row r="3975" spans="1:1" ht="15" x14ac:dyDescent="0.2">
      <c r="A3975"/>
    </row>
    <row r="3976" spans="1:1" ht="15" x14ac:dyDescent="0.2">
      <c r="A3976"/>
    </row>
    <row r="3977" spans="1:1" ht="15" x14ac:dyDescent="0.2">
      <c r="A3977"/>
    </row>
    <row r="3978" spans="1:1" ht="15" x14ac:dyDescent="0.2">
      <c r="A3978"/>
    </row>
    <row r="3979" spans="1:1" ht="15" x14ac:dyDescent="0.2">
      <c r="A3979"/>
    </row>
    <row r="3980" spans="1:1" ht="15" x14ac:dyDescent="0.2">
      <c r="A3980"/>
    </row>
    <row r="3981" spans="1:1" ht="15" x14ac:dyDescent="0.2">
      <c r="A3981"/>
    </row>
    <row r="3982" spans="1:1" ht="15" x14ac:dyDescent="0.2">
      <c r="A3982"/>
    </row>
    <row r="3983" spans="1:1" ht="15" x14ac:dyDescent="0.2">
      <c r="A3983"/>
    </row>
    <row r="3984" spans="1:1" ht="15" x14ac:dyDescent="0.2">
      <c r="A3984"/>
    </row>
    <row r="3985" spans="1:1" ht="15" x14ac:dyDescent="0.2">
      <c r="A3985"/>
    </row>
    <row r="3986" spans="1:1" ht="15" x14ac:dyDescent="0.2">
      <c r="A3986"/>
    </row>
    <row r="3987" spans="1:1" ht="15" x14ac:dyDescent="0.2">
      <c r="A3987"/>
    </row>
    <row r="3988" spans="1:1" ht="15" x14ac:dyDescent="0.2">
      <c r="A3988"/>
    </row>
    <row r="3989" spans="1:1" ht="15" x14ac:dyDescent="0.2">
      <c r="A3989"/>
    </row>
    <row r="3990" spans="1:1" ht="15" x14ac:dyDescent="0.2">
      <c r="A3990"/>
    </row>
    <row r="3991" spans="1:1" ht="15" x14ac:dyDescent="0.2">
      <c r="A3991"/>
    </row>
    <row r="3992" spans="1:1" ht="15" x14ac:dyDescent="0.2">
      <c r="A3992"/>
    </row>
    <row r="3993" spans="1:1" ht="15" x14ac:dyDescent="0.2">
      <c r="A3993"/>
    </row>
    <row r="3994" spans="1:1" ht="15" x14ac:dyDescent="0.2">
      <c r="A3994"/>
    </row>
    <row r="3995" spans="1:1" ht="15" x14ac:dyDescent="0.2">
      <c r="A3995"/>
    </row>
    <row r="3996" spans="1:1" ht="15" x14ac:dyDescent="0.2">
      <c r="A3996"/>
    </row>
    <row r="3997" spans="1:1" ht="15" x14ac:dyDescent="0.2">
      <c r="A3997"/>
    </row>
    <row r="3998" spans="1:1" ht="15" x14ac:dyDescent="0.2">
      <c r="A3998"/>
    </row>
    <row r="3999" spans="1:1" ht="15" x14ac:dyDescent="0.2">
      <c r="A3999"/>
    </row>
    <row r="4000" spans="1:1" ht="15" x14ac:dyDescent="0.2">
      <c r="A4000"/>
    </row>
    <row r="4001" spans="1:1" ht="15" x14ac:dyDescent="0.2">
      <c r="A4001"/>
    </row>
    <row r="4002" spans="1:1" ht="15" x14ac:dyDescent="0.2">
      <c r="A4002"/>
    </row>
    <row r="4003" spans="1:1" ht="15" x14ac:dyDescent="0.2">
      <c r="A4003"/>
    </row>
    <row r="4004" spans="1:1" ht="15" x14ac:dyDescent="0.2">
      <c r="A4004"/>
    </row>
    <row r="4005" spans="1:1" ht="15" x14ac:dyDescent="0.2">
      <c r="A4005"/>
    </row>
    <row r="4006" spans="1:1" ht="15" x14ac:dyDescent="0.2">
      <c r="A4006"/>
    </row>
    <row r="4007" spans="1:1" ht="15" x14ac:dyDescent="0.2">
      <c r="A4007"/>
    </row>
    <row r="4008" spans="1:1" ht="15" x14ac:dyDescent="0.2">
      <c r="A4008"/>
    </row>
    <row r="4009" spans="1:1" ht="15" x14ac:dyDescent="0.2">
      <c r="A4009"/>
    </row>
    <row r="4010" spans="1:1" ht="15" x14ac:dyDescent="0.2">
      <c r="A4010"/>
    </row>
    <row r="4011" spans="1:1" ht="15" x14ac:dyDescent="0.2">
      <c r="A4011"/>
    </row>
    <row r="4012" spans="1:1" ht="15" x14ac:dyDescent="0.2">
      <c r="A4012"/>
    </row>
    <row r="4013" spans="1:1" ht="15" x14ac:dyDescent="0.2">
      <c r="A4013"/>
    </row>
    <row r="4014" spans="1:1" ht="15" x14ac:dyDescent="0.2">
      <c r="A4014"/>
    </row>
    <row r="4015" spans="1:1" ht="15" x14ac:dyDescent="0.2">
      <c r="A4015"/>
    </row>
    <row r="4016" spans="1:1" ht="15" x14ac:dyDescent="0.2">
      <c r="A4016"/>
    </row>
    <row r="4017" spans="1:1" ht="15" x14ac:dyDescent="0.2">
      <c r="A4017"/>
    </row>
    <row r="4018" spans="1:1" ht="15" x14ac:dyDescent="0.2">
      <c r="A4018"/>
    </row>
    <row r="4019" spans="1:1" ht="15" x14ac:dyDescent="0.2">
      <c r="A4019"/>
    </row>
    <row r="4020" spans="1:1" ht="15" x14ac:dyDescent="0.2">
      <c r="A4020"/>
    </row>
    <row r="4021" spans="1:1" ht="15" x14ac:dyDescent="0.2">
      <c r="A4021"/>
    </row>
    <row r="4022" spans="1:1" ht="15" x14ac:dyDescent="0.2">
      <c r="A4022"/>
    </row>
    <row r="4023" spans="1:1" ht="15" x14ac:dyDescent="0.2">
      <c r="A4023"/>
    </row>
    <row r="4024" spans="1:1" ht="15" x14ac:dyDescent="0.2">
      <c r="A4024"/>
    </row>
    <row r="4025" spans="1:1" ht="15" x14ac:dyDescent="0.2">
      <c r="A4025"/>
    </row>
    <row r="4026" spans="1:1" ht="15" x14ac:dyDescent="0.2">
      <c r="A4026"/>
    </row>
    <row r="4027" spans="1:1" ht="15" x14ac:dyDescent="0.2">
      <c r="A4027"/>
    </row>
    <row r="4028" spans="1:1" ht="15" x14ac:dyDescent="0.2">
      <c r="A4028"/>
    </row>
    <row r="4029" spans="1:1" ht="15" x14ac:dyDescent="0.2">
      <c r="A4029"/>
    </row>
    <row r="4030" spans="1:1" ht="15" x14ac:dyDescent="0.2">
      <c r="A4030"/>
    </row>
    <row r="4031" spans="1:1" ht="15" x14ac:dyDescent="0.2">
      <c r="A4031"/>
    </row>
    <row r="4032" spans="1:1" ht="15" x14ac:dyDescent="0.2">
      <c r="A4032"/>
    </row>
    <row r="4033" spans="1:1" ht="15" x14ac:dyDescent="0.2">
      <c r="A4033"/>
    </row>
    <row r="4034" spans="1:1" ht="15" x14ac:dyDescent="0.2">
      <c r="A4034"/>
    </row>
    <row r="4035" spans="1:1" ht="15" x14ac:dyDescent="0.2">
      <c r="A4035"/>
    </row>
    <row r="4036" spans="1:1" ht="15" x14ac:dyDescent="0.2">
      <c r="A4036"/>
    </row>
    <row r="4037" spans="1:1" ht="15" x14ac:dyDescent="0.2">
      <c r="A4037"/>
    </row>
    <row r="4038" spans="1:1" ht="15" x14ac:dyDescent="0.2">
      <c r="A4038"/>
    </row>
    <row r="4039" spans="1:1" ht="15" x14ac:dyDescent="0.2">
      <c r="A4039"/>
    </row>
    <row r="4040" spans="1:1" ht="15" x14ac:dyDescent="0.2">
      <c r="A4040"/>
    </row>
    <row r="4041" spans="1:1" ht="15" x14ac:dyDescent="0.2">
      <c r="A4041"/>
    </row>
    <row r="4042" spans="1:1" ht="15" x14ac:dyDescent="0.2">
      <c r="A4042"/>
    </row>
    <row r="4043" spans="1:1" ht="15" x14ac:dyDescent="0.2">
      <c r="A4043"/>
    </row>
    <row r="4044" spans="1:1" ht="15" x14ac:dyDescent="0.2">
      <c r="A4044"/>
    </row>
    <row r="4045" spans="1:1" ht="15" x14ac:dyDescent="0.2">
      <c r="A4045"/>
    </row>
    <row r="4046" spans="1:1" ht="15" x14ac:dyDescent="0.2">
      <c r="A4046"/>
    </row>
    <row r="4047" spans="1:1" ht="15" x14ac:dyDescent="0.2">
      <c r="A4047"/>
    </row>
    <row r="4048" spans="1:1" ht="15" x14ac:dyDescent="0.2">
      <c r="A4048"/>
    </row>
    <row r="4049" spans="1:1" ht="15" x14ac:dyDescent="0.2">
      <c r="A4049"/>
    </row>
    <row r="4050" spans="1:1" ht="15" x14ac:dyDescent="0.2">
      <c r="A4050"/>
    </row>
    <row r="4051" spans="1:1" ht="15" x14ac:dyDescent="0.2">
      <c r="A4051"/>
    </row>
    <row r="4052" spans="1:1" ht="15" x14ac:dyDescent="0.2">
      <c r="A4052"/>
    </row>
    <row r="4053" spans="1:1" ht="15" x14ac:dyDescent="0.2">
      <c r="A4053"/>
    </row>
    <row r="4054" spans="1:1" ht="15" x14ac:dyDescent="0.2">
      <c r="A4054"/>
    </row>
    <row r="4055" spans="1:1" ht="15" x14ac:dyDescent="0.2">
      <c r="A4055"/>
    </row>
    <row r="4056" spans="1:1" ht="15" x14ac:dyDescent="0.2">
      <c r="A4056"/>
    </row>
    <row r="4057" spans="1:1" ht="15" x14ac:dyDescent="0.2">
      <c r="A4057"/>
    </row>
    <row r="4058" spans="1:1" ht="15" x14ac:dyDescent="0.2">
      <c r="A4058"/>
    </row>
    <row r="4059" spans="1:1" ht="15" x14ac:dyDescent="0.2">
      <c r="A4059"/>
    </row>
    <row r="4060" spans="1:1" ht="15" x14ac:dyDescent="0.2">
      <c r="A4060"/>
    </row>
    <row r="4061" spans="1:1" ht="15" x14ac:dyDescent="0.2">
      <c r="A4061"/>
    </row>
    <row r="4062" spans="1:1" ht="15" x14ac:dyDescent="0.2">
      <c r="A4062"/>
    </row>
    <row r="4063" spans="1:1" ht="15" x14ac:dyDescent="0.2">
      <c r="A4063"/>
    </row>
    <row r="4064" spans="1:1" ht="15" x14ac:dyDescent="0.2">
      <c r="A4064"/>
    </row>
    <row r="4065" spans="1:1" ht="15" x14ac:dyDescent="0.2">
      <c r="A4065"/>
    </row>
    <row r="4066" spans="1:1" ht="15" x14ac:dyDescent="0.2">
      <c r="A4066"/>
    </row>
    <row r="4067" spans="1:1" ht="15" x14ac:dyDescent="0.2">
      <c r="A4067"/>
    </row>
    <row r="4068" spans="1:1" ht="15" x14ac:dyDescent="0.2">
      <c r="A4068"/>
    </row>
    <row r="4069" spans="1:1" ht="15" x14ac:dyDescent="0.2">
      <c r="A4069"/>
    </row>
    <row r="4070" spans="1:1" ht="15" x14ac:dyDescent="0.2">
      <c r="A4070"/>
    </row>
    <row r="4071" spans="1:1" ht="15" x14ac:dyDescent="0.2">
      <c r="A4071"/>
    </row>
    <row r="4072" spans="1:1" ht="15" x14ac:dyDescent="0.2">
      <c r="A4072"/>
    </row>
    <row r="4073" spans="1:1" ht="15" x14ac:dyDescent="0.2">
      <c r="A4073"/>
    </row>
    <row r="4074" spans="1:1" ht="15" x14ac:dyDescent="0.2">
      <c r="A4074"/>
    </row>
    <row r="4075" spans="1:1" ht="15" x14ac:dyDescent="0.2">
      <c r="A4075"/>
    </row>
    <row r="4076" spans="1:1" ht="15" x14ac:dyDescent="0.2">
      <c r="A4076"/>
    </row>
    <row r="4077" spans="1:1" ht="15" x14ac:dyDescent="0.2">
      <c r="A4077"/>
    </row>
    <row r="4078" spans="1:1" ht="15" x14ac:dyDescent="0.2">
      <c r="A4078"/>
    </row>
    <row r="4079" spans="1:1" ht="15" x14ac:dyDescent="0.2">
      <c r="A4079"/>
    </row>
    <row r="4080" spans="1:1" ht="15" x14ac:dyDescent="0.2">
      <c r="A4080"/>
    </row>
    <row r="4081" spans="1:1" ht="15" x14ac:dyDescent="0.2">
      <c r="A4081"/>
    </row>
    <row r="4082" spans="1:1" ht="15" x14ac:dyDescent="0.2">
      <c r="A4082"/>
    </row>
    <row r="4083" spans="1:1" ht="15" x14ac:dyDescent="0.2">
      <c r="A4083"/>
    </row>
    <row r="4084" spans="1:1" ht="15" x14ac:dyDescent="0.2">
      <c r="A4084"/>
    </row>
    <row r="4085" spans="1:1" ht="15" x14ac:dyDescent="0.2">
      <c r="A4085"/>
    </row>
    <row r="4086" spans="1:1" ht="15" x14ac:dyDescent="0.2">
      <c r="A4086"/>
    </row>
    <row r="4087" spans="1:1" ht="15" x14ac:dyDescent="0.2">
      <c r="A4087"/>
    </row>
    <row r="4088" spans="1:1" ht="15" x14ac:dyDescent="0.2">
      <c r="A4088"/>
    </row>
    <row r="4089" spans="1:1" ht="15" x14ac:dyDescent="0.2">
      <c r="A4089"/>
    </row>
    <row r="4090" spans="1:1" ht="15" x14ac:dyDescent="0.2">
      <c r="A4090"/>
    </row>
    <row r="4091" spans="1:1" ht="15" x14ac:dyDescent="0.2">
      <c r="A4091"/>
    </row>
    <row r="4092" spans="1:1" ht="15" x14ac:dyDescent="0.2">
      <c r="A4092"/>
    </row>
    <row r="4093" spans="1:1" ht="15" x14ac:dyDescent="0.2">
      <c r="A4093"/>
    </row>
    <row r="4094" spans="1:1" ht="15" x14ac:dyDescent="0.2">
      <c r="A4094"/>
    </row>
    <row r="4095" spans="1:1" ht="15" x14ac:dyDescent="0.2">
      <c r="A4095"/>
    </row>
    <row r="4096" spans="1:1" ht="15" x14ac:dyDescent="0.2">
      <c r="A4096"/>
    </row>
    <row r="4097" spans="1:1" ht="15" x14ac:dyDescent="0.2">
      <c r="A4097"/>
    </row>
    <row r="4098" spans="1:1" ht="15" x14ac:dyDescent="0.2">
      <c r="A4098"/>
    </row>
    <row r="4099" spans="1:1" ht="15" x14ac:dyDescent="0.2">
      <c r="A4099"/>
    </row>
    <row r="4100" spans="1:1" ht="15" x14ac:dyDescent="0.2">
      <c r="A4100"/>
    </row>
    <row r="4101" spans="1:1" ht="15" x14ac:dyDescent="0.2">
      <c r="A4101"/>
    </row>
    <row r="4102" spans="1:1" ht="15" x14ac:dyDescent="0.2">
      <c r="A4102"/>
    </row>
    <row r="4103" spans="1:1" ht="15" x14ac:dyDescent="0.2">
      <c r="A4103"/>
    </row>
    <row r="4104" spans="1:1" ht="15" x14ac:dyDescent="0.2">
      <c r="A4104"/>
    </row>
    <row r="4105" spans="1:1" ht="15" x14ac:dyDescent="0.2">
      <c r="A4105"/>
    </row>
    <row r="4106" spans="1:1" ht="15" x14ac:dyDescent="0.2">
      <c r="A4106"/>
    </row>
    <row r="4107" spans="1:1" ht="15" x14ac:dyDescent="0.2">
      <c r="A4107"/>
    </row>
    <row r="4108" spans="1:1" ht="15" x14ac:dyDescent="0.2">
      <c r="A4108"/>
    </row>
    <row r="4109" spans="1:1" ht="15" x14ac:dyDescent="0.2">
      <c r="A4109"/>
    </row>
    <row r="4110" spans="1:1" ht="15" x14ac:dyDescent="0.2">
      <c r="A4110"/>
    </row>
    <row r="4111" spans="1:1" ht="15" x14ac:dyDescent="0.2">
      <c r="A4111"/>
    </row>
    <row r="4112" spans="1:1" ht="15" x14ac:dyDescent="0.2">
      <c r="A4112"/>
    </row>
    <row r="4113" spans="1:1" ht="15" x14ac:dyDescent="0.2">
      <c r="A4113"/>
    </row>
    <row r="4114" spans="1:1" ht="15" x14ac:dyDescent="0.2">
      <c r="A4114"/>
    </row>
    <row r="4115" spans="1:1" ht="15" x14ac:dyDescent="0.2">
      <c r="A4115"/>
    </row>
    <row r="4116" spans="1:1" ht="15" x14ac:dyDescent="0.2">
      <c r="A4116"/>
    </row>
    <row r="4117" spans="1:1" ht="15" x14ac:dyDescent="0.2">
      <c r="A4117"/>
    </row>
    <row r="4118" spans="1:1" ht="15" x14ac:dyDescent="0.2">
      <c r="A4118"/>
    </row>
    <row r="4119" spans="1:1" ht="15" x14ac:dyDescent="0.2">
      <c r="A4119"/>
    </row>
    <row r="4120" spans="1:1" ht="15" x14ac:dyDescent="0.2">
      <c r="A4120"/>
    </row>
    <row r="4121" spans="1:1" ht="15" x14ac:dyDescent="0.2">
      <c r="A4121"/>
    </row>
    <row r="4122" spans="1:1" ht="15" x14ac:dyDescent="0.2">
      <c r="A4122"/>
    </row>
    <row r="4123" spans="1:1" ht="15" x14ac:dyDescent="0.2">
      <c r="A4123"/>
    </row>
    <row r="4124" spans="1:1" ht="15" x14ac:dyDescent="0.2">
      <c r="A4124"/>
    </row>
    <row r="4125" spans="1:1" ht="15" x14ac:dyDescent="0.2">
      <c r="A4125"/>
    </row>
    <row r="4126" spans="1:1" ht="15" x14ac:dyDescent="0.2">
      <c r="A4126"/>
    </row>
    <row r="4127" spans="1:1" ht="15" x14ac:dyDescent="0.2">
      <c r="A4127"/>
    </row>
    <row r="4128" spans="1:1" ht="15" x14ac:dyDescent="0.2">
      <c r="A4128"/>
    </row>
    <row r="4129" spans="1:1" ht="15" x14ac:dyDescent="0.2">
      <c r="A4129"/>
    </row>
    <row r="4130" spans="1:1" ht="15" x14ac:dyDescent="0.2">
      <c r="A4130"/>
    </row>
    <row r="4131" spans="1:1" ht="15" x14ac:dyDescent="0.2">
      <c r="A4131"/>
    </row>
    <row r="4132" spans="1:1" ht="15" x14ac:dyDescent="0.2">
      <c r="A4132"/>
    </row>
    <row r="4133" spans="1:1" ht="15" x14ac:dyDescent="0.2">
      <c r="A4133"/>
    </row>
    <row r="4134" spans="1:1" ht="15" x14ac:dyDescent="0.2">
      <c r="A4134"/>
    </row>
    <row r="4135" spans="1:1" ht="15" x14ac:dyDescent="0.2">
      <c r="A4135"/>
    </row>
    <row r="4136" spans="1:1" ht="15" x14ac:dyDescent="0.2">
      <c r="A4136"/>
    </row>
    <row r="4137" spans="1:1" ht="15" x14ac:dyDescent="0.2">
      <c r="A4137"/>
    </row>
    <row r="4138" spans="1:1" ht="15" x14ac:dyDescent="0.2">
      <c r="A4138"/>
    </row>
    <row r="4139" spans="1:1" ht="15" x14ac:dyDescent="0.2">
      <c r="A4139"/>
    </row>
    <row r="4140" spans="1:1" ht="15" x14ac:dyDescent="0.2">
      <c r="A4140"/>
    </row>
    <row r="4141" spans="1:1" ht="15" x14ac:dyDescent="0.2">
      <c r="A4141"/>
    </row>
    <row r="4142" spans="1:1" ht="15" x14ac:dyDescent="0.2">
      <c r="A4142"/>
    </row>
    <row r="4143" spans="1:1" ht="15" x14ac:dyDescent="0.2">
      <c r="A4143"/>
    </row>
    <row r="4144" spans="1:1" ht="15" x14ac:dyDescent="0.2">
      <c r="A4144"/>
    </row>
    <row r="4145" spans="1:1" ht="15" x14ac:dyDescent="0.2">
      <c r="A4145"/>
    </row>
    <row r="4146" spans="1:1" ht="15" x14ac:dyDescent="0.2">
      <c r="A4146"/>
    </row>
    <row r="4147" spans="1:1" ht="15" x14ac:dyDescent="0.2">
      <c r="A4147"/>
    </row>
    <row r="4148" spans="1:1" ht="15" x14ac:dyDescent="0.2">
      <c r="A4148"/>
    </row>
    <row r="4149" spans="1:1" ht="15" x14ac:dyDescent="0.2">
      <c r="A4149"/>
    </row>
    <row r="4150" spans="1:1" ht="15" x14ac:dyDescent="0.2">
      <c r="A4150"/>
    </row>
    <row r="4151" spans="1:1" ht="15" x14ac:dyDescent="0.2">
      <c r="A4151"/>
    </row>
    <row r="4152" spans="1:1" ht="15" x14ac:dyDescent="0.2">
      <c r="A4152"/>
    </row>
    <row r="4153" spans="1:1" ht="15" x14ac:dyDescent="0.2">
      <c r="A4153"/>
    </row>
    <row r="4154" spans="1:1" ht="15" x14ac:dyDescent="0.2">
      <c r="A4154"/>
    </row>
    <row r="4155" spans="1:1" ht="15" x14ac:dyDescent="0.2">
      <c r="A4155"/>
    </row>
    <row r="4156" spans="1:1" ht="15" x14ac:dyDescent="0.2">
      <c r="A4156"/>
    </row>
    <row r="4157" spans="1:1" ht="15" x14ac:dyDescent="0.2">
      <c r="A4157"/>
    </row>
    <row r="4158" spans="1:1" ht="15" x14ac:dyDescent="0.2">
      <c r="A4158"/>
    </row>
    <row r="4159" spans="1:1" ht="15" x14ac:dyDescent="0.2">
      <c r="A4159"/>
    </row>
    <row r="4160" spans="1:1" ht="15" x14ac:dyDescent="0.2">
      <c r="A4160"/>
    </row>
    <row r="4161" spans="1:1" ht="15" x14ac:dyDescent="0.2">
      <c r="A4161"/>
    </row>
    <row r="4162" spans="1:1" ht="15" x14ac:dyDescent="0.2">
      <c r="A4162"/>
    </row>
    <row r="4163" spans="1:1" ht="15" x14ac:dyDescent="0.2">
      <c r="A4163"/>
    </row>
    <row r="4164" spans="1:1" ht="15" x14ac:dyDescent="0.2">
      <c r="A4164"/>
    </row>
    <row r="4165" spans="1:1" ht="15" x14ac:dyDescent="0.2">
      <c r="A4165"/>
    </row>
    <row r="4166" spans="1:1" ht="15" x14ac:dyDescent="0.2">
      <c r="A4166"/>
    </row>
    <row r="4167" spans="1:1" ht="15" x14ac:dyDescent="0.2">
      <c r="A4167"/>
    </row>
    <row r="4168" spans="1:1" ht="15" x14ac:dyDescent="0.2">
      <c r="A4168"/>
    </row>
    <row r="4169" spans="1:1" ht="15" x14ac:dyDescent="0.2">
      <c r="A4169"/>
    </row>
    <row r="4170" spans="1:1" ht="15" x14ac:dyDescent="0.2">
      <c r="A4170"/>
    </row>
    <row r="4171" spans="1:1" ht="15" x14ac:dyDescent="0.2">
      <c r="A4171"/>
    </row>
    <row r="4172" spans="1:1" ht="15" x14ac:dyDescent="0.2">
      <c r="A4172"/>
    </row>
    <row r="4173" spans="1:1" ht="15" x14ac:dyDescent="0.2">
      <c r="A4173"/>
    </row>
    <row r="4174" spans="1:1" ht="15" x14ac:dyDescent="0.2">
      <c r="A4174"/>
    </row>
    <row r="4175" spans="1:1" ht="15" x14ac:dyDescent="0.2">
      <c r="A4175"/>
    </row>
    <row r="4176" spans="1:1" ht="15" x14ac:dyDescent="0.2">
      <c r="A4176"/>
    </row>
    <row r="4177" spans="1:1" ht="15" x14ac:dyDescent="0.2">
      <c r="A4177"/>
    </row>
    <row r="4178" spans="1:1" ht="15" x14ac:dyDescent="0.2">
      <c r="A4178"/>
    </row>
    <row r="4179" spans="1:1" ht="15" x14ac:dyDescent="0.2">
      <c r="A4179"/>
    </row>
    <row r="4180" spans="1:1" ht="15" x14ac:dyDescent="0.2">
      <c r="A4180"/>
    </row>
    <row r="4181" spans="1:1" ht="15" x14ac:dyDescent="0.2">
      <c r="A4181"/>
    </row>
    <row r="4182" spans="1:1" ht="15" x14ac:dyDescent="0.2">
      <c r="A4182"/>
    </row>
    <row r="4183" spans="1:1" ht="15" x14ac:dyDescent="0.2">
      <c r="A4183"/>
    </row>
    <row r="4184" spans="1:1" ht="15" x14ac:dyDescent="0.2">
      <c r="A4184"/>
    </row>
    <row r="4185" spans="1:1" ht="15" x14ac:dyDescent="0.2">
      <c r="A4185"/>
    </row>
    <row r="4186" spans="1:1" ht="15" x14ac:dyDescent="0.2">
      <c r="A4186"/>
    </row>
    <row r="4187" spans="1:1" ht="15" x14ac:dyDescent="0.2">
      <c r="A4187"/>
    </row>
    <row r="4188" spans="1:1" ht="15" x14ac:dyDescent="0.2">
      <c r="A4188"/>
    </row>
    <row r="4189" spans="1:1" ht="15" x14ac:dyDescent="0.2">
      <c r="A4189"/>
    </row>
    <row r="4190" spans="1:1" ht="15" x14ac:dyDescent="0.2">
      <c r="A4190"/>
    </row>
    <row r="4191" spans="1:1" ht="15" x14ac:dyDescent="0.2">
      <c r="A4191"/>
    </row>
    <row r="4192" spans="1:1" ht="15" x14ac:dyDescent="0.2">
      <c r="A4192"/>
    </row>
    <row r="4193" spans="1:1" ht="15" x14ac:dyDescent="0.2">
      <c r="A4193"/>
    </row>
    <row r="4194" spans="1:1" ht="15" x14ac:dyDescent="0.2">
      <c r="A4194"/>
    </row>
    <row r="4195" spans="1:1" ht="15" x14ac:dyDescent="0.2">
      <c r="A4195"/>
    </row>
    <row r="4196" spans="1:1" ht="15" x14ac:dyDescent="0.2">
      <c r="A4196"/>
    </row>
    <row r="4197" spans="1:1" ht="15" x14ac:dyDescent="0.2">
      <c r="A4197"/>
    </row>
    <row r="4198" spans="1:1" ht="15" x14ac:dyDescent="0.2">
      <c r="A4198"/>
    </row>
    <row r="4199" spans="1:1" ht="15" x14ac:dyDescent="0.2">
      <c r="A4199"/>
    </row>
    <row r="4200" spans="1:1" ht="15" x14ac:dyDescent="0.2">
      <c r="A4200"/>
    </row>
    <row r="4201" spans="1:1" ht="15" x14ac:dyDescent="0.2">
      <c r="A4201"/>
    </row>
    <row r="4202" spans="1:1" ht="15" x14ac:dyDescent="0.2">
      <c r="A4202"/>
    </row>
    <row r="4203" spans="1:1" ht="15" x14ac:dyDescent="0.2">
      <c r="A4203"/>
    </row>
    <row r="4204" spans="1:1" ht="15" x14ac:dyDescent="0.2">
      <c r="A4204"/>
    </row>
    <row r="4205" spans="1:1" ht="15" x14ac:dyDescent="0.2">
      <c r="A4205"/>
    </row>
    <row r="4206" spans="1:1" ht="15" x14ac:dyDescent="0.2">
      <c r="A4206"/>
    </row>
    <row r="4207" spans="1:1" ht="15" x14ac:dyDescent="0.2">
      <c r="A4207"/>
    </row>
    <row r="4208" spans="1:1" ht="15" x14ac:dyDescent="0.2">
      <c r="A4208"/>
    </row>
    <row r="4209" spans="1:1" ht="15" x14ac:dyDescent="0.2">
      <c r="A4209"/>
    </row>
    <row r="4210" spans="1:1" ht="15" x14ac:dyDescent="0.2">
      <c r="A4210"/>
    </row>
    <row r="4211" spans="1:1" ht="15" x14ac:dyDescent="0.2">
      <c r="A4211"/>
    </row>
    <row r="4212" spans="1:1" ht="15" x14ac:dyDescent="0.2">
      <c r="A4212"/>
    </row>
    <row r="4213" spans="1:1" ht="15" x14ac:dyDescent="0.2">
      <c r="A4213"/>
    </row>
    <row r="4214" spans="1:1" ht="15" x14ac:dyDescent="0.2">
      <c r="A4214"/>
    </row>
    <row r="4215" spans="1:1" ht="15" x14ac:dyDescent="0.2">
      <c r="A4215"/>
    </row>
    <row r="4216" spans="1:1" ht="15" x14ac:dyDescent="0.2">
      <c r="A4216"/>
    </row>
    <row r="4217" spans="1:1" ht="15" x14ac:dyDescent="0.2">
      <c r="A4217"/>
    </row>
    <row r="4218" spans="1:1" ht="15" x14ac:dyDescent="0.2">
      <c r="A4218"/>
    </row>
    <row r="4219" spans="1:1" ht="15" x14ac:dyDescent="0.2">
      <c r="A4219"/>
    </row>
    <row r="4220" spans="1:1" ht="15" x14ac:dyDescent="0.2">
      <c r="A4220"/>
    </row>
    <row r="4221" spans="1:1" ht="15" x14ac:dyDescent="0.2">
      <c r="A4221"/>
    </row>
    <row r="4222" spans="1:1" ht="15" x14ac:dyDescent="0.2">
      <c r="A4222"/>
    </row>
    <row r="4223" spans="1:1" ht="15" x14ac:dyDescent="0.2">
      <c r="A4223"/>
    </row>
    <row r="4224" spans="1:1" ht="15" x14ac:dyDescent="0.2">
      <c r="A4224"/>
    </row>
    <row r="4225" spans="1:1" ht="15" x14ac:dyDescent="0.2">
      <c r="A4225"/>
    </row>
    <row r="4226" spans="1:1" ht="15" x14ac:dyDescent="0.2">
      <c r="A4226"/>
    </row>
    <row r="4227" spans="1:1" ht="15" x14ac:dyDescent="0.2">
      <c r="A4227"/>
    </row>
    <row r="4228" spans="1:1" ht="15" x14ac:dyDescent="0.2">
      <c r="A4228"/>
    </row>
    <row r="4229" spans="1:1" ht="15" x14ac:dyDescent="0.2">
      <c r="A4229"/>
    </row>
    <row r="4230" spans="1:1" ht="15" x14ac:dyDescent="0.2">
      <c r="A4230"/>
    </row>
    <row r="4231" spans="1:1" ht="15" x14ac:dyDescent="0.2">
      <c r="A4231"/>
    </row>
    <row r="4232" spans="1:1" ht="15" x14ac:dyDescent="0.2">
      <c r="A4232"/>
    </row>
    <row r="4233" spans="1:1" ht="15" x14ac:dyDescent="0.2">
      <c r="A4233"/>
    </row>
    <row r="4234" spans="1:1" ht="15" x14ac:dyDescent="0.2">
      <c r="A4234"/>
    </row>
    <row r="4235" spans="1:1" ht="15" x14ac:dyDescent="0.2">
      <c r="A4235"/>
    </row>
    <row r="4236" spans="1:1" ht="15" x14ac:dyDescent="0.2">
      <c r="A4236"/>
    </row>
    <row r="4237" spans="1:1" ht="15" x14ac:dyDescent="0.2">
      <c r="A4237"/>
    </row>
    <row r="4238" spans="1:1" ht="15" x14ac:dyDescent="0.2">
      <c r="A4238"/>
    </row>
    <row r="4239" spans="1:1" ht="15" x14ac:dyDescent="0.2">
      <c r="A4239"/>
    </row>
    <row r="4240" spans="1:1" ht="15" x14ac:dyDescent="0.2">
      <c r="A4240"/>
    </row>
    <row r="4241" spans="1:1" ht="15" x14ac:dyDescent="0.2">
      <c r="A4241"/>
    </row>
    <row r="4242" spans="1:1" ht="15" x14ac:dyDescent="0.2">
      <c r="A4242"/>
    </row>
    <row r="4243" spans="1:1" ht="15" x14ac:dyDescent="0.2">
      <c r="A4243"/>
    </row>
    <row r="4244" spans="1:1" ht="15" x14ac:dyDescent="0.2">
      <c r="A4244"/>
    </row>
    <row r="4245" spans="1:1" ht="15" x14ac:dyDescent="0.2">
      <c r="A4245"/>
    </row>
    <row r="4246" spans="1:1" ht="15" x14ac:dyDescent="0.2">
      <c r="A4246"/>
    </row>
    <row r="4247" spans="1:1" ht="15" x14ac:dyDescent="0.2">
      <c r="A4247"/>
    </row>
    <row r="4248" spans="1:1" ht="15" x14ac:dyDescent="0.2">
      <c r="A4248"/>
    </row>
    <row r="4249" spans="1:1" ht="15" x14ac:dyDescent="0.2">
      <c r="A4249"/>
    </row>
    <row r="4250" spans="1:1" ht="15" x14ac:dyDescent="0.2">
      <c r="A4250"/>
    </row>
    <row r="4251" spans="1:1" ht="15" x14ac:dyDescent="0.2">
      <c r="A4251"/>
    </row>
    <row r="4252" spans="1:1" ht="15" x14ac:dyDescent="0.2">
      <c r="A4252"/>
    </row>
    <row r="4253" spans="1:1" ht="15" x14ac:dyDescent="0.2">
      <c r="A4253"/>
    </row>
    <row r="4254" spans="1:1" ht="15" x14ac:dyDescent="0.2">
      <c r="A4254"/>
    </row>
    <row r="4255" spans="1:1" ht="15" x14ac:dyDescent="0.2">
      <c r="A4255"/>
    </row>
    <row r="4256" spans="1:1" ht="15" x14ac:dyDescent="0.2">
      <c r="A4256"/>
    </row>
    <row r="4257" spans="1:1" ht="15" x14ac:dyDescent="0.2">
      <c r="A4257"/>
    </row>
    <row r="4258" spans="1:1" ht="15" x14ac:dyDescent="0.2">
      <c r="A4258"/>
    </row>
    <row r="4259" spans="1:1" ht="15" x14ac:dyDescent="0.2">
      <c r="A4259"/>
    </row>
    <row r="4260" spans="1:1" ht="15" x14ac:dyDescent="0.2">
      <c r="A4260"/>
    </row>
    <row r="4261" spans="1:1" ht="15" x14ac:dyDescent="0.2">
      <c r="A4261"/>
    </row>
    <row r="4262" spans="1:1" ht="15" x14ac:dyDescent="0.2">
      <c r="A4262"/>
    </row>
    <row r="4263" spans="1:1" ht="15" x14ac:dyDescent="0.2">
      <c r="A4263"/>
    </row>
    <row r="4264" spans="1:1" ht="15" x14ac:dyDescent="0.2">
      <c r="A4264"/>
    </row>
    <row r="4265" spans="1:1" ht="15" x14ac:dyDescent="0.2">
      <c r="A4265"/>
    </row>
    <row r="4266" spans="1:1" ht="15" x14ac:dyDescent="0.2">
      <c r="A4266"/>
    </row>
    <row r="4267" spans="1:1" ht="15" x14ac:dyDescent="0.2">
      <c r="A4267"/>
    </row>
    <row r="4268" spans="1:1" ht="15" x14ac:dyDescent="0.2">
      <c r="A4268"/>
    </row>
    <row r="4269" spans="1:1" ht="15" x14ac:dyDescent="0.2">
      <c r="A4269"/>
    </row>
    <row r="4270" spans="1:1" ht="15" x14ac:dyDescent="0.2">
      <c r="A4270"/>
    </row>
    <row r="4271" spans="1:1" ht="15" x14ac:dyDescent="0.2">
      <c r="A4271"/>
    </row>
    <row r="4272" spans="1:1" ht="15" x14ac:dyDescent="0.2">
      <c r="A4272"/>
    </row>
    <row r="4273" spans="1:1" ht="15" x14ac:dyDescent="0.2">
      <c r="A4273"/>
    </row>
    <row r="4274" spans="1:1" ht="15" x14ac:dyDescent="0.2">
      <c r="A4274"/>
    </row>
    <row r="4275" spans="1:1" ht="15" x14ac:dyDescent="0.2">
      <c r="A4275"/>
    </row>
    <row r="4276" spans="1:1" ht="15" x14ac:dyDescent="0.2">
      <c r="A4276"/>
    </row>
    <row r="4277" spans="1:1" ht="15" x14ac:dyDescent="0.2">
      <c r="A4277"/>
    </row>
    <row r="4278" spans="1:1" ht="15" x14ac:dyDescent="0.2">
      <c r="A4278"/>
    </row>
    <row r="4279" spans="1:1" ht="15" x14ac:dyDescent="0.2">
      <c r="A4279"/>
    </row>
    <row r="4280" spans="1:1" ht="15" x14ac:dyDescent="0.2">
      <c r="A4280"/>
    </row>
    <row r="4281" spans="1:1" ht="15" x14ac:dyDescent="0.2">
      <c r="A4281"/>
    </row>
    <row r="4282" spans="1:1" ht="15" x14ac:dyDescent="0.2">
      <c r="A4282"/>
    </row>
    <row r="4283" spans="1:1" ht="15" x14ac:dyDescent="0.2">
      <c r="A4283"/>
    </row>
    <row r="4284" spans="1:1" ht="15" x14ac:dyDescent="0.2">
      <c r="A4284"/>
    </row>
    <row r="4285" spans="1:1" ht="15" x14ac:dyDescent="0.2">
      <c r="A4285"/>
    </row>
    <row r="4286" spans="1:1" ht="15" x14ac:dyDescent="0.2">
      <c r="A4286"/>
    </row>
    <row r="4287" spans="1:1" ht="15" x14ac:dyDescent="0.2">
      <c r="A4287"/>
    </row>
    <row r="4288" spans="1:1" ht="15" x14ac:dyDescent="0.2">
      <c r="A4288"/>
    </row>
    <row r="4289" spans="1:1" ht="15" x14ac:dyDescent="0.2">
      <c r="A4289"/>
    </row>
    <row r="4290" spans="1:1" ht="15" x14ac:dyDescent="0.2">
      <c r="A4290"/>
    </row>
    <row r="4291" spans="1:1" ht="15" x14ac:dyDescent="0.2">
      <c r="A4291"/>
    </row>
    <row r="4292" spans="1:1" ht="15" x14ac:dyDescent="0.2">
      <c r="A4292"/>
    </row>
    <row r="4293" spans="1:1" ht="15" x14ac:dyDescent="0.2">
      <c r="A4293"/>
    </row>
    <row r="4294" spans="1:1" ht="15" x14ac:dyDescent="0.2">
      <c r="A4294"/>
    </row>
    <row r="4295" spans="1:1" ht="15" x14ac:dyDescent="0.2">
      <c r="A4295"/>
    </row>
    <row r="4296" spans="1:1" ht="15" x14ac:dyDescent="0.2">
      <c r="A4296"/>
    </row>
    <row r="4297" spans="1:1" ht="15" x14ac:dyDescent="0.2">
      <c r="A4297"/>
    </row>
    <row r="4298" spans="1:1" ht="15" x14ac:dyDescent="0.2">
      <c r="A4298"/>
    </row>
    <row r="4299" spans="1:1" ht="15" x14ac:dyDescent="0.2">
      <c r="A4299"/>
    </row>
    <row r="4300" spans="1:1" ht="15" x14ac:dyDescent="0.2">
      <c r="A4300"/>
    </row>
    <row r="4301" spans="1:1" ht="15" x14ac:dyDescent="0.2">
      <c r="A4301"/>
    </row>
    <row r="4302" spans="1:1" ht="15" x14ac:dyDescent="0.2">
      <c r="A4302"/>
    </row>
    <row r="4303" spans="1:1" ht="15" x14ac:dyDescent="0.2">
      <c r="A4303"/>
    </row>
    <row r="4304" spans="1:1" ht="15" x14ac:dyDescent="0.2">
      <c r="A4304"/>
    </row>
    <row r="4305" spans="1:1" ht="15" x14ac:dyDescent="0.2">
      <c r="A4305"/>
    </row>
    <row r="4306" spans="1:1" ht="15" x14ac:dyDescent="0.2">
      <c r="A4306"/>
    </row>
    <row r="4307" spans="1:1" ht="15" x14ac:dyDescent="0.2">
      <c r="A4307"/>
    </row>
    <row r="4308" spans="1:1" ht="15" x14ac:dyDescent="0.2">
      <c r="A4308"/>
    </row>
    <row r="4309" spans="1:1" ht="15" x14ac:dyDescent="0.2">
      <c r="A4309"/>
    </row>
    <row r="4310" spans="1:1" ht="15" x14ac:dyDescent="0.2">
      <c r="A4310"/>
    </row>
    <row r="4311" spans="1:1" ht="15" x14ac:dyDescent="0.2">
      <c r="A4311"/>
    </row>
    <row r="4312" spans="1:1" ht="15" x14ac:dyDescent="0.2">
      <c r="A4312"/>
    </row>
    <row r="4313" spans="1:1" ht="15" x14ac:dyDescent="0.2">
      <c r="A4313"/>
    </row>
    <row r="4314" spans="1:1" ht="15" x14ac:dyDescent="0.2">
      <c r="A4314"/>
    </row>
    <row r="4315" spans="1:1" ht="15" x14ac:dyDescent="0.2">
      <c r="A4315"/>
    </row>
    <row r="4316" spans="1:1" ht="15" x14ac:dyDescent="0.2">
      <c r="A4316"/>
    </row>
    <row r="4317" spans="1:1" ht="15" x14ac:dyDescent="0.2">
      <c r="A4317"/>
    </row>
    <row r="4318" spans="1:1" ht="15" x14ac:dyDescent="0.2">
      <c r="A4318"/>
    </row>
    <row r="4319" spans="1:1" ht="15" x14ac:dyDescent="0.2">
      <c r="A4319"/>
    </row>
    <row r="4320" spans="1:1" ht="15" x14ac:dyDescent="0.2">
      <c r="A4320"/>
    </row>
    <row r="4321" spans="1:1" ht="15" x14ac:dyDescent="0.2">
      <c r="A4321"/>
    </row>
    <row r="4322" spans="1:1" ht="15" x14ac:dyDescent="0.2">
      <c r="A4322"/>
    </row>
    <row r="4323" spans="1:1" ht="15" x14ac:dyDescent="0.2">
      <c r="A4323"/>
    </row>
    <row r="4324" spans="1:1" ht="15" x14ac:dyDescent="0.2">
      <c r="A4324"/>
    </row>
    <row r="4325" spans="1:1" ht="15" x14ac:dyDescent="0.2">
      <c r="A4325"/>
    </row>
    <row r="4326" spans="1:1" ht="15" x14ac:dyDescent="0.2">
      <c r="A4326"/>
    </row>
    <row r="4327" spans="1:1" ht="15" x14ac:dyDescent="0.2">
      <c r="A4327"/>
    </row>
    <row r="4328" spans="1:1" ht="15" x14ac:dyDescent="0.2">
      <c r="A4328"/>
    </row>
    <row r="4329" spans="1:1" ht="15" x14ac:dyDescent="0.2">
      <c r="A4329"/>
    </row>
    <row r="4330" spans="1:1" ht="15" x14ac:dyDescent="0.2">
      <c r="A4330"/>
    </row>
    <row r="4331" spans="1:1" ht="15" x14ac:dyDescent="0.2">
      <c r="A4331"/>
    </row>
    <row r="4332" spans="1:1" ht="15" x14ac:dyDescent="0.2">
      <c r="A4332"/>
    </row>
    <row r="4333" spans="1:1" ht="15" x14ac:dyDescent="0.2">
      <c r="A4333"/>
    </row>
    <row r="4334" spans="1:1" ht="15" x14ac:dyDescent="0.2">
      <c r="A4334"/>
    </row>
    <row r="4335" spans="1:1" ht="15" x14ac:dyDescent="0.2">
      <c r="A4335"/>
    </row>
    <row r="4336" spans="1:1" ht="15" x14ac:dyDescent="0.2">
      <c r="A4336"/>
    </row>
    <row r="4337" spans="1:1" ht="15" x14ac:dyDescent="0.2">
      <c r="A4337"/>
    </row>
    <row r="4338" spans="1:1" ht="15" x14ac:dyDescent="0.2">
      <c r="A4338"/>
    </row>
    <row r="4339" spans="1:1" ht="15" x14ac:dyDescent="0.2">
      <c r="A4339"/>
    </row>
    <row r="4340" spans="1:1" ht="15" x14ac:dyDescent="0.2">
      <c r="A4340"/>
    </row>
    <row r="4341" spans="1:1" ht="15" x14ac:dyDescent="0.2">
      <c r="A4341"/>
    </row>
    <row r="4342" spans="1:1" ht="15" x14ac:dyDescent="0.2">
      <c r="A4342"/>
    </row>
    <row r="4343" spans="1:1" ht="15" x14ac:dyDescent="0.2">
      <c r="A4343"/>
    </row>
    <row r="4344" spans="1:1" ht="15" x14ac:dyDescent="0.2">
      <c r="A4344"/>
    </row>
    <row r="4345" spans="1:1" ht="15" x14ac:dyDescent="0.2">
      <c r="A4345"/>
    </row>
    <row r="4346" spans="1:1" ht="15" x14ac:dyDescent="0.2">
      <c r="A4346"/>
    </row>
    <row r="4347" spans="1:1" ht="15" x14ac:dyDescent="0.2">
      <c r="A4347"/>
    </row>
    <row r="4348" spans="1:1" ht="15" x14ac:dyDescent="0.2">
      <c r="A4348"/>
    </row>
    <row r="4349" spans="1:1" ht="15" x14ac:dyDescent="0.2">
      <c r="A4349"/>
    </row>
    <row r="4350" spans="1:1" ht="15" x14ac:dyDescent="0.2">
      <c r="A4350"/>
    </row>
    <row r="4351" spans="1:1" ht="15" x14ac:dyDescent="0.2">
      <c r="A4351"/>
    </row>
    <row r="4352" spans="1:1" ht="15" x14ac:dyDescent="0.2">
      <c r="A4352"/>
    </row>
    <row r="4353" spans="1:1" ht="15" x14ac:dyDescent="0.2">
      <c r="A4353"/>
    </row>
    <row r="4354" spans="1:1" ht="15" x14ac:dyDescent="0.2">
      <c r="A4354"/>
    </row>
    <row r="4355" spans="1:1" ht="15" x14ac:dyDescent="0.2">
      <c r="A4355"/>
    </row>
    <row r="4356" spans="1:1" ht="15" x14ac:dyDescent="0.2">
      <c r="A4356"/>
    </row>
    <row r="4357" spans="1:1" ht="15" x14ac:dyDescent="0.2">
      <c r="A4357"/>
    </row>
    <row r="4358" spans="1:1" ht="15" x14ac:dyDescent="0.2">
      <c r="A4358"/>
    </row>
    <row r="4359" spans="1:1" ht="15" x14ac:dyDescent="0.2">
      <c r="A4359"/>
    </row>
    <row r="4360" spans="1:1" ht="15" x14ac:dyDescent="0.2">
      <c r="A4360"/>
    </row>
    <row r="4361" spans="1:1" ht="15" x14ac:dyDescent="0.2">
      <c r="A4361"/>
    </row>
    <row r="4362" spans="1:1" ht="15" x14ac:dyDescent="0.2">
      <c r="A4362"/>
    </row>
    <row r="4363" spans="1:1" ht="15" x14ac:dyDescent="0.2">
      <c r="A4363"/>
    </row>
    <row r="4364" spans="1:1" ht="15" x14ac:dyDescent="0.2">
      <c r="A4364"/>
    </row>
    <row r="4365" spans="1:1" ht="15" x14ac:dyDescent="0.2">
      <c r="A4365"/>
    </row>
    <row r="4366" spans="1:1" ht="15" x14ac:dyDescent="0.2">
      <c r="A4366"/>
    </row>
    <row r="4367" spans="1:1" ht="15" x14ac:dyDescent="0.2">
      <c r="A4367"/>
    </row>
    <row r="4368" spans="1:1" ht="15" x14ac:dyDescent="0.2">
      <c r="A4368"/>
    </row>
    <row r="4369" spans="1:1" ht="15" x14ac:dyDescent="0.2">
      <c r="A4369"/>
    </row>
    <row r="4370" spans="1:1" ht="15" x14ac:dyDescent="0.2">
      <c r="A4370"/>
    </row>
    <row r="4371" spans="1:1" ht="15" x14ac:dyDescent="0.2">
      <c r="A4371"/>
    </row>
    <row r="4372" spans="1:1" ht="15" x14ac:dyDescent="0.2">
      <c r="A4372"/>
    </row>
    <row r="4373" spans="1:1" ht="15" x14ac:dyDescent="0.2">
      <c r="A4373"/>
    </row>
    <row r="4374" spans="1:1" ht="15" x14ac:dyDescent="0.2">
      <c r="A4374"/>
    </row>
    <row r="4375" spans="1:1" ht="15" x14ac:dyDescent="0.2">
      <c r="A4375"/>
    </row>
    <row r="4376" spans="1:1" ht="15" x14ac:dyDescent="0.2">
      <c r="A4376"/>
    </row>
    <row r="4377" spans="1:1" ht="15" x14ac:dyDescent="0.2">
      <c r="A4377"/>
    </row>
    <row r="4378" spans="1:1" ht="15" x14ac:dyDescent="0.2">
      <c r="A4378"/>
    </row>
    <row r="4379" spans="1:1" ht="15" x14ac:dyDescent="0.2">
      <c r="A4379"/>
    </row>
    <row r="4380" spans="1:1" ht="15" x14ac:dyDescent="0.2">
      <c r="A4380"/>
    </row>
    <row r="4381" spans="1:1" ht="15" x14ac:dyDescent="0.2">
      <c r="A4381"/>
    </row>
    <row r="4382" spans="1:1" ht="15" x14ac:dyDescent="0.2">
      <c r="A4382"/>
    </row>
    <row r="4383" spans="1:1" ht="15" x14ac:dyDescent="0.2">
      <c r="A4383"/>
    </row>
    <row r="4384" spans="1:1" ht="15" x14ac:dyDescent="0.2">
      <c r="A4384"/>
    </row>
    <row r="4385" spans="1:1" ht="15" x14ac:dyDescent="0.2">
      <c r="A4385"/>
    </row>
    <row r="4386" spans="1:1" ht="15" x14ac:dyDescent="0.2">
      <c r="A4386"/>
    </row>
    <row r="4387" spans="1:1" ht="15" x14ac:dyDescent="0.2">
      <c r="A4387"/>
    </row>
    <row r="4388" spans="1:1" ht="15" x14ac:dyDescent="0.2">
      <c r="A4388"/>
    </row>
    <row r="4389" spans="1:1" ht="15" x14ac:dyDescent="0.2">
      <c r="A4389"/>
    </row>
    <row r="4390" spans="1:1" ht="15" x14ac:dyDescent="0.2">
      <c r="A4390"/>
    </row>
    <row r="4391" spans="1:1" ht="15" x14ac:dyDescent="0.2">
      <c r="A4391"/>
    </row>
    <row r="4392" spans="1:1" ht="15" x14ac:dyDescent="0.2">
      <c r="A4392"/>
    </row>
    <row r="4393" spans="1:1" ht="15" x14ac:dyDescent="0.2">
      <c r="A4393"/>
    </row>
    <row r="4394" spans="1:1" ht="15" x14ac:dyDescent="0.2">
      <c r="A4394"/>
    </row>
    <row r="4395" spans="1:1" ht="15" x14ac:dyDescent="0.2">
      <c r="A4395"/>
    </row>
    <row r="4396" spans="1:1" ht="15" x14ac:dyDescent="0.2">
      <c r="A4396"/>
    </row>
    <row r="4397" spans="1:1" ht="15" x14ac:dyDescent="0.2">
      <c r="A4397"/>
    </row>
    <row r="4398" spans="1:1" ht="15" x14ac:dyDescent="0.2">
      <c r="A4398"/>
    </row>
    <row r="4399" spans="1:1" ht="15" x14ac:dyDescent="0.2">
      <c r="A4399"/>
    </row>
    <row r="4400" spans="1:1" ht="15" x14ac:dyDescent="0.2">
      <c r="A4400"/>
    </row>
    <row r="4401" spans="1:1" ht="15" x14ac:dyDescent="0.2">
      <c r="A4401"/>
    </row>
    <row r="4402" spans="1:1" ht="15" x14ac:dyDescent="0.2">
      <c r="A4402"/>
    </row>
    <row r="4403" spans="1:1" ht="15" x14ac:dyDescent="0.2">
      <c r="A4403"/>
    </row>
    <row r="4404" spans="1:1" ht="15" x14ac:dyDescent="0.2">
      <c r="A4404"/>
    </row>
    <row r="4405" spans="1:1" ht="15" x14ac:dyDescent="0.2">
      <c r="A4405"/>
    </row>
    <row r="4406" spans="1:1" ht="15" x14ac:dyDescent="0.2">
      <c r="A4406"/>
    </row>
    <row r="4407" spans="1:1" ht="15" x14ac:dyDescent="0.2">
      <c r="A4407"/>
    </row>
    <row r="4408" spans="1:1" ht="15" x14ac:dyDescent="0.2">
      <c r="A4408"/>
    </row>
    <row r="4409" spans="1:1" ht="15" x14ac:dyDescent="0.2">
      <c r="A4409"/>
    </row>
    <row r="4410" spans="1:1" ht="15" x14ac:dyDescent="0.2">
      <c r="A4410"/>
    </row>
    <row r="4411" spans="1:1" ht="15" x14ac:dyDescent="0.2">
      <c r="A4411"/>
    </row>
    <row r="4412" spans="1:1" ht="15" x14ac:dyDescent="0.2">
      <c r="A4412"/>
    </row>
    <row r="4413" spans="1:1" ht="15" x14ac:dyDescent="0.2">
      <c r="A4413"/>
    </row>
    <row r="4414" spans="1:1" ht="15" x14ac:dyDescent="0.2">
      <c r="A4414"/>
    </row>
    <row r="4415" spans="1:1" ht="15" x14ac:dyDescent="0.2">
      <c r="A4415"/>
    </row>
    <row r="4416" spans="1:1" ht="15" x14ac:dyDescent="0.2">
      <c r="A4416"/>
    </row>
    <row r="4417" spans="1:1" ht="15" x14ac:dyDescent="0.2">
      <c r="A4417"/>
    </row>
    <row r="4418" spans="1:1" ht="15" x14ac:dyDescent="0.2">
      <c r="A4418"/>
    </row>
    <row r="4419" spans="1:1" ht="15" x14ac:dyDescent="0.2">
      <c r="A4419"/>
    </row>
    <row r="4420" spans="1:1" ht="15" x14ac:dyDescent="0.2">
      <c r="A4420"/>
    </row>
    <row r="4421" spans="1:1" ht="15" x14ac:dyDescent="0.2">
      <c r="A4421"/>
    </row>
    <row r="4422" spans="1:1" ht="15" x14ac:dyDescent="0.2">
      <c r="A4422"/>
    </row>
    <row r="4423" spans="1:1" ht="15" x14ac:dyDescent="0.2">
      <c r="A4423"/>
    </row>
    <row r="4424" spans="1:1" ht="15" x14ac:dyDescent="0.2">
      <c r="A4424"/>
    </row>
    <row r="4425" spans="1:1" ht="15" x14ac:dyDescent="0.2">
      <c r="A4425"/>
    </row>
    <row r="4426" spans="1:1" ht="15" x14ac:dyDescent="0.2">
      <c r="A4426"/>
    </row>
    <row r="4427" spans="1:1" ht="15" x14ac:dyDescent="0.2">
      <c r="A4427"/>
    </row>
    <row r="4428" spans="1:1" ht="15" x14ac:dyDescent="0.2">
      <c r="A4428"/>
    </row>
    <row r="4429" spans="1:1" ht="15" x14ac:dyDescent="0.2">
      <c r="A4429"/>
    </row>
    <row r="4430" spans="1:1" ht="15" x14ac:dyDescent="0.2">
      <c r="A4430"/>
    </row>
    <row r="4431" spans="1:1" ht="15" x14ac:dyDescent="0.2">
      <c r="A4431"/>
    </row>
    <row r="4432" spans="1:1" ht="15" x14ac:dyDescent="0.2">
      <c r="A4432"/>
    </row>
    <row r="4433" spans="1:1" ht="15" x14ac:dyDescent="0.2">
      <c r="A4433"/>
    </row>
    <row r="4434" spans="1:1" ht="15" x14ac:dyDescent="0.2">
      <c r="A4434"/>
    </row>
    <row r="4435" spans="1:1" ht="15" x14ac:dyDescent="0.2">
      <c r="A4435"/>
    </row>
    <row r="4436" spans="1:1" ht="15" x14ac:dyDescent="0.2">
      <c r="A4436"/>
    </row>
    <row r="4437" spans="1:1" ht="15" x14ac:dyDescent="0.2">
      <c r="A4437"/>
    </row>
    <row r="4438" spans="1:1" ht="15" x14ac:dyDescent="0.2">
      <c r="A4438"/>
    </row>
    <row r="4439" spans="1:1" ht="15" x14ac:dyDescent="0.2">
      <c r="A4439"/>
    </row>
    <row r="4440" spans="1:1" ht="15" x14ac:dyDescent="0.2">
      <c r="A4440"/>
    </row>
    <row r="4441" spans="1:1" ht="15" x14ac:dyDescent="0.2">
      <c r="A4441"/>
    </row>
    <row r="4442" spans="1:1" ht="15" x14ac:dyDescent="0.2">
      <c r="A4442"/>
    </row>
    <row r="4443" spans="1:1" ht="15" x14ac:dyDescent="0.2">
      <c r="A4443"/>
    </row>
    <row r="4444" spans="1:1" ht="15" x14ac:dyDescent="0.2">
      <c r="A4444"/>
    </row>
    <row r="4445" spans="1:1" ht="15" x14ac:dyDescent="0.2">
      <c r="A4445"/>
    </row>
    <row r="4446" spans="1:1" ht="15" x14ac:dyDescent="0.2">
      <c r="A4446"/>
    </row>
    <row r="4447" spans="1:1" ht="15" x14ac:dyDescent="0.2">
      <c r="A4447"/>
    </row>
    <row r="4448" spans="1:1" ht="15" x14ac:dyDescent="0.2">
      <c r="A4448"/>
    </row>
    <row r="4449" spans="1:1" ht="15" x14ac:dyDescent="0.2">
      <c r="A4449"/>
    </row>
    <row r="4450" spans="1:1" ht="15" x14ac:dyDescent="0.2">
      <c r="A4450"/>
    </row>
    <row r="4451" spans="1:1" ht="15" x14ac:dyDescent="0.2">
      <c r="A4451"/>
    </row>
    <row r="4452" spans="1:1" ht="15" x14ac:dyDescent="0.2">
      <c r="A4452"/>
    </row>
    <row r="4453" spans="1:1" ht="15" x14ac:dyDescent="0.2">
      <c r="A4453"/>
    </row>
    <row r="4454" spans="1:1" ht="15" x14ac:dyDescent="0.2">
      <c r="A4454"/>
    </row>
    <row r="4455" spans="1:1" ht="15" x14ac:dyDescent="0.2">
      <c r="A4455"/>
    </row>
    <row r="4456" spans="1:1" ht="15" x14ac:dyDescent="0.2">
      <c r="A4456"/>
    </row>
    <row r="4457" spans="1:1" ht="15" x14ac:dyDescent="0.2">
      <c r="A4457"/>
    </row>
    <row r="4458" spans="1:1" ht="15" x14ac:dyDescent="0.2">
      <c r="A4458"/>
    </row>
    <row r="4459" spans="1:1" ht="15" x14ac:dyDescent="0.2">
      <c r="A4459"/>
    </row>
    <row r="4460" spans="1:1" ht="15" x14ac:dyDescent="0.2">
      <c r="A4460"/>
    </row>
    <row r="4461" spans="1:1" ht="15" x14ac:dyDescent="0.2">
      <c r="A4461"/>
    </row>
    <row r="4462" spans="1:1" ht="15" x14ac:dyDescent="0.2">
      <c r="A4462"/>
    </row>
    <row r="4463" spans="1:1" ht="15" x14ac:dyDescent="0.2">
      <c r="A4463"/>
    </row>
    <row r="4464" spans="1:1" ht="15" x14ac:dyDescent="0.2">
      <c r="A4464"/>
    </row>
    <row r="4465" spans="1:1" ht="15" x14ac:dyDescent="0.2">
      <c r="A4465"/>
    </row>
    <row r="4466" spans="1:1" ht="15" x14ac:dyDescent="0.2">
      <c r="A4466"/>
    </row>
    <row r="4467" spans="1:1" ht="15" x14ac:dyDescent="0.2">
      <c r="A4467"/>
    </row>
    <row r="4468" spans="1:1" ht="15" x14ac:dyDescent="0.2">
      <c r="A4468"/>
    </row>
    <row r="4469" spans="1:1" ht="15" x14ac:dyDescent="0.2">
      <c r="A4469"/>
    </row>
    <row r="4470" spans="1:1" ht="15" x14ac:dyDescent="0.2">
      <c r="A4470"/>
    </row>
    <row r="4471" spans="1:1" ht="15" x14ac:dyDescent="0.2">
      <c r="A4471"/>
    </row>
    <row r="4472" spans="1:1" ht="15" x14ac:dyDescent="0.2">
      <c r="A4472"/>
    </row>
    <row r="4473" spans="1:1" ht="15" x14ac:dyDescent="0.2">
      <c r="A4473"/>
    </row>
    <row r="4474" spans="1:1" ht="15" x14ac:dyDescent="0.2">
      <c r="A4474"/>
    </row>
    <row r="4475" spans="1:1" ht="15" x14ac:dyDescent="0.2">
      <c r="A4475"/>
    </row>
    <row r="4476" spans="1:1" ht="15" x14ac:dyDescent="0.2">
      <c r="A4476"/>
    </row>
    <row r="4477" spans="1:1" ht="15" x14ac:dyDescent="0.2">
      <c r="A4477"/>
    </row>
    <row r="4478" spans="1:1" ht="15" x14ac:dyDescent="0.2">
      <c r="A4478"/>
    </row>
    <row r="4479" spans="1:1" ht="15" x14ac:dyDescent="0.2">
      <c r="A4479"/>
    </row>
    <row r="4480" spans="1:1" ht="15" x14ac:dyDescent="0.2">
      <c r="A4480"/>
    </row>
    <row r="4481" spans="1:1" ht="15" x14ac:dyDescent="0.2">
      <c r="A4481"/>
    </row>
    <row r="4482" spans="1:1" ht="15" x14ac:dyDescent="0.2">
      <c r="A4482"/>
    </row>
    <row r="4483" spans="1:1" ht="15" x14ac:dyDescent="0.2">
      <c r="A4483"/>
    </row>
    <row r="4484" spans="1:1" ht="15" x14ac:dyDescent="0.2">
      <c r="A4484"/>
    </row>
    <row r="4485" spans="1:1" ht="15" x14ac:dyDescent="0.2">
      <c r="A4485"/>
    </row>
    <row r="4486" spans="1:1" ht="15" x14ac:dyDescent="0.2">
      <c r="A4486"/>
    </row>
    <row r="4487" spans="1:1" ht="15" x14ac:dyDescent="0.2">
      <c r="A4487"/>
    </row>
  </sheetData>
  <pageMargins left="0.7" right="0.7" top="0.75" bottom="0.75" header="0.3" footer="0.3"/>
  <pageSetup paperSize="9" orientation="portrait" r:id="rId1"/>
  <ignoredErrors>
    <ignoredError sqref="B9:Y55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79DF5A6-A6EF-D047-8B19-306B1A6E1F5B}">
          <x14:formula1>
            <xm:f>'.lst_fields'!$B$2:$B$13</xm:f>
          </x14:formula1>
          <xm:sqref>B2</xm:sqref>
        </x14:dataValidation>
        <x14:dataValidation type="list" allowBlank="1" showInputMessage="1" showErrorMessage="1" xr:uid="{B4910903-3A7C-4C47-A838-56F0FA4226BD}">
          <x14:formula1>
            <xm:f>'.lst_fields'!$A$2:$A$6</xm:f>
          </x14:formula1>
          <xm:sqref>B1</xm:sqref>
        </x14:dataValidation>
        <x14:dataValidation type="list" allowBlank="1" showInputMessage="1" showErrorMessage="1" xr:uid="{FD5BB523-BD22-C649-AC75-E7D059CC352A}">
          <x14:formula1>
            <xm:f>'.lst_fields'!$C$2:$C$13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47DB-7AC5-5345-913B-5D448EB2001A}">
  <sheetPr codeName="Sheet2">
    <tabColor theme="6" tint="0.79998168889431442"/>
  </sheetPr>
  <dimension ref="A1:G4795"/>
  <sheetViews>
    <sheetView showGridLines="0" zoomScale="140" workbookViewId="0">
      <selection activeCell="C8" sqref="C8"/>
    </sheetView>
  </sheetViews>
  <sheetFormatPr baseColWidth="10" defaultRowHeight="15" x14ac:dyDescent="0.2"/>
  <cols>
    <col min="1" max="1" width="31.33203125" bestFit="1" customWidth="1"/>
    <col min="2" max="2" width="19.1640625" bestFit="1" customWidth="1"/>
    <col min="3" max="3" width="7.33203125" bestFit="1" customWidth="1"/>
    <col min="4" max="4" width="10" bestFit="1" customWidth="1"/>
    <col min="5" max="5" width="9.5" bestFit="1" customWidth="1"/>
    <col min="6" max="6" width="14.5" bestFit="1" customWidth="1"/>
    <col min="7" max="7" width="15.33203125" bestFit="1" customWidth="1"/>
    <col min="8" max="8" width="14.5" bestFit="1" customWidth="1"/>
    <col min="9" max="9" width="14.33203125" bestFit="1" customWidth="1"/>
    <col min="10" max="10" width="23.6640625" bestFit="1" customWidth="1"/>
    <col min="11" max="11" width="24.1640625" bestFit="1" customWidth="1"/>
    <col min="12" max="12" width="24" bestFit="1" customWidth="1"/>
    <col min="13" max="14" width="24.33203125" bestFit="1" customWidth="1"/>
    <col min="15" max="15" width="23.6640625" bestFit="1" customWidth="1"/>
    <col min="16" max="16" width="24.1640625" bestFit="1" customWidth="1"/>
    <col min="17" max="17" width="24.5" bestFit="1" customWidth="1"/>
    <col min="18" max="18" width="24.1640625" bestFit="1" customWidth="1"/>
    <col min="19" max="19" width="24.6640625" bestFit="1" customWidth="1"/>
    <col min="20" max="20" width="24" bestFit="1" customWidth="1"/>
    <col min="21" max="21" width="23.33203125" bestFit="1" customWidth="1"/>
    <col min="22" max="22" width="24.33203125" bestFit="1" customWidth="1"/>
    <col min="23" max="23" width="24.1640625" bestFit="1" customWidth="1"/>
    <col min="24" max="24" width="24" bestFit="1" customWidth="1"/>
    <col min="25" max="26" width="24.33203125" bestFit="1" customWidth="1"/>
    <col min="27" max="27" width="23.6640625" bestFit="1" customWidth="1"/>
    <col min="28" max="28" width="24.1640625" bestFit="1" customWidth="1"/>
    <col min="29" max="29" width="24.5" bestFit="1" customWidth="1"/>
    <col min="30" max="30" width="24.1640625" bestFit="1" customWidth="1"/>
    <col min="31" max="31" width="24.6640625" bestFit="1" customWidth="1"/>
    <col min="32" max="32" width="24" bestFit="1" customWidth="1"/>
    <col min="33" max="33" width="23.33203125" bestFit="1" customWidth="1"/>
    <col min="34" max="34" width="24.33203125" bestFit="1" customWidth="1"/>
    <col min="35" max="35" width="24.1640625" bestFit="1" customWidth="1"/>
    <col min="36" max="36" width="24" bestFit="1" customWidth="1"/>
    <col min="37" max="38" width="24.33203125" bestFit="1" customWidth="1"/>
    <col min="39" max="39" width="23.6640625" bestFit="1" customWidth="1"/>
    <col min="40" max="40" width="24.1640625" bestFit="1" customWidth="1"/>
    <col min="41" max="41" width="24.5" bestFit="1" customWidth="1"/>
    <col min="42" max="42" width="24.1640625" bestFit="1" customWidth="1"/>
    <col min="43" max="43" width="24.6640625" bestFit="1" customWidth="1"/>
    <col min="44" max="44" width="24" bestFit="1" customWidth="1"/>
    <col min="45" max="45" width="23.33203125" bestFit="1" customWidth="1"/>
    <col min="46" max="46" width="24.33203125" bestFit="1" customWidth="1"/>
    <col min="47" max="47" width="24.1640625" bestFit="1" customWidth="1"/>
    <col min="48" max="48" width="24" bestFit="1" customWidth="1"/>
    <col min="49" max="50" width="24.33203125" bestFit="1" customWidth="1"/>
    <col min="51" max="51" width="23.6640625" bestFit="1" customWidth="1"/>
    <col min="52" max="52" width="24.1640625" bestFit="1" customWidth="1"/>
    <col min="53" max="53" width="24.5" bestFit="1" customWidth="1"/>
    <col min="54" max="54" width="24.1640625" bestFit="1" customWidth="1"/>
    <col min="55" max="55" width="24.6640625" bestFit="1" customWidth="1"/>
    <col min="56" max="56" width="24" bestFit="1" customWidth="1"/>
    <col min="57" max="57" width="23.33203125" bestFit="1" customWidth="1"/>
    <col min="58" max="58" width="24.33203125" bestFit="1" customWidth="1"/>
    <col min="59" max="59" width="24.1640625" bestFit="1" customWidth="1"/>
    <col min="60" max="60" width="24" bestFit="1" customWidth="1"/>
    <col min="61" max="62" width="24.33203125" bestFit="1" customWidth="1"/>
    <col min="63" max="63" width="29.83203125" bestFit="1" customWidth="1"/>
    <col min="64" max="64" width="30.1640625" bestFit="1" customWidth="1"/>
    <col min="65" max="65" width="30.5" bestFit="1" customWidth="1"/>
    <col min="66" max="66" width="30.1640625" bestFit="1" customWidth="1"/>
    <col min="67" max="67" width="30.6640625" bestFit="1" customWidth="1"/>
    <col min="68" max="68" width="30" bestFit="1" customWidth="1"/>
    <col min="69" max="69" width="29.5" bestFit="1" customWidth="1"/>
    <col min="70" max="70" width="30.33203125" bestFit="1" customWidth="1"/>
    <col min="71" max="71" width="30.1640625" bestFit="1" customWidth="1"/>
    <col min="72" max="72" width="30" bestFit="1" customWidth="1"/>
    <col min="73" max="74" width="30.33203125" bestFit="1" customWidth="1"/>
    <col min="75" max="75" width="29.83203125" bestFit="1" customWidth="1"/>
    <col min="76" max="76" width="30.1640625" bestFit="1" customWidth="1"/>
    <col min="77" max="77" width="30.5" bestFit="1" customWidth="1"/>
    <col min="78" max="78" width="30.1640625" bestFit="1" customWidth="1"/>
    <col min="79" max="79" width="30.6640625" bestFit="1" customWidth="1"/>
    <col min="80" max="80" width="30" bestFit="1" customWidth="1"/>
    <col min="81" max="81" width="29.5" bestFit="1" customWidth="1"/>
    <col min="82" max="82" width="30.33203125" bestFit="1" customWidth="1"/>
    <col min="83" max="83" width="30.1640625" bestFit="1" customWidth="1"/>
    <col min="84" max="84" width="30" bestFit="1" customWidth="1"/>
    <col min="85" max="86" width="30.33203125" bestFit="1" customWidth="1"/>
    <col min="87" max="87" width="29.83203125" bestFit="1" customWidth="1"/>
    <col min="88" max="88" width="30.1640625" bestFit="1" customWidth="1"/>
    <col min="89" max="89" width="30.5" bestFit="1" customWidth="1"/>
    <col min="90" max="90" width="30.1640625" bestFit="1" customWidth="1"/>
    <col min="91" max="91" width="30.6640625" bestFit="1" customWidth="1"/>
    <col min="92" max="92" width="30" bestFit="1" customWidth="1"/>
    <col min="93" max="93" width="29.5" bestFit="1" customWidth="1"/>
    <col min="94" max="94" width="30.33203125" bestFit="1" customWidth="1"/>
    <col min="95" max="95" width="30.1640625" bestFit="1" customWidth="1"/>
    <col min="96" max="96" width="30" bestFit="1" customWidth="1"/>
    <col min="97" max="98" width="30.33203125" bestFit="1" customWidth="1"/>
    <col min="99" max="99" width="29.83203125" bestFit="1" customWidth="1"/>
    <col min="100" max="100" width="30.1640625" bestFit="1" customWidth="1"/>
    <col min="101" max="101" width="30.5" bestFit="1" customWidth="1"/>
    <col min="102" max="102" width="30.1640625" bestFit="1" customWidth="1"/>
    <col min="103" max="103" width="30.6640625" bestFit="1" customWidth="1"/>
    <col min="104" max="104" width="30" bestFit="1" customWidth="1"/>
    <col min="105" max="105" width="29.5" bestFit="1" customWidth="1"/>
    <col min="106" max="106" width="30.33203125" bestFit="1" customWidth="1"/>
    <col min="107" max="107" width="30.1640625" bestFit="1" customWidth="1"/>
    <col min="108" max="108" width="30" bestFit="1" customWidth="1"/>
    <col min="109" max="110" width="30.33203125" bestFit="1" customWidth="1"/>
    <col min="111" max="111" width="29.83203125" bestFit="1" customWidth="1"/>
    <col min="112" max="112" width="30.1640625" bestFit="1" customWidth="1"/>
    <col min="113" max="113" width="30.5" bestFit="1" customWidth="1"/>
    <col min="114" max="114" width="30.1640625" bestFit="1" customWidth="1"/>
    <col min="115" max="115" width="30.6640625" bestFit="1" customWidth="1"/>
    <col min="116" max="116" width="30" bestFit="1" customWidth="1"/>
    <col min="117" max="117" width="29.5" bestFit="1" customWidth="1"/>
    <col min="118" max="118" width="30.33203125" bestFit="1" customWidth="1"/>
    <col min="119" max="119" width="30.1640625" bestFit="1" customWidth="1"/>
    <col min="120" max="120" width="30" bestFit="1" customWidth="1"/>
    <col min="121" max="122" width="30.33203125" bestFit="1" customWidth="1"/>
    <col min="123" max="123" width="22.1640625" bestFit="1" customWidth="1"/>
    <col min="124" max="124" width="22.5" bestFit="1" customWidth="1"/>
    <col min="125" max="125" width="22.83203125" bestFit="1" customWidth="1"/>
    <col min="126" max="126" width="22.5" bestFit="1" customWidth="1"/>
    <col min="127" max="127" width="23" bestFit="1" customWidth="1"/>
    <col min="128" max="128" width="22.33203125" bestFit="1" customWidth="1"/>
    <col min="129" max="129" width="21.83203125" bestFit="1" customWidth="1"/>
    <col min="130" max="130" width="22.6640625" bestFit="1" customWidth="1"/>
    <col min="131" max="131" width="22.5" bestFit="1" customWidth="1"/>
    <col min="132" max="132" width="22.33203125" bestFit="1" customWidth="1"/>
    <col min="133" max="134" width="22.6640625" bestFit="1" customWidth="1"/>
    <col min="135" max="135" width="22.1640625" bestFit="1" customWidth="1"/>
    <col min="136" max="136" width="22.5" bestFit="1" customWidth="1"/>
    <col min="137" max="137" width="22.83203125" bestFit="1" customWidth="1"/>
    <col min="138" max="138" width="22.5" bestFit="1" customWidth="1"/>
    <col min="139" max="139" width="23" bestFit="1" customWidth="1"/>
    <col min="140" max="140" width="22.33203125" bestFit="1" customWidth="1"/>
    <col min="141" max="141" width="21.83203125" bestFit="1" customWidth="1"/>
    <col min="142" max="142" width="22.6640625" bestFit="1" customWidth="1"/>
    <col min="143" max="143" width="22.5" bestFit="1" customWidth="1"/>
    <col min="144" max="144" width="22.33203125" bestFit="1" customWidth="1"/>
    <col min="145" max="146" width="22.6640625" bestFit="1" customWidth="1"/>
    <col min="147" max="147" width="22.1640625" bestFit="1" customWidth="1"/>
    <col min="148" max="148" width="22.5" bestFit="1" customWidth="1"/>
    <col min="149" max="149" width="22.83203125" bestFit="1" customWidth="1"/>
    <col min="150" max="150" width="22.5" bestFit="1" customWidth="1"/>
    <col min="151" max="151" width="23" bestFit="1" customWidth="1"/>
    <col min="152" max="152" width="22.33203125" bestFit="1" customWidth="1"/>
    <col min="153" max="153" width="21.83203125" bestFit="1" customWidth="1"/>
    <col min="154" max="154" width="22.6640625" bestFit="1" customWidth="1"/>
    <col min="155" max="155" width="22.5" bestFit="1" customWidth="1"/>
    <col min="156" max="156" width="22.33203125" bestFit="1" customWidth="1"/>
    <col min="157" max="158" width="22.6640625" bestFit="1" customWidth="1"/>
    <col min="159" max="159" width="22.1640625" bestFit="1" customWidth="1"/>
    <col min="160" max="160" width="22.5" bestFit="1" customWidth="1"/>
    <col min="161" max="161" width="22.83203125" bestFit="1" customWidth="1"/>
    <col min="162" max="162" width="22.5" bestFit="1" customWidth="1"/>
    <col min="163" max="163" width="23" bestFit="1" customWidth="1"/>
    <col min="164" max="164" width="22.33203125" bestFit="1" customWidth="1"/>
    <col min="165" max="165" width="21.83203125" bestFit="1" customWidth="1"/>
    <col min="166" max="166" width="22.6640625" bestFit="1" customWidth="1"/>
    <col min="167" max="167" width="22.5" bestFit="1" customWidth="1"/>
    <col min="168" max="168" width="22.33203125" bestFit="1" customWidth="1"/>
    <col min="169" max="170" width="22.6640625" bestFit="1" customWidth="1"/>
    <col min="171" max="171" width="22.1640625" bestFit="1" customWidth="1"/>
    <col min="172" max="172" width="22.5" bestFit="1" customWidth="1"/>
    <col min="173" max="173" width="22.83203125" bestFit="1" customWidth="1"/>
    <col min="174" max="174" width="22.5" bestFit="1" customWidth="1"/>
    <col min="175" max="175" width="23" bestFit="1" customWidth="1"/>
    <col min="176" max="176" width="22.33203125" bestFit="1" customWidth="1"/>
    <col min="177" max="177" width="21.83203125" bestFit="1" customWidth="1"/>
    <col min="178" max="178" width="22.6640625" bestFit="1" customWidth="1"/>
    <col min="179" max="179" width="22.5" bestFit="1" customWidth="1"/>
    <col min="180" max="180" width="22.33203125" bestFit="1" customWidth="1"/>
    <col min="181" max="182" width="22.6640625" bestFit="1" customWidth="1"/>
  </cols>
  <sheetData>
    <row r="1" spans="1:7" x14ac:dyDescent="0.2">
      <c r="A1" s="32" t="s">
        <v>410</v>
      </c>
      <c r="B1" s="14" t="s">
        <v>362</v>
      </c>
      <c r="C1" s="14" t="s">
        <v>363</v>
      </c>
      <c r="D1" s="14" t="s">
        <v>378</v>
      </c>
      <c r="E1" s="14" t="s">
        <v>364</v>
      </c>
      <c r="F1" s="14" t="s">
        <v>385</v>
      </c>
      <c r="G1" s="14" t="s">
        <v>365</v>
      </c>
    </row>
    <row r="2" spans="1:7" x14ac:dyDescent="0.2">
      <c r="A2" s="12" t="s">
        <v>439</v>
      </c>
      <c r="B2" s="12" t="s">
        <v>4</v>
      </c>
      <c r="C2" s="12">
        <v>2014</v>
      </c>
      <c r="D2" s="12" t="s">
        <v>381</v>
      </c>
      <c r="E2" s="12" t="s">
        <v>374</v>
      </c>
      <c r="F2" s="12">
        <v>12</v>
      </c>
      <c r="G2" s="15">
        <v>346515008.74999988</v>
      </c>
    </row>
    <row r="3" spans="1:7" x14ac:dyDescent="0.2">
      <c r="A3" s="12" t="s">
        <v>439</v>
      </c>
      <c r="B3" s="12" t="s">
        <v>4</v>
      </c>
      <c r="C3" s="12">
        <v>2013</v>
      </c>
      <c r="D3" s="12" t="s">
        <v>381</v>
      </c>
      <c r="E3" s="12" t="s">
        <v>374</v>
      </c>
      <c r="F3" s="12">
        <v>12</v>
      </c>
      <c r="G3" s="15">
        <v>271354652.90000015</v>
      </c>
    </row>
    <row r="4" spans="1:7" x14ac:dyDescent="0.2">
      <c r="A4" s="12" t="s">
        <v>439</v>
      </c>
      <c r="B4" s="12" t="s">
        <v>4</v>
      </c>
      <c r="C4" s="12">
        <v>2014</v>
      </c>
      <c r="D4" s="12" t="s">
        <v>379</v>
      </c>
      <c r="E4" s="12" t="s">
        <v>366</v>
      </c>
      <c r="F4" s="12">
        <v>4</v>
      </c>
      <c r="G4" s="15">
        <v>242995864.62000012</v>
      </c>
    </row>
    <row r="5" spans="1:7" x14ac:dyDescent="0.2">
      <c r="A5" s="12" t="s">
        <v>439</v>
      </c>
      <c r="B5" s="12" t="s">
        <v>4</v>
      </c>
      <c r="C5" s="12">
        <v>2014</v>
      </c>
      <c r="D5" s="12" t="s">
        <v>382</v>
      </c>
      <c r="E5" s="12" t="s">
        <v>377</v>
      </c>
      <c r="F5" s="12">
        <v>3</v>
      </c>
      <c r="G5" s="15">
        <v>239366230.20999989</v>
      </c>
    </row>
    <row r="6" spans="1:7" x14ac:dyDescent="0.2">
      <c r="A6" s="12" t="s">
        <v>439</v>
      </c>
      <c r="B6" s="12" t="s">
        <v>4</v>
      </c>
      <c r="C6" s="12">
        <v>2014</v>
      </c>
      <c r="D6" s="12" t="s">
        <v>382</v>
      </c>
      <c r="E6" s="12" t="s">
        <v>376</v>
      </c>
      <c r="F6" s="12">
        <v>2</v>
      </c>
      <c r="G6" s="15">
        <v>222998907.26000026</v>
      </c>
    </row>
    <row r="7" spans="1:7" x14ac:dyDescent="0.2">
      <c r="A7" s="12" t="s">
        <v>439</v>
      </c>
      <c r="B7" s="12" t="s">
        <v>4</v>
      </c>
      <c r="C7" s="12">
        <v>2014</v>
      </c>
      <c r="D7" s="12" t="s">
        <v>381</v>
      </c>
      <c r="E7" s="12" t="s">
        <v>372</v>
      </c>
      <c r="F7" s="12">
        <v>10</v>
      </c>
      <c r="G7" s="15">
        <v>222461998.88999993</v>
      </c>
    </row>
    <row r="8" spans="1:7" x14ac:dyDescent="0.2">
      <c r="A8" s="12" t="s">
        <v>439</v>
      </c>
      <c r="B8" s="12" t="s">
        <v>4</v>
      </c>
      <c r="C8" s="12">
        <v>2014</v>
      </c>
      <c r="D8" s="12" t="s">
        <v>381</v>
      </c>
      <c r="E8" s="12" t="s">
        <v>373</v>
      </c>
      <c r="F8" s="12">
        <v>11</v>
      </c>
      <c r="G8" s="15">
        <v>218644934.62000009</v>
      </c>
    </row>
    <row r="9" spans="1:7" x14ac:dyDescent="0.2">
      <c r="A9" s="12" t="s">
        <v>439</v>
      </c>
      <c r="B9" s="12" t="s">
        <v>4</v>
      </c>
      <c r="C9" s="12">
        <v>2014</v>
      </c>
      <c r="D9" s="12" t="s">
        <v>379</v>
      </c>
      <c r="E9" s="12" t="s">
        <v>367</v>
      </c>
      <c r="F9" s="12">
        <v>5</v>
      </c>
      <c r="G9" s="15">
        <v>217261425.24000004</v>
      </c>
    </row>
    <row r="10" spans="1:7" x14ac:dyDescent="0.2">
      <c r="A10" s="12" t="s">
        <v>429</v>
      </c>
      <c r="B10" s="12" t="s">
        <v>4</v>
      </c>
      <c r="C10" s="12">
        <v>2014</v>
      </c>
      <c r="D10" s="12" t="s">
        <v>381</v>
      </c>
      <c r="E10" s="12" t="s">
        <v>374</v>
      </c>
      <c r="F10" s="12">
        <v>12</v>
      </c>
      <c r="G10" s="15">
        <v>212441247.41999999</v>
      </c>
    </row>
    <row r="11" spans="1:7" x14ac:dyDescent="0.2">
      <c r="A11" s="12" t="s">
        <v>439</v>
      </c>
      <c r="B11" s="12" t="s">
        <v>4</v>
      </c>
      <c r="C11" s="12">
        <v>2014</v>
      </c>
      <c r="D11" s="12" t="s">
        <v>382</v>
      </c>
      <c r="E11" s="12" t="s">
        <v>375</v>
      </c>
      <c r="F11" s="12">
        <v>1</v>
      </c>
      <c r="G11" s="15">
        <v>207791187.70000029</v>
      </c>
    </row>
    <row r="12" spans="1:7" x14ac:dyDescent="0.2">
      <c r="A12" s="12" t="s">
        <v>439</v>
      </c>
      <c r="B12" s="12" t="s">
        <v>4</v>
      </c>
      <c r="C12" s="12">
        <v>2014</v>
      </c>
      <c r="D12" s="12" t="s">
        <v>380</v>
      </c>
      <c r="E12" s="12" t="s">
        <v>371</v>
      </c>
      <c r="F12" s="12">
        <v>9</v>
      </c>
      <c r="G12" s="15">
        <v>206219872.15999994</v>
      </c>
    </row>
    <row r="13" spans="1:7" x14ac:dyDescent="0.2">
      <c r="A13" s="12" t="s">
        <v>439</v>
      </c>
      <c r="B13" s="12" t="s">
        <v>4</v>
      </c>
      <c r="C13" s="12">
        <v>2013</v>
      </c>
      <c r="D13" s="12" t="s">
        <v>381</v>
      </c>
      <c r="E13" s="12" t="s">
        <v>373</v>
      </c>
      <c r="F13" s="12">
        <v>11</v>
      </c>
      <c r="G13" s="15">
        <v>206136176.61999992</v>
      </c>
    </row>
    <row r="14" spans="1:7" x14ac:dyDescent="0.2">
      <c r="A14" s="12" t="s">
        <v>439</v>
      </c>
      <c r="B14" s="12" t="s">
        <v>4</v>
      </c>
      <c r="C14" s="12">
        <v>2014</v>
      </c>
      <c r="D14" s="12" t="s">
        <v>380</v>
      </c>
      <c r="E14" s="12" t="s">
        <v>369</v>
      </c>
      <c r="F14" s="12">
        <v>7</v>
      </c>
      <c r="G14" s="15">
        <v>206070643.73999977</v>
      </c>
    </row>
    <row r="15" spans="1:7" x14ac:dyDescent="0.2">
      <c r="A15" s="12" t="s">
        <v>439</v>
      </c>
      <c r="B15" s="12" t="s">
        <v>4</v>
      </c>
      <c r="C15" s="12">
        <v>2014</v>
      </c>
      <c r="D15" s="12" t="s">
        <v>379</v>
      </c>
      <c r="E15" s="12" t="s">
        <v>368</v>
      </c>
      <c r="F15" s="12">
        <v>6</v>
      </c>
      <c r="G15" s="15">
        <v>205637997.74999988</v>
      </c>
    </row>
    <row r="16" spans="1:7" x14ac:dyDescent="0.2">
      <c r="A16" s="12" t="s">
        <v>439</v>
      </c>
      <c r="B16" s="12" t="s">
        <v>4</v>
      </c>
      <c r="C16" s="12">
        <v>2012</v>
      </c>
      <c r="D16" s="12" t="s">
        <v>381</v>
      </c>
      <c r="E16" s="12" t="s">
        <v>374</v>
      </c>
      <c r="F16" s="12">
        <v>12</v>
      </c>
      <c r="G16" s="15">
        <v>202766010.29000014</v>
      </c>
    </row>
    <row r="17" spans="1:7" x14ac:dyDescent="0.2">
      <c r="A17" s="12" t="s">
        <v>439</v>
      </c>
      <c r="B17" s="12" t="s">
        <v>4</v>
      </c>
      <c r="C17" s="12">
        <v>2014</v>
      </c>
      <c r="D17" s="12" t="s">
        <v>380</v>
      </c>
      <c r="E17" s="12" t="s">
        <v>370</v>
      </c>
      <c r="F17" s="12">
        <v>8</v>
      </c>
      <c r="G17" s="15">
        <v>201882573.5299997</v>
      </c>
    </row>
    <row r="18" spans="1:7" x14ac:dyDescent="0.2">
      <c r="A18" s="12" t="s">
        <v>439</v>
      </c>
      <c r="B18" s="12" t="s">
        <v>4</v>
      </c>
      <c r="C18" s="12">
        <v>2013</v>
      </c>
      <c r="D18" s="12" t="s">
        <v>381</v>
      </c>
      <c r="E18" s="12" t="s">
        <v>372</v>
      </c>
      <c r="F18" s="12">
        <v>10</v>
      </c>
      <c r="G18" s="15">
        <v>195145068.6700002</v>
      </c>
    </row>
    <row r="19" spans="1:7" x14ac:dyDescent="0.2">
      <c r="A19" s="12" t="s">
        <v>439</v>
      </c>
      <c r="B19" s="12" t="s">
        <v>4</v>
      </c>
      <c r="C19" s="12">
        <v>2013</v>
      </c>
      <c r="D19" s="12" t="s">
        <v>379</v>
      </c>
      <c r="E19" s="12" t="s">
        <v>366</v>
      </c>
      <c r="F19" s="12">
        <v>4</v>
      </c>
      <c r="G19" s="15">
        <v>193007589.06999996</v>
      </c>
    </row>
    <row r="20" spans="1:7" x14ac:dyDescent="0.2">
      <c r="A20" s="12" t="s">
        <v>439</v>
      </c>
      <c r="B20" s="12" t="s">
        <v>4</v>
      </c>
      <c r="C20" s="12">
        <v>2013</v>
      </c>
      <c r="D20" s="12" t="s">
        <v>380</v>
      </c>
      <c r="E20" s="12" t="s">
        <v>371</v>
      </c>
      <c r="F20" s="12">
        <v>9</v>
      </c>
      <c r="G20" s="15">
        <v>189445661.00999999</v>
      </c>
    </row>
    <row r="21" spans="1:7" x14ac:dyDescent="0.2">
      <c r="A21" s="12" t="s">
        <v>439</v>
      </c>
      <c r="B21" s="12" t="s">
        <v>4</v>
      </c>
      <c r="C21" s="12">
        <v>2013</v>
      </c>
      <c r="D21" s="12" t="s">
        <v>382</v>
      </c>
      <c r="E21" s="12" t="s">
        <v>377</v>
      </c>
      <c r="F21" s="12">
        <v>3</v>
      </c>
      <c r="G21" s="15">
        <v>181498328.64000022</v>
      </c>
    </row>
    <row r="22" spans="1:7" x14ac:dyDescent="0.2">
      <c r="A22" s="12" t="s">
        <v>439</v>
      </c>
      <c r="B22" s="12" t="s">
        <v>4</v>
      </c>
      <c r="C22" s="12">
        <v>2013</v>
      </c>
      <c r="D22" s="12" t="s">
        <v>379</v>
      </c>
      <c r="E22" s="12" t="s">
        <v>368</v>
      </c>
      <c r="F22" s="12">
        <v>6</v>
      </c>
      <c r="G22" s="15">
        <v>176547441.42999971</v>
      </c>
    </row>
    <row r="23" spans="1:7" x14ac:dyDescent="0.2">
      <c r="A23" s="12" t="s">
        <v>411</v>
      </c>
      <c r="B23" s="12" t="s">
        <v>11</v>
      </c>
      <c r="C23" s="12">
        <v>2013</v>
      </c>
      <c r="D23" s="12" t="s">
        <v>379</v>
      </c>
      <c r="E23" s="12" t="s">
        <v>366</v>
      </c>
      <c r="F23" s="12">
        <v>4</v>
      </c>
      <c r="G23" s="15">
        <v>6056.5634819999977</v>
      </c>
    </row>
    <row r="24" spans="1:7" x14ac:dyDescent="0.2">
      <c r="A24" s="12" t="s">
        <v>411</v>
      </c>
      <c r="B24" s="12" t="s">
        <v>11</v>
      </c>
      <c r="C24" s="12">
        <v>2013</v>
      </c>
      <c r="D24" s="12" t="s">
        <v>379</v>
      </c>
      <c r="E24" s="12" t="s">
        <v>367</v>
      </c>
      <c r="F24" s="12">
        <v>5</v>
      </c>
      <c r="G24" s="15">
        <v>52107.790756000009</v>
      </c>
    </row>
    <row r="25" spans="1:7" x14ac:dyDescent="0.2">
      <c r="A25" s="12" t="s">
        <v>411</v>
      </c>
      <c r="B25" s="12" t="s">
        <v>11</v>
      </c>
      <c r="C25" s="12">
        <v>2013</v>
      </c>
      <c r="D25" s="12" t="s">
        <v>379</v>
      </c>
      <c r="E25" s="12" t="s">
        <v>368</v>
      </c>
      <c r="F25" s="12">
        <v>6</v>
      </c>
      <c r="G25" s="15">
        <v>35458.911335000041</v>
      </c>
    </row>
    <row r="26" spans="1:7" x14ac:dyDescent="0.2">
      <c r="A26" s="12" t="s">
        <v>411</v>
      </c>
      <c r="B26" s="12" t="s">
        <v>11</v>
      </c>
      <c r="C26" s="12">
        <v>2013</v>
      </c>
      <c r="D26" s="12" t="s">
        <v>380</v>
      </c>
      <c r="E26" s="12" t="s">
        <v>369</v>
      </c>
      <c r="F26" s="12">
        <v>7</v>
      </c>
      <c r="G26" s="15">
        <v>50186.766181000057</v>
      </c>
    </row>
    <row r="27" spans="1:7" x14ac:dyDescent="0.2">
      <c r="A27" s="12" t="s">
        <v>411</v>
      </c>
      <c r="B27" s="12" t="s">
        <v>11</v>
      </c>
      <c r="C27" s="12">
        <v>2013</v>
      </c>
      <c r="D27" s="12" t="s">
        <v>380</v>
      </c>
      <c r="E27" s="12" t="s">
        <v>370</v>
      </c>
      <c r="F27" s="12">
        <v>8</v>
      </c>
      <c r="G27" s="15">
        <v>74813.23361900005</v>
      </c>
    </row>
    <row r="28" spans="1:7" x14ac:dyDescent="0.2">
      <c r="A28" s="12" t="s">
        <v>411</v>
      </c>
      <c r="B28" s="12" t="s">
        <v>11</v>
      </c>
      <c r="C28" s="12">
        <v>2013</v>
      </c>
      <c r="D28" s="12" t="s">
        <v>380</v>
      </c>
      <c r="E28" s="12" t="s">
        <v>371</v>
      </c>
      <c r="F28" s="12">
        <v>9</v>
      </c>
      <c r="G28" s="15">
        <v>116355.389431</v>
      </c>
    </row>
    <row r="29" spans="1:7" x14ac:dyDescent="0.2">
      <c r="A29" s="12" t="s">
        <v>411</v>
      </c>
      <c r="B29" s="12" t="s">
        <v>11</v>
      </c>
      <c r="C29" s="12">
        <v>2013</v>
      </c>
      <c r="D29" s="12" t="s">
        <v>381</v>
      </c>
      <c r="E29" s="12" t="s">
        <v>372</v>
      </c>
      <c r="F29" s="12">
        <v>10</v>
      </c>
      <c r="G29" s="15">
        <v>199413.02014599988</v>
      </c>
    </row>
    <row r="30" spans="1:7" x14ac:dyDescent="0.2">
      <c r="A30" s="12" t="s">
        <v>411</v>
      </c>
      <c r="B30" s="12" t="s">
        <v>11</v>
      </c>
      <c r="C30" s="12">
        <v>2013</v>
      </c>
      <c r="D30" s="12" t="s">
        <v>381</v>
      </c>
      <c r="E30" s="12" t="s">
        <v>373</v>
      </c>
      <c r="F30" s="12">
        <v>11</v>
      </c>
      <c r="G30" s="15">
        <v>257870.86432799997</v>
      </c>
    </row>
    <row r="31" spans="1:7" x14ac:dyDescent="0.2">
      <c r="A31" s="12" t="s">
        <v>411</v>
      </c>
      <c r="B31" s="12" t="s">
        <v>11</v>
      </c>
      <c r="C31" s="12">
        <v>2013</v>
      </c>
      <c r="D31" s="12" t="s">
        <v>381</v>
      </c>
      <c r="E31" s="12" t="s">
        <v>374</v>
      </c>
      <c r="F31" s="12">
        <v>12</v>
      </c>
      <c r="G31" s="15">
        <v>386712.91341099993</v>
      </c>
    </row>
    <row r="32" spans="1:7" x14ac:dyDescent="0.2">
      <c r="A32" s="12" t="s">
        <v>411</v>
      </c>
      <c r="B32" s="12" t="s">
        <v>11</v>
      </c>
      <c r="C32" s="12">
        <v>2014</v>
      </c>
      <c r="D32" s="12" t="s">
        <v>382</v>
      </c>
      <c r="E32" s="12" t="s">
        <v>375</v>
      </c>
      <c r="F32" s="12">
        <v>1</v>
      </c>
      <c r="G32" s="15">
        <v>305149.41285900003</v>
      </c>
    </row>
    <row r="33" spans="1:7" x14ac:dyDescent="0.2">
      <c r="A33" s="12" t="s">
        <v>411</v>
      </c>
      <c r="B33" s="12" t="s">
        <v>11</v>
      </c>
      <c r="C33" s="12">
        <v>2014</v>
      </c>
      <c r="D33" s="12" t="s">
        <v>382</v>
      </c>
      <c r="E33" s="12" t="s">
        <v>376</v>
      </c>
      <c r="F33" s="12">
        <v>2</v>
      </c>
      <c r="G33" s="15">
        <v>356109.92512800021</v>
      </c>
    </row>
    <row r="34" spans="1:7" x14ac:dyDescent="0.2">
      <c r="A34" s="12" t="s">
        <v>411</v>
      </c>
      <c r="B34" s="12" t="s">
        <v>11</v>
      </c>
      <c r="C34" s="12">
        <v>2014</v>
      </c>
      <c r="D34" s="12" t="s">
        <v>382</v>
      </c>
      <c r="E34" s="12" t="s">
        <v>377</v>
      </c>
      <c r="F34" s="12">
        <v>3</v>
      </c>
      <c r="G34" s="15">
        <v>382470.65083100047</v>
      </c>
    </row>
    <row r="35" spans="1:7" x14ac:dyDescent="0.2">
      <c r="A35" s="12" t="s">
        <v>411</v>
      </c>
      <c r="B35" s="12" t="s">
        <v>11</v>
      </c>
      <c r="C35" s="12">
        <v>2014</v>
      </c>
      <c r="D35" s="12" t="s">
        <v>379</v>
      </c>
      <c r="E35" s="12" t="s">
        <v>366</v>
      </c>
      <c r="F35" s="12">
        <v>4</v>
      </c>
      <c r="G35" s="15">
        <v>457470.65082500037</v>
      </c>
    </row>
    <row r="36" spans="1:7" x14ac:dyDescent="0.2">
      <c r="A36" s="12" t="s">
        <v>411</v>
      </c>
      <c r="B36" s="12" t="s">
        <v>11</v>
      </c>
      <c r="C36" s="12">
        <v>2014</v>
      </c>
      <c r="D36" s="12" t="s">
        <v>379</v>
      </c>
      <c r="E36" s="12" t="s">
        <v>367</v>
      </c>
      <c r="F36" s="12">
        <v>5</v>
      </c>
      <c r="G36" s="15">
        <v>407123.79916800075</v>
      </c>
    </row>
    <row r="37" spans="1:7" x14ac:dyDescent="0.2">
      <c r="A37" s="12" t="s">
        <v>411</v>
      </c>
      <c r="B37" s="12" t="s">
        <v>11</v>
      </c>
      <c r="C37" s="12">
        <v>2014</v>
      </c>
      <c r="D37" s="12" t="s">
        <v>379</v>
      </c>
      <c r="E37" s="12" t="s">
        <v>368</v>
      </c>
      <c r="F37" s="12">
        <v>6</v>
      </c>
      <c r="G37" s="15">
        <v>363153.68177000014</v>
      </c>
    </row>
    <row r="38" spans="1:7" x14ac:dyDescent="0.2">
      <c r="A38" s="12" t="s">
        <v>411</v>
      </c>
      <c r="B38" s="12" t="s">
        <v>11</v>
      </c>
      <c r="C38" s="12">
        <v>2014</v>
      </c>
      <c r="D38" s="12" t="s">
        <v>380</v>
      </c>
      <c r="E38" s="12" t="s">
        <v>369</v>
      </c>
      <c r="F38" s="12">
        <v>7</v>
      </c>
      <c r="G38" s="15">
        <v>378948.77248699986</v>
      </c>
    </row>
    <row r="39" spans="1:7" x14ac:dyDescent="0.2">
      <c r="A39" s="12" t="s">
        <v>411</v>
      </c>
      <c r="B39" s="12" t="s">
        <v>11</v>
      </c>
      <c r="C39" s="12">
        <v>2014</v>
      </c>
      <c r="D39" s="12" t="s">
        <v>380</v>
      </c>
      <c r="E39" s="12" t="s">
        <v>370</v>
      </c>
      <c r="F39" s="12">
        <v>8</v>
      </c>
      <c r="G39" s="15">
        <v>346824.97312400001</v>
      </c>
    </row>
    <row r="40" spans="1:7" x14ac:dyDescent="0.2">
      <c r="A40" s="12" t="s">
        <v>411</v>
      </c>
      <c r="B40" s="12" t="s">
        <v>11</v>
      </c>
      <c r="C40" s="12">
        <v>2014</v>
      </c>
      <c r="D40" s="12" t="s">
        <v>380</v>
      </c>
      <c r="E40" s="12" t="s">
        <v>371</v>
      </c>
      <c r="F40" s="12">
        <v>9</v>
      </c>
      <c r="G40" s="15">
        <v>395757.7372669999</v>
      </c>
    </row>
    <row r="41" spans="1:7" x14ac:dyDescent="0.2">
      <c r="A41" s="12" t="s">
        <v>411</v>
      </c>
      <c r="B41" s="12" t="s">
        <v>11</v>
      </c>
      <c r="C41" s="12">
        <v>2014</v>
      </c>
      <c r="D41" s="12" t="s">
        <v>381</v>
      </c>
      <c r="E41" s="12" t="s">
        <v>372</v>
      </c>
      <c r="F41" s="12">
        <v>10</v>
      </c>
      <c r="G41" s="15">
        <v>380656.3498530002</v>
      </c>
    </row>
    <row r="42" spans="1:7" x14ac:dyDescent="0.2">
      <c r="A42" s="12" t="s">
        <v>411</v>
      </c>
      <c r="B42" s="12" t="s">
        <v>11</v>
      </c>
      <c r="C42" s="12">
        <v>2014</v>
      </c>
      <c r="D42" s="12" t="s">
        <v>381</v>
      </c>
      <c r="E42" s="12" t="s">
        <v>373</v>
      </c>
      <c r="F42" s="12">
        <v>11</v>
      </c>
      <c r="G42" s="15">
        <v>404935.96565700014</v>
      </c>
    </row>
    <row r="43" spans="1:7" x14ac:dyDescent="0.2">
      <c r="A43" s="12" t="s">
        <v>411</v>
      </c>
      <c r="B43" s="12" t="s">
        <v>11</v>
      </c>
      <c r="C43" s="12">
        <v>2014</v>
      </c>
      <c r="D43" s="12" t="s">
        <v>381</v>
      </c>
      <c r="E43" s="12" t="s">
        <v>374</v>
      </c>
      <c r="F43" s="12">
        <v>12</v>
      </c>
      <c r="G43" s="15">
        <v>542102.45444900007</v>
      </c>
    </row>
    <row r="44" spans="1:7" x14ac:dyDescent="0.2">
      <c r="A44" s="12" t="s">
        <v>411</v>
      </c>
      <c r="B44" s="12" t="s">
        <v>74</v>
      </c>
      <c r="C44" s="12">
        <v>2013</v>
      </c>
      <c r="D44" s="12" t="s">
        <v>379</v>
      </c>
      <c r="E44" s="12" t="s">
        <v>366</v>
      </c>
      <c r="F44" s="12">
        <v>4</v>
      </c>
      <c r="G44" s="15">
        <v>4560</v>
      </c>
    </row>
    <row r="45" spans="1:7" x14ac:dyDescent="0.2">
      <c r="A45" s="12" t="s">
        <v>411</v>
      </c>
      <c r="B45" s="12" t="s">
        <v>74</v>
      </c>
      <c r="C45" s="12">
        <v>2013</v>
      </c>
      <c r="D45" s="12" t="s">
        <v>379</v>
      </c>
      <c r="E45" s="12" t="s">
        <v>367</v>
      </c>
      <c r="F45" s="12">
        <v>5</v>
      </c>
      <c r="G45" s="15">
        <v>38760</v>
      </c>
    </row>
    <row r="46" spans="1:7" x14ac:dyDescent="0.2">
      <c r="A46" s="12" t="s">
        <v>411</v>
      </c>
      <c r="B46" s="12" t="s">
        <v>74</v>
      </c>
      <c r="C46" s="12">
        <v>2013</v>
      </c>
      <c r="D46" s="12" t="s">
        <v>379</v>
      </c>
      <c r="E46" s="12" t="s">
        <v>368</v>
      </c>
      <c r="F46" s="12">
        <v>6</v>
      </c>
      <c r="G46" s="15">
        <v>26250</v>
      </c>
    </row>
    <row r="47" spans="1:7" x14ac:dyDescent="0.2">
      <c r="A47" s="12" t="s">
        <v>411</v>
      </c>
      <c r="B47" s="12" t="s">
        <v>74</v>
      </c>
      <c r="C47" s="12">
        <v>2013</v>
      </c>
      <c r="D47" s="12" t="s">
        <v>380</v>
      </c>
      <c r="E47" s="12" t="s">
        <v>369</v>
      </c>
      <c r="F47" s="12">
        <v>7</v>
      </c>
      <c r="G47" s="15">
        <v>39600</v>
      </c>
    </row>
    <row r="48" spans="1:7" x14ac:dyDescent="0.2">
      <c r="A48" s="12" t="s">
        <v>411</v>
      </c>
      <c r="B48" s="12" t="s">
        <v>74</v>
      </c>
      <c r="C48" s="12">
        <v>2013</v>
      </c>
      <c r="D48" s="12" t="s">
        <v>380</v>
      </c>
      <c r="E48" s="12" t="s">
        <v>370</v>
      </c>
      <c r="F48" s="12">
        <v>8</v>
      </c>
      <c r="G48" s="15">
        <v>59340</v>
      </c>
    </row>
    <row r="49" spans="1:7" x14ac:dyDescent="0.2">
      <c r="A49" s="12" t="s">
        <v>411</v>
      </c>
      <c r="B49" s="12" t="s">
        <v>74</v>
      </c>
      <c r="C49" s="12">
        <v>2013</v>
      </c>
      <c r="D49" s="12" t="s">
        <v>380</v>
      </c>
      <c r="E49" s="12" t="s">
        <v>371</v>
      </c>
      <c r="F49" s="12">
        <v>9</v>
      </c>
      <c r="G49" s="15">
        <v>92880</v>
      </c>
    </row>
    <row r="50" spans="1:7" x14ac:dyDescent="0.2">
      <c r="A50" s="12" t="s">
        <v>411</v>
      </c>
      <c r="B50" s="12" t="s">
        <v>74</v>
      </c>
      <c r="C50" s="12">
        <v>2013</v>
      </c>
      <c r="D50" s="12" t="s">
        <v>381</v>
      </c>
      <c r="E50" s="12" t="s">
        <v>372</v>
      </c>
      <c r="F50" s="12">
        <v>10</v>
      </c>
      <c r="G50" s="15">
        <v>161280</v>
      </c>
    </row>
    <row r="51" spans="1:7" x14ac:dyDescent="0.2">
      <c r="A51" s="12" t="s">
        <v>411</v>
      </c>
      <c r="B51" s="12" t="s">
        <v>74</v>
      </c>
      <c r="C51" s="12">
        <v>2013</v>
      </c>
      <c r="D51" s="12" t="s">
        <v>381</v>
      </c>
      <c r="E51" s="12" t="s">
        <v>373</v>
      </c>
      <c r="F51" s="12">
        <v>11</v>
      </c>
      <c r="G51" s="15">
        <v>205410</v>
      </c>
    </row>
    <row r="52" spans="1:7" x14ac:dyDescent="0.2">
      <c r="A52" s="12" t="s">
        <v>411</v>
      </c>
      <c r="B52" s="12" t="s">
        <v>74</v>
      </c>
      <c r="C52" s="12">
        <v>2013</v>
      </c>
      <c r="D52" s="12" t="s">
        <v>381</v>
      </c>
      <c r="E52" s="12" t="s">
        <v>374</v>
      </c>
      <c r="F52" s="12">
        <v>12</v>
      </c>
      <c r="G52" s="15">
        <v>309480</v>
      </c>
    </row>
    <row r="53" spans="1:7" x14ac:dyDescent="0.2">
      <c r="A53" s="12" t="s">
        <v>411</v>
      </c>
      <c r="B53" s="12" t="s">
        <v>74</v>
      </c>
      <c r="C53" s="12">
        <v>2014</v>
      </c>
      <c r="D53" s="12" t="s">
        <v>382</v>
      </c>
      <c r="E53" s="12" t="s">
        <v>375</v>
      </c>
      <c r="F53" s="12">
        <v>1</v>
      </c>
      <c r="G53" s="15">
        <v>243840</v>
      </c>
    </row>
    <row r="54" spans="1:7" x14ac:dyDescent="0.2">
      <c r="A54" s="12" t="s">
        <v>411</v>
      </c>
      <c r="B54" s="12" t="s">
        <v>74</v>
      </c>
      <c r="C54" s="12">
        <v>2014</v>
      </c>
      <c r="D54" s="12" t="s">
        <v>382</v>
      </c>
      <c r="E54" s="12" t="s">
        <v>376</v>
      </c>
      <c r="F54" s="12">
        <v>2</v>
      </c>
      <c r="G54" s="15">
        <v>284970</v>
      </c>
    </row>
    <row r="55" spans="1:7" x14ac:dyDescent="0.2">
      <c r="A55" s="12" t="s">
        <v>411</v>
      </c>
      <c r="B55" s="12" t="s">
        <v>74</v>
      </c>
      <c r="C55" s="12">
        <v>2014</v>
      </c>
      <c r="D55" s="12" t="s">
        <v>382</v>
      </c>
      <c r="E55" s="12" t="s">
        <v>377</v>
      </c>
      <c r="F55" s="12">
        <v>3</v>
      </c>
      <c r="G55" s="15">
        <v>305700</v>
      </c>
    </row>
    <row r="56" spans="1:7" x14ac:dyDescent="0.2">
      <c r="A56" s="12" t="s">
        <v>411</v>
      </c>
      <c r="B56" s="12" t="s">
        <v>74</v>
      </c>
      <c r="C56" s="12">
        <v>2014</v>
      </c>
      <c r="D56" s="12" t="s">
        <v>379</v>
      </c>
      <c r="E56" s="12" t="s">
        <v>366</v>
      </c>
      <c r="F56" s="12">
        <v>4</v>
      </c>
      <c r="G56" s="15">
        <v>358890</v>
      </c>
    </row>
    <row r="57" spans="1:7" x14ac:dyDescent="0.2">
      <c r="A57" s="12" t="s">
        <v>411</v>
      </c>
      <c r="B57" s="12" t="s">
        <v>74</v>
      </c>
      <c r="C57" s="12">
        <v>2014</v>
      </c>
      <c r="D57" s="12" t="s">
        <v>379</v>
      </c>
      <c r="E57" s="12" t="s">
        <v>367</v>
      </c>
      <c r="F57" s="12">
        <v>5</v>
      </c>
      <c r="G57" s="15">
        <v>323430</v>
      </c>
    </row>
    <row r="58" spans="1:7" x14ac:dyDescent="0.2">
      <c r="A58" s="12" t="s">
        <v>411</v>
      </c>
      <c r="B58" s="12" t="s">
        <v>74</v>
      </c>
      <c r="C58" s="12">
        <v>2014</v>
      </c>
      <c r="D58" s="12" t="s">
        <v>379</v>
      </c>
      <c r="E58" s="12" t="s">
        <v>368</v>
      </c>
      <c r="F58" s="12">
        <v>6</v>
      </c>
      <c r="G58" s="15">
        <v>290280</v>
      </c>
    </row>
    <row r="59" spans="1:7" x14ac:dyDescent="0.2">
      <c r="A59" s="12" t="s">
        <v>411</v>
      </c>
      <c r="B59" s="12" t="s">
        <v>74</v>
      </c>
      <c r="C59" s="12">
        <v>2014</v>
      </c>
      <c r="D59" s="12" t="s">
        <v>380</v>
      </c>
      <c r="E59" s="12" t="s">
        <v>369</v>
      </c>
      <c r="F59" s="12">
        <v>7</v>
      </c>
      <c r="G59" s="15">
        <v>295620</v>
      </c>
    </row>
    <row r="60" spans="1:7" x14ac:dyDescent="0.2">
      <c r="A60" s="12" t="s">
        <v>411</v>
      </c>
      <c r="B60" s="12" t="s">
        <v>74</v>
      </c>
      <c r="C60" s="12">
        <v>2014</v>
      </c>
      <c r="D60" s="12" t="s">
        <v>380</v>
      </c>
      <c r="E60" s="12" t="s">
        <v>370</v>
      </c>
      <c r="F60" s="12">
        <v>8</v>
      </c>
      <c r="G60" s="15">
        <v>267120</v>
      </c>
    </row>
    <row r="61" spans="1:7" x14ac:dyDescent="0.2">
      <c r="A61" s="12" t="s">
        <v>411</v>
      </c>
      <c r="B61" s="12" t="s">
        <v>74</v>
      </c>
      <c r="C61" s="12">
        <v>2014</v>
      </c>
      <c r="D61" s="12" t="s">
        <v>380</v>
      </c>
      <c r="E61" s="12" t="s">
        <v>371</v>
      </c>
      <c r="F61" s="12">
        <v>9</v>
      </c>
      <c r="G61" s="15">
        <v>315060</v>
      </c>
    </row>
    <row r="62" spans="1:7" x14ac:dyDescent="0.2">
      <c r="A62" s="12" t="s">
        <v>411</v>
      </c>
      <c r="B62" s="12" t="s">
        <v>74</v>
      </c>
      <c r="C62" s="12">
        <v>2014</v>
      </c>
      <c r="D62" s="12" t="s">
        <v>381</v>
      </c>
      <c r="E62" s="12" t="s">
        <v>372</v>
      </c>
      <c r="F62" s="12">
        <v>10</v>
      </c>
      <c r="G62" s="15">
        <v>303630</v>
      </c>
    </row>
    <row r="63" spans="1:7" x14ac:dyDescent="0.2">
      <c r="A63" s="12" t="s">
        <v>411</v>
      </c>
      <c r="B63" s="12" t="s">
        <v>74</v>
      </c>
      <c r="C63" s="12">
        <v>2014</v>
      </c>
      <c r="D63" s="12" t="s">
        <v>381</v>
      </c>
      <c r="E63" s="12" t="s">
        <v>373</v>
      </c>
      <c r="F63" s="12">
        <v>11</v>
      </c>
      <c r="G63" s="15">
        <v>326220</v>
      </c>
    </row>
    <row r="64" spans="1:7" x14ac:dyDescent="0.2">
      <c r="A64" s="12" t="s">
        <v>411</v>
      </c>
      <c r="B64" s="12" t="s">
        <v>74</v>
      </c>
      <c r="C64" s="12">
        <v>2014</v>
      </c>
      <c r="D64" s="12" t="s">
        <v>381</v>
      </c>
      <c r="E64" s="12" t="s">
        <v>374</v>
      </c>
      <c r="F64" s="12">
        <v>12</v>
      </c>
      <c r="G64" s="15">
        <v>440310</v>
      </c>
    </row>
    <row r="65" spans="1:7" x14ac:dyDescent="0.2">
      <c r="A65" s="12" t="s">
        <v>439</v>
      </c>
      <c r="B65" s="12" t="s">
        <v>4</v>
      </c>
      <c r="C65" s="12">
        <v>2013</v>
      </c>
      <c r="D65" s="12" t="s">
        <v>379</v>
      </c>
      <c r="E65" s="12" t="s">
        <v>367</v>
      </c>
      <c r="F65" s="12">
        <v>5</v>
      </c>
      <c r="G65" s="15">
        <v>176485719.27000004</v>
      </c>
    </row>
    <row r="66" spans="1:7" x14ac:dyDescent="0.2">
      <c r="A66" s="12" t="s">
        <v>439</v>
      </c>
      <c r="B66" s="12" t="s">
        <v>4</v>
      </c>
      <c r="C66" s="12">
        <v>2013</v>
      </c>
      <c r="D66" s="12" t="s">
        <v>380</v>
      </c>
      <c r="E66" s="12" t="s">
        <v>369</v>
      </c>
      <c r="F66" s="12">
        <v>7</v>
      </c>
      <c r="G66" s="15">
        <v>172689981.47999984</v>
      </c>
    </row>
    <row r="67" spans="1:7" x14ac:dyDescent="0.2">
      <c r="A67" s="12" t="s">
        <v>439</v>
      </c>
      <c r="B67" s="12" t="s">
        <v>4</v>
      </c>
      <c r="C67" s="12">
        <v>2013</v>
      </c>
      <c r="D67" s="12" t="s">
        <v>380</v>
      </c>
      <c r="E67" s="12" t="s">
        <v>370</v>
      </c>
      <c r="F67" s="12">
        <v>8</v>
      </c>
      <c r="G67" s="15">
        <v>171568823.01000005</v>
      </c>
    </row>
    <row r="68" spans="1:7" x14ac:dyDescent="0.2">
      <c r="A68" s="12" t="s">
        <v>439</v>
      </c>
      <c r="B68" s="12" t="s">
        <v>4</v>
      </c>
      <c r="C68" s="12">
        <v>2012</v>
      </c>
      <c r="D68" s="12" t="s">
        <v>381</v>
      </c>
      <c r="E68" s="12" t="s">
        <v>372</v>
      </c>
      <c r="F68" s="12">
        <v>10</v>
      </c>
      <c r="G68" s="15">
        <v>170081643.03000009</v>
      </c>
    </row>
    <row r="69" spans="1:7" x14ac:dyDescent="0.2">
      <c r="A69" s="12" t="s">
        <v>439</v>
      </c>
      <c r="B69" s="12" t="s">
        <v>4</v>
      </c>
      <c r="C69" s="12">
        <v>2013</v>
      </c>
      <c r="D69" s="12" t="s">
        <v>382</v>
      </c>
      <c r="E69" s="12" t="s">
        <v>375</v>
      </c>
      <c r="F69" s="12">
        <v>1</v>
      </c>
      <c r="G69" s="15">
        <v>169815171.58999991</v>
      </c>
    </row>
    <row r="70" spans="1:7" x14ac:dyDescent="0.2">
      <c r="A70" s="12" t="s">
        <v>439</v>
      </c>
      <c r="B70" s="12" t="s">
        <v>4</v>
      </c>
      <c r="C70" s="12">
        <v>2012</v>
      </c>
      <c r="D70" s="12" t="s">
        <v>381</v>
      </c>
      <c r="E70" s="12" t="s">
        <v>373</v>
      </c>
      <c r="F70" s="12">
        <v>11</v>
      </c>
      <c r="G70" s="15">
        <v>169697770.10000002</v>
      </c>
    </row>
    <row r="71" spans="1:7" x14ac:dyDescent="0.2">
      <c r="A71" s="12" t="s">
        <v>439</v>
      </c>
      <c r="B71" s="12" t="s">
        <v>4</v>
      </c>
      <c r="C71" s="12">
        <v>2013</v>
      </c>
      <c r="D71" s="12" t="s">
        <v>382</v>
      </c>
      <c r="E71" s="12" t="s">
        <v>376</v>
      </c>
      <c r="F71" s="12">
        <v>2</v>
      </c>
      <c r="G71" s="15">
        <v>163964254.37999991</v>
      </c>
    </row>
    <row r="72" spans="1:7" x14ac:dyDescent="0.2">
      <c r="A72" s="12" t="s">
        <v>429</v>
      </c>
      <c r="B72" s="12" t="s">
        <v>4</v>
      </c>
      <c r="C72" s="12">
        <v>2014</v>
      </c>
      <c r="D72" s="12" t="s">
        <v>379</v>
      </c>
      <c r="E72" s="12" t="s">
        <v>366</v>
      </c>
      <c r="F72" s="12">
        <v>4</v>
      </c>
      <c r="G72" s="15">
        <v>156506100.04000014</v>
      </c>
    </row>
    <row r="73" spans="1:7" x14ac:dyDescent="0.2">
      <c r="A73" s="12" t="s">
        <v>439</v>
      </c>
      <c r="B73" s="12" t="s">
        <v>4</v>
      </c>
      <c r="C73" s="12">
        <v>2012</v>
      </c>
      <c r="D73" s="12" t="s">
        <v>382</v>
      </c>
      <c r="E73" s="12" t="s">
        <v>377</v>
      </c>
      <c r="F73" s="12">
        <v>3</v>
      </c>
      <c r="G73" s="15">
        <v>156156775.85999987</v>
      </c>
    </row>
    <row r="74" spans="1:7" x14ac:dyDescent="0.2">
      <c r="A74" s="12" t="s">
        <v>439</v>
      </c>
      <c r="B74" s="12" t="s">
        <v>4</v>
      </c>
      <c r="C74" s="12">
        <v>2011</v>
      </c>
      <c r="D74" s="12" t="s">
        <v>381</v>
      </c>
      <c r="E74" s="12" t="s">
        <v>374</v>
      </c>
      <c r="F74" s="12">
        <v>12</v>
      </c>
      <c r="G74" s="15">
        <v>154897643.36999997</v>
      </c>
    </row>
    <row r="75" spans="1:7" x14ac:dyDescent="0.2">
      <c r="A75" s="12" t="s">
        <v>439</v>
      </c>
      <c r="B75" s="12" t="s">
        <v>4</v>
      </c>
      <c r="C75" s="12">
        <v>2012</v>
      </c>
      <c r="D75" s="12" t="s">
        <v>379</v>
      </c>
      <c r="E75" s="12" t="s">
        <v>367</v>
      </c>
      <c r="F75" s="12">
        <v>5</v>
      </c>
      <c r="G75" s="15">
        <v>152748804.63</v>
      </c>
    </row>
    <row r="76" spans="1:7" x14ac:dyDescent="0.2">
      <c r="A76" s="12" t="s">
        <v>439</v>
      </c>
      <c r="B76" s="12" t="s">
        <v>4</v>
      </c>
      <c r="C76" s="12">
        <v>2012</v>
      </c>
      <c r="D76" s="12" t="s">
        <v>379</v>
      </c>
      <c r="E76" s="12" t="s">
        <v>368</v>
      </c>
      <c r="F76" s="12">
        <v>6</v>
      </c>
      <c r="G76" s="15">
        <v>152277246.73000005</v>
      </c>
    </row>
    <row r="77" spans="1:7" x14ac:dyDescent="0.2">
      <c r="A77" s="12" t="s">
        <v>439</v>
      </c>
      <c r="B77" s="12" t="s">
        <v>4</v>
      </c>
      <c r="C77" s="12">
        <v>2012</v>
      </c>
      <c r="D77" s="12" t="s">
        <v>382</v>
      </c>
      <c r="E77" s="12" t="s">
        <v>376</v>
      </c>
      <c r="F77" s="12">
        <v>2</v>
      </c>
      <c r="G77" s="15">
        <v>152173725.24999985</v>
      </c>
    </row>
    <row r="78" spans="1:7" x14ac:dyDescent="0.2">
      <c r="A78" s="12" t="s">
        <v>439</v>
      </c>
      <c r="B78" s="12" t="s">
        <v>4</v>
      </c>
      <c r="C78" s="12">
        <v>2012</v>
      </c>
      <c r="D78" s="12" t="s">
        <v>380</v>
      </c>
      <c r="E78" s="12" t="s">
        <v>371</v>
      </c>
      <c r="F78" s="12">
        <v>9</v>
      </c>
      <c r="G78" s="15">
        <v>151701447.45999992</v>
      </c>
    </row>
    <row r="79" spans="1:7" x14ac:dyDescent="0.2">
      <c r="A79" s="12" t="s">
        <v>439</v>
      </c>
      <c r="B79" s="12" t="s">
        <v>4</v>
      </c>
      <c r="C79" s="12">
        <v>2012</v>
      </c>
      <c r="D79" s="12" t="s">
        <v>379</v>
      </c>
      <c r="E79" s="12" t="s">
        <v>366</v>
      </c>
      <c r="F79" s="12">
        <v>4</v>
      </c>
      <c r="G79" s="15">
        <v>148240910.34999999</v>
      </c>
    </row>
    <row r="80" spans="1:7" x14ac:dyDescent="0.2">
      <c r="A80" s="12" t="s">
        <v>439</v>
      </c>
      <c r="B80" s="12" t="s">
        <v>4</v>
      </c>
      <c r="C80" s="12">
        <v>2012</v>
      </c>
      <c r="D80" s="12" t="s">
        <v>380</v>
      </c>
      <c r="E80" s="12" t="s">
        <v>370</v>
      </c>
      <c r="F80" s="12">
        <v>8</v>
      </c>
      <c r="G80" s="15">
        <v>146208727.17000008</v>
      </c>
    </row>
    <row r="81" spans="1:7" x14ac:dyDescent="0.2">
      <c r="A81" s="12" t="s">
        <v>429</v>
      </c>
      <c r="B81" s="12" t="s">
        <v>4</v>
      </c>
      <c r="C81" s="12">
        <v>2014</v>
      </c>
      <c r="D81" s="12" t="s">
        <v>382</v>
      </c>
      <c r="E81" s="12" t="s">
        <v>377</v>
      </c>
      <c r="F81" s="12">
        <v>3</v>
      </c>
      <c r="G81" s="15">
        <v>141588339.12000006</v>
      </c>
    </row>
    <row r="82" spans="1:7" x14ac:dyDescent="0.2">
      <c r="A82" s="12" t="s">
        <v>439</v>
      </c>
      <c r="B82" s="12" t="s">
        <v>4</v>
      </c>
      <c r="C82" s="12">
        <v>2012</v>
      </c>
      <c r="D82" s="12" t="s">
        <v>380</v>
      </c>
      <c r="E82" s="12" t="s">
        <v>369</v>
      </c>
      <c r="F82" s="12">
        <v>7</v>
      </c>
      <c r="G82" s="15">
        <v>140883292.66</v>
      </c>
    </row>
    <row r="83" spans="1:7" x14ac:dyDescent="0.2">
      <c r="A83" s="12" t="s">
        <v>412</v>
      </c>
      <c r="B83" s="12" t="s">
        <v>11</v>
      </c>
      <c r="C83" s="12">
        <v>2013</v>
      </c>
      <c r="D83" s="12" t="s">
        <v>380</v>
      </c>
      <c r="E83" s="12" t="s">
        <v>369</v>
      </c>
      <c r="F83" s="12">
        <v>7</v>
      </c>
      <c r="G83" s="15">
        <v>46.363053000000001</v>
      </c>
    </row>
    <row r="84" spans="1:7" x14ac:dyDescent="0.2">
      <c r="A84" s="12" t="s">
        <v>412</v>
      </c>
      <c r="B84" s="12" t="s">
        <v>11</v>
      </c>
      <c r="C84" s="12">
        <v>2013</v>
      </c>
      <c r="D84" s="12" t="s">
        <v>380</v>
      </c>
      <c r="E84" s="12" t="s">
        <v>370</v>
      </c>
      <c r="F84" s="12">
        <v>8</v>
      </c>
      <c r="G84" s="15">
        <v>0</v>
      </c>
    </row>
    <row r="85" spans="1:7" x14ac:dyDescent="0.2">
      <c r="A85" s="12" t="s">
        <v>412</v>
      </c>
      <c r="B85" s="12" t="s">
        <v>11</v>
      </c>
      <c r="C85" s="12">
        <v>2013</v>
      </c>
      <c r="D85" s="12" t="s">
        <v>380</v>
      </c>
      <c r="E85" s="12" t="s">
        <v>371</v>
      </c>
      <c r="F85" s="12">
        <v>9</v>
      </c>
      <c r="G85" s="15">
        <v>1359.982888</v>
      </c>
    </row>
    <row r="86" spans="1:7" x14ac:dyDescent="0.2">
      <c r="A86" s="12" t="s">
        <v>412</v>
      </c>
      <c r="B86" s="12" t="s">
        <v>11</v>
      </c>
      <c r="C86" s="12">
        <v>2013</v>
      </c>
      <c r="D86" s="12" t="s">
        <v>381</v>
      </c>
      <c r="E86" s="12" t="s">
        <v>372</v>
      </c>
      <c r="F86" s="12">
        <v>10</v>
      </c>
      <c r="G86" s="15">
        <v>262.72396700000002</v>
      </c>
    </row>
    <row r="87" spans="1:7" x14ac:dyDescent="0.2">
      <c r="A87" s="12" t="s">
        <v>412</v>
      </c>
      <c r="B87" s="12" t="s">
        <v>11</v>
      </c>
      <c r="C87" s="12">
        <v>2013</v>
      </c>
      <c r="D87" s="12" t="s">
        <v>381</v>
      </c>
      <c r="E87" s="12" t="s">
        <v>373</v>
      </c>
      <c r="F87" s="12">
        <v>11</v>
      </c>
      <c r="G87" s="15">
        <v>1050.8958680000001</v>
      </c>
    </row>
    <row r="88" spans="1:7" x14ac:dyDescent="0.2">
      <c r="A88" s="12" t="s">
        <v>412</v>
      </c>
      <c r="B88" s="12" t="s">
        <v>11</v>
      </c>
      <c r="C88" s="12">
        <v>2013</v>
      </c>
      <c r="D88" s="12" t="s">
        <v>381</v>
      </c>
      <c r="E88" s="12" t="s">
        <v>374</v>
      </c>
      <c r="F88" s="12">
        <v>12</v>
      </c>
      <c r="G88" s="15">
        <v>1081.80457</v>
      </c>
    </row>
    <row r="89" spans="1:7" x14ac:dyDescent="0.2">
      <c r="A89" s="12" t="s">
        <v>412</v>
      </c>
      <c r="B89" s="12" t="s">
        <v>11</v>
      </c>
      <c r="C89" s="12">
        <v>2014</v>
      </c>
      <c r="D89" s="12" t="s">
        <v>382</v>
      </c>
      <c r="E89" s="12" t="s">
        <v>375</v>
      </c>
      <c r="F89" s="12">
        <v>1</v>
      </c>
      <c r="G89" s="15">
        <v>3523.5920300000002</v>
      </c>
    </row>
    <row r="90" spans="1:7" x14ac:dyDescent="0.2">
      <c r="A90" s="12" t="s">
        <v>412</v>
      </c>
      <c r="B90" s="12" t="s">
        <v>11</v>
      </c>
      <c r="C90" s="12">
        <v>2014</v>
      </c>
      <c r="D90" s="12" t="s">
        <v>382</v>
      </c>
      <c r="E90" s="12" t="s">
        <v>376</v>
      </c>
      <c r="F90" s="12">
        <v>2</v>
      </c>
      <c r="G90" s="15">
        <v>1684.5242589999998</v>
      </c>
    </row>
    <row r="91" spans="1:7" x14ac:dyDescent="0.2">
      <c r="A91" s="12" t="s">
        <v>412</v>
      </c>
      <c r="B91" s="12" t="s">
        <v>11</v>
      </c>
      <c r="C91" s="12">
        <v>2014</v>
      </c>
      <c r="D91" s="12" t="s">
        <v>382</v>
      </c>
      <c r="E91" s="12" t="s">
        <v>377</v>
      </c>
      <c r="F91" s="12">
        <v>3</v>
      </c>
      <c r="G91" s="15">
        <v>11080.769673000003</v>
      </c>
    </row>
    <row r="92" spans="1:7" x14ac:dyDescent="0.2">
      <c r="A92" s="12" t="s">
        <v>412</v>
      </c>
      <c r="B92" s="12" t="s">
        <v>11</v>
      </c>
      <c r="C92" s="12">
        <v>2014</v>
      </c>
      <c r="D92" s="12" t="s">
        <v>379</v>
      </c>
      <c r="E92" s="12" t="s">
        <v>366</v>
      </c>
      <c r="F92" s="12">
        <v>4</v>
      </c>
      <c r="G92" s="15">
        <v>3956.3138579999995</v>
      </c>
    </row>
    <row r="93" spans="1:7" x14ac:dyDescent="0.2">
      <c r="A93" s="12" t="s">
        <v>412</v>
      </c>
      <c r="B93" s="12" t="s">
        <v>11</v>
      </c>
      <c r="C93" s="12">
        <v>2014</v>
      </c>
      <c r="D93" s="12" t="s">
        <v>379</v>
      </c>
      <c r="E93" s="12" t="s">
        <v>367</v>
      </c>
      <c r="F93" s="12">
        <v>5</v>
      </c>
      <c r="G93" s="15">
        <v>2024.5199809999999</v>
      </c>
    </row>
    <row r="94" spans="1:7" x14ac:dyDescent="0.2">
      <c r="A94" s="12" t="s">
        <v>412</v>
      </c>
      <c r="B94" s="12" t="s">
        <v>11</v>
      </c>
      <c r="C94" s="12">
        <v>2014</v>
      </c>
      <c r="D94" s="12" t="s">
        <v>379</v>
      </c>
      <c r="E94" s="12" t="s">
        <v>368</v>
      </c>
      <c r="F94" s="12">
        <v>6</v>
      </c>
      <c r="G94" s="15">
        <v>1529.9807490000001</v>
      </c>
    </row>
    <row r="95" spans="1:7" x14ac:dyDescent="0.2">
      <c r="A95" s="12" t="s">
        <v>412</v>
      </c>
      <c r="B95" s="12" t="s">
        <v>11</v>
      </c>
      <c r="C95" s="12">
        <v>2014</v>
      </c>
      <c r="D95" s="12" t="s">
        <v>380</v>
      </c>
      <c r="E95" s="12" t="s">
        <v>369</v>
      </c>
      <c r="F95" s="12">
        <v>7</v>
      </c>
      <c r="G95" s="15">
        <v>2333.6070009999999</v>
      </c>
    </row>
    <row r="96" spans="1:7" x14ac:dyDescent="0.2">
      <c r="A96" s="12" t="s">
        <v>412</v>
      </c>
      <c r="B96" s="12" t="s">
        <v>11</v>
      </c>
      <c r="C96" s="12">
        <v>2014</v>
      </c>
      <c r="D96" s="12" t="s">
        <v>380</v>
      </c>
      <c r="E96" s="12" t="s">
        <v>370</v>
      </c>
      <c r="F96" s="12">
        <v>8</v>
      </c>
      <c r="G96" s="15">
        <v>2024.5199809999999</v>
      </c>
    </row>
    <row r="97" spans="1:7" x14ac:dyDescent="0.2">
      <c r="A97" s="12" t="s">
        <v>412</v>
      </c>
      <c r="B97" s="12" t="s">
        <v>11</v>
      </c>
      <c r="C97" s="12">
        <v>2014</v>
      </c>
      <c r="D97" s="12" t="s">
        <v>380</v>
      </c>
      <c r="E97" s="12" t="s">
        <v>371</v>
      </c>
      <c r="F97" s="12">
        <v>9</v>
      </c>
      <c r="G97" s="15">
        <v>4188.1291220000003</v>
      </c>
    </row>
    <row r="98" spans="1:7" x14ac:dyDescent="0.2">
      <c r="A98" s="12" t="s">
        <v>412</v>
      </c>
      <c r="B98" s="12" t="s">
        <v>11</v>
      </c>
      <c r="C98" s="12">
        <v>2014</v>
      </c>
      <c r="D98" s="12" t="s">
        <v>381</v>
      </c>
      <c r="E98" s="12" t="s">
        <v>372</v>
      </c>
      <c r="F98" s="12">
        <v>10</v>
      </c>
      <c r="G98" s="15">
        <v>5300.8423930000008</v>
      </c>
    </row>
    <row r="99" spans="1:7" x14ac:dyDescent="0.2">
      <c r="A99" s="12" t="s">
        <v>412</v>
      </c>
      <c r="B99" s="12" t="s">
        <v>11</v>
      </c>
      <c r="C99" s="12">
        <v>2014</v>
      </c>
      <c r="D99" s="12" t="s">
        <v>381</v>
      </c>
      <c r="E99" s="12" t="s">
        <v>373</v>
      </c>
      <c r="F99" s="12">
        <v>11</v>
      </c>
      <c r="G99" s="15">
        <v>3940.8595050000013</v>
      </c>
    </row>
    <row r="100" spans="1:7" x14ac:dyDescent="0.2">
      <c r="A100" s="12" t="s">
        <v>412</v>
      </c>
      <c r="B100" s="12" t="s">
        <v>11</v>
      </c>
      <c r="C100" s="12">
        <v>2014</v>
      </c>
      <c r="D100" s="12" t="s">
        <v>381</v>
      </c>
      <c r="E100" s="12" t="s">
        <v>374</v>
      </c>
      <c r="F100" s="12">
        <v>12</v>
      </c>
      <c r="G100" s="15">
        <v>7665.3580980000033</v>
      </c>
    </row>
    <row r="101" spans="1:7" x14ac:dyDescent="0.2">
      <c r="A101" s="12" t="s">
        <v>412</v>
      </c>
      <c r="B101" s="12" t="s">
        <v>74</v>
      </c>
      <c r="C101" s="12">
        <v>2013</v>
      </c>
      <c r="D101" s="12" t="s">
        <v>380</v>
      </c>
      <c r="E101" s="12" t="s">
        <v>369</v>
      </c>
      <c r="F101" s="12">
        <v>7</v>
      </c>
      <c r="G101" s="15">
        <v>56</v>
      </c>
    </row>
    <row r="102" spans="1:7" x14ac:dyDescent="0.2">
      <c r="A102" s="12" t="s">
        <v>412</v>
      </c>
      <c r="B102" s="12" t="s">
        <v>74</v>
      </c>
      <c r="C102" s="12">
        <v>2013</v>
      </c>
      <c r="D102" s="12" t="s">
        <v>380</v>
      </c>
      <c r="E102" s="12" t="s">
        <v>370</v>
      </c>
      <c r="F102" s="12">
        <v>8</v>
      </c>
      <c r="G102" s="15">
        <v>0</v>
      </c>
    </row>
    <row r="103" spans="1:7" x14ac:dyDescent="0.2">
      <c r="A103" s="12" t="s">
        <v>412</v>
      </c>
      <c r="B103" s="12" t="s">
        <v>74</v>
      </c>
      <c r="C103" s="12">
        <v>2013</v>
      </c>
      <c r="D103" s="12" t="s">
        <v>380</v>
      </c>
      <c r="E103" s="12" t="s">
        <v>371</v>
      </c>
      <c r="F103" s="12">
        <v>9</v>
      </c>
      <c r="G103" s="15">
        <v>1456</v>
      </c>
    </row>
    <row r="104" spans="1:7" x14ac:dyDescent="0.2">
      <c r="A104" s="12" t="s">
        <v>412</v>
      </c>
      <c r="B104" s="12" t="s">
        <v>74</v>
      </c>
      <c r="C104" s="12">
        <v>2013</v>
      </c>
      <c r="D104" s="12" t="s">
        <v>381</v>
      </c>
      <c r="E104" s="12" t="s">
        <v>372</v>
      </c>
      <c r="F104" s="12">
        <v>10</v>
      </c>
      <c r="G104" s="15">
        <v>364</v>
      </c>
    </row>
    <row r="105" spans="1:7" x14ac:dyDescent="0.2">
      <c r="A105" s="12" t="s">
        <v>412</v>
      </c>
      <c r="B105" s="12" t="s">
        <v>74</v>
      </c>
      <c r="C105" s="12">
        <v>2013</v>
      </c>
      <c r="D105" s="12" t="s">
        <v>381</v>
      </c>
      <c r="E105" s="12" t="s">
        <v>373</v>
      </c>
      <c r="F105" s="12">
        <v>11</v>
      </c>
      <c r="G105" s="15">
        <v>812</v>
      </c>
    </row>
    <row r="106" spans="1:7" x14ac:dyDescent="0.2">
      <c r="A106" s="12" t="s">
        <v>412</v>
      </c>
      <c r="B106" s="12" t="s">
        <v>74</v>
      </c>
      <c r="C106" s="12">
        <v>2013</v>
      </c>
      <c r="D106" s="12" t="s">
        <v>381</v>
      </c>
      <c r="E106" s="12" t="s">
        <v>374</v>
      </c>
      <c r="F106" s="12">
        <v>12</v>
      </c>
      <c r="G106" s="15">
        <v>868</v>
      </c>
    </row>
    <row r="107" spans="1:7" x14ac:dyDescent="0.2">
      <c r="A107" s="12" t="s">
        <v>412</v>
      </c>
      <c r="B107" s="12" t="s">
        <v>74</v>
      </c>
      <c r="C107" s="12">
        <v>2014</v>
      </c>
      <c r="D107" s="12" t="s">
        <v>382</v>
      </c>
      <c r="E107" s="12" t="s">
        <v>375</v>
      </c>
      <c r="F107" s="12">
        <v>1</v>
      </c>
      <c r="G107" s="15">
        <v>4536</v>
      </c>
    </row>
    <row r="108" spans="1:7" x14ac:dyDescent="0.2">
      <c r="A108" s="12" t="s">
        <v>412</v>
      </c>
      <c r="B108" s="12" t="s">
        <v>74</v>
      </c>
      <c r="C108" s="12">
        <v>2014</v>
      </c>
      <c r="D108" s="12" t="s">
        <v>382</v>
      </c>
      <c r="E108" s="12" t="s">
        <v>376</v>
      </c>
      <c r="F108" s="12">
        <v>2</v>
      </c>
      <c r="G108" s="15">
        <v>1848</v>
      </c>
    </row>
    <row r="109" spans="1:7" x14ac:dyDescent="0.2">
      <c r="A109" s="12" t="s">
        <v>412</v>
      </c>
      <c r="B109" s="12" t="s">
        <v>74</v>
      </c>
      <c r="C109" s="12">
        <v>2014</v>
      </c>
      <c r="D109" s="12" t="s">
        <v>382</v>
      </c>
      <c r="E109" s="12" t="s">
        <v>377</v>
      </c>
      <c r="F109" s="12">
        <v>3</v>
      </c>
      <c r="G109" s="15">
        <v>12320</v>
      </c>
    </row>
    <row r="110" spans="1:7" x14ac:dyDescent="0.2">
      <c r="A110" s="12" t="s">
        <v>412</v>
      </c>
      <c r="B110" s="12" t="s">
        <v>74</v>
      </c>
      <c r="C110" s="12">
        <v>2014</v>
      </c>
      <c r="D110" s="12" t="s">
        <v>379</v>
      </c>
      <c r="E110" s="12" t="s">
        <v>366</v>
      </c>
      <c r="F110" s="12">
        <v>4</v>
      </c>
      <c r="G110" s="15">
        <v>4760</v>
      </c>
    </row>
    <row r="111" spans="1:7" x14ac:dyDescent="0.2">
      <c r="A111" s="12" t="s">
        <v>412</v>
      </c>
      <c r="B111" s="12" t="s">
        <v>74</v>
      </c>
      <c r="C111" s="12">
        <v>2014</v>
      </c>
      <c r="D111" s="12" t="s">
        <v>379</v>
      </c>
      <c r="E111" s="12" t="s">
        <v>367</v>
      </c>
      <c r="F111" s="12">
        <v>5</v>
      </c>
      <c r="G111" s="15">
        <v>2324</v>
      </c>
    </row>
    <row r="112" spans="1:7" x14ac:dyDescent="0.2">
      <c r="A112" s="12" t="s">
        <v>412</v>
      </c>
      <c r="B112" s="12" t="s">
        <v>74</v>
      </c>
      <c r="C112" s="12">
        <v>2014</v>
      </c>
      <c r="D112" s="12" t="s">
        <v>379</v>
      </c>
      <c r="E112" s="12" t="s">
        <v>368</v>
      </c>
      <c r="F112" s="12">
        <v>6</v>
      </c>
      <c r="G112" s="15">
        <v>1764</v>
      </c>
    </row>
    <row r="113" spans="1:7" x14ac:dyDescent="0.2">
      <c r="A113" s="12" t="s">
        <v>412</v>
      </c>
      <c r="B113" s="12" t="s">
        <v>74</v>
      </c>
      <c r="C113" s="12">
        <v>2014</v>
      </c>
      <c r="D113" s="12" t="s">
        <v>380</v>
      </c>
      <c r="E113" s="12" t="s">
        <v>369</v>
      </c>
      <c r="F113" s="12">
        <v>7</v>
      </c>
      <c r="G113" s="15">
        <v>2604</v>
      </c>
    </row>
    <row r="114" spans="1:7" x14ac:dyDescent="0.2">
      <c r="A114" s="12" t="s">
        <v>412</v>
      </c>
      <c r="B114" s="12" t="s">
        <v>74</v>
      </c>
      <c r="C114" s="12">
        <v>2014</v>
      </c>
      <c r="D114" s="12" t="s">
        <v>380</v>
      </c>
      <c r="E114" s="12" t="s">
        <v>370</v>
      </c>
      <c r="F114" s="12">
        <v>8</v>
      </c>
      <c r="G114" s="15">
        <v>2912</v>
      </c>
    </row>
    <row r="115" spans="1:7" x14ac:dyDescent="0.2">
      <c r="A115" s="12" t="s">
        <v>412</v>
      </c>
      <c r="B115" s="12" t="s">
        <v>74</v>
      </c>
      <c r="C115" s="12">
        <v>2014</v>
      </c>
      <c r="D115" s="12" t="s">
        <v>380</v>
      </c>
      <c r="E115" s="12" t="s">
        <v>371</v>
      </c>
      <c r="F115" s="12">
        <v>9</v>
      </c>
      <c r="G115" s="15">
        <v>6328</v>
      </c>
    </row>
    <row r="116" spans="1:7" x14ac:dyDescent="0.2">
      <c r="A116" s="12" t="s">
        <v>412</v>
      </c>
      <c r="B116" s="12" t="s">
        <v>74</v>
      </c>
      <c r="C116" s="12">
        <v>2014</v>
      </c>
      <c r="D116" s="12" t="s">
        <v>381</v>
      </c>
      <c r="E116" s="12" t="s">
        <v>372</v>
      </c>
      <c r="F116" s="12">
        <v>10</v>
      </c>
      <c r="G116" s="15">
        <v>4816</v>
      </c>
    </row>
    <row r="117" spans="1:7" x14ac:dyDescent="0.2">
      <c r="A117" s="12" t="s">
        <v>412</v>
      </c>
      <c r="B117" s="12" t="s">
        <v>74</v>
      </c>
      <c r="C117" s="12">
        <v>2014</v>
      </c>
      <c r="D117" s="12" t="s">
        <v>381</v>
      </c>
      <c r="E117" s="12" t="s">
        <v>373</v>
      </c>
      <c r="F117" s="12">
        <v>11</v>
      </c>
      <c r="G117" s="15">
        <v>4844</v>
      </c>
    </row>
    <row r="118" spans="1:7" x14ac:dyDescent="0.2">
      <c r="A118" s="12" t="s">
        <v>412</v>
      </c>
      <c r="B118" s="12" t="s">
        <v>74</v>
      </c>
      <c r="C118" s="12">
        <v>2014</v>
      </c>
      <c r="D118" s="12" t="s">
        <v>381</v>
      </c>
      <c r="E118" s="12" t="s">
        <v>374</v>
      </c>
      <c r="F118" s="12">
        <v>12</v>
      </c>
      <c r="G118" s="15">
        <v>9912</v>
      </c>
    </row>
    <row r="119" spans="1:7" x14ac:dyDescent="0.2">
      <c r="A119" s="12" t="s">
        <v>429</v>
      </c>
      <c r="B119" s="12" t="s">
        <v>4</v>
      </c>
      <c r="C119" s="12">
        <v>2014</v>
      </c>
      <c r="D119" s="12" t="s">
        <v>381</v>
      </c>
      <c r="E119" s="12" t="s">
        <v>372</v>
      </c>
      <c r="F119" s="12">
        <v>10</v>
      </c>
      <c r="G119" s="15">
        <v>138689020.35000008</v>
      </c>
    </row>
    <row r="120" spans="1:7" x14ac:dyDescent="0.2">
      <c r="A120" s="12" t="s">
        <v>439</v>
      </c>
      <c r="B120" s="12" t="s">
        <v>4</v>
      </c>
      <c r="C120" s="12">
        <v>2011</v>
      </c>
      <c r="D120" s="12" t="s">
        <v>381</v>
      </c>
      <c r="E120" s="12" t="s">
        <v>373</v>
      </c>
      <c r="F120" s="12">
        <v>11</v>
      </c>
      <c r="G120" s="15">
        <v>136474488.61000004</v>
      </c>
    </row>
    <row r="121" spans="1:7" x14ac:dyDescent="0.2">
      <c r="A121" s="12" t="s">
        <v>429</v>
      </c>
      <c r="B121" s="12" t="s">
        <v>4</v>
      </c>
      <c r="C121" s="12">
        <v>2014</v>
      </c>
      <c r="D121" s="12" t="s">
        <v>381</v>
      </c>
      <c r="E121" s="12" t="s">
        <v>373</v>
      </c>
      <c r="F121" s="12">
        <v>11</v>
      </c>
      <c r="G121" s="15">
        <v>134984100.9300001</v>
      </c>
    </row>
    <row r="122" spans="1:7" x14ac:dyDescent="0.2">
      <c r="A122" s="12" t="s">
        <v>429</v>
      </c>
      <c r="B122" s="12" t="s">
        <v>4</v>
      </c>
      <c r="C122" s="12">
        <v>2013</v>
      </c>
      <c r="D122" s="12" t="s">
        <v>381</v>
      </c>
      <c r="E122" s="12" t="s">
        <v>374</v>
      </c>
      <c r="F122" s="12">
        <v>12</v>
      </c>
      <c r="G122" s="15">
        <v>134800623.87000015</v>
      </c>
    </row>
    <row r="123" spans="1:7" x14ac:dyDescent="0.2">
      <c r="A123" s="12" t="s">
        <v>429</v>
      </c>
      <c r="B123" s="12" t="s">
        <v>4</v>
      </c>
      <c r="C123" s="12">
        <v>2014</v>
      </c>
      <c r="D123" s="12" t="s">
        <v>379</v>
      </c>
      <c r="E123" s="12" t="s">
        <v>367</v>
      </c>
      <c r="F123" s="12">
        <v>5</v>
      </c>
      <c r="G123" s="15">
        <v>132293892.30999991</v>
      </c>
    </row>
    <row r="124" spans="1:7" x14ac:dyDescent="0.2">
      <c r="A124" s="12" t="s">
        <v>439</v>
      </c>
      <c r="B124" s="12" t="s">
        <v>4</v>
      </c>
      <c r="C124" s="12">
        <v>2012</v>
      </c>
      <c r="D124" s="12" t="s">
        <v>382</v>
      </c>
      <c r="E124" s="12" t="s">
        <v>375</v>
      </c>
      <c r="F124" s="12">
        <v>1</v>
      </c>
      <c r="G124" s="15">
        <v>131444400.4400001</v>
      </c>
    </row>
    <row r="125" spans="1:7" x14ac:dyDescent="0.2">
      <c r="A125" s="12" t="s">
        <v>429</v>
      </c>
      <c r="B125" s="12" t="s">
        <v>4</v>
      </c>
      <c r="C125" s="12">
        <v>2014</v>
      </c>
      <c r="D125" s="12" t="s">
        <v>382</v>
      </c>
      <c r="E125" s="12" t="s">
        <v>376</v>
      </c>
      <c r="F125" s="12">
        <v>2</v>
      </c>
      <c r="G125" s="15">
        <v>130407202.88999994</v>
      </c>
    </row>
    <row r="126" spans="1:7" x14ac:dyDescent="0.2">
      <c r="A126" s="12" t="s">
        <v>429</v>
      </c>
      <c r="B126" s="12" t="s">
        <v>4</v>
      </c>
      <c r="C126" s="12">
        <v>2014</v>
      </c>
      <c r="D126" s="12" t="s">
        <v>380</v>
      </c>
      <c r="E126" s="12" t="s">
        <v>371</v>
      </c>
      <c r="F126" s="12">
        <v>9</v>
      </c>
      <c r="G126" s="15">
        <v>129669192.10999992</v>
      </c>
    </row>
    <row r="127" spans="1:7" x14ac:dyDescent="0.2">
      <c r="A127" s="12" t="s">
        <v>429</v>
      </c>
      <c r="B127" s="12" t="s">
        <v>4</v>
      </c>
      <c r="C127" s="12">
        <v>2014</v>
      </c>
      <c r="D127" s="12" t="s">
        <v>380</v>
      </c>
      <c r="E127" s="12" t="s">
        <v>369</v>
      </c>
      <c r="F127" s="12">
        <v>7</v>
      </c>
      <c r="G127" s="15">
        <v>127635811.37999977</v>
      </c>
    </row>
    <row r="128" spans="1:7" x14ac:dyDescent="0.2">
      <c r="A128" s="12" t="s">
        <v>429</v>
      </c>
      <c r="B128" s="12" t="s">
        <v>4</v>
      </c>
      <c r="C128" s="12">
        <v>2014</v>
      </c>
      <c r="D128" s="12" t="s">
        <v>379</v>
      </c>
      <c r="E128" s="12" t="s">
        <v>368</v>
      </c>
      <c r="F128" s="12">
        <v>6</v>
      </c>
      <c r="G128" s="15">
        <v>124227200.74999994</v>
      </c>
    </row>
    <row r="129" spans="1:7" x14ac:dyDescent="0.2">
      <c r="A129" s="12" t="s">
        <v>429</v>
      </c>
      <c r="B129" s="12" t="s">
        <v>4</v>
      </c>
      <c r="C129" s="12">
        <v>2014</v>
      </c>
      <c r="D129" s="12" t="s">
        <v>380</v>
      </c>
      <c r="E129" s="12" t="s">
        <v>370</v>
      </c>
      <c r="F129" s="12">
        <v>8</v>
      </c>
      <c r="G129" s="15">
        <v>120979838.07999997</v>
      </c>
    </row>
    <row r="130" spans="1:7" x14ac:dyDescent="0.2">
      <c r="A130" s="12" t="s">
        <v>439</v>
      </c>
      <c r="B130" s="12" t="s">
        <v>4</v>
      </c>
      <c r="C130" s="12">
        <v>2011</v>
      </c>
      <c r="D130" s="12" t="s">
        <v>381</v>
      </c>
      <c r="E130" s="12" t="s">
        <v>372</v>
      </c>
      <c r="F130" s="12">
        <v>10</v>
      </c>
      <c r="G130" s="15">
        <v>120868324.77999997</v>
      </c>
    </row>
    <row r="131" spans="1:7" x14ac:dyDescent="0.2">
      <c r="A131" s="12" t="s">
        <v>429</v>
      </c>
      <c r="B131" s="12" t="s">
        <v>4</v>
      </c>
      <c r="C131" s="12">
        <v>2014</v>
      </c>
      <c r="D131" s="12" t="s">
        <v>382</v>
      </c>
      <c r="E131" s="12" t="s">
        <v>375</v>
      </c>
      <c r="F131" s="12">
        <v>1</v>
      </c>
      <c r="G131" s="15">
        <v>120573895.05999994</v>
      </c>
    </row>
    <row r="132" spans="1:7" x14ac:dyDescent="0.2">
      <c r="A132" s="12" t="s">
        <v>439</v>
      </c>
      <c r="B132" s="12" t="s">
        <v>4</v>
      </c>
      <c r="C132" s="12">
        <v>2011</v>
      </c>
      <c r="D132" s="12" t="s">
        <v>379</v>
      </c>
      <c r="E132" s="12" t="s">
        <v>367</v>
      </c>
      <c r="F132" s="12">
        <v>5</v>
      </c>
      <c r="G132" s="15">
        <v>119166580.14</v>
      </c>
    </row>
    <row r="133" spans="1:7" x14ac:dyDescent="0.2">
      <c r="A133" s="12" t="s">
        <v>453</v>
      </c>
      <c r="B133" s="12" t="s">
        <v>4</v>
      </c>
      <c r="C133" s="12">
        <v>2014</v>
      </c>
      <c r="D133" s="12" t="s">
        <v>381</v>
      </c>
      <c r="E133" s="12" t="s">
        <v>374</v>
      </c>
      <c r="F133" s="12">
        <v>12</v>
      </c>
      <c r="G133" s="15">
        <v>118778504.7700001</v>
      </c>
    </row>
    <row r="134" spans="1:7" x14ac:dyDescent="0.2">
      <c r="A134" s="12" t="s">
        <v>439</v>
      </c>
      <c r="B134" s="12" t="s">
        <v>4</v>
      </c>
      <c r="C134" s="12">
        <v>2011</v>
      </c>
      <c r="D134" s="12" t="s">
        <v>379</v>
      </c>
      <c r="E134" s="12" t="s">
        <v>366</v>
      </c>
      <c r="F134" s="12">
        <v>4</v>
      </c>
      <c r="G134" s="15">
        <v>117883020.68000004</v>
      </c>
    </row>
    <row r="135" spans="1:7" x14ac:dyDescent="0.2">
      <c r="A135" s="12" t="s">
        <v>439</v>
      </c>
      <c r="B135" s="12" t="s">
        <v>4</v>
      </c>
      <c r="C135" s="12">
        <v>2011</v>
      </c>
      <c r="D135" s="12" t="s">
        <v>382</v>
      </c>
      <c r="E135" s="12" t="s">
        <v>377</v>
      </c>
      <c r="F135" s="12">
        <v>3</v>
      </c>
      <c r="G135" s="15">
        <v>116412197.47</v>
      </c>
    </row>
    <row r="136" spans="1:7" x14ac:dyDescent="0.2">
      <c r="A136" s="12" t="s">
        <v>439</v>
      </c>
      <c r="B136" s="12" t="s">
        <v>4</v>
      </c>
      <c r="C136" s="12">
        <v>2011</v>
      </c>
      <c r="D136" s="12" t="s">
        <v>380</v>
      </c>
      <c r="E136" s="12" t="s">
        <v>371</v>
      </c>
      <c r="F136" s="12">
        <v>9</v>
      </c>
      <c r="G136" s="15">
        <v>116022936.34000002</v>
      </c>
    </row>
    <row r="137" spans="1:7" x14ac:dyDescent="0.2">
      <c r="A137" s="12" t="s">
        <v>439</v>
      </c>
      <c r="B137" s="12" t="s">
        <v>4</v>
      </c>
      <c r="C137" s="12">
        <v>2011</v>
      </c>
      <c r="D137" s="12" t="s">
        <v>379</v>
      </c>
      <c r="E137" s="12" t="s">
        <v>368</v>
      </c>
      <c r="F137" s="12">
        <v>6</v>
      </c>
      <c r="G137" s="15">
        <v>115770354.22</v>
      </c>
    </row>
    <row r="138" spans="1:7" x14ac:dyDescent="0.2">
      <c r="A138" s="12" t="s">
        <v>439</v>
      </c>
      <c r="B138" s="12" t="s">
        <v>4</v>
      </c>
      <c r="C138" s="12">
        <v>2010</v>
      </c>
      <c r="D138" s="12" t="s">
        <v>381</v>
      </c>
      <c r="E138" s="12" t="s">
        <v>374</v>
      </c>
      <c r="F138" s="12">
        <v>12</v>
      </c>
      <c r="G138" s="15">
        <v>113916759.94000007</v>
      </c>
    </row>
    <row r="139" spans="1:7" x14ac:dyDescent="0.2">
      <c r="A139" s="12" t="s">
        <v>429</v>
      </c>
      <c r="B139" s="12" t="s">
        <v>4</v>
      </c>
      <c r="C139" s="12">
        <v>2013</v>
      </c>
      <c r="D139" s="12" t="s">
        <v>381</v>
      </c>
      <c r="E139" s="12" t="s">
        <v>373</v>
      </c>
      <c r="F139" s="12">
        <v>11</v>
      </c>
      <c r="G139" s="15">
        <v>113650565.34999998</v>
      </c>
    </row>
    <row r="140" spans="1:7" x14ac:dyDescent="0.2">
      <c r="A140" s="12" t="s">
        <v>439</v>
      </c>
      <c r="B140" s="12" t="s">
        <v>4</v>
      </c>
      <c r="C140" s="12">
        <v>2011</v>
      </c>
      <c r="D140" s="12" t="s">
        <v>380</v>
      </c>
      <c r="E140" s="12" t="s">
        <v>370</v>
      </c>
      <c r="F140" s="12">
        <v>8</v>
      </c>
      <c r="G140" s="15">
        <v>111031846.25000004</v>
      </c>
    </row>
    <row r="141" spans="1:7" x14ac:dyDescent="0.2">
      <c r="A141" s="12" t="s">
        <v>429</v>
      </c>
      <c r="B141" s="12" t="s">
        <v>4</v>
      </c>
      <c r="C141" s="12">
        <v>2013</v>
      </c>
      <c r="D141" s="12" t="s">
        <v>381</v>
      </c>
      <c r="E141" s="12" t="s">
        <v>372</v>
      </c>
      <c r="F141" s="12">
        <v>10</v>
      </c>
      <c r="G141" s="15">
        <v>109579836.19999996</v>
      </c>
    </row>
    <row r="142" spans="1:7" x14ac:dyDescent="0.2">
      <c r="A142" s="12" t="s">
        <v>439</v>
      </c>
      <c r="B142" s="12" t="s">
        <v>4</v>
      </c>
      <c r="C142" s="12">
        <v>2011</v>
      </c>
      <c r="D142" s="12" t="s">
        <v>380</v>
      </c>
      <c r="E142" s="12" t="s">
        <v>369</v>
      </c>
      <c r="F142" s="12">
        <v>7</v>
      </c>
      <c r="G142" s="15">
        <v>105585448.90000001</v>
      </c>
    </row>
    <row r="143" spans="1:7" x14ac:dyDescent="0.2">
      <c r="A143" s="12" t="s">
        <v>429</v>
      </c>
      <c r="B143" s="12" t="s">
        <v>4</v>
      </c>
      <c r="C143" s="12">
        <v>2013</v>
      </c>
      <c r="D143" s="12" t="s">
        <v>379</v>
      </c>
      <c r="E143" s="12" t="s">
        <v>366</v>
      </c>
      <c r="F143" s="12">
        <v>4</v>
      </c>
      <c r="G143" s="15">
        <v>103243777.00000003</v>
      </c>
    </row>
    <row r="144" spans="1:7" x14ac:dyDescent="0.2">
      <c r="A144" s="12" t="s">
        <v>439</v>
      </c>
      <c r="B144" s="12" t="s">
        <v>4</v>
      </c>
      <c r="C144" s="12">
        <v>2011</v>
      </c>
      <c r="D144" s="12" t="s">
        <v>382</v>
      </c>
      <c r="E144" s="12" t="s">
        <v>376</v>
      </c>
      <c r="F144" s="12">
        <v>2</v>
      </c>
      <c r="G144" s="15">
        <v>102256689.17000003</v>
      </c>
    </row>
    <row r="145" spans="1:7" x14ac:dyDescent="0.2">
      <c r="A145" s="12" t="s">
        <v>429</v>
      </c>
      <c r="B145" s="12" t="s">
        <v>4</v>
      </c>
      <c r="C145" s="12">
        <v>2013</v>
      </c>
      <c r="D145" s="12" t="s">
        <v>380</v>
      </c>
      <c r="E145" s="12" t="s">
        <v>371</v>
      </c>
      <c r="F145" s="12">
        <v>9</v>
      </c>
      <c r="G145" s="15">
        <v>101451783.53999996</v>
      </c>
    </row>
    <row r="146" spans="1:7" x14ac:dyDescent="0.2">
      <c r="A146" s="12" t="s">
        <v>439</v>
      </c>
      <c r="B146" s="12" t="s">
        <v>4</v>
      </c>
      <c r="C146" s="12">
        <v>2011</v>
      </c>
      <c r="D146" s="12" t="s">
        <v>382</v>
      </c>
      <c r="E146" s="12" t="s">
        <v>375</v>
      </c>
      <c r="F146" s="12">
        <v>1</v>
      </c>
      <c r="G146" s="15">
        <v>99264172.079999909</v>
      </c>
    </row>
    <row r="147" spans="1:7" x14ac:dyDescent="0.2">
      <c r="A147" s="12" t="s">
        <v>429</v>
      </c>
      <c r="B147" s="12" t="s">
        <v>4</v>
      </c>
      <c r="C147" s="12">
        <v>2013</v>
      </c>
      <c r="D147" s="12" t="s">
        <v>379</v>
      </c>
      <c r="E147" s="12" t="s">
        <v>367</v>
      </c>
      <c r="F147" s="12">
        <v>5</v>
      </c>
      <c r="G147" s="15">
        <v>98196447.270000041</v>
      </c>
    </row>
    <row r="148" spans="1:7" x14ac:dyDescent="0.2">
      <c r="A148" s="12" t="s">
        <v>429</v>
      </c>
      <c r="B148" s="12" t="s">
        <v>4</v>
      </c>
      <c r="C148" s="12">
        <v>2012</v>
      </c>
      <c r="D148" s="12" t="s">
        <v>381</v>
      </c>
      <c r="E148" s="12" t="s">
        <v>374</v>
      </c>
      <c r="F148" s="12">
        <v>12</v>
      </c>
      <c r="G148" s="15">
        <v>98195421.88000001</v>
      </c>
    </row>
    <row r="149" spans="1:7" x14ac:dyDescent="0.2">
      <c r="A149" s="12" t="s">
        <v>429</v>
      </c>
      <c r="B149" s="12" t="s">
        <v>4</v>
      </c>
      <c r="C149" s="12">
        <v>2013</v>
      </c>
      <c r="D149" s="12" t="s">
        <v>380</v>
      </c>
      <c r="E149" s="12" t="s">
        <v>369</v>
      </c>
      <c r="F149" s="12">
        <v>7</v>
      </c>
      <c r="G149" s="15">
        <v>96657177.130000025</v>
      </c>
    </row>
    <row r="150" spans="1:7" x14ac:dyDescent="0.2">
      <c r="A150" s="12" t="s">
        <v>429</v>
      </c>
      <c r="B150" s="12" t="s">
        <v>4</v>
      </c>
      <c r="C150" s="12">
        <v>2013</v>
      </c>
      <c r="D150" s="12" t="s">
        <v>382</v>
      </c>
      <c r="E150" s="12" t="s">
        <v>377</v>
      </c>
      <c r="F150" s="12">
        <v>3</v>
      </c>
      <c r="G150" s="15">
        <v>96528990.490000054</v>
      </c>
    </row>
    <row r="151" spans="1:7" x14ac:dyDescent="0.2">
      <c r="A151" s="12" t="s">
        <v>439</v>
      </c>
      <c r="B151" s="12" t="s">
        <v>4</v>
      </c>
      <c r="C151" s="12">
        <v>2010</v>
      </c>
      <c r="D151" s="12" t="s">
        <v>381</v>
      </c>
      <c r="E151" s="12" t="s">
        <v>373</v>
      </c>
      <c r="F151" s="12">
        <v>11</v>
      </c>
      <c r="G151" s="15">
        <v>95065243.019999966</v>
      </c>
    </row>
    <row r="152" spans="1:7" x14ac:dyDescent="0.2">
      <c r="A152" s="12" t="s">
        <v>439</v>
      </c>
      <c r="B152" s="12" t="s">
        <v>4</v>
      </c>
      <c r="C152" s="12">
        <v>2010</v>
      </c>
      <c r="D152" s="12" t="s">
        <v>379</v>
      </c>
      <c r="E152" s="12" t="s">
        <v>368</v>
      </c>
      <c r="F152" s="12">
        <v>6</v>
      </c>
      <c r="G152" s="15">
        <v>94641801.82999979</v>
      </c>
    </row>
    <row r="153" spans="1:7" x14ac:dyDescent="0.2">
      <c r="A153" s="12" t="s">
        <v>429</v>
      </c>
      <c r="B153" s="12" t="s">
        <v>4</v>
      </c>
      <c r="C153" s="12">
        <v>2013</v>
      </c>
      <c r="D153" s="12" t="s">
        <v>380</v>
      </c>
      <c r="E153" s="12" t="s">
        <v>370</v>
      </c>
      <c r="F153" s="12">
        <v>8</v>
      </c>
      <c r="G153" s="15">
        <v>93802747.129999936</v>
      </c>
    </row>
    <row r="154" spans="1:7" x14ac:dyDescent="0.2">
      <c r="A154" s="12" t="s">
        <v>429</v>
      </c>
      <c r="B154" s="12" t="s">
        <v>4</v>
      </c>
      <c r="C154" s="12">
        <v>2013</v>
      </c>
      <c r="D154" s="12" t="s">
        <v>379</v>
      </c>
      <c r="E154" s="12" t="s">
        <v>368</v>
      </c>
      <c r="F154" s="12">
        <v>6</v>
      </c>
      <c r="G154" s="15">
        <v>92955626.380000055</v>
      </c>
    </row>
    <row r="155" spans="1:7" x14ac:dyDescent="0.2">
      <c r="A155" s="12" t="s">
        <v>439</v>
      </c>
      <c r="B155" s="12" t="s">
        <v>4</v>
      </c>
      <c r="C155" s="12">
        <v>2010</v>
      </c>
      <c r="D155" s="12" t="s">
        <v>381</v>
      </c>
      <c r="E155" s="12" t="s">
        <v>372</v>
      </c>
      <c r="F155" s="12">
        <v>10</v>
      </c>
      <c r="G155" s="15">
        <v>91985618.089999974</v>
      </c>
    </row>
    <row r="156" spans="1:7" x14ac:dyDescent="0.2">
      <c r="A156" s="12" t="s">
        <v>424</v>
      </c>
      <c r="B156" s="12" t="s">
        <v>4</v>
      </c>
      <c r="C156" s="12">
        <v>2014</v>
      </c>
      <c r="D156" s="12" t="s">
        <v>381</v>
      </c>
      <c r="E156" s="12" t="s">
        <v>374</v>
      </c>
      <c r="F156" s="12">
        <v>12</v>
      </c>
      <c r="G156" s="15">
        <v>91908390.739999995</v>
      </c>
    </row>
    <row r="157" spans="1:7" x14ac:dyDescent="0.2">
      <c r="A157" s="12" t="s">
        <v>429</v>
      </c>
      <c r="B157" s="12" t="s">
        <v>4</v>
      </c>
      <c r="C157" s="12">
        <v>2013</v>
      </c>
      <c r="D157" s="12" t="s">
        <v>382</v>
      </c>
      <c r="E157" s="12" t="s">
        <v>375</v>
      </c>
      <c r="F157" s="12">
        <v>1</v>
      </c>
      <c r="G157" s="15">
        <v>90221441.899999976</v>
      </c>
    </row>
    <row r="158" spans="1:7" x14ac:dyDescent="0.2">
      <c r="A158" s="12" t="s">
        <v>439</v>
      </c>
      <c r="B158" s="12" t="s">
        <v>4</v>
      </c>
      <c r="C158" s="12">
        <v>2010</v>
      </c>
      <c r="D158" s="12" t="s">
        <v>380</v>
      </c>
      <c r="E158" s="12" t="s">
        <v>371</v>
      </c>
      <c r="F158" s="12">
        <v>9</v>
      </c>
      <c r="G158" s="15">
        <v>89314585.779999986</v>
      </c>
    </row>
    <row r="159" spans="1:7" x14ac:dyDescent="0.2">
      <c r="A159" s="12" t="s">
        <v>429</v>
      </c>
      <c r="B159" s="12" t="s">
        <v>4</v>
      </c>
      <c r="C159" s="12">
        <v>2012</v>
      </c>
      <c r="D159" s="12" t="s">
        <v>381</v>
      </c>
      <c r="E159" s="12" t="s">
        <v>373</v>
      </c>
      <c r="F159" s="12">
        <v>11</v>
      </c>
      <c r="G159" s="15">
        <v>87428861.150000006</v>
      </c>
    </row>
    <row r="160" spans="1:7" x14ac:dyDescent="0.2">
      <c r="A160" s="12" t="s">
        <v>439</v>
      </c>
      <c r="B160" s="12" t="s">
        <v>4</v>
      </c>
      <c r="C160" s="12">
        <v>2010</v>
      </c>
      <c r="D160" s="12" t="s">
        <v>382</v>
      </c>
      <c r="E160" s="12" t="s">
        <v>377</v>
      </c>
      <c r="F160" s="12">
        <v>3</v>
      </c>
      <c r="G160" s="15">
        <v>86395766.829999894</v>
      </c>
    </row>
    <row r="161" spans="1:7" x14ac:dyDescent="0.2">
      <c r="A161" s="12" t="s">
        <v>429</v>
      </c>
      <c r="B161" s="12" t="s">
        <v>4</v>
      </c>
      <c r="C161" s="12">
        <v>2013</v>
      </c>
      <c r="D161" s="12" t="s">
        <v>382</v>
      </c>
      <c r="E161" s="12" t="s">
        <v>376</v>
      </c>
      <c r="F161" s="12">
        <v>2</v>
      </c>
      <c r="G161" s="15">
        <v>85906534.639999956</v>
      </c>
    </row>
    <row r="162" spans="1:7" x14ac:dyDescent="0.2">
      <c r="A162" s="12" t="s">
        <v>439</v>
      </c>
      <c r="B162" s="12" t="s">
        <v>4</v>
      </c>
      <c r="C162" s="12">
        <v>2010</v>
      </c>
      <c r="D162" s="12" t="s">
        <v>379</v>
      </c>
      <c r="E162" s="12" t="s">
        <v>366</v>
      </c>
      <c r="F162" s="12">
        <v>4</v>
      </c>
      <c r="G162" s="15">
        <v>84012140.680000022</v>
      </c>
    </row>
    <row r="163" spans="1:7" x14ac:dyDescent="0.2">
      <c r="A163" s="12" t="s">
        <v>429</v>
      </c>
      <c r="B163" s="12" t="s">
        <v>4</v>
      </c>
      <c r="C163" s="12">
        <v>2012</v>
      </c>
      <c r="D163" s="12" t="s">
        <v>381</v>
      </c>
      <c r="E163" s="12" t="s">
        <v>372</v>
      </c>
      <c r="F163" s="12">
        <v>10</v>
      </c>
      <c r="G163" s="15">
        <v>82440982.050000027</v>
      </c>
    </row>
    <row r="164" spans="1:7" x14ac:dyDescent="0.2">
      <c r="A164" s="12" t="s">
        <v>439</v>
      </c>
      <c r="B164" s="12" t="s">
        <v>4</v>
      </c>
      <c r="C164" s="12">
        <v>2010</v>
      </c>
      <c r="D164" s="12" t="s">
        <v>380</v>
      </c>
      <c r="E164" s="12" t="s">
        <v>370</v>
      </c>
      <c r="F164" s="12">
        <v>8</v>
      </c>
      <c r="G164" s="15">
        <v>81604161.189999878</v>
      </c>
    </row>
    <row r="165" spans="1:7" x14ac:dyDescent="0.2">
      <c r="A165" s="12" t="s">
        <v>439</v>
      </c>
      <c r="B165" s="12" t="s">
        <v>4</v>
      </c>
      <c r="C165" s="12">
        <v>2010</v>
      </c>
      <c r="D165" s="12" t="s">
        <v>379</v>
      </c>
      <c r="E165" s="12" t="s">
        <v>367</v>
      </c>
      <c r="F165" s="12">
        <v>5</v>
      </c>
      <c r="G165" s="15">
        <v>80715017.800000072</v>
      </c>
    </row>
    <row r="166" spans="1:7" x14ac:dyDescent="0.2">
      <c r="A166" s="12" t="s">
        <v>439</v>
      </c>
      <c r="B166" s="12" t="s">
        <v>4</v>
      </c>
      <c r="C166" s="12">
        <v>2010</v>
      </c>
      <c r="D166" s="12" t="s">
        <v>382</v>
      </c>
      <c r="E166" s="12" t="s">
        <v>376</v>
      </c>
      <c r="F166" s="12">
        <v>2</v>
      </c>
      <c r="G166" s="15">
        <v>79971463.479999945</v>
      </c>
    </row>
    <row r="167" spans="1:7" x14ac:dyDescent="0.2">
      <c r="A167" s="12" t="s">
        <v>439</v>
      </c>
      <c r="B167" s="12" t="s">
        <v>4</v>
      </c>
      <c r="C167" s="12">
        <v>2010</v>
      </c>
      <c r="D167" s="12" t="s">
        <v>380</v>
      </c>
      <c r="E167" s="12" t="s">
        <v>369</v>
      </c>
      <c r="F167" s="12">
        <v>7</v>
      </c>
      <c r="G167" s="15">
        <v>79865724.009999976</v>
      </c>
    </row>
    <row r="168" spans="1:7" x14ac:dyDescent="0.2">
      <c r="A168" s="12" t="s">
        <v>453</v>
      </c>
      <c r="B168" s="12" t="s">
        <v>4</v>
      </c>
      <c r="C168" s="12">
        <v>2014</v>
      </c>
      <c r="D168" s="12" t="s">
        <v>381</v>
      </c>
      <c r="E168" s="12" t="s">
        <v>373</v>
      </c>
      <c r="F168" s="12">
        <v>11</v>
      </c>
      <c r="G168" s="15">
        <v>78424880.159999892</v>
      </c>
    </row>
    <row r="169" spans="1:7" x14ac:dyDescent="0.2">
      <c r="A169" s="12" t="s">
        <v>453</v>
      </c>
      <c r="B169" s="12" t="s">
        <v>4</v>
      </c>
      <c r="C169" s="12">
        <v>2014</v>
      </c>
      <c r="D169" s="12" t="s">
        <v>381</v>
      </c>
      <c r="E169" s="12" t="s">
        <v>372</v>
      </c>
      <c r="F169" s="12">
        <v>10</v>
      </c>
      <c r="G169" s="15">
        <v>73393779.449999914</v>
      </c>
    </row>
    <row r="170" spans="1:7" x14ac:dyDescent="0.2">
      <c r="A170" s="12" t="s">
        <v>439</v>
      </c>
      <c r="B170" s="12" t="s">
        <v>4</v>
      </c>
      <c r="C170" s="12">
        <v>2010</v>
      </c>
      <c r="D170" s="12" t="s">
        <v>382</v>
      </c>
      <c r="E170" s="12" t="s">
        <v>375</v>
      </c>
      <c r="F170" s="12">
        <v>1</v>
      </c>
      <c r="G170" s="15">
        <v>73234437.720000073</v>
      </c>
    </row>
    <row r="171" spans="1:7" x14ac:dyDescent="0.2">
      <c r="A171" s="12" t="s">
        <v>429</v>
      </c>
      <c r="B171" s="12" t="s">
        <v>4</v>
      </c>
      <c r="C171" s="12">
        <v>2012</v>
      </c>
      <c r="D171" s="12" t="s">
        <v>380</v>
      </c>
      <c r="E171" s="12" t="s">
        <v>371</v>
      </c>
      <c r="F171" s="12">
        <v>9</v>
      </c>
      <c r="G171" s="15">
        <v>73228241.950000048</v>
      </c>
    </row>
    <row r="172" spans="1:7" x14ac:dyDescent="0.2">
      <c r="A172" s="12" t="s">
        <v>429</v>
      </c>
      <c r="B172" s="12" t="s">
        <v>4</v>
      </c>
      <c r="C172" s="12">
        <v>2012</v>
      </c>
      <c r="D172" s="12" t="s">
        <v>379</v>
      </c>
      <c r="E172" s="12" t="s">
        <v>367</v>
      </c>
      <c r="F172" s="12">
        <v>5</v>
      </c>
      <c r="G172" s="15">
        <v>72969063.48999998</v>
      </c>
    </row>
    <row r="173" spans="1:7" x14ac:dyDescent="0.2">
      <c r="A173" s="12" t="s">
        <v>429</v>
      </c>
      <c r="B173" s="12" t="s">
        <v>4</v>
      </c>
      <c r="C173" s="12">
        <v>2012</v>
      </c>
      <c r="D173" s="12" t="s">
        <v>380</v>
      </c>
      <c r="E173" s="12" t="s">
        <v>370</v>
      </c>
      <c r="F173" s="12">
        <v>8</v>
      </c>
      <c r="G173" s="15">
        <v>71672220.530000001</v>
      </c>
    </row>
    <row r="174" spans="1:7" x14ac:dyDescent="0.2">
      <c r="A174" s="12" t="s">
        <v>429</v>
      </c>
      <c r="B174" s="12" t="s">
        <v>4</v>
      </c>
      <c r="C174" s="12">
        <v>2012</v>
      </c>
      <c r="D174" s="12" t="s">
        <v>380</v>
      </c>
      <c r="E174" s="12" t="s">
        <v>369</v>
      </c>
      <c r="F174" s="12">
        <v>7</v>
      </c>
      <c r="G174" s="15">
        <v>69737026.3699999</v>
      </c>
    </row>
    <row r="175" spans="1:7" x14ac:dyDescent="0.2">
      <c r="A175" s="12" t="s">
        <v>429</v>
      </c>
      <c r="B175" s="12" t="s">
        <v>4</v>
      </c>
      <c r="C175" s="12">
        <v>2012</v>
      </c>
      <c r="D175" s="12" t="s">
        <v>379</v>
      </c>
      <c r="E175" s="12" t="s">
        <v>368</v>
      </c>
      <c r="F175" s="12">
        <v>6</v>
      </c>
      <c r="G175" s="15">
        <v>69378757.640000015</v>
      </c>
    </row>
    <row r="176" spans="1:7" x14ac:dyDescent="0.2">
      <c r="A176" s="12" t="s">
        <v>429</v>
      </c>
      <c r="B176" s="12" t="s">
        <v>4</v>
      </c>
      <c r="C176" s="12">
        <v>2012</v>
      </c>
      <c r="D176" s="12" t="s">
        <v>379</v>
      </c>
      <c r="E176" s="12" t="s">
        <v>366</v>
      </c>
      <c r="F176" s="12">
        <v>4</v>
      </c>
      <c r="G176" s="15">
        <v>67599938.330000073</v>
      </c>
    </row>
    <row r="177" spans="1:7" x14ac:dyDescent="0.2">
      <c r="A177" s="12" t="s">
        <v>453</v>
      </c>
      <c r="B177" s="12" t="s">
        <v>4</v>
      </c>
      <c r="C177" s="12">
        <v>2014</v>
      </c>
      <c r="D177" s="12" t="s">
        <v>380</v>
      </c>
      <c r="E177" s="12" t="s">
        <v>371</v>
      </c>
      <c r="F177" s="12">
        <v>9</v>
      </c>
      <c r="G177" s="15">
        <v>66721867.180000015</v>
      </c>
    </row>
    <row r="178" spans="1:7" x14ac:dyDescent="0.2">
      <c r="A178" s="12" t="s">
        <v>429</v>
      </c>
      <c r="B178" s="12" t="s">
        <v>4</v>
      </c>
      <c r="C178" s="12">
        <v>2012</v>
      </c>
      <c r="D178" s="12" t="s">
        <v>382</v>
      </c>
      <c r="E178" s="12" t="s">
        <v>377</v>
      </c>
      <c r="F178" s="12">
        <v>3</v>
      </c>
      <c r="G178" s="15">
        <v>65451496.979999989</v>
      </c>
    </row>
    <row r="179" spans="1:7" x14ac:dyDescent="0.2">
      <c r="A179" s="12" t="s">
        <v>413</v>
      </c>
      <c r="B179" s="12" t="s">
        <v>11</v>
      </c>
      <c r="C179" s="12">
        <v>2010</v>
      </c>
      <c r="D179" s="12" t="s">
        <v>382</v>
      </c>
      <c r="E179" s="12" t="s">
        <v>375</v>
      </c>
      <c r="F179" s="12">
        <v>1</v>
      </c>
      <c r="G179" s="15">
        <v>149320.16836500005</v>
      </c>
    </row>
    <row r="180" spans="1:7" x14ac:dyDescent="0.2">
      <c r="A180" s="12" t="s">
        <v>413</v>
      </c>
      <c r="B180" s="12" t="s">
        <v>11</v>
      </c>
      <c r="C180" s="12">
        <v>2010</v>
      </c>
      <c r="D180" s="12" t="s">
        <v>382</v>
      </c>
      <c r="E180" s="12" t="s">
        <v>376</v>
      </c>
      <c r="F180" s="12">
        <v>2</v>
      </c>
      <c r="G180" s="15">
        <v>148848.16726299998</v>
      </c>
    </row>
    <row r="181" spans="1:7" x14ac:dyDescent="0.2">
      <c r="A181" s="12" t="s">
        <v>413</v>
      </c>
      <c r="B181" s="12" t="s">
        <v>11</v>
      </c>
      <c r="C181" s="12">
        <v>2010</v>
      </c>
      <c r="D181" s="12" t="s">
        <v>382</v>
      </c>
      <c r="E181" s="12" t="s">
        <v>377</v>
      </c>
      <c r="F181" s="12">
        <v>3</v>
      </c>
      <c r="G181" s="15">
        <v>173014.62331000002</v>
      </c>
    </row>
    <row r="182" spans="1:7" x14ac:dyDescent="0.2">
      <c r="A182" s="12" t="s">
        <v>413</v>
      </c>
      <c r="B182" s="12" t="s">
        <v>11</v>
      </c>
      <c r="C182" s="12">
        <v>2010</v>
      </c>
      <c r="D182" s="12" t="s">
        <v>379</v>
      </c>
      <c r="E182" s="12" t="s">
        <v>366</v>
      </c>
      <c r="F182" s="12">
        <v>4</v>
      </c>
      <c r="G182" s="15">
        <v>164770.33749999999</v>
      </c>
    </row>
    <row r="183" spans="1:7" x14ac:dyDescent="0.2">
      <c r="A183" s="12" t="s">
        <v>413</v>
      </c>
      <c r="B183" s="12" t="s">
        <v>11</v>
      </c>
      <c r="C183" s="12">
        <v>2010</v>
      </c>
      <c r="D183" s="12" t="s">
        <v>379</v>
      </c>
      <c r="E183" s="12" t="s">
        <v>367</v>
      </c>
      <c r="F183" s="12">
        <v>5</v>
      </c>
      <c r="G183" s="15">
        <v>151365.5064040001</v>
      </c>
    </row>
    <row r="184" spans="1:7" x14ac:dyDescent="0.2">
      <c r="A184" s="12" t="s">
        <v>413</v>
      </c>
      <c r="B184" s="12" t="s">
        <v>11</v>
      </c>
      <c r="C184" s="12">
        <v>2010</v>
      </c>
      <c r="D184" s="12" t="s">
        <v>379</v>
      </c>
      <c r="E184" s="12" t="s">
        <v>368</v>
      </c>
      <c r="F184" s="12">
        <v>6</v>
      </c>
      <c r="G184" s="15">
        <v>156137.961928</v>
      </c>
    </row>
    <row r="185" spans="1:7" x14ac:dyDescent="0.2">
      <c r="A185" s="12" t="s">
        <v>413</v>
      </c>
      <c r="B185" s="12" t="s">
        <v>11</v>
      </c>
      <c r="C185" s="12">
        <v>2010</v>
      </c>
      <c r="D185" s="12" t="s">
        <v>380</v>
      </c>
      <c r="E185" s="12" t="s">
        <v>369</v>
      </c>
      <c r="F185" s="12">
        <v>7</v>
      </c>
      <c r="G185" s="15">
        <v>163375.31204800005</v>
      </c>
    </row>
    <row r="186" spans="1:7" x14ac:dyDescent="0.2">
      <c r="A186" s="12" t="s">
        <v>413</v>
      </c>
      <c r="B186" s="12" t="s">
        <v>11</v>
      </c>
      <c r="C186" s="12">
        <v>2010</v>
      </c>
      <c r="D186" s="12" t="s">
        <v>380</v>
      </c>
      <c r="E186" s="12" t="s">
        <v>370</v>
      </c>
      <c r="F186" s="12">
        <v>8</v>
      </c>
      <c r="G186" s="15">
        <v>169007.85845300002</v>
      </c>
    </row>
    <row r="187" spans="1:7" x14ac:dyDescent="0.2">
      <c r="A187" s="12" t="s">
        <v>413</v>
      </c>
      <c r="B187" s="12" t="s">
        <v>11</v>
      </c>
      <c r="C187" s="12">
        <v>2010</v>
      </c>
      <c r="D187" s="12" t="s">
        <v>380</v>
      </c>
      <c r="E187" s="12" t="s">
        <v>371</v>
      </c>
      <c r="F187" s="12">
        <v>9</v>
      </c>
      <c r="G187" s="15">
        <v>168315.59017700003</v>
      </c>
    </row>
    <row r="188" spans="1:7" x14ac:dyDescent="0.2">
      <c r="A188" s="12" t="s">
        <v>413</v>
      </c>
      <c r="B188" s="12" t="s">
        <v>11</v>
      </c>
      <c r="C188" s="12">
        <v>2010</v>
      </c>
      <c r="D188" s="12" t="s">
        <v>381</v>
      </c>
      <c r="E188" s="12" t="s">
        <v>372</v>
      </c>
      <c r="F188" s="12">
        <v>10</v>
      </c>
      <c r="G188" s="15">
        <v>165966.07359700004</v>
      </c>
    </row>
    <row r="189" spans="1:7" x14ac:dyDescent="0.2">
      <c r="A189" s="12" t="s">
        <v>413</v>
      </c>
      <c r="B189" s="12" t="s">
        <v>11</v>
      </c>
      <c r="C189" s="12">
        <v>2010</v>
      </c>
      <c r="D189" s="12" t="s">
        <v>381</v>
      </c>
      <c r="E189" s="12" t="s">
        <v>373</v>
      </c>
      <c r="F189" s="12">
        <v>11</v>
      </c>
      <c r="G189" s="15">
        <v>173685.91373500004</v>
      </c>
    </row>
    <row r="190" spans="1:7" x14ac:dyDescent="0.2">
      <c r="A190" s="12" t="s">
        <v>413</v>
      </c>
      <c r="B190" s="12" t="s">
        <v>11</v>
      </c>
      <c r="C190" s="12">
        <v>2010</v>
      </c>
      <c r="D190" s="12" t="s">
        <v>381</v>
      </c>
      <c r="E190" s="12" t="s">
        <v>374</v>
      </c>
      <c r="F190" s="12">
        <v>12</v>
      </c>
      <c r="G190" s="15">
        <v>219774.19841199997</v>
      </c>
    </row>
    <row r="191" spans="1:7" x14ac:dyDescent="0.2">
      <c r="A191" s="12" t="s">
        <v>413</v>
      </c>
      <c r="B191" s="12" t="s">
        <v>11</v>
      </c>
      <c r="C191" s="12">
        <v>2011</v>
      </c>
      <c r="D191" s="12" t="s">
        <v>382</v>
      </c>
      <c r="E191" s="12" t="s">
        <v>375</v>
      </c>
      <c r="F191" s="12">
        <v>1</v>
      </c>
      <c r="G191" s="15">
        <v>172322.35501499998</v>
      </c>
    </row>
    <row r="192" spans="1:7" x14ac:dyDescent="0.2">
      <c r="A192" s="12" t="s">
        <v>413</v>
      </c>
      <c r="B192" s="12" t="s">
        <v>11</v>
      </c>
      <c r="C192" s="12">
        <v>2011</v>
      </c>
      <c r="D192" s="12" t="s">
        <v>382</v>
      </c>
      <c r="E192" s="12" t="s">
        <v>376</v>
      </c>
      <c r="F192" s="12">
        <v>2</v>
      </c>
      <c r="G192" s="15">
        <v>182318.28933200001</v>
      </c>
    </row>
    <row r="193" spans="1:7" x14ac:dyDescent="0.2">
      <c r="A193" s="12" t="s">
        <v>413</v>
      </c>
      <c r="B193" s="12" t="s">
        <v>11</v>
      </c>
      <c r="C193" s="12">
        <v>2011</v>
      </c>
      <c r="D193" s="12" t="s">
        <v>382</v>
      </c>
      <c r="E193" s="12" t="s">
        <v>377</v>
      </c>
      <c r="F193" s="12">
        <v>3</v>
      </c>
      <c r="G193" s="15">
        <v>197275.47955400005</v>
      </c>
    </row>
    <row r="194" spans="1:7" x14ac:dyDescent="0.2">
      <c r="A194" s="12" t="s">
        <v>413</v>
      </c>
      <c r="B194" s="12" t="s">
        <v>11</v>
      </c>
      <c r="C194" s="12">
        <v>2011</v>
      </c>
      <c r="D194" s="12" t="s">
        <v>379</v>
      </c>
      <c r="E194" s="12" t="s">
        <v>366</v>
      </c>
      <c r="F194" s="12">
        <v>4</v>
      </c>
      <c r="G194" s="15">
        <v>197768.45847599997</v>
      </c>
    </row>
    <row r="195" spans="1:7" x14ac:dyDescent="0.2">
      <c r="A195" s="12" t="s">
        <v>413</v>
      </c>
      <c r="B195" s="12" t="s">
        <v>11</v>
      </c>
      <c r="C195" s="12">
        <v>2011</v>
      </c>
      <c r="D195" s="12" t="s">
        <v>379</v>
      </c>
      <c r="E195" s="12" t="s">
        <v>367</v>
      </c>
      <c r="F195" s="12">
        <v>5</v>
      </c>
      <c r="G195" s="15">
        <v>189817.86225799995</v>
      </c>
    </row>
    <row r="196" spans="1:7" x14ac:dyDescent="0.2">
      <c r="A196" s="12" t="s">
        <v>413</v>
      </c>
      <c r="B196" s="12" t="s">
        <v>11</v>
      </c>
      <c r="C196" s="12">
        <v>2011</v>
      </c>
      <c r="D196" s="12" t="s">
        <v>379</v>
      </c>
      <c r="E196" s="12" t="s">
        <v>368</v>
      </c>
      <c r="F196" s="12">
        <v>6</v>
      </c>
      <c r="G196" s="15">
        <v>195922.409725</v>
      </c>
    </row>
    <row r="197" spans="1:7" x14ac:dyDescent="0.2">
      <c r="A197" s="12" t="s">
        <v>413</v>
      </c>
      <c r="B197" s="12" t="s">
        <v>11</v>
      </c>
      <c r="C197" s="12">
        <v>2011</v>
      </c>
      <c r="D197" s="12" t="s">
        <v>380</v>
      </c>
      <c r="E197" s="12" t="s">
        <v>369</v>
      </c>
      <c r="F197" s="12">
        <v>7</v>
      </c>
      <c r="G197" s="15">
        <v>194328.09492999999</v>
      </c>
    </row>
    <row r="198" spans="1:7" x14ac:dyDescent="0.2">
      <c r="A198" s="12" t="s">
        <v>413</v>
      </c>
      <c r="B198" s="12" t="s">
        <v>11</v>
      </c>
      <c r="C198" s="12">
        <v>2011</v>
      </c>
      <c r="D198" s="12" t="s">
        <v>380</v>
      </c>
      <c r="E198" s="12" t="s">
        <v>370</v>
      </c>
      <c r="F198" s="12">
        <v>8</v>
      </c>
      <c r="G198" s="15">
        <v>191695.37771699997</v>
      </c>
    </row>
    <row r="199" spans="1:7" x14ac:dyDescent="0.2">
      <c r="A199" s="12" t="s">
        <v>413</v>
      </c>
      <c r="B199" s="12" t="s">
        <v>11</v>
      </c>
      <c r="C199" s="12">
        <v>2011</v>
      </c>
      <c r="D199" s="12" t="s">
        <v>380</v>
      </c>
      <c r="E199" s="12" t="s">
        <v>371</v>
      </c>
      <c r="F199" s="12">
        <v>9</v>
      </c>
      <c r="G199" s="15">
        <v>180409.30707600003</v>
      </c>
    </row>
    <row r="200" spans="1:7" x14ac:dyDescent="0.2">
      <c r="A200" s="12" t="s">
        <v>413</v>
      </c>
      <c r="B200" s="12" t="s">
        <v>11</v>
      </c>
      <c r="C200" s="12">
        <v>2011</v>
      </c>
      <c r="D200" s="12" t="s">
        <v>381</v>
      </c>
      <c r="E200" s="12" t="s">
        <v>372</v>
      </c>
      <c r="F200" s="12">
        <v>10</v>
      </c>
      <c r="G200" s="15">
        <v>193562.40426899999</v>
      </c>
    </row>
    <row r="201" spans="1:7" x14ac:dyDescent="0.2">
      <c r="A201" s="12" t="s">
        <v>413</v>
      </c>
      <c r="B201" s="12" t="s">
        <v>11</v>
      </c>
      <c r="C201" s="12">
        <v>2011</v>
      </c>
      <c r="D201" s="12" t="s">
        <v>381</v>
      </c>
      <c r="E201" s="12" t="s">
        <v>373</v>
      </c>
      <c r="F201" s="12">
        <v>11</v>
      </c>
      <c r="G201" s="15">
        <v>232214.04945999986</v>
      </c>
    </row>
    <row r="202" spans="1:7" x14ac:dyDescent="0.2">
      <c r="A202" s="12" t="s">
        <v>413</v>
      </c>
      <c r="B202" s="12" t="s">
        <v>11</v>
      </c>
      <c r="C202" s="12">
        <v>2011</v>
      </c>
      <c r="D202" s="12" t="s">
        <v>381</v>
      </c>
      <c r="E202" s="12" t="s">
        <v>374</v>
      </c>
      <c r="F202" s="12">
        <v>12</v>
      </c>
      <c r="G202" s="15">
        <v>234322.32102700006</v>
      </c>
    </row>
    <row r="203" spans="1:7" x14ac:dyDescent="0.2">
      <c r="A203" s="12" t="s">
        <v>413</v>
      </c>
      <c r="B203" s="12" t="s">
        <v>11</v>
      </c>
      <c r="C203" s="12">
        <v>2012</v>
      </c>
      <c r="D203" s="12" t="s">
        <v>382</v>
      </c>
      <c r="E203" s="12" t="s">
        <v>375</v>
      </c>
      <c r="F203" s="12">
        <v>1</v>
      </c>
      <c r="G203" s="15">
        <v>223644.60736600001</v>
      </c>
    </row>
    <row r="204" spans="1:7" x14ac:dyDescent="0.2">
      <c r="A204" s="12" t="s">
        <v>413</v>
      </c>
      <c r="B204" s="12" t="s">
        <v>11</v>
      </c>
      <c r="C204" s="12">
        <v>2012</v>
      </c>
      <c r="D204" s="12" t="s">
        <v>382</v>
      </c>
      <c r="E204" s="12" t="s">
        <v>376</v>
      </c>
      <c r="F204" s="12">
        <v>2</v>
      </c>
      <c r="G204" s="15">
        <v>211383.06781599997</v>
      </c>
    </row>
    <row r="205" spans="1:7" x14ac:dyDescent="0.2">
      <c r="A205" s="12" t="s">
        <v>413</v>
      </c>
      <c r="B205" s="12" t="s">
        <v>11</v>
      </c>
      <c r="C205" s="12">
        <v>2012</v>
      </c>
      <c r="D205" s="12" t="s">
        <v>382</v>
      </c>
      <c r="E205" s="12" t="s">
        <v>377</v>
      </c>
      <c r="F205" s="12">
        <v>3</v>
      </c>
      <c r="G205" s="15">
        <v>239776.55590200011</v>
      </c>
    </row>
    <row r="206" spans="1:7" x14ac:dyDescent="0.2">
      <c r="A206" s="12" t="s">
        <v>413</v>
      </c>
      <c r="B206" s="12" t="s">
        <v>11</v>
      </c>
      <c r="C206" s="12">
        <v>2012</v>
      </c>
      <c r="D206" s="12" t="s">
        <v>379</v>
      </c>
      <c r="E206" s="12" t="s">
        <v>366</v>
      </c>
      <c r="F206" s="12">
        <v>4</v>
      </c>
      <c r="G206" s="15">
        <v>222700.60518100002</v>
      </c>
    </row>
    <row r="207" spans="1:7" x14ac:dyDescent="0.2">
      <c r="A207" s="12" t="s">
        <v>413</v>
      </c>
      <c r="B207" s="12" t="s">
        <v>11</v>
      </c>
      <c r="C207" s="12">
        <v>2012</v>
      </c>
      <c r="D207" s="12" t="s">
        <v>379</v>
      </c>
      <c r="E207" s="12" t="s">
        <v>367</v>
      </c>
      <c r="F207" s="12">
        <v>5</v>
      </c>
      <c r="G207" s="15">
        <v>223036.25038099987</v>
      </c>
    </row>
    <row r="208" spans="1:7" x14ac:dyDescent="0.2">
      <c r="A208" s="12" t="s">
        <v>413</v>
      </c>
      <c r="B208" s="12" t="s">
        <v>11</v>
      </c>
      <c r="C208" s="12">
        <v>2012</v>
      </c>
      <c r="D208" s="12" t="s">
        <v>379</v>
      </c>
      <c r="E208" s="12" t="s">
        <v>368</v>
      </c>
      <c r="F208" s="12">
        <v>6</v>
      </c>
      <c r="G208" s="15">
        <v>229214.22028499993</v>
      </c>
    </row>
    <row r="209" spans="1:7" x14ac:dyDescent="0.2">
      <c r="A209" s="12" t="s">
        <v>413</v>
      </c>
      <c r="B209" s="12" t="s">
        <v>11</v>
      </c>
      <c r="C209" s="12">
        <v>2012</v>
      </c>
      <c r="D209" s="12" t="s">
        <v>380</v>
      </c>
      <c r="E209" s="12" t="s">
        <v>369</v>
      </c>
      <c r="F209" s="12">
        <v>7</v>
      </c>
      <c r="G209" s="15">
        <v>229749.15484200005</v>
      </c>
    </row>
    <row r="210" spans="1:7" x14ac:dyDescent="0.2">
      <c r="A210" s="12" t="s">
        <v>413</v>
      </c>
      <c r="B210" s="12" t="s">
        <v>11</v>
      </c>
      <c r="C210" s="12">
        <v>2012</v>
      </c>
      <c r="D210" s="12" t="s">
        <v>380</v>
      </c>
      <c r="E210" s="12" t="s">
        <v>370</v>
      </c>
      <c r="F210" s="12">
        <v>8</v>
      </c>
      <c r="G210" s="15">
        <v>217110.01443099999</v>
      </c>
    </row>
    <row r="211" spans="1:7" x14ac:dyDescent="0.2">
      <c r="A211" s="12" t="s">
        <v>413</v>
      </c>
      <c r="B211" s="12" t="s">
        <v>11</v>
      </c>
      <c r="C211" s="12">
        <v>2012</v>
      </c>
      <c r="D211" s="12" t="s">
        <v>380</v>
      </c>
      <c r="E211" s="12" t="s">
        <v>371</v>
      </c>
      <c r="F211" s="12">
        <v>9</v>
      </c>
      <c r="G211" s="15">
        <v>208855.23972199988</v>
      </c>
    </row>
    <row r="212" spans="1:7" x14ac:dyDescent="0.2">
      <c r="A212" s="12" t="s">
        <v>413</v>
      </c>
      <c r="B212" s="12" t="s">
        <v>11</v>
      </c>
      <c r="C212" s="12">
        <v>2012</v>
      </c>
      <c r="D212" s="12" t="s">
        <v>381</v>
      </c>
      <c r="E212" s="12" t="s">
        <v>372</v>
      </c>
      <c r="F212" s="12">
        <v>10</v>
      </c>
      <c r="G212" s="15">
        <v>232235.02726599993</v>
      </c>
    </row>
    <row r="213" spans="1:7" x14ac:dyDescent="0.2">
      <c r="A213" s="12" t="s">
        <v>413</v>
      </c>
      <c r="B213" s="12" t="s">
        <v>11</v>
      </c>
      <c r="C213" s="12">
        <v>2012</v>
      </c>
      <c r="D213" s="12" t="s">
        <v>381</v>
      </c>
      <c r="E213" s="12" t="s">
        <v>373</v>
      </c>
      <c r="F213" s="12">
        <v>11</v>
      </c>
      <c r="G213" s="15">
        <v>227829.68371499996</v>
      </c>
    </row>
    <row r="214" spans="1:7" x14ac:dyDescent="0.2">
      <c r="A214" s="12" t="s">
        <v>413</v>
      </c>
      <c r="B214" s="12" t="s">
        <v>11</v>
      </c>
      <c r="C214" s="12">
        <v>2012</v>
      </c>
      <c r="D214" s="12" t="s">
        <v>381</v>
      </c>
      <c r="E214" s="12" t="s">
        <v>374</v>
      </c>
      <c r="F214" s="12">
        <v>12</v>
      </c>
      <c r="G214" s="15">
        <v>279393.18110199977</v>
      </c>
    </row>
    <row r="215" spans="1:7" x14ac:dyDescent="0.2">
      <c r="A215" s="12" t="s">
        <v>413</v>
      </c>
      <c r="B215" s="12" t="s">
        <v>11</v>
      </c>
      <c r="C215" s="12">
        <v>2013</v>
      </c>
      <c r="D215" s="12" t="s">
        <v>382</v>
      </c>
      <c r="E215" s="12" t="s">
        <v>375</v>
      </c>
      <c r="F215" s="12">
        <v>1</v>
      </c>
      <c r="G215" s="15">
        <v>245555.94702799976</v>
      </c>
    </row>
    <row r="216" spans="1:7" x14ac:dyDescent="0.2">
      <c r="A216" s="12" t="s">
        <v>413</v>
      </c>
      <c r="B216" s="12" t="s">
        <v>11</v>
      </c>
      <c r="C216" s="12">
        <v>2013</v>
      </c>
      <c r="D216" s="12" t="s">
        <v>382</v>
      </c>
      <c r="E216" s="12" t="s">
        <v>376</v>
      </c>
      <c r="F216" s="12">
        <v>2</v>
      </c>
      <c r="G216" s="15">
        <v>244737.81180599995</v>
      </c>
    </row>
    <row r="217" spans="1:7" x14ac:dyDescent="0.2">
      <c r="A217" s="12" t="s">
        <v>413</v>
      </c>
      <c r="B217" s="12" t="s">
        <v>11</v>
      </c>
      <c r="C217" s="12">
        <v>2013</v>
      </c>
      <c r="D217" s="12" t="s">
        <v>382</v>
      </c>
      <c r="E217" s="12" t="s">
        <v>377</v>
      </c>
      <c r="F217" s="12">
        <v>3</v>
      </c>
      <c r="G217" s="15">
        <v>253779.25499800005</v>
      </c>
    </row>
    <row r="218" spans="1:7" x14ac:dyDescent="0.2">
      <c r="A218" s="12" t="s">
        <v>413</v>
      </c>
      <c r="B218" s="12" t="s">
        <v>11</v>
      </c>
      <c r="C218" s="12">
        <v>2013</v>
      </c>
      <c r="D218" s="12" t="s">
        <v>379</v>
      </c>
      <c r="E218" s="12" t="s">
        <v>366</v>
      </c>
      <c r="F218" s="12">
        <v>4</v>
      </c>
      <c r="G218" s="15">
        <v>252614.98562799991</v>
      </c>
    </row>
    <row r="219" spans="1:7" x14ac:dyDescent="0.2">
      <c r="A219" s="12" t="s">
        <v>413</v>
      </c>
      <c r="B219" s="12" t="s">
        <v>11</v>
      </c>
      <c r="C219" s="12">
        <v>2013</v>
      </c>
      <c r="D219" s="12" t="s">
        <v>379</v>
      </c>
      <c r="E219" s="12" t="s">
        <v>367</v>
      </c>
      <c r="F219" s="12">
        <v>5</v>
      </c>
      <c r="G219" s="15">
        <v>245797.19203699986</v>
      </c>
    </row>
    <row r="220" spans="1:7" x14ac:dyDescent="0.2">
      <c r="A220" s="12" t="s">
        <v>413</v>
      </c>
      <c r="B220" s="12" t="s">
        <v>11</v>
      </c>
      <c r="C220" s="12">
        <v>2013</v>
      </c>
      <c r="D220" s="12" t="s">
        <v>379</v>
      </c>
      <c r="E220" s="12" t="s">
        <v>368</v>
      </c>
      <c r="F220" s="12">
        <v>6</v>
      </c>
      <c r="G220" s="15">
        <v>219627.35355499986</v>
      </c>
    </row>
    <row r="221" spans="1:7" x14ac:dyDescent="0.2">
      <c r="A221" s="12" t="s">
        <v>413</v>
      </c>
      <c r="B221" s="12" t="s">
        <v>11</v>
      </c>
      <c r="C221" s="12">
        <v>2013</v>
      </c>
      <c r="D221" s="12" t="s">
        <v>380</v>
      </c>
      <c r="E221" s="12" t="s">
        <v>369</v>
      </c>
      <c r="F221" s="12">
        <v>7</v>
      </c>
      <c r="G221" s="15">
        <v>231710.58158499989</v>
      </c>
    </row>
    <row r="222" spans="1:7" x14ac:dyDescent="0.2">
      <c r="A222" s="12" t="s">
        <v>413</v>
      </c>
      <c r="B222" s="12" t="s">
        <v>11</v>
      </c>
      <c r="C222" s="12">
        <v>2013</v>
      </c>
      <c r="D222" s="12" t="s">
        <v>380</v>
      </c>
      <c r="E222" s="12" t="s">
        <v>370</v>
      </c>
      <c r="F222" s="12">
        <v>8</v>
      </c>
      <c r="G222" s="15">
        <v>233567.11921600002</v>
      </c>
    </row>
    <row r="223" spans="1:7" x14ac:dyDescent="0.2">
      <c r="A223" s="12" t="s">
        <v>413</v>
      </c>
      <c r="B223" s="12" t="s">
        <v>11</v>
      </c>
      <c r="C223" s="12">
        <v>2013</v>
      </c>
      <c r="D223" s="12" t="s">
        <v>380</v>
      </c>
      <c r="E223" s="12" t="s">
        <v>371</v>
      </c>
      <c r="F223" s="12">
        <v>9</v>
      </c>
      <c r="G223" s="15">
        <v>230063.82220899989</v>
      </c>
    </row>
    <row r="224" spans="1:7" x14ac:dyDescent="0.2">
      <c r="A224" s="12" t="s">
        <v>413</v>
      </c>
      <c r="B224" s="12" t="s">
        <v>11</v>
      </c>
      <c r="C224" s="12">
        <v>2013</v>
      </c>
      <c r="D224" s="12" t="s">
        <v>381</v>
      </c>
      <c r="E224" s="12" t="s">
        <v>372</v>
      </c>
      <c r="F224" s="12">
        <v>10</v>
      </c>
      <c r="G224" s="15">
        <v>259506.20158799976</v>
      </c>
    </row>
    <row r="225" spans="1:7" x14ac:dyDescent="0.2">
      <c r="A225" s="12" t="s">
        <v>413</v>
      </c>
      <c r="B225" s="12" t="s">
        <v>11</v>
      </c>
      <c r="C225" s="12">
        <v>2013</v>
      </c>
      <c r="D225" s="12" t="s">
        <v>381</v>
      </c>
      <c r="E225" s="12" t="s">
        <v>373</v>
      </c>
      <c r="F225" s="12">
        <v>11</v>
      </c>
      <c r="G225" s="15">
        <v>252656.94127099981</v>
      </c>
    </row>
    <row r="226" spans="1:7" x14ac:dyDescent="0.2">
      <c r="A226" s="12" t="s">
        <v>413</v>
      </c>
      <c r="B226" s="12" t="s">
        <v>11</v>
      </c>
      <c r="C226" s="12">
        <v>2013</v>
      </c>
      <c r="D226" s="12" t="s">
        <v>381</v>
      </c>
      <c r="E226" s="12" t="s">
        <v>374</v>
      </c>
      <c r="F226" s="12">
        <v>12</v>
      </c>
      <c r="G226" s="15">
        <v>382362.84211499977</v>
      </c>
    </row>
    <row r="227" spans="1:7" x14ac:dyDescent="0.2">
      <c r="A227" s="12" t="s">
        <v>413</v>
      </c>
      <c r="B227" s="12" t="s">
        <v>11</v>
      </c>
      <c r="C227" s="12">
        <v>2014</v>
      </c>
      <c r="D227" s="12" t="s">
        <v>382</v>
      </c>
      <c r="E227" s="12" t="s">
        <v>375</v>
      </c>
      <c r="F227" s="12">
        <v>1</v>
      </c>
      <c r="G227" s="15">
        <v>287144.48782799952</v>
      </c>
    </row>
    <row r="228" spans="1:7" x14ac:dyDescent="0.2">
      <c r="A228" s="12" t="s">
        <v>413</v>
      </c>
      <c r="B228" s="12" t="s">
        <v>11</v>
      </c>
      <c r="C228" s="12">
        <v>2014</v>
      </c>
      <c r="D228" s="12" t="s">
        <v>382</v>
      </c>
      <c r="E228" s="12" t="s">
        <v>376</v>
      </c>
      <c r="F228" s="12">
        <v>2</v>
      </c>
      <c r="G228" s="15">
        <v>274945.8817749999</v>
      </c>
    </row>
    <row r="229" spans="1:7" x14ac:dyDescent="0.2">
      <c r="A229" s="12" t="s">
        <v>413</v>
      </c>
      <c r="B229" s="12" t="s">
        <v>11</v>
      </c>
      <c r="C229" s="12">
        <v>2014</v>
      </c>
      <c r="D229" s="12" t="s">
        <v>382</v>
      </c>
      <c r="E229" s="12" t="s">
        <v>377</v>
      </c>
      <c r="F229" s="12">
        <v>3</v>
      </c>
      <c r="G229" s="15">
        <v>314321.26195099967</v>
      </c>
    </row>
    <row r="230" spans="1:7" x14ac:dyDescent="0.2">
      <c r="A230" s="12" t="s">
        <v>413</v>
      </c>
      <c r="B230" s="12" t="s">
        <v>11</v>
      </c>
      <c r="C230" s="12">
        <v>2014</v>
      </c>
      <c r="D230" s="12" t="s">
        <v>379</v>
      </c>
      <c r="E230" s="12" t="s">
        <v>366</v>
      </c>
      <c r="F230" s="12">
        <v>4</v>
      </c>
      <c r="G230" s="15">
        <v>300360.51844599989</v>
      </c>
    </row>
    <row r="231" spans="1:7" x14ac:dyDescent="0.2">
      <c r="A231" s="12" t="s">
        <v>413</v>
      </c>
      <c r="B231" s="12" t="s">
        <v>11</v>
      </c>
      <c r="C231" s="12">
        <v>2014</v>
      </c>
      <c r="D231" s="12" t="s">
        <v>379</v>
      </c>
      <c r="E231" s="12" t="s">
        <v>367</v>
      </c>
      <c r="F231" s="12">
        <v>5</v>
      </c>
      <c r="G231" s="15">
        <v>260366.29236799967</v>
      </c>
    </row>
    <row r="232" spans="1:7" x14ac:dyDescent="0.2">
      <c r="A232" s="12" t="s">
        <v>413</v>
      </c>
      <c r="B232" s="12" t="s">
        <v>11</v>
      </c>
      <c r="C232" s="12">
        <v>2014</v>
      </c>
      <c r="D232" s="12" t="s">
        <v>379</v>
      </c>
      <c r="E232" s="12" t="s">
        <v>368</v>
      </c>
      <c r="F232" s="12">
        <v>6</v>
      </c>
      <c r="G232" s="15">
        <v>271925.07472599979</v>
      </c>
    </row>
    <row r="233" spans="1:7" x14ac:dyDescent="0.2">
      <c r="A233" s="12" t="s">
        <v>413</v>
      </c>
      <c r="B233" s="12" t="s">
        <v>11</v>
      </c>
      <c r="C233" s="12">
        <v>2014</v>
      </c>
      <c r="D233" s="12" t="s">
        <v>380</v>
      </c>
      <c r="E233" s="12" t="s">
        <v>369</v>
      </c>
      <c r="F233" s="12">
        <v>7</v>
      </c>
      <c r="G233" s="15">
        <v>266114.21678899997</v>
      </c>
    </row>
    <row r="234" spans="1:7" x14ac:dyDescent="0.2">
      <c r="A234" s="12" t="s">
        <v>413</v>
      </c>
      <c r="B234" s="12" t="s">
        <v>11</v>
      </c>
      <c r="C234" s="12">
        <v>2014</v>
      </c>
      <c r="D234" s="12" t="s">
        <v>380</v>
      </c>
      <c r="E234" s="12" t="s">
        <v>370</v>
      </c>
      <c r="F234" s="12">
        <v>8</v>
      </c>
      <c r="G234" s="15">
        <v>260208.95866699982</v>
      </c>
    </row>
    <row r="235" spans="1:7" x14ac:dyDescent="0.2">
      <c r="A235" s="12" t="s">
        <v>413</v>
      </c>
      <c r="B235" s="12" t="s">
        <v>11</v>
      </c>
      <c r="C235" s="12">
        <v>2014</v>
      </c>
      <c r="D235" s="12" t="s">
        <v>380</v>
      </c>
      <c r="E235" s="12" t="s">
        <v>371</v>
      </c>
      <c r="F235" s="12">
        <v>9</v>
      </c>
      <c r="G235" s="15">
        <v>275134.68218199967</v>
      </c>
    </row>
    <row r="236" spans="1:7" x14ac:dyDescent="0.2">
      <c r="A236" s="12" t="s">
        <v>413</v>
      </c>
      <c r="B236" s="12" t="s">
        <v>11</v>
      </c>
      <c r="C236" s="12">
        <v>2014</v>
      </c>
      <c r="D236" s="12" t="s">
        <v>381</v>
      </c>
      <c r="E236" s="12" t="s">
        <v>372</v>
      </c>
      <c r="F236" s="12">
        <v>10</v>
      </c>
      <c r="G236" s="15">
        <v>270267.82645599975</v>
      </c>
    </row>
    <row r="237" spans="1:7" x14ac:dyDescent="0.2">
      <c r="A237" s="12" t="s">
        <v>413</v>
      </c>
      <c r="B237" s="12" t="s">
        <v>11</v>
      </c>
      <c r="C237" s="12">
        <v>2014</v>
      </c>
      <c r="D237" s="12" t="s">
        <v>381</v>
      </c>
      <c r="E237" s="12" t="s">
        <v>373</v>
      </c>
      <c r="F237" s="12">
        <v>11</v>
      </c>
      <c r="G237" s="15">
        <v>286221.46344899992</v>
      </c>
    </row>
    <row r="238" spans="1:7" x14ac:dyDescent="0.2">
      <c r="A238" s="12" t="s">
        <v>413</v>
      </c>
      <c r="B238" s="12" t="s">
        <v>11</v>
      </c>
      <c r="C238" s="12">
        <v>2014</v>
      </c>
      <c r="D238" s="12" t="s">
        <v>381</v>
      </c>
      <c r="E238" s="12" t="s">
        <v>374</v>
      </c>
      <c r="F238" s="12">
        <v>12</v>
      </c>
      <c r="G238" s="15">
        <v>438614.88357199932</v>
      </c>
    </row>
    <row r="239" spans="1:7" x14ac:dyDescent="0.2">
      <c r="A239" s="12" t="s">
        <v>413</v>
      </c>
      <c r="B239" s="12" t="s">
        <v>74</v>
      </c>
      <c r="C239" s="12">
        <v>2010</v>
      </c>
      <c r="D239" s="12" t="s">
        <v>382</v>
      </c>
      <c r="E239" s="12" t="s">
        <v>375</v>
      </c>
      <c r="F239" s="12">
        <v>1</v>
      </c>
      <c r="G239" s="15">
        <v>144732</v>
      </c>
    </row>
    <row r="240" spans="1:7" x14ac:dyDescent="0.2">
      <c r="A240" s="12" t="s">
        <v>413</v>
      </c>
      <c r="B240" s="12" t="s">
        <v>74</v>
      </c>
      <c r="C240" s="12">
        <v>2010</v>
      </c>
      <c r="D240" s="12" t="s">
        <v>382</v>
      </c>
      <c r="E240" s="12" t="s">
        <v>376</v>
      </c>
      <c r="F240" s="12">
        <v>2</v>
      </c>
      <c r="G240" s="15">
        <v>145250</v>
      </c>
    </row>
    <row r="241" spans="1:7" x14ac:dyDescent="0.2">
      <c r="A241" s="12" t="s">
        <v>413</v>
      </c>
      <c r="B241" s="12" t="s">
        <v>74</v>
      </c>
      <c r="C241" s="12">
        <v>2010</v>
      </c>
      <c r="D241" s="12" t="s">
        <v>382</v>
      </c>
      <c r="E241" s="12" t="s">
        <v>377</v>
      </c>
      <c r="F241" s="12">
        <v>3</v>
      </c>
      <c r="G241" s="15">
        <v>167258</v>
      </c>
    </row>
    <row r="242" spans="1:7" x14ac:dyDescent="0.2">
      <c r="A242" s="12" t="s">
        <v>413</v>
      </c>
      <c r="B242" s="12" t="s">
        <v>74</v>
      </c>
      <c r="C242" s="12">
        <v>2010</v>
      </c>
      <c r="D242" s="12" t="s">
        <v>379</v>
      </c>
      <c r="E242" s="12" t="s">
        <v>366</v>
      </c>
      <c r="F242" s="12">
        <v>4</v>
      </c>
      <c r="G242" s="15">
        <v>158214</v>
      </c>
    </row>
    <row r="243" spans="1:7" x14ac:dyDescent="0.2">
      <c r="A243" s="12" t="s">
        <v>413</v>
      </c>
      <c r="B243" s="12" t="s">
        <v>74</v>
      </c>
      <c r="C243" s="12">
        <v>2010</v>
      </c>
      <c r="D243" s="12" t="s">
        <v>379</v>
      </c>
      <c r="E243" s="12" t="s">
        <v>367</v>
      </c>
      <c r="F243" s="12">
        <v>5</v>
      </c>
      <c r="G243" s="15">
        <v>147000</v>
      </c>
    </row>
    <row r="244" spans="1:7" x14ac:dyDescent="0.2">
      <c r="A244" s="12" t="s">
        <v>413</v>
      </c>
      <c r="B244" s="12" t="s">
        <v>74</v>
      </c>
      <c r="C244" s="12">
        <v>2010</v>
      </c>
      <c r="D244" s="12" t="s">
        <v>379</v>
      </c>
      <c r="E244" s="12" t="s">
        <v>368</v>
      </c>
      <c r="F244" s="12">
        <v>6</v>
      </c>
      <c r="G244" s="15">
        <v>151004</v>
      </c>
    </row>
    <row r="245" spans="1:7" x14ac:dyDescent="0.2">
      <c r="A245" s="12" t="s">
        <v>413</v>
      </c>
      <c r="B245" s="12" t="s">
        <v>74</v>
      </c>
      <c r="C245" s="12">
        <v>2010</v>
      </c>
      <c r="D245" s="12" t="s">
        <v>380</v>
      </c>
      <c r="E245" s="12" t="s">
        <v>369</v>
      </c>
      <c r="F245" s="12">
        <v>7</v>
      </c>
      <c r="G245" s="15">
        <v>157318</v>
      </c>
    </row>
    <row r="246" spans="1:7" x14ac:dyDescent="0.2">
      <c r="A246" s="12" t="s">
        <v>413</v>
      </c>
      <c r="B246" s="12" t="s">
        <v>74</v>
      </c>
      <c r="C246" s="12">
        <v>2010</v>
      </c>
      <c r="D246" s="12" t="s">
        <v>380</v>
      </c>
      <c r="E246" s="12" t="s">
        <v>370</v>
      </c>
      <c r="F246" s="12">
        <v>8</v>
      </c>
      <c r="G246" s="15">
        <v>161770</v>
      </c>
    </row>
    <row r="247" spans="1:7" x14ac:dyDescent="0.2">
      <c r="A247" s="12" t="s">
        <v>413</v>
      </c>
      <c r="B247" s="12" t="s">
        <v>74</v>
      </c>
      <c r="C247" s="12">
        <v>2010</v>
      </c>
      <c r="D247" s="12" t="s">
        <v>380</v>
      </c>
      <c r="E247" s="12" t="s">
        <v>371</v>
      </c>
      <c r="F247" s="12">
        <v>9</v>
      </c>
      <c r="G247" s="15">
        <v>161630</v>
      </c>
    </row>
    <row r="248" spans="1:7" x14ac:dyDescent="0.2">
      <c r="A248" s="12" t="s">
        <v>413</v>
      </c>
      <c r="B248" s="12" t="s">
        <v>74</v>
      </c>
      <c r="C248" s="12">
        <v>2010</v>
      </c>
      <c r="D248" s="12" t="s">
        <v>381</v>
      </c>
      <c r="E248" s="12" t="s">
        <v>372</v>
      </c>
      <c r="F248" s="12">
        <v>10</v>
      </c>
      <c r="G248" s="15">
        <v>161686</v>
      </c>
    </row>
    <row r="249" spans="1:7" x14ac:dyDescent="0.2">
      <c r="A249" s="12" t="s">
        <v>413</v>
      </c>
      <c r="B249" s="12" t="s">
        <v>74</v>
      </c>
      <c r="C249" s="12">
        <v>2010</v>
      </c>
      <c r="D249" s="12" t="s">
        <v>381</v>
      </c>
      <c r="E249" s="12" t="s">
        <v>373</v>
      </c>
      <c r="F249" s="12">
        <v>11</v>
      </c>
      <c r="G249" s="15">
        <v>168350</v>
      </c>
    </row>
    <row r="250" spans="1:7" x14ac:dyDescent="0.2">
      <c r="A250" s="12" t="s">
        <v>413</v>
      </c>
      <c r="B250" s="12" t="s">
        <v>74</v>
      </c>
      <c r="C250" s="12">
        <v>2010</v>
      </c>
      <c r="D250" s="12" t="s">
        <v>381</v>
      </c>
      <c r="E250" s="12" t="s">
        <v>374</v>
      </c>
      <c r="F250" s="12">
        <v>12</v>
      </c>
      <c r="G250" s="15">
        <v>211274</v>
      </c>
    </row>
    <row r="251" spans="1:7" x14ac:dyDescent="0.2">
      <c r="A251" s="12" t="s">
        <v>413</v>
      </c>
      <c r="B251" s="12" t="s">
        <v>74</v>
      </c>
      <c r="C251" s="12">
        <v>2011</v>
      </c>
      <c r="D251" s="12" t="s">
        <v>382</v>
      </c>
      <c r="E251" s="12" t="s">
        <v>375</v>
      </c>
      <c r="F251" s="12">
        <v>1</v>
      </c>
      <c r="G251" s="15">
        <v>167370</v>
      </c>
    </row>
    <row r="252" spans="1:7" x14ac:dyDescent="0.2">
      <c r="A252" s="12" t="s">
        <v>413</v>
      </c>
      <c r="B252" s="12" t="s">
        <v>74</v>
      </c>
      <c r="C252" s="12">
        <v>2011</v>
      </c>
      <c r="D252" s="12" t="s">
        <v>382</v>
      </c>
      <c r="E252" s="12" t="s">
        <v>376</v>
      </c>
      <c r="F252" s="12">
        <v>2</v>
      </c>
      <c r="G252" s="15">
        <v>176162</v>
      </c>
    </row>
    <row r="253" spans="1:7" x14ac:dyDescent="0.2">
      <c r="A253" s="12" t="s">
        <v>413</v>
      </c>
      <c r="B253" s="12" t="s">
        <v>74</v>
      </c>
      <c r="C253" s="12">
        <v>2011</v>
      </c>
      <c r="D253" s="12" t="s">
        <v>382</v>
      </c>
      <c r="E253" s="12" t="s">
        <v>377</v>
      </c>
      <c r="F253" s="12">
        <v>3</v>
      </c>
      <c r="G253" s="15">
        <v>191814</v>
      </c>
    </row>
    <row r="254" spans="1:7" x14ac:dyDescent="0.2">
      <c r="A254" s="12" t="s">
        <v>413</v>
      </c>
      <c r="B254" s="12" t="s">
        <v>74</v>
      </c>
      <c r="C254" s="12">
        <v>2011</v>
      </c>
      <c r="D254" s="12" t="s">
        <v>379</v>
      </c>
      <c r="E254" s="12" t="s">
        <v>366</v>
      </c>
      <c r="F254" s="12">
        <v>4</v>
      </c>
      <c r="G254" s="15">
        <v>196266</v>
      </c>
    </row>
    <row r="255" spans="1:7" x14ac:dyDescent="0.2">
      <c r="A255" s="12" t="s">
        <v>413</v>
      </c>
      <c r="B255" s="12" t="s">
        <v>74</v>
      </c>
      <c r="C255" s="12">
        <v>2011</v>
      </c>
      <c r="D255" s="12" t="s">
        <v>379</v>
      </c>
      <c r="E255" s="12" t="s">
        <v>367</v>
      </c>
      <c r="F255" s="12">
        <v>5</v>
      </c>
      <c r="G255" s="15">
        <v>184436</v>
      </c>
    </row>
    <row r="256" spans="1:7" x14ac:dyDescent="0.2">
      <c r="A256" s="12" t="s">
        <v>413</v>
      </c>
      <c r="B256" s="12" t="s">
        <v>74</v>
      </c>
      <c r="C256" s="12">
        <v>2011</v>
      </c>
      <c r="D256" s="12" t="s">
        <v>379</v>
      </c>
      <c r="E256" s="12" t="s">
        <v>368</v>
      </c>
      <c r="F256" s="12">
        <v>6</v>
      </c>
      <c r="G256" s="15">
        <v>189756</v>
      </c>
    </row>
    <row r="257" spans="1:7" x14ac:dyDescent="0.2">
      <c r="A257" s="12" t="s">
        <v>413</v>
      </c>
      <c r="B257" s="12" t="s">
        <v>74</v>
      </c>
      <c r="C257" s="12">
        <v>2011</v>
      </c>
      <c r="D257" s="12" t="s">
        <v>380</v>
      </c>
      <c r="E257" s="12" t="s">
        <v>369</v>
      </c>
      <c r="F257" s="12">
        <v>7</v>
      </c>
      <c r="G257" s="15">
        <v>185976</v>
      </c>
    </row>
    <row r="258" spans="1:7" x14ac:dyDescent="0.2">
      <c r="A258" s="12" t="s">
        <v>413</v>
      </c>
      <c r="B258" s="12" t="s">
        <v>74</v>
      </c>
      <c r="C258" s="12">
        <v>2011</v>
      </c>
      <c r="D258" s="12" t="s">
        <v>380</v>
      </c>
      <c r="E258" s="12" t="s">
        <v>370</v>
      </c>
      <c r="F258" s="12">
        <v>8</v>
      </c>
      <c r="G258" s="15">
        <v>183050</v>
      </c>
    </row>
    <row r="259" spans="1:7" x14ac:dyDescent="0.2">
      <c r="A259" s="12" t="s">
        <v>413</v>
      </c>
      <c r="B259" s="12" t="s">
        <v>74</v>
      </c>
      <c r="C259" s="12">
        <v>2011</v>
      </c>
      <c r="D259" s="12" t="s">
        <v>380</v>
      </c>
      <c r="E259" s="12" t="s">
        <v>371</v>
      </c>
      <c r="F259" s="12">
        <v>9</v>
      </c>
      <c r="G259" s="15">
        <v>176778</v>
      </c>
    </row>
    <row r="260" spans="1:7" x14ac:dyDescent="0.2">
      <c r="A260" s="12" t="s">
        <v>413</v>
      </c>
      <c r="B260" s="12" t="s">
        <v>74</v>
      </c>
      <c r="C260" s="12">
        <v>2011</v>
      </c>
      <c r="D260" s="12" t="s">
        <v>381</v>
      </c>
      <c r="E260" s="12" t="s">
        <v>372</v>
      </c>
      <c r="F260" s="12">
        <v>10</v>
      </c>
      <c r="G260" s="15">
        <v>190358</v>
      </c>
    </row>
    <row r="261" spans="1:7" x14ac:dyDescent="0.2">
      <c r="A261" s="12" t="s">
        <v>413</v>
      </c>
      <c r="B261" s="12" t="s">
        <v>74</v>
      </c>
      <c r="C261" s="12">
        <v>2011</v>
      </c>
      <c r="D261" s="12" t="s">
        <v>381</v>
      </c>
      <c r="E261" s="12" t="s">
        <v>373</v>
      </c>
      <c r="F261" s="12">
        <v>11</v>
      </c>
      <c r="G261" s="15">
        <v>218834</v>
      </c>
    </row>
    <row r="262" spans="1:7" x14ac:dyDescent="0.2">
      <c r="A262" s="12" t="s">
        <v>413</v>
      </c>
      <c r="B262" s="12" t="s">
        <v>74</v>
      </c>
      <c r="C262" s="12">
        <v>2011</v>
      </c>
      <c r="D262" s="12" t="s">
        <v>381</v>
      </c>
      <c r="E262" s="12" t="s">
        <v>374</v>
      </c>
      <c r="F262" s="12">
        <v>12</v>
      </c>
      <c r="G262" s="15">
        <v>231868</v>
      </c>
    </row>
    <row r="263" spans="1:7" x14ac:dyDescent="0.2">
      <c r="A263" s="12" t="s">
        <v>413</v>
      </c>
      <c r="B263" s="12" t="s">
        <v>74</v>
      </c>
      <c r="C263" s="12">
        <v>2012</v>
      </c>
      <c r="D263" s="12" t="s">
        <v>382</v>
      </c>
      <c r="E263" s="12" t="s">
        <v>375</v>
      </c>
      <c r="F263" s="12">
        <v>1</v>
      </c>
      <c r="G263" s="15">
        <v>212646</v>
      </c>
    </row>
    <row r="264" spans="1:7" x14ac:dyDescent="0.2">
      <c r="A264" s="12" t="s">
        <v>413</v>
      </c>
      <c r="B264" s="12" t="s">
        <v>74</v>
      </c>
      <c r="C264" s="12">
        <v>2012</v>
      </c>
      <c r="D264" s="12" t="s">
        <v>382</v>
      </c>
      <c r="E264" s="12" t="s">
        <v>376</v>
      </c>
      <c r="F264" s="12">
        <v>2</v>
      </c>
      <c r="G264" s="15">
        <v>207088</v>
      </c>
    </row>
    <row r="265" spans="1:7" x14ac:dyDescent="0.2">
      <c r="A265" s="12" t="s">
        <v>413</v>
      </c>
      <c r="B265" s="12" t="s">
        <v>74</v>
      </c>
      <c r="C265" s="12">
        <v>2012</v>
      </c>
      <c r="D265" s="12" t="s">
        <v>382</v>
      </c>
      <c r="E265" s="12" t="s">
        <v>377</v>
      </c>
      <c r="F265" s="12">
        <v>3</v>
      </c>
      <c r="G265" s="15">
        <v>229278</v>
      </c>
    </row>
    <row r="266" spans="1:7" x14ac:dyDescent="0.2">
      <c r="A266" s="12" t="s">
        <v>413</v>
      </c>
      <c r="B266" s="12" t="s">
        <v>74</v>
      </c>
      <c r="C266" s="12">
        <v>2012</v>
      </c>
      <c r="D266" s="12" t="s">
        <v>379</v>
      </c>
      <c r="E266" s="12" t="s">
        <v>366</v>
      </c>
      <c r="F266" s="12">
        <v>4</v>
      </c>
      <c r="G266" s="15">
        <v>214396</v>
      </c>
    </row>
    <row r="267" spans="1:7" x14ac:dyDescent="0.2">
      <c r="A267" s="12" t="s">
        <v>413</v>
      </c>
      <c r="B267" s="12" t="s">
        <v>74</v>
      </c>
      <c r="C267" s="12">
        <v>2012</v>
      </c>
      <c r="D267" s="12" t="s">
        <v>379</v>
      </c>
      <c r="E267" s="12" t="s">
        <v>367</v>
      </c>
      <c r="F267" s="12">
        <v>5</v>
      </c>
      <c r="G267" s="15">
        <v>212212</v>
      </c>
    </row>
    <row r="268" spans="1:7" x14ac:dyDescent="0.2">
      <c r="A268" s="12" t="s">
        <v>413</v>
      </c>
      <c r="B268" s="12" t="s">
        <v>74</v>
      </c>
      <c r="C268" s="12">
        <v>2012</v>
      </c>
      <c r="D268" s="12" t="s">
        <v>379</v>
      </c>
      <c r="E268" s="12" t="s">
        <v>368</v>
      </c>
      <c r="F268" s="12">
        <v>6</v>
      </c>
      <c r="G268" s="15">
        <v>225162</v>
      </c>
    </row>
    <row r="269" spans="1:7" x14ac:dyDescent="0.2">
      <c r="A269" s="12" t="s">
        <v>413</v>
      </c>
      <c r="B269" s="12" t="s">
        <v>74</v>
      </c>
      <c r="C269" s="12">
        <v>2012</v>
      </c>
      <c r="D269" s="12" t="s">
        <v>380</v>
      </c>
      <c r="E269" s="12" t="s">
        <v>369</v>
      </c>
      <c r="F269" s="12">
        <v>7</v>
      </c>
      <c r="G269" s="15">
        <v>224980</v>
      </c>
    </row>
    <row r="270" spans="1:7" x14ac:dyDescent="0.2">
      <c r="A270" s="12" t="s">
        <v>413</v>
      </c>
      <c r="B270" s="12" t="s">
        <v>74</v>
      </c>
      <c r="C270" s="12">
        <v>2012</v>
      </c>
      <c r="D270" s="12" t="s">
        <v>380</v>
      </c>
      <c r="E270" s="12" t="s">
        <v>370</v>
      </c>
      <c r="F270" s="12">
        <v>8</v>
      </c>
      <c r="G270" s="15">
        <v>212702</v>
      </c>
    </row>
    <row r="271" spans="1:7" x14ac:dyDescent="0.2">
      <c r="A271" s="12" t="s">
        <v>413</v>
      </c>
      <c r="B271" s="12" t="s">
        <v>74</v>
      </c>
      <c r="C271" s="12">
        <v>2012</v>
      </c>
      <c r="D271" s="12" t="s">
        <v>380</v>
      </c>
      <c r="E271" s="12" t="s">
        <v>371</v>
      </c>
      <c r="F271" s="12">
        <v>9</v>
      </c>
      <c r="G271" s="15">
        <v>198324</v>
      </c>
    </row>
    <row r="272" spans="1:7" x14ac:dyDescent="0.2">
      <c r="A272" s="12" t="s">
        <v>413</v>
      </c>
      <c r="B272" s="12" t="s">
        <v>74</v>
      </c>
      <c r="C272" s="12">
        <v>2012</v>
      </c>
      <c r="D272" s="12" t="s">
        <v>381</v>
      </c>
      <c r="E272" s="12" t="s">
        <v>372</v>
      </c>
      <c r="F272" s="12">
        <v>10</v>
      </c>
      <c r="G272" s="15">
        <v>221788</v>
      </c>
    </row>
    <row r="273" spans="1:7" x14ac:dyDescent="0.2">
      <c r="A273" s="12" t="s">
        <v>413</v>
      </c>
      <c r="B273" s="12" t="s">
        <v>74</v>
      </c>
      <c r="C273" s="12">
        <v>2012</v>
      </c>
      <c r="D273" s="12" t="s">
        <v>381</v>
      </c>
      <c r="E273" s="12" t="s">
        <v>373</v>
      </c>
      <c r="F273" s="12">
        <v>11</v>
      </c>
      <c r="G273" s="15">
        <v>218246</v>
      </c>
    </row>
    <row r="274" spans="1:7" x14ac:dyDescent="0.2">
      <c r="A274" s="12" t="s">
        <v>413</v>
      </c>
      <c r="B274" s="12" t="s">
        <v>74</v>
      </c>
      <c r="C274" s="12">
        <v>2012</v>
      </c>
      <c r="D274" s="12" t="s">
        <v>381</v>
      </c>
      <c r="E274" s="12" t="s">
        <v>374</v>
      </c>
      <c r="F274" s="12">
        <v>12</v>
      </c>
      <c r="G274" s="15">
        <v>266196</v>
      </c>
    </row>
    <row r="275" spans="1:7" x14ac:dyDescent="0.2">
      <c r="A275" s="12" t="s">
        <v>413</v>
      </c>
      <c r="B275" s="12" t="s">
        <v>74</v>
      </c>
      <c r="C275" s="12">
        <v>2013</v>
      </c>
      <c r="D275" s="12" t="s">
        <v>382</v>
      </c>
      <c r="E275" s="12" t="s">
        <v>375</v>
      </c>
      <c r="F275" s="12">
        <v>1</v>
      </c>
      <c r="G275" s="15">
        <v>233156</v>
      </c>
    </row>
    <row r="276" spans="1:7" x14ac:dyDescent="0.2">
      <c r="A276" s="12" t="s">
        <v>413</v>
      </c>
      <c r="B276" s="12" t="s">
        <v>74</v>
      </c>
      <c r="C276" s="12">
        <v>2013</v>
      </c>
      <c r="D276" s="12" t="s">
        <v>382</v>
      </c>
      <c r="E276" s="12" t="s">
        <v>376</v>
      </c>
      <c r="F276" s="12">
        <v>2</v>
      </c>
      <c r="G276" s="15">
        <v>232610</v>
      </c>
    </row>
    <row r="277" spans="1:7" x14ac:dyDescent="0.2">
      <c r="A277" s="12" t="s">
        <v>413</v>
      </c>
      <c r="B277" s="12" t="s">
        <v>74</v>
      </c>
      <c r="C277" s="12">
        <v>2013</v>
      </c>
      <c r="D277" s="12" t="s">
        <v>382</v>
      </c>
      <c r="E277" s="12" t="s">
        <v>377</v>
      </c>
      <c r="F277" s="12">
        <v>3</v>
      </c>
      <c r="G277" s="15">
        <v>244566</v>
      </c>
    </row>
    <row r="278" spans="1:7" x14ac:dyDescent="0.2">
      <c r="A278" s="12" t="s">
        <v>413</v>
      </c>
      <c r="B278" s="12" t="s">
        <v>74</v>
      </c>
      <c r="C278" s="12">
        <v>2013</v>
      </c>
      <c r="D278" s="12" t="s">
        <v>379</v>
      </c>
      <c r="E278" s="12" t="s">
        <v>366</v>
      </c>
      <c r="F278" s="12">
        <v>4</v>
      </c>
      <c r="G278" s="15">
        <v>244678</v>
      </c>
    </row>
    <row r="279" spans="1:7" x14ac:dyDescent="0.2">
      <c r="A279" s="12" t="s">
        <v>413</v>
      </c>
      <c r="B279" s="12" t="s">
        <v>74</v>
      </c>
      <c r="C279" s="12">
        <v>2013</v>
      </c>
      <c r="D279" s="12" t="s">
        <v>379</v>
      </c>
      <c r="E279" s="12" t="s">
        <v>367</v>
      </c>
      <c r="F279" s="12">
        <v>5</v>
      </c>
      <c r="G279" s="15">
        <v>234416</v>
      </c>
    </row>
    <row r="280" spans="1:7" x14ac:dyDescent="0.2">
      <c r="A280" s="12" t="s">
        <v>413</v>
      </c>
      <c r="B280" s="12" t="s">
        <v>74</v>
      </c>
      <c r="C280" s="12">
        <v>2013</v>
      </c>
      <c r="D280" s="12" t="s">
        <v>379</v>
      </c>
      <c r="E280" s="12" t="s">
        <v>368</v>
      </c>
      <c r="F280" s="12">
        <v>6</v>
      </c>
      <c r="G280" s="15">
        <v>208908</v>
      </c>
    </row>
    <row r="281" spans="1:7" x14ac:dyDescent="0.2">
      <c r="A281" s="12" t="s">
        <v>413</v>
      </c>
      <c r="B281" s="12" t="s">
        <v>74</v>
      </c>
      <c r="C281" s="12">
        <v>2013</v>
      </c>
      <c r="D281" s="12" t="s">
        <v>380</v>
      </c>
      <c r="E281" s="12" t="s">
        <v>369</v>
      </c>
      <c r="F281" s="12">
        <v>7</v>
      </c>
      <c r="G281" s="15">
        <v>218960</v>
      </c>
    </row>
    <row r="282" spans="1:7" x14ac:dyDescent="0.2">
      <c r="A282" s="12" t="s">
        <v>413</v>
      </c>
      <c r="B282" s="12" t="s">
        <v>74</v>
      </c>
      <c r="C282" s="12">
        <v>2013</v>
      </c>
      <c r="D282" s="12" t="s">
        <v>380</v>
      </c>
      <c r="E282" s="12" t="s">
        <v>370</v>
      </c>
      <c r="F282" s="12">
        <v>8</v>
      </c>
      <c r="G282" s="15">
        <v>223314</v>
      </c>
    </row>
    <row r="283" spans="1:7" x14ac:dyDescent="0.2">
      <c r="A283" s="12" t="s">
        <v>413</v>
      </c>
      <c r="B283" s="12" t="s">
        <v>74</v>
      </c>
      <c r="C283" s="12">
        <v>2013</v>
      </c>
      <c r="D283" s="12" t="s">
        <v>380</v>
      </c>
      <c r="E283" s="12" t="s">
        <v>371</v>
      </c>
      <c r="F283" s="12">
        <v>9</v>
      </c>
      <c r="G283" s="15">
        <v>218834</v>
      </c>
    </row>
    <row r="284" spans="1:7" x14ac:dyDescent="0.2">
      <c r="A284" s="12" t="s">
        <v>413</v>
      </c>
      <c r="B284" s="12" t="s">
        <v>74</v>
      </c>
      <c r="C284" s="12">
        <v>2013</v>
      </c>
      <c r="D284" s="12" t="s">
        <v>381</v>
      </c>
      <c r="E284" s="12" t="s">
        <v>372</v>
      </c>
      <c r="F284" s="12">
        <v>10</v>
      </c>
      <c r="G284" s="15">
        <v>248710</v>
      </c>
    </row>
    <row r="285" spans="1:7" x14ac:dyDescent="0.2">
      <c r="A285" s="12" t="s">
        <v>413</v>
      </c>
      <c r="B285" s="12" t="s">
        <v>74</v>
      </c>
      <c r="C285" s="12">
        <v>2013</v>
      </c>
      <c r="D285" s="12" t="s">
        <v>381</v>
      </c>
      <c r="E285" s="12" t="s">
        <v>373</v>
      </c>
      <c r="F285" s="12">
        <v>11</v>
      </c>
      <c r="G285" s="15">
        <v>241290</v>
      </c>
    </row>
    <row r="286" spans="1:7" x14ac:dyDescent="0.2">
      <c r="A286" s="12" t="s">
        <v>413</v>
      </c>
      <c r="B286" s="12" t="s">
        <v>74</v>
      </c>
      <c r="C286" s="12">
        <v>2013</v>
      </c>
      <c r="D286" s="12" t="s">
        <v>381</v>
      </c>
      <c r="E286" s="12" t="s">
        <v>374</v>
      </c>
      <c r="F286" s="12">
        <v>12</v>
      </c>
      <c r="G286" s="15">
        <v>355796</v>
      </c>
    </row>
    <row r="287" spans="1:7" x14ac:dyDescent="0.2">
      <c r="A287" s="12" t="s">
        <v>413</v>
      </c>
      <c r="B287" s="12" t="s">
        <v>74</v>
      </c>
      <c r="C287" s="12">
        <v>2014</v>
      </c>
      <c r="D287" s="12" t="s">
        <v>382</v>
      </c>
      <c r="E287" s="12" t="s">
        <v>375</v>
      </c>
      <c r="F287" s="12">
        <v>1</v>
      </c>
      <c r="G287" s="15">
        <v>271810</v>
      </c>
    </row>
    <row r="288" spans="1:7" x14ac:dyDescent="0.2">
      <c r="A288" s="12" t="s">
        <v>413</v>
      </c>
      <c r="B288" s="12" t="s">
        <v>74</v>
      </c>
      <c r="C288" s="12">
        <v>2014</v>
      </c>
      <c r="D288" s="12" t="s">
        <v>382</v>
      </c>
      <c r="E288" s="12" t="s">
        <v>376</v>
      </c>
      <c r="F288" s="12">
        <v>2</v>
      </c>
      <c r="G288" s="15">
        <v>261268</v>
      </c>
    </row>
    <row r="289" spans="1:7" x14ac:dyDescent="0.2">
      <c r="A289" s="12" t="s">
        <v>413</v>
      </c>
      <c r="B289" s="12" t="s">
        <v>74</v>
      </c>
      <c r="C289" s="12">
        <v>2014</v>
      </c>
      <c r="D289" s="12" t="s">
        <v>382</v>
      </c>
      <c r="E289" s="12" t="s">
        <v>377</v>
      </c>
      <c r="F289" s="12">
        <v>3</v>
      </c>
      <c r="G289" s="15">
        <v>296884</v>
      </c>
    </row>
    <row r="290" spans="1:7" x14ac:dyDescent="0.2">
      <c r="A290" s="12" t="s">
        <v>413</v>
      </c>
      <c r="B290" s="12" t="s">
        <v>74</v>
      </c>
      <c r="C290" s="12">
        <v>2014</v>
      </c>
      <c r="D290" s="12" t="s">
        <v>379</v>
      </c>
      <c r="E290" s="12" t="s">
        <v>366</v>
      </c>
      <c r="F290" s="12">
        <v>4</v>
      </c>
      <c r="G290" s="15">
        <v>285348</v>
      </c>
    </row>
    <row r="291" spans="1:7" x14ac:dyDescent="0.2">
      <c r="A291" s="12" t="s">
        <v>413</v>
      </c>
      <c r="B291" s="12" t="s">
        <v>74</v>
      </c>
      <c r="C291" s="12">
        <v>2014</v>
      </c>
      <c r="D291" s="12" t="s">
        <v>379</v>
      </c>
      <c r="E291" s="12" t="s">
        <v>367</v>
      </c>
      <c r="F291" s="12">
        <v>5</v>
      </c>
      <c r="G291" s="15">
        <v>252182</v>
      </c>
    </row>
    <row r="292" spans="1:7" x14ac:dyDescent="0.2">
      <c r="A292" s="12" t="s">
        <v>413</v>
      </c>
      <c r="B292" s="12" t="s">
        <v>74</v>
      </c>
      <c r="C292" s="12">
        <v>2014</v>
      </c>
      <c r="D292" s="12" t="s">
        <v>379</v>
      </c>
      <c r="E292" s="12" t="s">
        <v>368</v>
      </c>
      <c r="F292" s="12">
        <v>6</v>
      </c>
      <c r="G292" s="15">
        <v>258734</v>
      </c>
    </row>
    <row r="293" spans="1:7" x14ac:dyDescent="0.2">
      <c r="A293" s="12" t="s">
        <v>413</v>
      </c>
      <c r="B293" s="12" t="s">
        <v>74</v>
      </c>
      <c r="C293" s="12">
        <v>2014</v>
      </c>
      <c r="D293" s="12" t="s">
        <v>380</v>
      </c>
      <c r="E293" s="12" t="s">
        <v>369</v>
      </c>
      <c r="F293" s="12">
        <v>7</v>
      </c>
      <c r="G293" s="15">
        <v>255066</v>
      </c>
    </row>
    <row r="294" spans="1:7" x14ac:dyDescent="0.2">
      <c r="A294" s="12" t="s">
        <v>413</v>
      </c>
      <c r="B294" s="12" t="s">
        <v>74</v>
      </c>
      <c r="C294" s="12">
        <v>2014</v>
      </c>
      <c r="D294" s="12" t="s">
        <v>380</v>
      </c>
      <c r="E294" s="12" t="s">
        <v>370</v>
      </c>
      <c r="F294" s="12">
        <v>8</v>
      </c>
      <c r="G294" s="15">
        <v>252560</v>
      </c>
    </row>
    <row r="295" spans="1:7" x14ac:dyDescent="0.2">
      <c r="A295" s="12" t="s">
        <v>413</v>
      </c>
      <c r="B295" s="12" t="s">
        <v>74</v>
      </c>
      <c r="C295" s="12">
        <v>2014</v>
      </c>
      <c r="D295" s="12" t="s">
        <v>380</v>
      </c>
      <c r="E295" s="12" t="s">
        <v>371</v>
      </c>
      <c r="F295" s="12">
        <v>9</v>
      </c>
      <c r="G295" s="15">
        <v>259392</v>
      </c>
    </row>
    <row r="296" spans="1:7" x14ac:dyDescent="0.2">
      <c r="A296" s="12" t="s">
        <v>413</v>
      </c>
      <c r="B296" s="12" t="s">
        <v>74</v>
      </c>
      <c r="C296" s="12">
        <v>2014</v>
      </c>
      <c r="D296" s="12" t="s">
        <v>381</v>
      </c>
      <c r="E296" s="12" t="s">
        <v>372</v>
      </c>
      <c r="F296" s="12">
        <v>10</v>
      </c>
      <c r="G296" s="15">
        <v>263718</v>
      </c>
    </row>
    <row r="297" spans="1:7" x14ac:dyDescent="0.2">
      <c r="A297" s="12" t="s">
        <v>413</v>
      </c>
      <c r="B297" s="12" t="s">
        <v>74</v>
      </c>
      <c r="C297" s="12">
        <v>2014</v>
      </c>
      <c r="D297" s="12" t="s">
        <v>381</v>
      </c>
      <c r="E297" s="12" t="s">
        <v>373</v>
      </c>
      <c r="F297" s="12">
        <v>11</v>
      </c>
      <c r="G297" s="15">
        <v>276122</v>
      </c>
    </row>
    <row r="298" spans="1:7" x14ac:dyDescent="0.2">
      <c r="A298" s="12" t="s">
        <v>413</v>
      </c>
      <c r="B298" s="12" t="s">
        <v>74</v>
      </c>
      <c r="C298" s="12">
        <v>2014</v>
      </c>
      <c r="D298" s="12" t="s">
        <v>381</v>
      </c>
      <c r="E298" s="12" t="s">
        <v>374</v>
      </c>
      <c r="F298" s="12">
        <v>12</v>
      </c>
      <c r="G298" s="15">
        <v>415758</v>
      </c>
    </row>
    <row r="299" spans="1:7" x14ac:dyDescent="0.2">
      <c r="A299" s="12" t="s">
        <v>453</v>
      </c>
      <c r="B299" s="12" t="s">
        <v>4</v>
      </c>
      <c r="C299" s="12">
        <v>2014</v>
      </c>
      <c r="D299" s="12" t="s">
        <v>379</v>
      </c>
      <c r="E299" s="12" t="s">
        <v>366</v>
      </c>
      <c r="F299" s="12">
        <v>4</v>
      </c>
      <c r="G299" s="15">
        <v>62241247.430000007</v>
      </c>
    </row>
    <row r="300" spans="1:7" x14ac:dyDescent="0.2">
      <c r="A300" s="12" t="s">
        <v>453</v>
      </c>
      <c r="B300" s="12" t="s">
        <v>4</v>
      </c>
      <c r="C300" s="12">
        <v>2014</v>
      </c>
      <c r="D300" s="12" t="s">
        <v>380</v>
      </c>
      <c r="E300" s="12" t="s">
        <v>369</v>
      </c>
      <c r="F300" s="12">
        <v>7</v>
      </c>
      <c r="G300" s="15">
        <v>60703269.259999976</v>
      </c>
    </row>
    <row r="301" spans="1:7" x14ac:dyDescent="0.2">
      <c r="A301" s="12" t="s">
        <v>429</v>
      </c>
      <c r="B301" s="12" t="s">
        <v>4</v>
      </c>
      <c r="C301" s="12">
        <v>2011</v>
      </c>
      <c r="D301" s="12" t="s">
        <v>381</v>
      </c>
      <c r="E301" s="12" t="s">
        <v>374</v>
      </c>
      <c r="F301" s="12">
        <v>12</v>
      </c>
      <c r="G301" s="15">
        <v>60029720.370000027</v>
      </c>
    </row>
    <row r="302" spans="1:7" x14ac:dyDescent="0.2">
      <c r="A302" s="12" t="s">
        <v>429</v>
      </c>
      <c r="B302" s="12" t="s">
        <v>4</v>
      </c>
      <c r="C302" s="12">
        <v>2012</v>
      </c>
      <c r="D302" s="12" t="s">
        <v>382</v>
      </c>
      <c r="E302" s="12" t="s">
        <v>376</v>
      </c>
      <c r="F302" s="12">
        <v>2</v>
      </c>
      <c r="G302" s="15">
        <v>59826230.689999983</v>
      </c>
    </row>
    <row r="303" spans="1:7" x14ac:dyDescent="0.2">
      <c r="A303" s="12" t="s">
        <v>453</v>
      </c>
      <c r="B303" s="12" t="s">
        <v>4</v>
      </c>
      <c r="C303" s="12">
        <v>2014</v>
      </c>
      <c r="D303" s="12" t="s">
        <v>380</v>
      </c>
      <c r="E303" s="12" t="s">
        <v>370</v>
      </c>
      <c r="F303" s="12">
        <v>8</v>
      </c>
      <c r="G303" s="15">
        <v>59244733.619999968</v>
      </c>
    </row>
    <row r="304" spans="1:7" x14ac:dyDescent="0.2">
      <c r="A304" s="12" t="s">
        <v>453</v>
      </c>
      <c r="B304" s="12" t="s">
        <v>4</v>
      </c>
      <c r="C304" s="12">
        <v>2014</v>
      </c>
      <c r="D304" s="12" t="s">
        <v>382</v>
      </c>
      <c r="E304" s="12" t="s">
        <v>377</v>
      </c>
      <c r="F304" s="12">
        <v>3</v>
      </c>
      <c r="G304" s="15">
        <v>58595622.150000036</v>
      </c>
    </row>
    <row r="305" spans="1:7" x14ac:dyDescent="0.2">
      <c r="A305" s="12" t="s">
        <v>453</v>
      </c>
      <c r="B305" s="12" t="s">
        <v>4</v>
      </c>
      <c r="C305" s="12">
        <v>2014</v>
      </c>
      <c r="D305" s="12" t="s">
        <v>379</v>
      </c>
      <c r="E305" s="12" t="s">
        <v>367</v>
      </c>
      <c r="F305" s="12">
        <v>5</v>
      </c>
      <c r="G305" s="15">
        <v>58333458.630000018</v>
      </c>
    </row>
    <row r="306" spans="1:7" x14ac:dyDescent="0.2">
      <c r="A306" s="12" t="s">
        <v>453</v>
      </c>
      <c r="B306" s="12" t="s">
        <v>4</v>
      </c>
      <c r="C306" s="12">
        <v>2014</v>
      </c>
      <c r="D306" s="12" t="s">
        <v>379</v>
      </c>
      <c r="E306" s="12" t="s">
        <v>368</v>
      </c>
      <c r="F306" s="12">
        <v>6</v>
      </c>
      <c r="G306" s="15">
        <v>57510983.450000048</v>
      </c>
    </row>
    <row r="307" spans="1:7" x14ac:dyDescent="0.2">
      <c r="A307" s="12" t="s">
        <v>424</v>
      </c>
      <c r="B307" s="12" t="s">
        <v>4</v>
      </c>
      <c r="C307" s="12">
        <v>2014</v>
      </c>
      <c r="D307" s="12" t="s">
        <v>381</v>
      </c>
      <c r="E307" s="12" t="s">
        <v>373</v>
      </c>
      <c r="F307" s="12">
        <v>11</v>
      </c>
      <c r="G307" s="15">
        <v>55817165.660000011</v>
      </c>
    </row>
    <row r="308" spans="1:7" x14ac:dyDescent="0.2">
      <c r="A308" s="12" t="s">
        <v>424</v>
      </c>
      <c r="B308" s="12" t="s">
        <v>4</v>
      </c>
      <c r="C308" s="12">
        <v>2014</v>
      </c>
      <c r="D308" s="12" t="s">
        <v>382</v>
      </c>
      <c r="E308" s="12" t="s">
        <v>377</v>
      </c>
      <c r="F308" s="12">
        <v>3</v>
      </c>
      <c r="G308" s="15">
        <v>55117222.189999968</v>
      </c>
    </row>
    <row r="309" spans="1:7" x14ac:dyDescent="0.2">
      <c r="A309" s="12" t="s">
        <v>453</v>
      </c>
      <c r="B309" s="12" t="s">
        <v>4</v>
      </c>
      <c r="C309" s="12">
        <v>2013</v>
      </c>
      <c r="D309" s="12" t="s">
        <v>381</v>
      </c>
      <c r="E309" s="12" t="s">
        <v>374</v>
      </c>
      <c r="F309" s="12">
        <v>12</v>
      </c>
      <c r="G309" s="15">
        <v>54240016.099999994</v>
      </c>
    </row>
    <row r="310" spans="1:7" x14ac:dyDescent="0.2">
      <c r="A310" s="12" t="s">
        <v>429</v>
      </c>
      <c r="B310" s="12" t="s">
        <v>4</v>
      </c>
      <c r="C310" s="12">
        <v>2012</v>
      </c>
      <c r="D310" s="12" t="s">
        <v>382</v>
      </c>
      <c r="E310" s="12" t="s">
        <v>375</v>
      </c>
      <c r="F310" s="12">
        <v>1</v>
      </c>
      <c r="G310" s="15">
        <v>54104316.39000003</v>
      </c>
    </row>
    <row r="311" spans="1:7" x14ac:dyDescent="0.2">
      <c r="A311" s="12" t="s">
        <v>424</v>
      </c>
      <c r="B311" s="12" t="s">
        <v>4</v>
      </c>
      <c r="C311" s="12">
        <v>2013</v>
      </c>
      <c r="D311" s="12" t="s">
        <v>381</v>
      </c>
      <c r="E311" s="12" t="s">
        <v>374</v>
      </c>
      <c r="F311" s="12">
        <v>12</v>
      </c>
      <c r="G311" s="15">
        <v>53802926.429999985</v>
      </c>
    </row>
    <row r="312" spans="1:7" x14ac:dyDescent="0.2">
      <c r="A312" s="12" t="s">
        <v>424</v>
      </c>
      <c r="B312" s="12" t="s">
        <v>4</v>
      </c>
      <c r="C312" s="12">
        <v>2014</v>
      </c>
      <c r="D312" s="12" t="s">
        <v>379</v>
      </c>
      <c r="E312" s="12" t="s">
        <v>366</v>
      </c>
      <c r="F312" s="12">
        <v>4</v>
      </c>
      <c r="G312" s="15">
        <v>53307638.280000016</v>
      </c>
    </row>
    <row r="313" spans="1:7" x14ac:dyDescent="0.2">
      <c r="A313" s="12" t="s">
        <v>429</v>
      </c>
      <c r="B313" s="12" t="s">
        <v>4</v>
      </c>
      <c r="C313" s="12">
        <v>2011</v>
      </c>
      <c r="D313" s="12" t="s">
        <v>381</v>
      </c>
      <c r="E313" s="12" t="s">
        <v>373</v>
      </c>
      <c r="F313" s="12">
        <v>11</v>
      </c>
      <c r="G313" s="15">
        <v>52444658.360000037</v>
      </c>
    </row>
    <row r="314" spans="1:7" x14ac:dyDescent="0.2">
      <c r="A314" s="12" t="s">
        <v>424</v>
      </c>
      <c r="B314" s="12" t="s">
        <v>4</v>
      </c>
      <c r="C314" s="12">
        <v>2014</v>
      </c>
      <c r="D314" s="12" t="s">
        <v>381</v>
      </c>
      <c r="E314" s="12" t="s">
        <v>372</v>
      </c>
      <c r="F314" s="12">
        <v>10</v>
      </c>
      <c r="G314" s="15">
        <v>51956762.170000032</v>
      </c>
    </row>
    <row r="315" spans="1:7" x14ac:dyDescent="0.2">
      <c r="A315" s="12" t="s">
        <v>453</v>
      </c>
      <c r="B315" s="12" t="s">
        <v>4</v>
      </c>
      <c r="C315" s="12">
        <v>2014</v>
      </c>
      <c r="D315" s="12" t="s">
        <v>382</v>
      </c>
      <c r="E315" s="12" t="s">
        <v>376</v>
      </c>
      <c r="F315" s="12">
        <v>2</v>
      </c>
      <c r="G315" s="15">
        <v>51363606.960000008</v>
      </c>
    </row>
    <row r="316" spans="1:7" x14ac:dyDescent="0.2">
      <c r="A316" s="12" t="s">
        <v>424</v>
      </c>
      <c r="B316" s="12" t="s">
        <v>4</v>
      </c>
      <c r="C316" s="12">
        <v>2014</v>
      </c>
      <c r="D316" s="12" t="s">
        <v>380</v>
      </c>
      <c r="E316" s="12" t="s">
        <v>371</v>
      </c>
      <c r="F316" s="12">
        <v>9</v>
      </c>
      <c r="G316" s="15">
        <v>50424575.75999999</v>
      </c>
    </row>
    <row r="317" spans="1:7" x14ac:dyDescent="0.2">
      <c r="A317" s="12" t="s">
        <v>453</v>
      </c>
      <c r="B317" s="12" t="s">
        <v>4</v>
      </c>
      <c r="C317" s="12">
        <v>2014</v>
      </c>
      <c r="D317" s="12" t="s">
        <v>382</v>
      </c>
      <c r="E317" s="12" t="s">
        <v>375</v>
      </c>
      <c r="F317" s="12">
        <v>1</v>
      </c>
      <c r="G317" s="15">
        <v>49336474.100000031</v>
      </c>
    </row>
    <row r="318" spans="1:7" x14ac:dyDescent="0.2">
      <c r="A318" s="12" t="s">
        <v>424</v>
      </c>
      <c r="B318" s="12" t="s">
        <v>4</v>
      </c>
      <c r="C318" s="12">
        <v>2014</v>
      </c>
      <c r="D318" s="12" t="s">
        <v>380</v>
      </c>
      <c r="E318" s="12" t="s">
        <v>369</v>
      </c>
      <c r="F318" s="12">
        <v>7</v>
      </c>
      <c r="G318" s="15">
        <v>48925127.019999996</v>
      </c>
    </row>
    <row r="319" spans="1:7" x14ac:dyDescent="0.2">
      <c r="A319" s="12" t="s">
        <v>424</v>
      </c>
      <c r="B319" s="12" t="s">
        <v>4</v>
      </c>
      <c r="C319" s="12">
        <v>2014</v>
      </c>
      <c r="D319" s="12" t="s">
        <v>380</v>
      </c>
      <c r="E319" s="12" t="s">
        <v>370</v>
      </c>
      <c r="F319" s="12">
        <v>8</v>
      </c>
      <c r="G319" s="15">
        <v>48629610.839999989</v>
      </c>
    </row>
    <row r="320" spans="1:7" x14ac:dyDescent="0.2">
      <c r="A320" s="12" t="s">
        <v>424</v>
      </c>
      <c r="B320" s="12" t="s">
        <v>4</v>
      </c>
      <c r="C320" s="12">
        <v>2014</v>
      </c>
      <c r="D320" s="12" t="s">
        <v>382</v>
      </c>
      <c r="E320" s="12" t="s">
        <v>376</v>
      </c>
      <c r="F320" s="12">
        <v>2</v>
      </c>
      <c r="G320" s="15">
        <v>47741493.379999995</v>
      </c>
    </row>
    <row r="321" spans="1:7" x14ac:dyDescent="0.2">
      <c r="A321" s="12" t="s">
        <v>424</v>
      </c>
      <c r="B321" s="12" t="s">
        <v>4</v>
      </c>
      <c r="C321" s="12">
        <v>2014</v>
      </c>
      <c r="D321" s="12" t="s">
        <v>379</v>
      </c>
      <c r="E321" s="12" t="s">
        <v>367</v>
      </c>
      <c r="F321" s="12">
        <v>5</v>
      </c>
      <c r="G321" s="15">
        <v>47347346.520000026</v>
      </c>
    </row>
    <row r="322" spans="1:7" x14ac:dyDescent="0.2">
      <c r="A322" s="12" t="s">
        <v>429</v>
      </c>
      <c r="B322" s="12" t="s">
        <v>4</v>
      </c>
      <c r="C322" s="12">
        <v>2011</v>
      </c>
      <c r="D322" s="12" t="s">
        <v>381</v>
      </c>
      <c r="E322" s="12" t="s">
        <v>372</v>
      </c>
      <c r="F322" s="12">
        <v>10</v>
      </c>
      <c r="G322" s="15">
        <v>46702949.409999996</v>
      </c>
    </row>
    <row r="323" spans="1:7" x14ac:dyDescent="0.2">
      <c r="A323" s="12" t="s">
        <v>424</v>
      </c>
      <c r="B323" s="12" t="s">
        <v>4</v>
      </c>
      <c r="C323" s="12">
        <v>2014</v>
      </c>
      <c r="D323" s="12" t="s">
        <v>382</v>
      </c>
      <c r="E323" s="12" t="s">
        <v>375</v>
      </c>
      <c r="F323" s="12">
        <v>1</v>
      </c>
      <c r="G323" s="15">
        <v>45968849.689999975</v>
      </c>
    </row>
    <row r="324" spans="1:7" x14ac:dyDescent="0.2">
      <c r="A324" s="12" t="s">
        <v>424</v>
      </c>
      <c r="B324" s="12" t="s">
        <v>4</v>
      </c>
      <c r="C324" s="12">
        <v>2014</v>
      </c>
      <c r="D324" s="12" t="s">
        <v>379</v>
      </c>
      <c r="E324" s="12" t="s">
        <v>368</v>
      </c>
      <c r="F324" s="12">
        <v>6</v>
      </c>
      <c r="G324" s="15">
        <v>45797034.289999977</v>
      </c>
    </row>
    <row r="325" spans="1:7" x14ac:dyDescent="0.2">
      <c r="A325" s="12" t="s">
        <v>424</v>
      </c>
      <c r="B325" s="12" t="s">
        <v>4</v>
      </c>
      <c r="C325" s="12">
        <v>2013</v>
      </c>
      <c r="D325" s="12" t="s">
        <v>381</v>
      </c>
      <c r="E325" s="12" t="s">
        <v>373</v>
      </c>
      <c r="F325" s="12">
        <v>11</v>
      </c>
      <c r="G325" s="15">
        <v>45283150.329999968</v>
      </c>
    </row>
    <row r="326" spans="1:7" x14ac:dyDescent="0.2">
      <c r="A326" s="12" t="s">
        <v>424</v>
      </c>
      <c r="B326" s="12" t="s">
        <v>4</v>
      </c>
      <c r="C326" s="12">
        <v>2013</v>
      </c>
      <c r="D326" s="12" t="s">
        <v>381</v>
      </c>
      <c r="E326" s="12" t="s">
        <v>372</v>
      </c>
      <c r="F326" s="12">
        <v>10</v>
      </c>
      <c r="G326" s="15">
        <v>44826111.290000021</v>
      </c>
    </row>
    <row r="327" spans="1:7" x14ac:dyDescent="0.2">
      <c r="A327" s="12" t="s">
        <v>414</v>
      </c>
      <c r="B327" s="12" t="s">
        <v>4</v>
      </c>
      <c r="C327" s="12">
        <v>2014</v>
      </c>
      <c r="D327" s="12" t="s">
        <v>381</v>
      </c>
      <c r="E327" s="12" t="s">
        <v>374</v>
      </c>
      <c r="F327" s="12">
        <v>12</v>
      </c>
      <c r="G327" s="15">
        <v>43491849.099999994</v>
      </c>
    </row>
    <row r="328" spans="1:7" x14ac:dyDescent="0.2">
      <c r="A328" s="12" t="s">
        <v>429</v>
      </c>
      <c r="B328" s="12" t="s">
        <v>4</v>
      </c>
      <c r="C328" s="12">
        <v>2011</v>
      </c>
      <c r="D328" s="12" t="s">
        <v>380</v>
      </c>
      <c r="E328" s="12" t="s">
        <v>371</v>
      </c>
      <c r="F328" s="12">
        <v>9</v>
      </c>
      <c r="G328" s="15">
        <v>43158556.850000009</v>
      </c>
    </row>
    <row r="329" spans="1:7" x14ac:dyDescent="0.2">
      <c r="A329" s="12" t="s">
        <v>453</v>
      </c>
      <c r="B329" s="12" t="s">
        <v>4</v>
      </c>
      <c r="C329" s="12">
        <v>2013</v>
      </c>
      <c r="D329" s="12" t="s">
        <v>381</v>
      </c>
      <c r="E329" s="12" t="s">
        <v>373</v>
      </c>
      <c r="F329" s="12">
        <v>11</v>
      </c>
      <c r="G329" s="15">
        <v>42792824.239999972</v>
      </c>
    </row>
    <row r="330" spans="1:7" x14ac:dyDescent="0.2">
      <c r="A330" s="12" t="s">
        <v>453</v>
      </c>
      <c r="B330" s="12" t="s">
        <v>4</v>
      </c>
      <c r="C330" s="12">
        <v>2013</v>
      </c>
      <c r="D330" s="12" t="s">
        <v>381</v>
      </c>
      <c r="E330" s="12" t="s">
        <v>372</v>
      </c>
      <c r="F330" s="12">
        <v>10</v>
      </c>
      <c r="G330" s="15">
        <v>40400594.610000044</v>
      </c>
    </row>
    <row r="331" spans="1:7" x14ac:dyDescent="0.2">
      <c r="A331" s="12" t="s">
        <v>424</v>
      </c>
      <c r="B331" s="12" t="s">
        <v>4</v>
      </c>
      <c r="C331" s="12">
        <v>2013</v>
      </c>
      <c r="D331" s="12" t="s">
        <v>379</v>
      </c>
      <c r="E331" s="12" t="s">
        <v>366</v>
      </c>
      <c r="F331" s="12">
        <v>4</v>
      </c>
      <c r="G331" s="15">
        <v>40055993.570000015</v>
      </c>
    </row>
    <row r="332" spans="1:7" x14ac:dyDescent="0.2">
      <c r="A332" s="12" t="s">
        <v>429</v>
      </c>
      <c r="B332" s="12" t="s">
        <v>4</v>
      </c>
      <c r="C332" s="12">
        <v>2011</v>
      </c>
      <c r="D332" s="12" t="s">
        <v>380</v>
      </c>
      <c r="E332" s="12" t="s">
        <v>370</v>
      </c>
      <c r="F332" s="12">
        <v>8</v>
      </c>
      <c r="G332" s="15">
        <v>39491538.769999996</v>
      </c>
    </row>
    <row r="333" spans="1:7" x14ac:dyDescent="0.2">
      <c r="A333" s="12" t="s">
        <v>424</v>
      </c>
      <c r="B333" s="12" t="s">
        <v>4</v>
      </c>
      <c r="C333" s="12">
        <v>2012</v>
      </c>
      <c r="D333" s="12" t="s">
        <v>381</v>
      </c>
      <c r="E333" s="12" t="s">
        <v>374</v>
      </c>
      <c r="F333" s="12">
        <v>12</v>
      </c>
      <c r="G333" s="15">
        <v>39426933.710000038</v>
      </c>
    </row>
    <row r="334" spans="1:7" x14ac:dyDescent="0.2">
      <c r="A334" s="12" t="s">
        <v>424</v>
      </c>
      <c r="B334" s="12" t="s">
        <v>4</v>
      </c>
      <c r="C334" s="12">
        <v>2013</v>
      </c>
      <c r="D334" s="12" t="s">
        <v>380</v>
      </c>
      <c r="E334" s="12" t="s">
        <v>369</v>
      </c>
      <c r="F334" s="12">
        <v>7</v>
      </c>
      <c r="G334" s="15">
        <v>39193828.839999959</v>
      </c>
    </row>
    <row r="335" spans="1:7" x14ac:dyDescent="0.2">
      <c r="A335" s="12" t="s">
        <v>424</v>
      </c>
      <c r="B335" s="12" t="s">
        <v>4</v>
      </c>
      <c r="C335" s="12">
        <v>2013</v>
      </c>
      <c r="D335" s="12" t="s">
        <v>380</v>
      </c>
      <c r="E335" s="12" t="s">
        <v>371</v>
      </c>
      <c r="F335" s="12">
        <v>9</v>
      </c>
      <c r="G335" s="15">
        <v>38878924.789999984</v>
      </c>
    </row>
    <row r="336" spans="1:7" x14ac:dyDescent="0.2">
      <c r="A336" s="12" t="s">
        <v>424</v>
      </c>
      <c r="B336" s="12" t="s">
        <v>4</v>
      </c>
      <c r="C336" s="12">
        <v>2013</v>
      </c>
      <c r="D336" s="12" t="s">
        <v>379</v>
      </c>
      <c r="E336" s="12" t="s">
        <v>367</v>
      </c>
      <c r="F336" s="12">
        <v>5</v>
      </c>
      <c r="G336" s="15">
        <v>38689961.229999997</v>
      </c>
    </row>
    <row r="337" spans="1:7" x14ac:dyDescent="0.2">
      <c r="A337" s="12" t="s">
        <v>429</v>
      </c>
      <c r="B337" s="12" t="s">
        <v>4</v>
      </c>
      <c r="C337" s="12">
        <v>2011</v>
      </c>
      <c r="D337" s="12" t="s">
        <v>379</v>
      </c>
      <c r="E337" s="12" t="s">
        <v>367</v>
      </c>
      <c r="F337" s="12">
        <v>5</v>
      </c>
      <c r="G337" s="15">
        <v>38582172.25</v>
      </c>
    </row>
    <row r="338" spans="1:7" x14ac:dyDescent="0.2">
      <c r="A338" s="12" t="s">
        <v>429</v>
      </c>
      <c r="B338" s="12" t="s">
        <v>4</v>
      </c>
      <c r="C338" s="12">
        <v>2011</v>
      </c>
      <c r="D338" s="12" t="s">
        <v>379</v>
      </c>
      <c r="E338" s="12" t="s">
        <v>368</v>
      </c>
      <c r="F338" s="12">
        <v>6</v>
      </c>
      <c r="G338" s="15">
        <v>38478061.839999989</v>
      </c>
    </row>
    <row r="339" spans="1:7" x14ac:dyDescent="0.2">
      <c r="A339" s="12" t="s">
        <v>429</v>
      </c>
      <c r="B339" s="12" t="s">
        <v>4</v>
      </c>
      <c r="C339" s="12">
        <v>2011</v>
      </c>
      <c r="D339" s="12" t="s">
        <v>379</v>
      </c>
      <c r="E339" s="12" t="s">
        <v>366</v>
      </c>
      <c r="F339" s="12">
        <v>4</v>
      </c>
      <c r="G339" s="15">
        <v>38321213.559999987</v>
      </c>
    </row>
    <row r="340" spans="1:7" x14ac:dyDescent="0.2">
      <c r="A340" s="12" t="s">
        <v>424</v>
      </c>
      <c r="B340" s="12" t="s">
        <v>4</v>
      </c>
      <c r="C340" s="12">
        <v>2013</v>
      </c>
      <c r="D340" s="12" t="s">
        <v>382</v>
      </c>
      <c r="E340" s="12" t="s">
        <v>377</v>
      </c>
      <c r="F340" s="12">
        <v>3</v>
      </c>
      <c r="G340" s="15">
        <v>37818863.469999917</v>
      </c>
    </row>
    <row r="341" spans="1:7" x14ac:dyDescent="0.2">
      <c r="A341" s="12" t="s">
        <v>429</v>
      </c>
      <c r="B341" s="12" t="s">
        <v>4</v>
      </c>
      <c r="C341" s="12">
        <v>2011</v>
      </c>
      <c r="D341" s="12" t="s">
        <v>380</v>
      </c>
      <c r="E341" s="12" t="s">
        <v>369</v>
      </c>
      <c r="F341" s="12">
        <v>7</v>
      </c>
      <c r="G341" s="15">
        <v>37751202.999999985</v>
      </c>
    </row>
    <row r="342" spans="1:7" x14ac:dyDescent="0.2">
      <c r="A342" s="12" t="s">
        <v>424</v>
      </c>
      <c r="B342" s="12" t="s">
        <v>4</v>
      </c>
      <c r="C342" s="12">
        <v>2013</v>
      </c>
      <c r="D342" s="12" t="s">
        <v>379</v>
      </c>
      <c r="E342" s="12" t="s">
        <v>368</v>
      </c>
      <c r="F342" s="12">
        <v>6</v>
      </c>
      <c r="G342" s="15">
        <v>37271532.469999984</v>
      </c>
    </row>
    <row r="343" spans="1:7" x14ac:dyDescent="0.2">
      <c r="A343" s="12" t="s">
        <v>440</v>
      </c>
      <c r="B343" s="12" t="s">
        <v>4</v>
      </c>
      <c r="C343" s="12">
        <v>2014</v>
      </c>
      <c r="D343" s="12" t="s">
        <v>381</v>
      </c>
      <c r="E343" s="12" t="s">
        <v>374</v>
      </c>
      <c r="F343" s="12">
        <v>12</v>
      </c>
      <c r="G343" s="15">
        <v>37171195.710000008</v>
      </c>
    </row>
    <row r="344" spans="1:7" x14ac:dyDescent="0.2">
      <c r="A344" s="12" t="s">
        <v>424</v>
      </c>
      <c r="B344" s="12" t="s">
        <v>4</v>
      </c>
      <c r="C344" s="12">
        <v>2013</v>
      </c>
      <c r="D344" s="12" t="s">
        <v>380</v>
      </c>
      <c r="E344" s="12" t="s">
        <v>370</v>
      </c>
      <c r="F344" s="12">
        <v>8</v>
      </c>
      <c r="G344" s="15">
        <v>37035026.379999995</v>
      </c>
    </row>
    <row r="345" spans="1:7" x14ac:dyDescent="0.2">
      <c r="A345" s="12" t="s">
        <v>429</v>
      </c>
      <c r="B345" s="12" t="s">
        <v>4</v>
      </c>
      <c r="C345" s="12">
        <v>2011</v>
      </c>
      <c r="D345" s="12" t="s">
        <v>382</v>
      </c>
      <c r="E345" s="12" t="s">
        <v>377</v>
      </c>
      <c r="F345" s="12">
        <v>3</v>
      </c>
      <c r="G345" s="15">
        <v>36907163.639999986</v>
      </c>
    </row>
    <row r="346" spans="1:7" x14ac:dyDescent="0.2">
      <c r="A346" s="12" t="s">
        <v>424</v>
      </c>
      <c r="B346" s="12" t="s">
        <v>4</v>
      </c>
      <c r="C346" s="12">
        <v>2013</v>
      </c>
      <c r="D346" s="12" t="s">
        <v>382</v>
      </c>
      <c r="E346" s="12" t="s">
        <v>376</v>
      </c>
      <c r="F346" s="12">
        <v>2</v>
      </c>
      <c r="G346" s="15">
        <v>36068341.909999996</v>
      </c>
    </row>
    <row r="347" spans="1:7" x14ac:dyDescent="0.2">
      <c r="A347" s="12" t="s">
        <v>424</v>
      </c>
      <c r="B347" s="12" t="s">
        <v>4</v>
      </c>
      <c r="C347" s="12">
        <v>2013</v>
      </c>
      <c r="D347" s="12" t="s">
        <v>382</v>
      </c>
      <c r="E347" s="12" t="s">
        <v>375</v>
      </c>
      <c r="F347" s="12">
        <v>1</v>
      </c>
      <c r="G347" s="15">
        <v>35079779.37000002</v>
      </c>
    </row>
    <row r="348" spans="1:7" x14ac:dyDescent="0.2">
      <c r="A348" s="12" t="s">
        <v>453</v>
      </c>
      <c r="B348" s="12" t="s">
        <v>4</v>
      </c>
      <c r="C348" s="12">
        <v>2013</v>
      </c>
      <c r="D348" s="12" t="s">
        <v>380</v>
      </c>
      <c r="E348" s="12" t="s">
        <v>371</v>
      </c>
      <c r="F348" s="12">
        <v>9</v>
      </c>
      <c r="G348" s="15">
        <v>34452575.76000002</v>
      </c>
    </row>
    <row r="349" spans="1:7" x14ac:dyDescent="0.2">
      <c r="A349" s="12" t="s">
        <v>424</v>
      </c>
      <c r="B349" s="12" t="s">
        <v>4</v>
      </c>
      <c r="C349" s="12">
        <v>2012</v>
      </c>
      <c r="D349" s="12" t="s">
        <v>381</v>
      </c>
      <c r="E349" s="12" t="s">
        <v>373</v>
      </c>
      <c r="F349" s="12">
        <v>11</v>
      </c>
      <c r="G349" s="15">
        <v>34404010.610000007</v>
      </c>
    </row>
    <row r="350" spans="1:7" x14ac:dyDescent="0.2">
      <c r="A350" s="12" t="s">
        <v>414</v>
      </c>
      <c r="B350" s="12" t="s">
        <v>4</v>
      </c>
      <c r="C350" s="12">
        <v>2013</v>
      </c>
      <c r="D350" s="12" t="s">
        <v>381</v>
      </c>
      <c r="E350" s="12" t="s">
        <v>374</v>
      </c>
      <c r="F350" s="12">
        <v>12</v>
      </c>
      <c r="G350" s="15">
        <v>33512652.679999989</v>
      </c>
    </row>
    <row r="351" spans="1:7" x14ac:dyDescent="0.2">
      <c r="A351" s="12" t="s">
        <v>429</v>
      </c>
      <c r="B351" s="12" t="s">
        <v>4</v>
      </c>
      <c r="C351" s="12">
        <v>2010</v>
      </c>
      <c r="D351" s="12" t="s">
        <v>381</v>
      </c>
      <c r="E351" s="12" t="s">
        <v>374</v>
      </c>
      <c r="F351" s="12">
        <v>12</v>
      </c>
      <c r="G351" s="15">
        <v>32754891.200000025</v>
      </c>
    </row>
    <row r="352" spans="1:7" x14ac:dyDescent="0.2">
      <c r="A352" s="12" t="s">
        <v>453</v>
      </c>
      <c r="B352" s="12" t="s">
        <v>4</v>
      </c>
      <c r="C352" s="12">
        <v>2013</v>
      </c>
      <c r="D352" s="12" t="s">
        <v>379</v>
      </c>
      <c r="E352" s="12" t="s">
        <v>366</v>
      </c>
      <c r="F352" s="12">
        <v>4</v>
      </c>
      <c r="G352" s="15">
        <v>32564780.610000003</v>
      </c>
    </row>
    <row r="353" spans="1:7" x14ac:dyDescent="0.2">
      <c r="A353" s="12" t="s">
        <v>421</v>
      </c>
      <c r="B353" s="12" t="s">
        <v>4</v>
      </c>
      <c r="C353" s="12">
        <v>2014</v>
      </c>
      <c r="D353" s="12" t="s">
        <v>381</v>
      </c>
      <c r="E353" s="12" t="s">
        <v>374</v>
      </c>
      <c r="F353" s="12">
        <v>12</v>
      </c>
      <c r="G353" s="15">
        <v>32285578.450000014</v>
      </c>
    </row>
    <row r="354" spans="1:7" x14ac:dyDescent="0.2">
      <c r="A354" s="12" t="s">
        <v>453</v>
      </c>
      <c r="B354" s="12" t="s">
        <v>4</v>
      </c>
      <c r="C354" s="12">
        <v>2013</v>
      </c>
      <c r="D354" s="12" t="s">
        <v>380</v>
      </c>
      <c r="E354" s="12" t="s">
        <v>370</v>
      </c>
      <c r="F354" s="12">
        <v>8</v>
      </c>
      <c r="G354" s="15">
        <v>31577407.180000007</v>
      </c>
    </row>
    <row r="355" spans="1:7" x14ac:dyDescent="0.2">
      <c r="A355" s="12" t="s">
        <v>424</v>
      </c>
      <c r="B355" s="12" t="s">
        <v>4</v>
      </c>
      <c r="C355" s="12">
        <v>2012</v>
      </c>
      <c r="D355" s="12" t="s">
        <v>380</v>
      </c>
      <c r="E355" s="12" t="s">
        <v>370</v>
      </c>
      <c r="F355" s="12">
        <v>8</v>
      </c>
      <c r="G355" s="15">
        <v>31383327.819999993</v>
      </c>
    </row>
    <row r="356" spans="1:7" x14ac:dyDescent="0.2">
      <c r="A356" s="12" t="s">
        <v>429</v>
      </c>
      <c r="B356" s="12" t="s">
        <v>4</v>
      </c>
      <c r="C356" s="12">
        <v>2011</v>
      </c>
      <c r="D356" s="12" t="s">
        <v>382</v>
      </c>
      <c r="E356" s="12" t="s">
        <v>376</v>
      </c>
      <c r="F356" s="12">
        <v>2</v>
      </c>
      <c r="G356" s="15">
        <v>31345839.820000008</v>
      </c>
    </row>
    <row r="357" spans="1:7" x14ac:dyDescent="0.2">
      <c r="A357" s="12" t="s">
        <v>424</v>
      </c>
      <c r="B357" s="12" t="s">
        <v>4</v>
      </c>
      <c r="C357" s="12">
        <v>2012</v>
      </c>
      <c r="D357" s="12" t="s">
        <v>379</v>
      </c>
      <c r="E357" s="12" t="s">
        <v>368</v>
      </c>
      <c r="F357" s="12">
        <v>6</v>
      </c>
      <c r="G357" s="15">
        <v>31091508.959999971</v>
      </c>
    </row>
    <row r="358" spans="1:7" x14ac:dyDescent="0.2">
      <c r="A358" s="12" t="s">
        <v>414</v>
      </c>
      <c r="B358" s="12" t="s">
        <v>4</v>
      </c>
      <c r="C358" s="12">
        <v>2014</v>
      </c>
      <c r="D358" s="12" t="s">
        <v>379</v>
      </c>
      <c r="E358" s="12" t="s">
        <v>368</v>
      </c>
      <c r="F358" s="12">
        <v>6</v>
      </c>
      <c r="G358" s="15">
        <v>30930930.980000012</v>
      </c>
    </row>
    <row r="359" spans="1:7" x14ac:dyDescent="0.2">
      <c r="A359" s="12" t="s">
        <v>414</v>
      </c>
      <c r="B359" s="12" t="s">
        <v>11</v>
      </c>
      <c r="C359" s="12">
        <v>2010</v>
      </c>
      <c r="D359" s="12" t="s">
        <v>382</v>
      </c>
      <c r="E359" s="12" t="s">
        <v>375</v>
      </c>
      <c r="F359" s="12">
        <v>1</v>
      </c>
      <c r="G359" s="15">
        <v>174294.17069800015</v>
      </c>
    </row>
    <row r="360" spans="1:7" x14ac:dyDescent="0.2">
      <c r="A360" s="12" t="s">
        <v>414</v>
      </c>
      <c r="B360" s="12" t="s">
        <v>11</v>
      </c>
      <c r="C360" s="12">
        <v>2010</v>
      </c>
      <c r="D360" s="12" t="s">
        <v>382</v>
      </c>
      <c r="E360" s="12" t="s">
        <v>376</v>
      </c>
      <c r="F360" s="12">
        <v>2</v>
      </c>
      <c r="G360" s="15">
        <v>183350.42038900012</v>
      </c>
    </row>
    <row r="361" spans="1:7" x14ac:dyDescent="0.2">
      <c r="A361" s="12" t="s">
        <v>414</v>
      </c>
      <c r="B361" s="12" t="s">
        <v>11</v>
      </c>
      <c r="C361" s="12">
        <v>2010</v>
      </c>
      <c r="D361" s="12" t="s">
        <v>382</v>
      </c>
      <c r="E361" s="12" t="s">
        <v>377</v>
      </c>
      <c r="F361" s="12">
        <v>3</v>
      </c>
      <c r="G361" s="15">
        <v>186796.74066000004</v>
      </c>
    </row>
    <row r="362" spans="1:7" x14ac:dyDescent="0.2">
      <c r="A362" s="12" t="s">
        <v>414</v>
      </c>
      <c r="B362" s="12" t="s">
        <v>11</v>
      </c>
      <c r="C362" s="12">
        <v>2010</v>
      </c>
      <c r="D362" s="12" t="s">
        <v>379</v>
      </c>
      <c r="E362" s="12" t="s">
        <v>366</v>
      </c>
      <c r="F362" s="12">
        <v>4</v>
      </c>
      <c r="G362" s="15">
        <v>205790.13805800016</v>
      </c>
    </row>
    <row r="363" spans="1:7" x14ac:dyDescent="0.2">
      <c r="A363" s="12" t="s">
        <v>414</v>
      </c>
      <c r="B363" s="12" t="s">
        <v>11</v>
      </c>
      <c r="C363" s="12">
        <v>2010</v>
      </c>
      <c r="D363" s="12" t="s">
        <v>379</v>
      </c>
      <c r="E363" s="12" t="s">
        <v>367</v>
      </c>
      <c r="F363" s="12">
        <v>5</v>
      </c>
      <c r="G363" s="15">
        <v>189717.6130080001</v>
      </c>
    </row>
    <row r="364" spans="1:7" x14ac:dyDescent="0.2">
      <c r="A364" s="12" t="s">
        <v>414</v>
      </c>
      <c r="B364" s="12" t="s">
        <v>11</v>
      </c>
      <c r="C364" s="12">
        <v>2010</v>
      </c>
      <c r="D364" s="12" t="s">
        <v>379</v>
      </c>
      <c r="E364" s="12" t="s">
        <v>368</v>
      </c>
      <c r="F364" s="12">
        <v>6</v>
      </c>
      <c r="G364" s="15">
        <v>200999.28924400013</v>
      </c>
    </row>
    <row r="365" spans="1:7" x14ac:dyDescent="0.2">
      <c r="A365" s="12" t="s">
        <v>414</v>
      </c>
      <c r="B365" s="12" t="s">
        <v>11</v>
      </c>
      <c r="C365" s="12">
        <v>2010</v>
      </c>
      <c r="D365" s="12" t="s">
        <v>380</v>
      </c>
      <c r="E365" s="12" t="s">
        <v>369</v>
      </c>
      <c r="F365" s="12">
        <v>7</v>
      </c>
      <c r="G365" s="15">
        <v>203564.71151300007</v>
      </c>
    </row>
    <row r="366" spans="1:7" x14ac:dyDescent="0.2">
      <c r="A366" s="12" t="s">
        <v>414</v>
      </c>
      <c r="B366" s="12" t="s">
        <v>11</v>
      </c>
      <c r="C366" s="12">
        <v>2010</v>
      </c>
      <c r="D366" s="12" t="s">
        <v>380</v>
      </c>
      <c r="E366" s="12" t="s">
        <v>370</v>
      </c>
      <c r="F366" s="12">
        <v>8</v>
      </c>
      <c r="G366" s="15">
        <v>194802.09448399988</v>
      </c>
    </row>
    <row r="367" spans="1:7" x14ac:dyDescent="0.2">
      <c r="A367" s="12" t="s">
        <v>414</v>
      </c>
      <c r="B367" s="12" t="s">
        <v>11</v>
      </c>
      <c r="C367" s="12">
        <v>2010</v>
      </c>
      <c r="D367" s="12" t="s">
        <v>380</v>
      </c>
      <c r="E367" s="12" t="s">
        <v>371</v>
      </c>
      <c r="F367" s="12">
        <v>9</v>
      </c>
      <c r="G367" s="15">
        <v>218478.16024400014</v>
      </c>
    </row>
    <row r="368" spans="1:7" x14ac:dyDescent="0.2">
      <c r="A368" s="12" t="s">
        <v>414</v>
      </c>
      <c r="B368" s="12" t="s">
        <v>11</v>
      </c>
      <c r="C368" s="12">
        <v>2010</v>
      </c>
      <c r="D368" s="12" t="s">
        <v>381</v>
      </c>
      <c r="E368" s="12" t="s">
        <v>372</v>
      </c>
      <c r="F368" s="12">
        <v>10</v>
      </c>
      <c r="G368" s="15">
        <v>235199.7680380001</v>
      </c>
    </row>
    <row r="369" spans="1:7" x14ac:dyDescent="0.2">
      <c r="A369" s="12" t="s">
        <v>414</v>
      </c>
      <c r="B369" s="12" t="s">
        <v>11</v>
      </c>
      <c r="C369" s="12">
        <v>2010</v>
      </c>
      <c r="D369" s="12" t="s">
        <v>381</v>
      </c>
      <c r="E369" s="12" t="s">
        <v>373</v>
      </c>
      <c r="F369" s="12">
        <v>11</v>
      </c>
      <c r="G369" s="15">
        <v>241257.87363899994</v>
      </c>
    </row>
    <row r="370" spans="1:7" x14ac:dyDescent="0.2">
      <c r="A370" s="12" t="s">
        <v>414</v>
      </c>
      <c r="B370" s="12" t="s">
        <v>11</v>
      </c>
      <c r="C370" s="12">
        <v>2010</v>
      </c>
      <c r="D370" s="12" t="s">
        <v>381</v>
      </c>
      <c r="E370" s="12" t="s">
        <v>374</v>
      </c>
      <c r="F370" s="12">
        <v>12</v>
      </c>
      <c r="G370" s="15">
        <v>298207.15713700018</v>
      </c>
    </row>
    <row r="371" spans="1:7" x14ac:dyDescent="0.2">
      <c r="A371" s="12" t="s">
        <v>414</v>
      </c>
      <c r="B371" s="12" t="s">
        <v>11</v>
      </c>
      <c r="C371" s="12">
        <v>2011</v>
      </c>
      <c r="D371" s="12" t="s">
        <v>382</v>
      </c>
      <c r="E371" s="12" t="s">
        <v>375</v>
      </c>
      <c r="F371" s="12">
        <v>1</v>
      </c>
      <c r="G371" s="15">
        <v>244580.55910000013</v>
      </c>
    </row>
    <row r="372" spans="1:7" x14ac:dyDescent="0.2">
      <c r="A372" s="12" t="s">
        <v>414</v>
      </c>
      <c r="B372" s="12" t="s">
        <v>11</v>
      </c>
      <c r="C372" s="12">
        <v>2011</v>
      </c>
      <c r="D372" s="12" t="s">
        <v>382</v>
      </c>
      <c r="E372" s="12" t="s">
        <v>376</v>
      </c>
      <c r="F372" s="12">
        <v>2</v>
      </c>
      <c r="G372" s="15">
        <v>266773.00715700013</v>
      </c>
    </row>
    <row r="373" spans="1:7" x14ac:dyDescent="0.2">
      <c r="A373" s="12" t="s">
        <v>414</v>
      </c>
      <c r="B373" s="12" t="s">
        <v>11</v>
      </c>
      <c r="C373" s="12">
        <v>2011</v>
      </c>
      <c r="D373" s="12" t="s">
        <v>382</v>
      </c>
      <c r="E373" s="12" t="s">
        <v>377</v>
      </c>
      <c r="F373" s="12">
        <v>3</v>
      </c>
      <c r="G373" s="15">
        <v>362327.25949200004</v>
      </c>
    </row>
    <row r="374" spans="1:7" x14ac:dyDescent="0.2">
      <c r="A374" s="12" t="s">
        <v>414</v>
      </c>
      <c r="B374" s="12" t="s">
        <v>11</v>
      </c>
      <c r="C374" s="12">
        <v>2011</v>
      </c>
      <c r="D374" s="12" t="s">
        <v>379</v>
      </c>
      <c r="E374" s="12" t="s">
        <v>366</v>
      </c>
      <c r="F374" s="12">
        <v>4</v>
      </c>
      <c r="G374" s="15">
        <v>309906.10084700014</v>
      </c>
    </row>
    <row r="375" spans="1:7" x14ac:dyDescent="0.2">
      <c r="A375" s="12" t="s">
        <v>414</v>
      </c>
      <c r="B375" s="12" t="s">
        <v>11</v>
      </c>
      <c r="C375" s="12">
        <v>2011</v>
      </c>
      <c r="D375" s="12" t="s">
        <v>379</v>
      </c>
      <c r="E375" s="12" t="s">
        <v>367</v>
      </c>
      <c r="F375" s="12">
        <v>5</v>
      </c>
      <c r="G375" s="15">
        <v>310493.36618800001</v>
      </c>
    </row>
    <row r="376" spans="1:7" x14ac:dyDescent="0.2">
      <c r="A376" s="12" t="s">
        <v>414</v>
      </c>
      <c r="B376" s="12" t="s">
        <v>11</v>
      </c>
      <c r="C376" s="12">
        <v>2011</v>
      </c>
      <c r="D376" s="12" t="s">
        <v>379</v>
      </c>
      <c r="E376" s="12" t="s">
        <v>368</v>
      </c>
      <c r="F376" s="12">
        <v>6</v>
      </c>
      <c r="G376" s="15">
        <v>327044.97612799995</v>
      </c>
    </row>
    <row r="377" spans="1:7" x14ac:dyDescent="0.2">
      <c r="A377" s="12" t="s">
        <v>414</v>
      </c>
      <c r="B377" s="12" t="s">
        <v>11</v>
      </c>
      <c r="C377" s="12">
        <v>2011</v>
      </c>
      <c r="D377" s="12" t="s">
        <v>380</v>
      </c>
      <c r="E377" s="12" t="s">
        <v>369</v>
      </c>
      <c r="F377" s="12">
        <v>7</v>
      </c>
      <c r="G377" s="15">
        <v>293138.12998400029</v>
      </c>
    </row>
    <row r="378" spans="1:7" x14ac:dyDescent="0.2">
      <c r="A378" s="12" t="s">
        <v>414</v>
      </c>
      <c r="B378" s="12" t="s">
        <v>11</v>
      </c>
      <c r="C378" s="12">
        <v>2011</v>
      </c>
      <c r="D378" s="12" t="s">
        <v>380</v>
      </c>
      <c r="E378" s="12" t="s">
        <v>370</v>
      </c>
      <c r="F378" s="12">
        <v>8</v>
      </c>
      <c r="G378" s="15">
        <v>313800.59730700031</v>
      </c>
    </row>
    <row r="379" spans="1:7" x14ac:dyDescent="0.2">
      <c r="A379" s="12" t="s">
        <v>414</v>
      </c>
      <c r="B379" s="12" t="s">
        <v>11</v>
      </c>
      <c r="C379" s="12">
        <v>2011</v>
      </c>
      <c r="D379" s="12" t="s">
        <v>380</v>
      </c>
      <c r="E379" s="12" t="s">
        <v>371</v>
      </c>
      <c r="F379" s="12">
        <v>9</v>
      </c>
      <c r="G379" s="15">
        <v>298593.51590800006</v>
      </c>
    </row>
    <row r="380" spans="1:7" x14ac:dyDescent="0.2">
      <c r="A380" s="12" t="s">
        <v>414</v>
      </c>
      <c r="B380" s="12" t="s">
        <v>11</v>
      </c>
      <c r="C380" s="12">
        <v>2011</v>
      </c>
      <c r="D380" s="12" t="s">
        <v>381</v>
      </c>
      <c r="E380" s="12" t="s">
        <v>372</v>
      </c>
      <c r="F380" s="12">
        <v>10</v>
      </c>
      <c r="G380" s="15">
        <v>329239.49397299986</v>
      </c>
    </row>
    <row r="381" spans="1:7" x14ac:dyDescent="0.2">
      <c r="A381" s="12" t="s">
        <v>414</v>
      </c>
      <c r="B381" s="12" t="s">
        <v>11</v>
      </c>
      <c r="C381" s="12">
        <v>2011</v>
      </c>
      <c r="D381" s="12" t="s">
        <v>381</v>
      </c>
      <c r="E381" s="12" t="s">
        <v>373</v>
      </c>
      <c r="F381" s="12">
        <v>11</v>
      </c>
      <c r="G381" s="15">
        <v>372001.68324499996</v>
      </c>
    </row>
    <row r="382" spans="1:7" x14ac:dyDescent="0.2">
      <c r="A382" s="12" t="s">
        <v>414</v>
      </c>
      <c r="B382" s="12" t="s">
        <v>11</v>
      </c>
      <c r="C382" s="12">
        <v>2011</v>
      </c>
      <c r="D382" s="12" t="s">
        <v>381</v>
      </c>
      <c r="E382" s="12" t="s">
        <v>374</v>
      </c>
      <c r="F382" s="12">
        <v>12</v>
      </c>
      <c r="G382" s="15">
        <v>393205.05282599991</v>
      </c>
    </row>
    <row r="383" spans="1:7" x14ac:dyDescent="0.2">
      <c r="A383" s="12" t="s">
        <v>414</v>
      </c>
      <c r="B383" s="12" t="s">
        <v>11</v>
      </c>
      <c r="C383" s="12">
        <v>2012</v>
      </c>
      <c r="D383" s="12" t="s">
        <v>382</v>
      </c>
      <c r="E383" s="12" t="s">
        <v>375</v>
      </c>
      <c r="F383" s="12">
        <v>1</v>
      </c>
      <c r="G383" s="15">
        <v>330924.0182140001</v>
      </c>
    </row>
    <row r="384" spans="1:7" x14ac:dyDescent="0.2">
      <c r="A384" s="12" t="s">
        <v>414</v>
      </c>
      <c r="B384" s="12" t="s">
        <v>11</v>
      </c>
      <c r="C384" s="12">
        <v>2012</v>
      </c>
      <c r="D384" s="12" t="s">
        <v>382</v>
      </c>
      <c r="E384" s="12" t="s">
        <v>376</v>
      </c>
      <c r="F384" s="12">
        <v>2</v>
      </c>
      <c r="G384" s="15">
        <v>359823.65462899971</v>
      </c>
    </row>
    <row r="385" spans="1:7" x14ac:dyDescent="0.2">
      <c r="A385" s="12" t="s">
        <v>414</v>
      </c>
      <c r="B385" s="12" t="s">
        <v>11</v>
      </c>
      <c r="C385" s="12">
        <v>2012</v>
      </c>
      <c r="D385" s="12" t="s">
        <v>382</v>
      </c>
      <c r="E385" s="12" t="s">
        <v>377</v>
      </c>
      <c r="F385" s="12">
        <v>3</v>
      </c>
      <c r="G385" s="15">
        <v>372882.58123700059</v>
      </c>
    </row>
    <row r="386" spans="1:7" x14ac:dyDescent="0.2">
      <c r="A386" s="12" t="s">
        <v>414</v>
      </c>
      <c r="B386" s="12" t="s">
        <v>11</v>
      </c>
      <c r="C386" s="12">
        <v>2012</v>
      </c>
      <c r="D386" s="12" t="s">
        <v>379</v>
      </c>
      <c r="E386" s="12" t="s">
        <v>366</v>
      </c>
      <c r="F386" s="12">
        <v>4</v>
      </c>
      <c r="G386" s="15">
        <v>379636.13263400027</v>
      </c>
    </row>
    <row r="387" spans="1:7" x14ac:dyDescent="0.2">
      <c r="A387" s="12" t="s">
        <v>414</v>
      </c>
      <c r="B387" s="12" t="s">
        <v>11</v>
      </c>
      <c r="C387" s="12">
        <v>2012</v>
      </c>
      <c r="D387" s="12" t="s">
        <v>379</v>
      </c>
      <c r="E387" s="12" t="s">
        <v>367</v>
      </c>
      <c r="F387" s="12">
        <v>5</v>
      </c>
      <c r="G387" s="15">
        <v>356346.42564599973</v>
      </c>
    </row>
    <row r="388" spans="1:7" x14ac:dyDescent="0.2">
      <c r="A388" s="12" t="s">
        <v>414</v>
      </c>
      <c r="B388" s="12" t="s">
        <v>11</v>
      </c>
      <c r="C388" s="12">
        <v>2012</v>
      </c>
      <c r="D388" s="12" t="s">
        <v>379</v>
      </c>
      <c r="E388" s="12" t="s">
        <v>368</v>
      </c>
      <c r="F388" s="12">
        <v>6</v>
      </c>
      <c r="G388" s="15">
        <v>374103.47496200009</v>
      </c>
    </row>
    <row r="389" spans="1:7" x14ac:dyDescent="0.2">
      <c r="A389" s="12" t="s">
        <v>414</v>
      </c>
      <c r="B389" s="12" t="s">
        <v>11</v>
      </c>
      <c r="C389" s="12">
        <v>2012</v>
      </c>
      <c r="D389" s="12" t="s">
        <v>380</v>
      </c>
      <c r="E389" s="12" t="s">
        <v>369</v>
      </c>
      <c r="F389" s="12">
        <v>7</v>
      </c>
      <c r="G389" s="15">
        <v>421841.96526800003</v>
      </c>
    </row>
    <row r="390" spans="1:7" x14ac:dyDescent="0.2">
      <c r="A390" s="12" t="s">
        <v>414</v>
      </c>
      <c r="B390" s="12" t="s">
        <v>11</v>
      </c>
      <c r="C390" s="12">
        <v>2012</v>
      </c>
      <c r="D390" s="12" t="s">
        <v>380</v>
      </c>
      <c r="E390" s="12" t="s">
        <v>370</v>
      </c>
      <c r="F390" s="12">
        <v>8</v>
      </c>
      <c r="G390" s="15">
        <v>408257.59071899985</v>
      </c>
    </row>
    <row r="391" spans="1:7" x14ac:dyDescent="0.2">
      <c r="A391" s="12" t="s">
        <v>414</v>
      </c>
      <c r="B391" s="12" t="s">
        <v>11</v>
      </c>
      <c r="C391" s="12">
        <v>2012</v>
      </c>
      <c r="D391" s="12" t="s">
        <v>380</v>
      </c>
      <c r="E391" s="12" t="s">
        <v>371</v>
      </c>
      <c r="F391" s="12">
        <v>9</v>
      </c>
      <c r="G391" s="15">
        <v>379218.865146</v>
      </c>
    </row>
    <row r="392" spans="1:7" x14ac:dyDescent="0.2">
      <c r="A392" s="12" t="s">
        <v>414</v>
      </c>
      <c r="B392" s="12" t="s">
        <v>11</v>
      </c>
      <c r="C392" s="12">
        <v>2012</v>
      </c>
      <c r="D392" s="12" t="s">
        <v>381</v>
      </c>
      <c r="E392" s="12" t="s">
        <v>372</v>
      </c>
      <c r="F392" s="12">
        <v>10</v>
      </c>
      <c r="G392" s="15">
        <v>432289.10654099978</v>
      </c>
    </row>
    <row r="393" spans="1:7" x14ac:dyDescent="0.2">
      <c r="A393" s="12" t="s">
        <v>414</v>
      </c>
      <c r="B393" s="12" t="s">
        <v>11</v>
      </c>
      <c r="C393" s="12">
        <v>2012</v>
      </c>
      <c r="D393" s="12" t="s">
        <v>381</v>
      </c>
      <c r="E393" s="12" t="s">
        <v>373</v>
      </c>
      <c r="F393" s="12">
        <v>11</v>
      </c>
      <c r="G393" s="15">
        <v>429028.23847299995</v>
      </c>
    </row>
    <row r="394" spans="1:7" x14ac:dyDescent="0.2">
      <c r="A394" s="12" t="s">
        <v>414</v>
      </c>
      <c r="B394" s="12" t="s">
        <v>11</v>
      </c>
      <c r="C394" s="12">
        <v>2012</v>
      </c>
      <c r="D394" s="12" t="s">
        <v>381</v>
      </c>
      <c r="E394" s="12" t="s">
        <v>374</v>
      </c>
      <c r="F394" s="12">
        <v>12</v>
      </c>
      <c r="G394" s="15">
        <v>508741.78104099969</v>
      </c>
    </row>
    <row r="395" spans="1:7" x14ac:dyDescent="0.2">
      <c r="A395" s="12" t="s">
        <v>414</v>
      </c>
      <c r="B395" s="12" t="s">
        <v>11</v>
      </c>
      <c r="C395" s="12">
        <v>2013</v>
      </c>
      <c r="D395" s="12" t="s">
        <v>382</v>
      </c>
      <c r="E395" s="12" t="s">
        <v>375</v>
      </c>
      <c r="F395" s="12">
        <v>1</v>
      </c>
      <c r="G395" s="15">
        <v>446476.20075399982</v>
      </c>
    </row>
    <row r="396" spans="1:7" x14ac:dyDescent="0.2">
      <c r="A396" s="12" t="s">
        <v>414</v>
      </c>
      <c r="B396" s="12" t="s">
        <v>11</v>
      </c>
      <c r="C396" s="12">
        <v>2013</v>
      </c>
      <c r="D396" s="12" t="s">
        <v>382</v>
      </c>
      <c r="E396" s="12" t="s">
        <v>376</v>
      </c>
      <c r="F396" s="12">
        <v>2</v>
      </c>
      <c r="G396" s="15">
        <v>435611.79199100006</v>
      </c>
    </row>
    <row r="397" spans="1:7" x14ac:dyDescent="0.2">
      <c r="A397" s="12" t="s">
        <v>414</v>
      </c>
      <c r="B397" s="12" t="s">
        <v>11</v>
      </c>
      <c r="C397" s="12">
        <v>2013</v>
      </c>
      <c r="D397" s="12" t="s">
        <v>382</v>
      </c>
      <c r="E397" s="12" t="s">
        <v>377</v>
      </c>
      <c r="F397" s="12">
        <v>3</v>
      </c>
      <c r="G397" s="15">
        <v>471697.70162499964</v>
      </c>
    </row>
    <row r="398" spans="1:7" x14ac:dyDescent="0.2">
      <c r="A398" s="12" t="s">
        <v>414</v>
      </c>
      <c r="B398" s="12" t="s">
        <v>11</v>
      </c>
      <c r="C398" s="12">
        <v>2013</v>
      </c>
      <c r="D398" s="12" t="s">
        <v>379</v>
      </c>
      <c r="E398" s="12" t="s">
        <v>366</v>
      </c>
      <c r="F398" s="12">
        <v>4</v>
      </c>
      <c r="G398" s="15">
        <v>501957.32089799969</v>
      </c>
    </row>
    <row r="399" spans="1:7" x14ac:dyDescent="0.2">
      <c r="A399" s="12" t="s">
        <v>414</v>
      </c>
      <c r="B399" s="12" t="s">
        <v>11</v>
      </c>
      <c r="C399" s="12">
        <v>2013</v>
      </c>
      <c r="D399" s="12" t="s">
        <v>379</v>
      </c>
      <c r="E399" s="12" t="s">
        <v>367</v>
      </c>
      <c r="F399" s="12">
        <v>5</v>
      </c>
      <c r="G399" s="15">
        <v>483010.28657200024</v>
      </c>
    </row>
    <row r="400" spans="1:7" x14ac:dyDescent="0.2">
      <c r="A400" s="12" t="s">
        <v>414</v>
      </c>
      <c r="B400" s="12" t="s">
        <v>11</v>
      </c>
      <c r="C400" s="12">
        <v>2013</v>
      </c>
      <c r="D400" s="12" t="s">
        <v>379</v>
      </c>
      <c r="E400" s="12" t="s">
        <v>368</v>
      </c>
      <c r="F400" s="12">
        <v>6</v>
      </c>
      <c r="G400" s="15">
        <v>483798.45845799969</v>
      </c>
    </row>
    <row r="401" spans="1:7" x14ac:dyDescent="0.2">
      <c r="A401" s="12" t="s">
        <v>414</v>
      </c>
      <c r="B401" s="12" t="s">
        <v>11</v>
      </c>
      <c r="C401" s="12">
        <v>2013</v>
      </c>
      <c r="D401" s="12" t="s">
        <v>380</v>
      </c>
      <c r="E401" s="12" t="s">
        <v>369</v>
      </c>
      <c r="F401" s="12">
        <v>7</v>
      </c>
      <c r="G401" s="15">
        <v>499809.16611699987</v>
      </c>
    </row>
    <row r="402" spans="1:7" x14ac:dyDescent="0.2">
      <c r="A402" s="12" t="s">
        <v>414</v>
      </c>
      <c r="B402" s="12" t="s">
        <v>11</v>
      </c>
      <c r="C402" s="12">
        <v>2013</v>
      </c>
      <c r="D402" s="12" t="s">
        <v>380</v>
      </c>
      <c r="E402" s="12" t="s">
        <v>370</v>
      </c>
      <c r="F402" s="12">
        <v>8</v>
      </c>
      <c r="G402" s="15">
        <v>453044.29992999951</v>
      </c>
    </row>
    <row r="403" spans="1:7" x14ac:dyDescent="0.2">
      <c r="A403" s="12" t="s">
        <v>414</v>
      </c>
      <c r="B403" s="12" t="s">
        <v>11</v>
      </c>
      <c r="C403" s="12">
        <v>2013</v>
      </c>
      <c r="D403" s="12" t="s">
        <v>380</v>
      </c>
      <c r="E403" s="12" t="s">
        <v>371</v>
      </c>
      <c r="F403" s="12">
        <v>9</v>
      </c>
      <c r="G403" s="15">
        <v>516407.13910999964</v>
      </c>
    </row>
    <row r="404" spans="1:7" x14ac:dyDescent="0.2">
      <c r="A404" s="12" t="s">
        <v>414</v>
      </c>
      <c r="B404" s="12" t="s">
        <v>11</v>
      </c>
      <c r="C404" s="12">
        <v>2013</v>
      </c>
      <c r="D404" s="12" t="s">
        <v>381</v>
      </c>
      <c r="E404" s="12" t="s">
        <v>372</v>
      </c>
      <c r="F404" s="12">
        <v>10</v>
      </c>
      <c r="G404" s="15">
        <v>610817.76948199945</v>
      </c>
    </row>
    <row r="405" spans="1:7" x14ac:dyDescent="0.2">
      <c r="A405" s="12" t="s">
        <v>414</v>
      </c>
      <c r="B405" s="12" t="s">
        <v>11</v>
      </c>
      <c r="C405" s="12">
        <v>2013</v>
      </c>
      <c r="D405" s="12" t="s">
        <v>381</v>
      </c>
      <c r="E405" s="12" t="s">
        <v>373</v>
      </c>
      <c r="F405" s="12">
        <v>11</v>
      </c>
      <c r="G405" s="15">
        <v>539248.66991299985</v>
      </c>
    </row>
    <row r="406" spans="1:7" x14ac:dyDescent="0.2">
      <c r="A406" s="12" t="s">
        <v>414</v>
      </c>
      <c r="B406" s="12" t="s">
        <v>11</v>
      </c>
      <c r="C406" s="12">
        <v>2013</v>
      </c>
      <c r="D406" s="12" t="s">
        <v>381</v>
      </c>
      <c r="E406" s="12" t="s">
        <v>374</v>
      </c>
      <c r="F406" s="12">
        <v>12</v>
      </c>
      <c r="G406" s="15">
        <v>813733.39837900025</v>
      </c>
    </row>
    <row r="407" spans="1:7" x14ac:dyDescent="0.2">
      <c r="A407" s="12" t="s">
        <v>414</v>
      </c>
      <c r="B407" s="12" t="s">
        <v>11</v>
      </c>
      <c r="C407" s="12">
        <v>2014</v>
      </c>
      <c r="D407" s="12" t="s">
        <v>382</v>
      </c>
      <c r="E407" s="12" t="s">
        <v>375</v>
      </c>
      <c r="F407" s="12">
        <v>1</v>
      </c>
      <c r="G407" s="15">
        <v>530764.23114099947</v>
      </c>
    </row>
    <row r="408" spans="1:7" x14ac:dyDescent="0.2">
      <c r="A408" s="12" t="s">
        <v>414</v>
      </c>
      <c r="B408" s="12" t="s">
        <v>11</v>
      </c>
      <c r="C408" s="12">
        <v>2014</v>
      </c>
      <c r="D408" s="12" t="s">
        <v>382</v>
      </c>
      <c r="E408" s="12" t="s">
        <v>376</v>
      </c>
      <c r="F408" s="12">
        <v>2</v>
      </c>
      <c r="G408" s="15">
        <v>529713.33526999853</v>
      </c>
    </row>
    <row r="409" spans="1:7" x14ac:dyDescent="0.2">
      <c r="A409" s="12" t="s">
        <v>414</v>
      </c>
      <c r="B409" s="12" t="s">
        <v>11</v>
      </c>
      <c r="C409" s="12">
        <v>2014</v>
      </c>
      <c r="D409" s="12" t="s">
        <v>382</v>
      </c>
      <c r="E409" s="12" t="s">
        <v>377</v>
      </c>
      <c r="F409" s="12">
        <v>3</v>
      </c>
      <c r="G409" s="15">
        <v>597480.6644899993</v>
      </c>
    </row>
    <row r="410" spans="1:7" x14ac:dyDescent="0.2">
      <c r="A410" s="12" t="s">
        <v>414</v>
      </c>
      <c r="B410" s="12" t="s">
        <v>11</v>
      </c>
      <c r="C410" s="12">
        <v>2014</v>
      </c>
      <c r="D410" s="12" t="s">
        <v>379</v>
      </c>
      <c r="E410" s="12" t="s">
        <v>366</v>
      </c>
      <c r="F410" s="12">
        <v>4</v>
      </c>
      <c r="G410" s="15">
        <v>589923.48682499921</v>
      </c>
    </row>
    <row r="411" spans="1:7" x14ac:dyDescent="0.2">
      <c r="A411" s="12" t="s">
        <v>414</v>
      </c>
      <c r="B411" s="12" t="s">
        <v>11</v>
      </c>
      <c r="C411" s="12">
        <v>2014</v>
      </c>
      <c r="D411" s="12" t="s">
        <v>379</v>
      </c>
      <c r="E411" s="12" t="s">
        <v>367</v>
      </c>
      <c r="F411" s="12">
        <v>5</v>
      </c>
      <c r="G411" s="15">
        <v>613027.74160999886</v>
      </c>
    </row>
    <row r="412" spans="1:7" x14ac:dyDescent="0.2">
      <c r="A412" s="12" t="s">
        <v>414</v>
      </c>
      <c r="B412" s="12" t="s">
        <v>11</v>
      </c>
      <c r="C412" s="12">
        <v>2014</v>
      </c>
      <c r="D412" s="12" t="s">
        <v>379</v>
      </c>
      <c r="E412" s="12" t="s">
        <v>368</v>
      </c>
      <c r="F412" s="12">
        <v>6</v>
      </c>
      <c r="G412" s="15">
        <v>729306.27869399905</v>
      </c>
    </row>
    <row r="413" spans="1:7" x14ac:dyDescent="0.2">
      <c r="A413" s="12" t="s">
        <v>414</v>
      </c>
      <c r="B413" s="12" t="s">
        <v>11</v>
      </c>
      <c r="C413" s="12">
        <v>2014</v>
      </c>
      <c r="D413" s="12" t="s">
        <v>380</v>
      </c>
      <c r="E413" s="12" t="s">
        <v>369</v>
      </c>
      <c r="F413" s="12">
        <v>7</v>
      </c>
      <c r="G413" s="15">
        <v>547053.11708899948</v>
      </c>
    </row>
    <row r="414" spans="1:7" x14ac:dyDescent="0.2">
      <c r="A414" s="12" t="s">
        <v>414</v>
      </c>
      <c r="B414" s="12" t="s">
        <v>11</v>
      </c>
      <c r="C414" s="12">
        <v>2014</v>
      </c>
      <c r="D414" s="12" t="s">
        <v>380</v>
      </c>
      <c r="E414" s="12" t="s">
        <v>370</v>
      </c>
      <c r="F414" s="12">
        <v>8</v>
      </c>
      <c r="G414" s="15">
        <v>530640.59632799984</v>
      </c>
    </row>
    <row r="415" spans="1:7" x14ac:dyDescent="0.2">
      <c r="A415" s="12" t="s">
        <v>414</v>
      </c>
      <c r="B415" s="12" t="s">
        <v>11</v>
      </c>
      <c r="C415" s="12">
        <v>2014</v>
      </c>
      <c r="D415" s="12" t="s">
        <v>380</v>
      </c>
      <c r="E415" s="12" t="s">
        <v>371</v>
      </c>
      <c r="F415" s="12">
        <v>9</v>
      </c>
      <c r="G415" s="15">
        <v>548104.01296500023</v>
      </c>
    </row>
    <row r="416" spans="1:7" x14ac:dyDescent="0.2">
      <c r="A416" s="12" t="s">
        <v>414</v>
      </c>
      <c r="B416" s="12" t="s">
        <v>11</v>
      </c>
      <c r="C416" s="12">
        <v>2014</v>
      </c>
      <c r="D416" s="12" t="s">
        <v>381</v>
      </c>
      <c r="E416" s="12" t="s">
        <v>372</v>
      </c>
      <c r="F416" s="12">
        <v>10</v>
      </c>
      <c r="G416" s="15">
        <v>542231.35958999977</v>
      </c>
    </row>
    <row r="417" spans="1:7" x14ac:dyDescent="0.2">
      <c r="A417" s="12" t="s">
        <v>414</v>
      </c>
      <c r="B417" s="12" t="s">
        <v>11</v>
      </c>
      <c r="C417" s="12">
        <v>2014</v>
      </c>
      <c r="D417" s="12" t="s">
        <v>381</v>
      </c>
      <c r="E417" s="12" t="s">
        <v>373</v>
      </c>
      <c r="F417" s="12">
        <v>11</v>
      </c>
      <c r="G417" s="15">
        <v>599659.72796899942</v>
      </c>
    </row>
    <row r="418" spans="1:7" x14ac:dyDescent="0.2">
      <c r="A418" s="12" t="s">
        <v>414</v>
      </c>
      <c r="B418" s="12" t="s">
        <v>11</v>
      </c>
      <c r="C418" s="12">
        <v>2014</v>
      </c>
      <c r="D418" s="12" t="s">
        <v>381</v>
      </c>
      <c r="E418" s="12" t="s">
        <v>374</v>
      </c>
      <c r="F418" s="12">
        <v>12</v>
      </c>
      <c r="G418" s="15">
        <v>987888.47992599953</v>
      </c>
    </row>
    <row r="419" spans="1:7" x14ac:dyDescent="0.2">
      <c r="A419" s="12" t="s">
        <v>414</v>
      </c>
      <c r="B419" s="12" t="s">
        <v>74</v>
      </c>
      <c r="C419" s="12">
        <v>2010</v>
      </c>
      <c r="D419" s="12" t="s">
        <v>382</v>
      </c>
      <c r="E419" s="12" t="s">
        <v>375</v>
      </c>
      <c r="F419" s="12">
        <v>1</v>
      </c>
      <c r="G419" s="15">
        <v>186368</v>
      </c>
    </row>
    <row r="420" spans="1:7" x14ac:dyDescent="0.2">
      <c r="A420" s="12" t="s">
        <v>414</v>
      </c>
      <c r="B420" s="12" t="s">
        <v>74</v>
      </c>
      <c r="C420" s="12">
        <v>2010</v>
      </c>
      <c r="D420" s="12" t="s">
        <v>382</v>
      </c>
      <c r="E420" s="12" t="s">
        <v>376</v>
      </c>
      <c r="F420" s="12">
        <v>2</v>
      </c>
      <c r="G420" s="15">
        <v>199920</v>
      </c>
    </row>
    <row r="421" spans="1:7" x14ac:dyDescent="0.2">
      <c r="A421" s="12" t="s">
        <v>414</v>
      </c>
      <c r="B421" s="12" t="s">
        <v>74</v>
      </c>
      <c r="C421" s="12">
        <v>2010</v>
      </c>
      <c r="D421" s="12" t="s">
        <v>382</v>
      </c>
      <c r="E421" s="12" t="s">
        <v>377</v>
      </c>
      <c r="F421" s="12">
        <v>3</v>
      </c>
      <c r="G421" s="15">
        <v>200312</v>
      </c>
    </row>
    <row r="422" spans="1:7" x14ac:dyDescent="0.2">
      <c r="A422" s="12" t="s">
        <v>414</v>
      </c>
      <c r="B422" s="12" t="s">
        <v>74</v>
      </c>
      <c r="C422" s="12">
        <v>2010</v>
      </c>
      <c r="D422" s="12" t="s">
        <v>379</v>
      </c>
      <c r="E422" s="12" t="s">
        <v>366</v>
      </c>
      <c r="F422" s="12">
        <v>4</v>
      </c>
      <c r="G422" s="15">
        <v>216384</v>
      </c>
    </row>
    <row r="423" spans="1:7" x14ac:dyDescent="0.2">
      <c r="A423" s="12" t="s">
        <v>414</v>
      </c>
      <c r="B423" s="12" t="s">
        <v>74</v>
      </c>
      <c r="C423" s="12">
        <v>2010</v>
      </c>
      <c r="D423" s="12" t="s">
        <v>379</v>
      </c>
      <c r="E423" s="12" t="s">
        <v>367</v>
      </c>
      <c r="F423" s="12">
        <v>5</v>
      </c>
      <c r="G423" s="15">
        <v>199080</v>
      </c>
    </row>
    <row r="424" spans="1:7" x14ac:dyDescent="0.2">
      <c r="A424" s="12" t="s">
        <v>414</v>
      </c>
      <c r="B424" s="12" t="s">
        <v>74</v>
      </c>
      <c r="C424" s="12">
        <v>2010</v>
      </c>
      <c r="D424" s="12" t="s">
        <v>379</v>
      </c>
      <c r="E424" s="12" t="s">
        <v>368</v>
      </c>
      <c r="F424" s="12">
        <v>6</v>
      </c>
      <c r="G424" s="15">
        <v>211876</v>
      </c>
    </row>
    <row r="425" spans="1:7" x14ac:dyDescent="0.2">
      <c r="A425" s="12" t="s">
        <v>414</v>
      </c>
      <c r="B425" s="12" t="s">
        <v>74</v>
      </c>
      <c r="C425" s="12">
        <v>2010</v>
      </c>
      <c r="D425" s="12" t="s">
        <v>380</v>
      </c>
      <c r="E425" s="12" t="s">
        <v>369</v>
      </c>
      <c r="F425" s="12">
        <v>7</v>
      </c>
      <c r="G425" s="15">
        <v>212128</v>
      </c>
    </row>
    <row r="426" spans="1:7" x14ac:dyDescent="0.2">
      <c r="A426" s="12" t="s">
        <v>414</v>
      </c>
      <c r="B426" s="12" t="s">
        <v>74</v>
      </c>
      <c r="C426" s="12">
        <v>2010</v>
      </c>
      <c r="D426" s="12" t="s">
        <v>380</v>
      </c>
      <c r="E426" s="12" t="s">
        <v>370</v>
      </c>
      <c r="F426" s="12">
        <v>8</v>
      </c>
      <c r="G426" s="15">
        <v>207816</v>
      </c>
    </row>
    <row r="427" spans="1:7" x14ac:dyDescent="0.2">
      <c r="A427" s="12" t="s">
        <v>414</v>
      </c>
      <c r="B427" s="12" t="s">
        <v>74</v>
      </c>
      <c r="C427" s="12">
        <v>2010</v>
      </c>
      <c r="D427" s="12" t="s">
        <v>380</v>
      </c>
      <c r="E427" s="12" t="s">
        <v>371</v>
      </c>
      <c r="F427" s="12">
        <v>9</v>
      </c>
      <c r="G427" s="15">
        <v>223468</v>
      </c>
    </row>
    <row r="428" spans="1:7" x14ac:dyDescent="0.2">
      <c r="A428" s="12" t="s">
        <v>414</v>
      </c>
      <c r="B428" s="12" t="s">
        <v>74</v>
      </c>
      <c r="C428" s="12">
        <v>2010</v>
      </c>
      <c r="D428" s="12" t="s">
        <v>381</v>
      </c>
      <c r="E428" s="12" t="s">
        <v>372</v>
      </c>
      <c r="F428" s="12">
        <v>10</v>
      </c>
      <c r="G428" s="15">
        <v>241808</v>
      </c>
    </row>
    <row r="429" spans="1:7" x14ac:dyDescent="0.2">
      <c r="A429" s="12" t="s">
        <v>414</v>
      </c>
      <c r="B429" s="12" t="s">
        <v>74</v>
      </c>
      <c r="C429" s="12">
        <v>2010</v>
      </c>
      <c r="D429" s="12" t="s">
        <v>381</v>
      </c>
      <c r="E429" s="12" t="s">
        <v>373</v>
      </c>
      <c r="F429" s="12">
        <v>11</v>
      </c>
      <c r="G429" s="15">
        <v>247044</v>
      </c>
    </row>
    <row r="430" spans="1:7" x14ac:dyDescent="0.2">
      <c r="A430" s="12" t="s">
        <v>414</v>
      </c>
      <c r="B430" s="12" t="s">
        <v>74</v>
      </c>
      <c r="C430" s="12">
        <v>2010</v>
      </c>
      <c r="D430" s="12" t="s">
        <v>381</v>
      </c>
      <c r="E430" s="12" t="s">
        <v>374</v>
      </c>
      <c r="F430" s="12">
        <v>12</v>
      </c>
      <c r="G430" s="15">
        <v>300524</v>
      </c>
    </row>
    <row r="431" spans="1:7" x14ac:dyDescent="0.2">
      <c r="A431" s="12" t="s">
        <v>414</v>
      </c>
      <c r="B431" s="12" t="s">
        <v>74</v>
      </c>
      <c r="C431" s="12">
        <v>2011</v>
      </c>
      <c r="D431" s="12" t="s">
        <v>382</v>
      </c>
      <c r="E431" s="12" t="s">
        <v>375</v>
      </c>
      <c r="F431" s="12">
        <v>1</v>
      </c>
      <c r="G431" s="15">
        <v>251664</v>
      </c>
    </row>
    <row r="432" spans="1:7" x14ac:dyDescent="0.2">
      <c r="A432" s="12" t="s">
        <v>414</v>
      </c>
      <c r="B432" s="12" t="s">
        <v>74</v>
      </c>
      <c r="C432" s="12">
        <v>2011</v>
      </c>
      <c r="D432" s="12" t="s">
        <v>382</v>
      </c>
      <c r="E432" s="12" t="s">
        <v>376</v>
      </c>
      <c r="F432" s="12">
        <v>2</v>
      </c>
      <c r="G432" s="15">
        <v>271348</v>
      </c>
    </row>
    <row r="433" spans="1:7" x14ac:dyDescent="0.2">
      <c r="A433" s="12" t="s">
        <v>414</v>
      </c>
      <c r="B433" s="12" t="s">
        <v>74</v>
      </c>
      <c r="C433" s="12">
        <v>2011</v>
      </c>
      <c r="D433" s="12" t="s">
        <v>382</v>
      </c>
      <c r="E433" s="12" t="s">
        <v>377</v>
      </c>
      <c r="F433" s="12">
        <v>3</v>
      </c>
      <c r="G433" s="15">
        <v>350840</v>
      </c>
    </row>
    <row r="434" spans="1:7" x14ac:dyDescent="0.2">
      <c r="A434" s="12" t="s">
        <v>414</v>
      </c>
      <c r="B434" s="12" t="s">
        <v>74</v>
      </c>
      <c r="C434" s="12">
        <v>2011</v>
      </c>
      <c r="D434" s="12" t="s">
        <v>379</v>
      </c>
      <c r="E434" s="12" t="s">
        <v>366</v>
      </c>
      <c r="F434" s="12">
        <v>4</v>
      </c>
      <c r="G434" s="15">
        <v>316932</v>
      </c>
    </row>
    <row r="435" spans="1:7" x14ac:dyDescent="0.2">
      <c r="A435" s="12" t="s">
        <v>414</v>
      </c>
      <c r="B435" s="12" t="s">
        <v>74</v>
      </c>
      <c r="C435" s="12">
        <v>2011</v>
      </c>
      <c r="D435" s="12" t="s">
        <v>379</v>
      </c>
      <c r="E435" s="12" t="s">
        <v>367</v>
      </c>
      <c r="F435" s="12">
        <v>5</v>
      </c>
      <c r="G435" s="15">
        <v>321216</v>
      </c>
    </row>
    <row r="436" spans="1:7" x14ac:dyDescent="0.2">
      <c r="A436" s="12" t="s">
        <v>414</v>
      </c>
      <c r="B436" s="12" t="s">
        <v>74</v>
      </c>
      <c r="C436" s="12">
        <v>2011</v>
      </c>
      <c r="D436" s="12" t="s">
        <v>379</v>
      </c>
      <c r="E436" s="12" t="s">
        <v>368</v>
      </c>
      <c r="F436" s="12">
        <v>6</v>
      </c>
      <c r="G436" s="15">
        <v>328132</v>
      </c>
    </row>
    <row r="437" spans="1:7" x14ac:dyDescent="0.2">
      <c r="A437" s="12" t="s">
        <v>414</v>
      </c>
      <c r="B437" s="12" t="s">
        <v>74</v>
      </c>
      <c r="C437" s="12">
        <v>2011</v>
      </c>
      <c r="D437" s="12" t="s">
        <v>380</v>
      </c>
      <c r="E437" s="12" t="s">
        <v>369</v>
      </c>
      <c r="F437" s="12">
        <v>7</v>
      </c>
      <c r="G437" s="15">
        <v>294840</v>
      </c>
    </row>
    <row r="438" spans="1:7" x14ac:dyDescent="0.2">
      <c r="A438" s="12" t="s">
        <v>414</v>
      </c>
      <c r="B438" s="12" t="s">
        <v>74</v>
      </c>
      <c r="C438" s="12">
        <v>2011</v>
      </c>
      <c r="D438" s="12" t="s">
        <v>380</v>
      </c>
      <c r="E438" s="12" t="s">
        <v>370</v>
      </c>
      <c r="F438" s="12">
        <v>8</v>
      </c>
      <c r="G438" s="15">
        <v>323120</v>
      </c>
    </row>
    <row r="439" spans="1:7" x14ac:dyDescent="0.2">
      <c r="A439" s="12" t="s">
        <v>414</v>
      </c>
      <c r="B439" s="12" t="s">
        <v>74</v>
      </c>
      <c r="C439" s="12">
        <v>2011</v>
      </c>
      <c r="D439" s="12" t="s">
        <v>380</v>
      </c>
      <c r="E439" s="12" t="s">
        <v>371</v>
      </c>
      <c r="F439" s="12">
        <v>9</v>
      </c>
      <c r="G439" s="15">
        <v>302148</v>
      </c>
    </row>
    <row r="440" spans="1:7" x14ac:dyDescent="0.2">
      <c r="A440" s="12" t="s">
        <v>414</v>
      </c>
      <c r="B440" s="12" t="s">
        <v>74</v>
      </c>
      <c r="C440" s="12">
        <v>2011</v>
      </c>
      <c r="D440" s="12" t="s">
        <v>381</v>
      </c>
      <c r="E440" s="12" t="s">
        <v>372</v>
      </c>
      <c r="F440" s="12">
        <v>10</v>
      </c>
      <c r="G440" s="15">
        <v>337708</v>
      </c>
    </row>
    <row r="441" spans="1:7" x14ac:dyDescent="0.2">
      <c r="A441" s="12" t="s">
        <v>414</v>
      </c>
      <c r="B441" s="12" t="s">
        <v>74</v>
      </c>
      <c r="C441" s="12">
        <v>2011</v>
      </c>
      <c r="D441" s="12" t="s">
        <v>381</v>
      </c>
      <c r="E441" s="12" t="s">
        <v>373</v>
      </c>
      <c r="F441" s="12">
        <v>11</v>
      </c>
      <c r="G441" s="15">
        <v>383516</v>
      </c>
    </row>
    <row r="442" spans="1:7" x14ac:dyDescent="0.2">
      <c r="A442" s="12" t="s">
        <v>414</v>
      </c>
      <c r="B442" s="12" t="s">
        <v>74</v>
      </c>
      <c r="C442" s="12">
        <v>2011</v>
      </c>
      <c r="D442" s="12" t="s">
        <v>381</v>
      </c>
      <c r="E442" s="12" t="s">
        <v>374</v>
      </c>
      <c r="F442" s="12">
        <v>12</v>
      </c>
      <c r="G442" s="15">
        <v>391188</v>
      </c>
    </row>
    <row r="443" spans="1:7" x14ac:dyDescent="0.2">
      <c r="A443" s="12" t="s">
        <v>414</v>
      </c>
      <c r="B443" s="12" t="s">
        <v>74</v>
      </c>
      <c r="C443" s="12">
        <v>2012</v>
      </c>
      <c r="D443" s="12" t="s">
        <v>382</v>
      </c>
      <c r="E443" s="12" t="s">
        <v>375</v>
      </c>
      <c r="F443" s="12">
        <v>1</v>
      </c>
      <c r="G443" s="15">
        <v>335552</v>
      </c>
    </row>
    <row r="444" spans="1:7" x14ac:dyDescent="0.2">
      <c r="A444" s="12" t="s">
        <v>414</v>
      </c>
      <c r="B444" s="12" t="s">
        <v>74</v>
      </c>
      <c r="C444" s="12">
        <v>2012</v>
      </c>
      <c r="D444" s="12" t="s">
        <v>382</v>
      </c>
      <c r="E444" s="12" t="s">
        <v>376</v>
      </c>
      <c r="F444" s="12">
        <v>2</v>
      </c>
      <c r="G444" s="15">
        <v>363160</v>
      </c>
    </row>
    <row r="445" spans="1:7" x14ac:dyDescent="0.2">
      <c r="A445" s="12" t="s">
        <v>414</v>
      </c>
      <c r="B445" s="12" t="s">
        <v>74</v>
      </c>
      <c r="C445" s="12">
        <v>2012</v>
      </c>
      <c r="D445" s="12" t="s">
        <v>382</v>
      </c>
      <c r="E445" s="12" t="s">
        <v>377</v>
      </c>
      <c r="F445" s="12">
        <v>3</v>
      </c>
      <c r="G445" s="15">
        <v>378224</v>
      </c>
    </row>
    <row r="446" spans="1:7" x14ac:dyDescent="0.2">
      <c r="A446" s="12" t="s">
        <v>414</v>
      </c>
      <c r="B446" s="12" t="s">
        <v>74</v>
      </c>
      <c r="C446" s="12">
        <v>2012</v>
      </c>
      <c r="D446" s="12" t="s">
        <v>379</v>
      </c>
      <c r="E446" s="12" t="s">
        <v>366</v>
      </c>
      <c r="F446" s="12">
        <v>4</v>
      </c>
      <c r="G446" s="15">
        <v>379624</v>
      </c>
    </row>
    <row r="447" spans="1:7" x14ac:dyDescent="0.2">
      <c r="A447" s="12" t="s">
        <v>414</v>
      </c>
      <c r="B447" s="12" t="s">
        <v>74</v>
      </c>
      <c r="C447" s="12">
        <v>2012</v>
      </c>
      <c r="D447" s="12" t="s">
        <v>379</v>
      </c>
      <c r="E447" s="12" t="s">
        <v>367</v>
      </c>
      <c r="F447" s="12">
        <v>5</v>
      </c>
      <c r="G447" s="15">
        <v>350700</v>
      </c>
    </row>
    <row r="448" spans="1:7" x14ac:dyDescent="0.2">
      <c r="A448" s="12" t="s">
        <v>414</v>
      </c>
      <c r="B448" s="12" t="s">
        <v>74</v>
      </c>
      <c r="C448" s="12">
        <v>2012</v>
      </c>
      <c r="D448" s="12" t="s">
        <v>379</v>
      </c>
      <c r="E448" s="12" t="s">
        <v>368</v>
      </c>
      <c r="F448" s="12">
        <v>6</v>
      </c>
      <c r="G448" s="15">
        <v>372960</v>
      </c>
    </row>
    <row r="449" spans="1:7" x14ac:dyDescent="0.2">
      <c r="A449" s="12" t="s">
        <v>414</v>
      </c>
      <c r="B449" s="12" t="s">
        <v>74</v>
      </c>
      <c r="C449" s="12">
        <v>2012</v>
      </c>
      <c r="D449" s="12" t="s">
        <v>380</v>
      </c>
      <c r="E449" s="12" t="s">
        <v>369</v>
      </c>
      <c r="F449" s="12">
        <v>7</v>
      </c>
      <c r="G449" s="15">
        <v>409164</v>
      </c>
    </row>
    <row r="450" spans="1:7" x14ac:dyDescent="0.2">
      <c r="A450" s="12" t="s">
        <v>414</v>
      </c>
      <c r="B450" s="12" t="s">
        <v>74</v>
      </c>
      <c r="C450" s="12">
        <v>2012</v>
      </c>
      <c r="D450" s="12" t="s">
        <v>380</v>
      </c>
      <c r="E450" s="12" t="s">
        <v>370</v>
      </c>
      <c r="F450" s="12">
        <v>8</v>
      </c>
      <c r="G450" s="15">
        <v>390796</v>
      </c>
    </row>
    <row r="451" spans="1:7" x14ac:dyDescent="0.2">
      <c r="A451" s="12" t="s">
        <v>414</v>
      </c>
      <c r="B451" s="12" t="s">
        <v>74</v>
      </c>
      <c r="C451" s="12">
        <v>2012</v>
      </c>
      <c r="D451" s="12" t="s">
        <v>380</v>
      </c>
      <c r="E451" s="12" t="s">
        <v>371</v>
      </c>
      <c r="F451" s="12">
        <v>9</v>
      </c>
      <c r="G451" s="15">
        <v>372176</v>
      </c>
    </row>
    <row r="452" spans="1:7" x14ac:dyDescent="0.2">
      <c r="A452" s="12" t="s">
        <v>414</v>
      </c>
      <c r="B452" s="12" t="s">
        <v>74</v>
      </c>
      <c r="C452" s="12">
        <v>2012</v>
      </c>
      <c r="D452" s="12" t="s">
        <v>381</v>
      </c>
      <c r="E452" s="12" t="s">
        <v>372</v>
      </c>
      <c r="F452" s="12">
        <v>10</v>
      </c>
      <c r="G452" s="15">
        <v>418068</v>
      </c>
    </row>
    <row r="453" spans="1:7" x14ac:dyDescent="0.2">
      <c r="A453" s="12" t="s">
        <v>414</v>
      </c>
      <c r="B453" s="12" t="s">
        <v>74</v>
      </c>
      <c r="C453" s="12">
        <v>2012</v>
      </c>
      <c r="D453" s="12" t="s">
        <v>381</v>
      </c>
      <c r="E453" s="12" t="s">
        <v>373</v>
      </c>
      <c r="F453" s="12">
        <v>11</v>
      </c>
      <c r="G453" s="15">
        <v>409444</v>
      </c>
    </row>
    <row r="454" spans="1:7" x14ac:dyDescent="0.2">
      <c r="A454" s="12" t="s">
        <v>414</v>
      </c>
      <c r="B454" s="12" t="s">
        <v>74</v>
      </c>
      <c r="C454" s="12">
        <v>2012</v>
      </c>
      <c r="D454" s="12" t="s">
        <v>381</v>
      </c>
      <c r="E454" s="12" t="s">
        <v>374</v>
      </c>
      <c r="F454" s="12">
        <v>12</v>
      </c>
      <c r="G454" s="15">
        <v>490420</v>
      </c>
    </row>
    <row r="455" spans="1:7" x14ac:dyDescent="0.2">
      <c r="A455" s="12" t="s">
        <v>414</v>
      </c>
      <c r="B455" s="12" t="s">
        <v>74</v>
      </c>
      <c r="C455" s="12">
        <v>2013</v>
      </c>
      <c r="D455" s="12" t="s">
        <v>382</v>
      </c>
      <c r="E455" s="12" t="s">
        <v>375</v>
      </c>
      <c r="F455" s="12">
        <v>1</v>
      </c>
      <c r="G455" s="15">
        <v>422100</v>
      </c>
    </row>
    <row r="456" spans="1:7" x14ac:dyDescent="0.2">
      <c r="A456" s="12" t="s">
        <v>414</v>
      </c>
      <c r="B456" s="12" t="s">
        <v>74</v>
      </c>
      <c r="C456" s="12">
        <v>2013</v>
      </c>
      <c r="D456" s="12" t="s">
        <v>382</v>
      </c>
      <c r="E456" s="12" t="s">
        <v>376</v>
      </c>
      <c r="F456" s="12">
        <v>2</v>
      </c>
      <c r="G456" s="15">
        <v>412664</v>
      </c>
    </row>
    <row r="457" spans="1:7" x14ac:dyDescent="0.2">
      <c r="A457" s="12" t="s">
        <v>414</v>
      </c>
      <c r="B457" s="12" t="s">
        <v>74</v>
      </c>
      <c r="C457" s="12">
        <v>2013</v>
      </c>
      <c r="D457" s="12" t="s">
        <v>382</v>
      </c>
      <c r="E457" s="12" t="s">
        <v>377</v>
      </c>
      <c r="F457" s="12">
        <v>3</v>
      </c>
      <c r="G457" s="15">
        <v>444444</v>
      </c>
    </row>
    <row r="458" spans="1:7" x14ac:dyDescent="0.2">
      <c r="A458" s="12" t="s">
        <v>414</v>
      </c>
      <c r="B458" s="12" t="s">
        <v>74</v>
      </c>
      <c r="C458" s="12">
        <v>2013</v>
      </c>
      <c r="D458" s="12" t="s">
        <v>379</v>
      </c>
      <c r="E458" s="12" t="s">
        <v>366</v>
      </c>
      <c r="F458" s="12">
        <v>4</v>
      </c>
      <c r="G458" s="15">
        <v>469756</v>
      </c>
    </row>
    <row r="459" spans="1:7" x14ac:dyDescent="0.2">
      <c r="A459" s="12" t="s">
        <v>414</v>
      </c>
      <c r="B459" s="12" t="s">
        <v>74</v>
      </c>
      <c r="C459" s="12">
        <v>2013</v>
      </c>
      <c r="D459" s="12" t="s">
        <v>379</v>
      </c>
      <c r="E459" s="12" t="s">
        <v>367</v>
      </c>
      <c r="F459" s="12">
        <v>5</v>
      </c>
      <c r="G459" s="15">
        <v>452564</v>
      </c>
    </row>
    <row r="460" spans="1:7" x14ac:dyDescent="0.2">
      <c r="A460" s="12" t="s">
        <v>414</v>
      </c>
      <c r="B460" s="12" t="s">
        <v>74</v>
      </c>
      <c r="C460" s="12">
        <v>2013</v>
      </c>
      <c r="D460" s="12" t="s">
        <v>379</v>
      </c>
      <c r="E460" s="12" t="s">
        <v>368</v>
      </c>
      <c r="F460" s="12">
        <v>6</v>
      </c>
      <c r="G460" s="15">
        <v>450996</v>
      </c>
    </row>
    <row r="461" spans="1:7" x14ac:dyDescent="0.2">
      <c r="A461" s="12" t="s">
        <v>414</v>
      </c>
      <c r="B461" s="12" t="s">
        <v>74</v>
      </c>
      <c r="C461" s="12">
        <v>2013</v>
      </c>
      <c r="D461" s="12" t="s">
        <v>380</v>
      </c>
      <c r="E461" s="12" t="s">
        <v>369</v>
      </c>
      <c r="F461" s="12">
        <v>7</v>
      </c>
      <c r="G461" s="15">
        <v>470540</v>
      </c>
    </row>
    <row r="462" spans="1:7" x14ac:dyDescent="0.2">
      <c r="A462" s="12" t="s">
        <v>414</v>
      </c>
      <c r="B462" s="12" t="s">
        <v>74</v>
      </c>
      <c r="C462" s="12">
        <v>2013</v>
      </c>
      <c r="D462" s="12" t="s">
        <v>380</v>
      </c>
      <c r="E462" s="12" t="s">
        <v>370</v>
      </c>
      <c r="F462" s="12">
        <v>8</v>
      </c>
      <c r="G462" s="15">
        <v>416304</v>
      </c>
    </row>
    <row r="463" spans="1:7" x14ac:dyDescent="0.2">
      <c r="A463" s="12" t="s">
        <v>414</v>
      </c>
      <c r="B463" s="12" t="s">
        <v>74</v>
      </c>
      <c r="C463" s="12">
        <v>2013</v>
      </c>
      <c r="D463" s="12" t="s">
        <v>380</v>
      </c>
      <c r="E463" s="12" t="s">
        <v>371</v>
      </c>
      <c r="F463" s="12">
        <v>9</v>
      </c>
      <c r="G463" s="15">
        <v>481656</v>
      </c>
    </row>
    <row r="464" spans="1:7" x14ac:dyDescent="0.2">
      <c r="A464" s="12" t="s">
        <v>414</v>
      </c>
      <c r="B464" s="12" t="s">
        <v>74</v>
      </c>
      <c r="C464" s="12">
        <v>2013</v>
      </c>
      <c r="D464" s="12" t="s">
        <v>381</v>
      </c>
      <c r="E464" s="12" t="s">
        <v>372</v>
      </c>
      <c r="F464" s="12">
        <v>10</v>
      </c>
      <c r="G464" s="15">
        <v>579404</v>
      </c>
    </row>
    <row r="465" spans="1:7" x14ac:dyDescent="0.2">
      <c r="A465" s="12" t="s">
        <v>414</v>
      </c>
      <c r="B465" s="12" t="s">
        <v>74</v>
      </c>
      <c r="C465" s="12">
        <v>2013</v>
      </c>
      <c r="D465" s="12" t="s">
        <v>381</v>
      </c>
      <c r="E465" s="12" t="s">
        <v>373</v>
      </c>
      <c r="F465" s="12">
        <v>11</v>
      </c>
      <c r="G465" s="15">
        <v>498988</v>
      </c>
    </row>
    <row r="466" spans="1:7" x14ac:dyDescent="0.2">
      <c r="A466" s="12" t="s">
        <v>414</v>
      </c>
      <c r="B466" s="12" t="s">
        <v>74</v>
      </c>
      <c r="C466" s="12">
        <v>2013</v>
      </c>
      <c r="D466" s="12" t="s">
        <v>381</v>
      </c>
      <c r="E466" s="12" t="s">
        <v>374</v>
      </c>
      <c r="F466" s="12">
        <v>12</v>
      </c>
      <c r="G466" s="15">
        <v>770000</v>
      </c>
    </row>
    <row r="467" spans="1:7" x14ac:dyDescent="0.2">
      <c r="A467" s="12" t="s">
        <v>414</v>
      </c>
      <c r="B467" s="12" t="s">
        <v>74</v>
      </c>
      <c r="C467" s="12">
        <v>2014</v>
      </c>
      <c r="D467" s="12" t="s">
        <v>382</v>
      </c>
      <c r="E467" s="12" t="s">
        <v>375</v>
      </c>
      <c r="F467" s="12">
        <v>1</v>
      </c>
      <c r="G467" s="15">
        <v>492968</v>
      </c>
    </row>
    <row r="468" spans="1:7" x14ac:dyDescent="0.2">
      <c r="A468" s="12" t="s">
        <v>414</v>
      </c>
      <c r="B468" s="12" t="s">
        <v>74</v>
      </c>
      <c r="C468" s="12">
        <v>2014</v>
      </c>
      <c r="D468" s="12" t="s">
        <v>382</v>
      </c>
      <c r="E468" s="12" t="s">
        <v>376</v>
      </c>
      <c r="F468" s="12">
        <v>2</v>
      </c>
      <c r="G468" s="15">
        <v>490644</v>
      </c>
    </row>
    <row r="469" spans="1:7" x14ac:dyDescent="0.2">
      <c r="A469" s="12" t="s">
        <v>414</v>
      </c>
      <c r="B469" s="12" t="s">
        <v>74</v>
      </c>
      <c r="C469" s="12">
        <v>2014</v>
      </c>
      <c r="D469" s="12" t="s">
        <v>382</v>
      </c>
      <c r="E469" s="12" t="s">
        <v>377</v>
      </c>
      <c r="F469" s="12">
        <v>3</v>
      </c>
      <c r="G469" s="15">
        <v>564284</v>
      </c>
    </row>
    <row r="470" spans="1:7" x14ac:dyDescent="0.2">
      <c r="A470" s="12" t="s">
        <v>414</v>
      </c>
      <c r="B470" s="12" t="s">
        <v>74</v>
      </c>
      <c r="C470" s="12">
        <v>2014</v>
      </c>
      <c r="D470" s="12" t="s">
        <v>379</v>
      </c>
      <c r="E470" s="12" t="s">
        <v>366</v>
      </c>
      <c r="F470" s="12">
        <v>4</v>
      </c>
      <c r="G470" s="15">
        <v>560308</v>
      </c>
    </row>
    <row r="471" spans="1:7" x14ac:dyDescent="0.2">
      <c r="A471" s="12" t="s">
        <v>414</v>
      </c>
      <c r="B471" s="12" t="s">
        <v>74</v>
      </c>
      <c r="C471" s="12">
        <v>2014</v>
      </c>
      <c r="D471" s="12" t="s">
        <v>379</v>
      </c>
      <c r="E471" s="12" t="s">
        <v>367</v>
      </c>
      <c r="F471" s="12">
        <v>5</v>
      </c>
      <c r="G471" s="15">
        <v>575820</v>
      </c>
    </row>
    <row r="472" spans="1:7" x14ac:dyDescent="0.2">
      <c r="A472" s="12" t="s">
        <v>414</v>
      </c>
      <c r="B472" s="12" t="s">
        <v>74</v>
      </c>
      <c r="C472" s="12">
        <v>2014</v>
      </c>
      <c r="D472" s="12" t="s">
        <v>379</v>
      </c>
      <c r="E472" s="12" t="s">
        <v>368</v>
      </c>
      <c r="F472" s="12">
        <v>6</v>
      </c>
      <c r="G472" s="15">
        <v>679000</v>
      </c>
    </row>
    <row r="473" spans="1:7" x14ac:dyDescent="0.2">
      <c r="A473" s="12" t="s">
        <v>414</v>
      </c>
      <c r="B473" s="12" t="s">
        <v>74</v>
      </c>
      <c r="C473" s="12">
        <v>2014</v>
      </c>
      <c r="D473" s="12" t="s">
        <v>380</v>
      </c>
      <c r="E473" s="12" t="s">
        <v>369</v>
      </c>
      <c r="F473" s="12">
        <v>7</v>
      </c>
      <c r="G473" s="15">
        <v>514136</v>
      </c>
    </row>
    <row r="474" spans="1:7" x14ac:dyDescent="0.2">
      <c r="A474" s="12" t="s">
        <v>414</v>
      </c>
      <c r="B474" s="12" t="s">
        <v>74</v>
      </c>
      <c r="C474" s="12">
        <v>2014</v>
      </c>
      <c r="D474" s="12" t="s">
        <v>380</v>
      </c>
      <c r="E474" s="12" t="s">
        <v>370</v>
      </c>
      <c r="F474" s="12">
        <v>8</v>
      </c>
      <c r="G474" s="15">
        <v>501396</v>
      </c>
    </row>
    <row r="475" spans="1:7" x14ac:dyDescent="0.2">
      <c r="A475" s="12" t="s">
        <v>414</v>
      </c>
      <c r="B475" s="12" t="s">
        <v>74</v>
      </c>
      <c r="C475" s="12">
        <v>2014</v>
      </c>
      <c r="D475" s="12" t="s">
        <v>380</v>
      </c>
      <c r="E475" s="12" t="s">
        <v>371</v>
      </c>
      <c r="F475" s="12">
        <v>9</v>
      </c>
      <c r="G475" s="15">
        <v>507584</v>
      </c>
    </row>
    <row r="476" spans="1:7" x14ac:dyDescent="0.2">
      <c r="A476" s="12" t="s">
        <v>414</v>
      </c>
      <c r="B476" s="12" t="s">
        <v>74</v>
      </c>
      <c r="C476" s="12">
        <v>2014</v>
      </c>
      <c r="D476" s="12" t="s">
        <v>381</v>
      </c>
      <c r="E476" s="12" t="s">
        <v>372</v>
      </c>
      <c r="F476" s="12">
        <v>10</v>
      </c>
      <c r="G476" s="15">
        <v>511140</v>
      </c>
    </row>
    <row r="477" spans="1:7" x14ac:dyDescent="0.2">
      <c r="A477" s="12" t="s">
        <v>414</v>
      </c>
      <c r="B477" s="12" t="s">
        <v>74</v>
      </c>
      <c r="C477" s="12">
        <v>2014</v>
      </c>
      <c r="D477" s="12" t="s">
        <v>381</v>
      </c>
      <c r="E477" s="12" t="s">
        <v>373</v>
      </c>
      <c r="F477" s="12">
        <v>11</v>
      </c>
      <c r="G477" s="15">
        <v>550536</v>
      </c>
    </row>
    <row r="478" spans="1:7" x14ac:dyDescent="0.2">
      <c r="A478" s="12" t="s">
        <v>414</v>
      </c>
      <c r="B478" s="12" t="s">
        <v>74</v>
      </c>
      <c r="C478" s="12">
        <v>2014</v>
      </c>
      <c r="D478" s="12" t="s">
        <v>381</v>
      </c>
      <c r="E478" s="12" t="s">
        <v>374</v>
      </c>
      <c r="F478" s="12">
        <v>12</v>
      </c>
      <c r="G478" s="15">
        <v>916468</v>
      </c>
    </row>
    <row r="479" spans="1:7" x14ac:dyDescent="0.2">
      <c r="A479" s="12" t="s">
        <v>453</v>
      </c>
      <c r="B479" s="12" t="s">
        <v>4</v>
      </c>
      <c r="C479" s="12">
        <v>2013</v>
      </c>
      <c r="D479" s="12" t="s">
        <v>379</v>
      </c>
      <c r="E479" s="12" t="s">
        <v>367</v>
      </c>
      <c r="F479" s="12">
        <v>5</v>
      </c>
      <c r="G479" s="15">
        <v>30912999.799999982</v>
      </c>
    </row>
    <row r="480" spans="1:7" x14ac:dyDescent="0.2">
      <c r="A480" s="12" t="s">
        <v>424</v>
      </c>
      <c r="B480" s="12" t="s">
        <v>4</v>
      </c>
      <c r="C480" s="12">
        <v>2012</v>
      </c>
      <c r="D480" s="12" t="s">
        <v>381</v>
      </c>
      <c r="E480" s="12" t="s">
        <v>372</v>
      </c>
      <c r="F480" s="12">
        <v>10</v>
      </c>
      <c r="G480" s="15">
        <v>30768425.070000011</v>
      </c>
    </row>
    <row r="481" spans="1:7" x14ac:dyDescent="0.2">
      <c r="A481" s="12" t="s">
        <v>429</v>
      </c>
      <c r="B481" s="12" t="s">
        <v>4</v>
      </c>
      <c r="C481" s="12">
        <v>2011</v>
      </c>
      <c r="D481" s="12" t="s">
        <v>382</v>
      </c>
      <c r="E481" s="12" t="s">
        <v>375</v>
      </c>
      <c r="F481" s="12">
        <v>1</v>
      </c>
      <c r="G481" s="15">
        <v>30210594.910000019</v>
      </c>
    </row>
    <row r="482" spans="1:7" x14ac:dyDescent="0.2">
      <c r="A482" s="12" t="s">
        <v>453</v>
      </c>
      <c r="B482" s="12" t="s">
        <v>4</v>
      </c>
      <c r="C482" s="12">
        <v>2013</v>
      </c>
      <c r="D482" s="12" t="s">
        <v>380</v>
      </c>
      <c r="E482" s="12" t="s">
        <v>369</v>
      </c>
      <c r="F482" s="12">
        <v>7</v>
      </c>
      <c r="G482" s="15">
        <v>30204886.530000016</v>
      </c>
    </row>
    <row r="483" spans="1:7" x14ac:dyDescent="0.2">
      <c r="A483" s="12" t="s">
        <v>424</v>
      </c>
      <c r="B483" s="12" t="s">
        <v>4</v>
      </c>
      <c r="C483" s="12">
        <v>2012</v>
      </c>
      <c r="D483" s="12" t="s">
        <v>380</v>
      </c>
      <c r="E483" s="12" t="s">
        <v>371</v>
      </c>
      <c r="F483" s="12">
        <v>9</v>
      </c>
      <c r="G483" s="15">
        <v>30162357.249999985</v>
      </c>
    </row>
    <row r="484" spans="1:7" x14ac:dyDescent="0.2">
      <c r="A484" s="12" t="s">
        <v>424</v>
      </c>
      <c r="B484" s="12" t="s">
        <v>4</v>
      </c>
      <c r="C484" s="12">
        <v>2012</v>
      </c>
      <c r="D484" s="12" t="s">
        <v>380</v>
      </c>
      <c r="E484" s="12" t="s">
        <v>369</v>
      </c>
      <c r="F484" s="12">
        <v>7</v>
      </c>
      <c r="G484" s="15">
        <v>29908145.87000002</v>
      </c>
    </row>
    <row r="485" spans="1:7" x14ac:dyDescent="0.2">
      <c r="A485" s="12" t="s">
        <v>424</v>
      </c>
      <c r="B485" s="12" t="s">
        <v>4</v>
      </c>
      <c r="C485" s="12">
        <v>2012</v>
      </c>
      <c r="D485" s="12" t="s">
        <v>379</v>
      </c>
      <c r="E485" s="12" t="s">
        <v>367</v>
      </c>
      <c r="F485" s="12">
        <v>5</v>
      </c>
      <c r="G485" s="15">
        <v>29621052.879999962</v>
      </c>
    </row>
    <row r="486" spans="1:7" x14ac:dyDescent="0.2">
      <c r="A486" s="12" t="s">
        <v>453</v>
      </c>
      <c r="B486" s="12" t="s">
        <v>4</v>
      </c>
      <c r="C486" s="12">
        <v>2013</v>
      </c>
      <c r="D486" s="12" t="s">
        <v>379</v>
      </c>
      <c r="E486" s="12" t="s">
        <v>368</v>
      </c>
      <c r="F486" s="12">
        <v>6</v>
      </c>
      <c r="G486" s="15">
        <v>29520153.520000014</v>
      </c>
    </row>
    <row r="487" spans="1:7" x14ac:dyDescent="0.2">
      <c r="A487" s="12" t="s">
        <v>424</v>
      </c>
      <c r="B487" s="12" t="s">
        <v>4</v>
      </c>
      <c r="C487" s="12">
        <v>2012</v>
      </c>
      <c r="D487" s="12" t="s">
        <v>382</v>
      </c>
      <c r="E487" s="12" t="s">
        <v>377</v>
      </c>
      <c r="F487" s="12">
        <v>3</v>
      </c>
      <c r="G487" s="15">
        <v>28999998.96999998</v>
      </c>
    </row>
    <row r="488" spans="1:7" x14ac:dyDescent="0.2">
      <c r="A488" s="12" t="s">
        <v>453</v>
      </c>
      <c r="B488" s="12" t="s">
        <v>4</v>
      </c>
      <c r="C488" s="12">
        <v>2013</v>
      </c>
      <c r="D488" s="12" t="s">
        <v>382</v>
      </c>
      <c r="E488" s="12" t="s">
        <v>377</v>
      </c>
      <c r="F488" s="12">
        <v>3</v>
      </c>
      <c r="G488" s="15">
        <v>28928720.299999967</v>
      </c>
    </row>
    <row r="489" spans="1:7" x14ac:dyDescent="0.2">
      <c r="A489" s="12" t="s">
        <v>424</v>
      </c>
      <c r="B489" s="12" t="s">
        <v>4</v>
      </c>
      <c r="C489" s="12">
        <v>2011</v>
      </c>
      <c r="D489" s="12" t="s">
        <v>381</v>
      </c>
      <c r="E489" s="12" t="s">
        <v>374</v>
      </c>
      <c r="F489" s="12">
        <v>12</v>
      </c>
      <c r="G489" s="15">
        <v>27089697.919999987</v>
      </c>
    </row>
    <row r="490" spans="1:7" x14ac:dyDescent="0.2">
      <c r="A490" s="12" t="s">
        <v>429</v>
      </c>
      <c r="B490" s="12" t="s">
        <v>4</v>
      </c>
      <c r="C490" s="12">
        <v>2010</v>
      </c>
      <c r="D490" s="12" t="s">
        <v>381</v>
      </c>
      <c r="E490" s="12" t="s">
        <v>373</v>
      </c>
      <c r="F490" s="12">
        <v>11</v>
      </c>
      <c r="G490" s="15">
        <v>27052520.389999993</v>
      </c>
    </row>
    <row r="491" spans="1:7" x14ac:dyDescent="0.2">
      <c r="A491" s="12" t="s">
        <v>424</v>
      </c>
      <c r="B491" s="12" t="s">
        <v>4</v>
      </c>
      <c r="C491" s="12">
        <v>2012</v>
      </c>
      <c r="D491" s="12" t="s">
        <v>379</v>
      </c>
      <c r="E491" s="12" t="s">
        <v>366</v>
      </c>
      <c r="F491" s="12">
        <v>4</v>
      </c>
      <c r="G491" s="15">
        <v>26984829.949999999</v>
      </c>
    </row>
    <row r="492" spans="1:7" x14ac:dyDescent="0.2">
      <c r="A492" s="12" t="s">
        <v>453</v>
      </c>
      <c r="B492" s="12" t="s">
        <v>4</v>
      </c>
      <c r="C492" s="12">
        <v>2012</v>
      </c>
      <c r="D492" s="12" t="s">
        <v>381</v>
      </c>
      <c r="E492" s="12" t="s">
        <v>374</v>
      </c>
      <c r="F492" s="12">
        <v>12</v>
      </c>
      <c r="G492" s="15">
        <v>26173303.62999998</v>
      </c>
    </row>
    <row r="493" spans="1:7" x14ac:dyDescent="0.2">
      <c r="A493" s="12" t="s">
        <v>448</v>
      </c>
      <c r="B493" s="12" t="s">
        <v>4</v>
      </c>
      <c r="C493" s="12">
        <v>2014</v>
      </c>
      <c r="D493" s="12" t="s">
        <v>381</v>
      </c>
      <c r="E493" s="12" t="s">
        <v>374</v>
      </c>
      <c r="F493" s="12">
        <v>12</v>
      </c>
      <c r="G493" s="15">
        <v>26090621.080000006</v>
      </c>
    </row>
    <row r="494" spans="1:7" x14ac:dyDescent="0.2">
      <c r="A494" s="12" t="s">
        <v>414</v>
      </c>
      <c r="B494" s="12" t="s">
        <v>4</v>
      </c>
      <c r="C494" s="12">
        <v>2014</v>
      </c>
      <c r="D494" s="12" t="s">
        <v>379</v>
      </c>
      <c r="E494" s="12" t="s">
        <v>367</v>
      </c>
      <c r="F494" s="12">
        <v>5</v>
      </c>
      <c r="G494" s="15">
        <v>26011846.489999995</v>
      </c>
    </row>
    <row r="495" spans="1:7" x14ac:dyDescent="0.2">
      <c r="A495" s="12" t="s">
        <v>424</v>
      </c>
      <c r="B495" s="12" t="s">
        <v>4</v>
      </c>
      <c r="C495" s="12">
        <v>2012</v>
      </c>
      <c r="D495" s="12" t="s">
        <v>382</v>
      </c>
      <c r="E495" s="12" t="s">
        <v>376</v>
      </c>
      <c r="F495" s="12">
        <v>2</v>
      </c>
      <c r="G495" s="15">
        <v>26010386.489999991</v>
      </c>
    </row>
    <row r="496" spans="1:7" x14ac:dyDescent="0.2">
      <c r="A496" s="12" t="s">
        <v>414</v>
      </c>
      <c r="B496" s="12" t="s">
        <v>4</v>
      </c>
      <c r="C496" s="12">
        <v>2014</v>
      </c>
      <c r="D496" s="12" t="s">
        <v>381</v>
      </c>
      <c r="E496" s="12" t="s">
        <v>373</v>
      </c>
      <c r="F496" s="12">
        <v>11</v>
      </c>
      <c r="G496" s="15">
        <v>25478904.350000024</v>
      </c>
    </row>
    <row r="497" spans="1:7" x14ac:dyDescent="0.2">
      <c r="A497" s="12" t="s">
        <v>453</v>
      </c>
      <c r="B497" s="12" t="s">
        <v>4</v>
      </c>
      <c r="C497" s="12">
        <v>2013</v>
      </c>
      <c r="D497" s="12" t="s">
        <v>382</v>
      </c>
      <c r="E497" s="12" t="s">
        <v>376</v>
      </c>
      <c r="F497" s="12">
        <v>2</v>
      </c>
      <c r="G497" s="15">
        <v>25427284.909999989</v>
      </c>
    </row>
    <row r="498" spans="1:7" x14ac:dyDescent="0.2">
      <c r="A498" s="12" t="s">
        <v>414</v>
      </c>
      <c r="B498" s="12" t="s">
        <v>4</v>
      </c>
      <c r="C498" s="12">
        <v>2013</v>
      </c>
      <c r="D498" s="12" t="s">
        <v>381</v>
      </c>
      <c r="E498" s="12" t="s">
        <v>372</v>
      </c>
      <c r="F498" s="12">
        <v>10</v>
      </c>
      <c r="G498" s="15">
        <v>25377225.840000007</v>
      </c>
    </row>
    <row r="499" spans="1:7" x14ac:dyDescent="0.2">
      <c r="A499" s="12" t="s">
        <v>440</v>
      </c>
      <c r="B499" s="12" t="s">
        <v>4</v>
      </c>
      <c r="C499" s="12">
        <v>2014</v>
      </c>
      <c r="D499" s="12" t="s">
        <v>382</v>
      </c>
      <c r="E499" s="12" t="s">
        <v>377</v>
      </c>
      <c r="F499" s="12">
        <v>3</v>
      </c>
      <c r="G499" s="15">
        <v>25212277.459999967</v>
      </c>
    </row>
    <row r="500" spans="1:7" x14ac:dyDescent="0.2">
      <c r="A500" s="12" t="s">
        <v>429</v>
      </c>
      <c r="B500" s="12" t="s">
        <v>4</v>
      </c>
      <c r="C500" s="12">
        <v>2010</v>
      </c>
      <c r="D500" s="12" t="s">
        <v>381</v>
      </c>
      <c r="E500" s="12" t="s">
        <v>372</v>
      </c>
      <c r="F500" s="12">
        <v>10</v>
      </c>
      <c r="G500" s="15">
        <v>25210636.750000011</v>
      </c>
    </row>
    <row r="501" spans="1:7" x14ac:dyDescent="0.2">
      <c r="A501" s="12" t="s">
        <v>414</v>
      </c>
      <c r="B501" s="12" t="s">
        <v>4</v>
      </c>
      <c r="C501" s="12">
        <v>2014</v>
      </c>
      <c r="D501" s="12" t="s">
        <v>379</v>
      </c>
      <c r="E501" s="12" t="s">
        <v>366</v>
      </c>
      <c r="F501" s="12">
        <v>4</v>
      </c>
      <c r="G501" s="15">
        <v>25194704.480000004</v>
      </c>
    </row>
    <row r="502" spans="1:7" x14ac:dyDescent="0.2">
      <c r="A502" s="12" t="s">
        <v>440</v>
      </c>
      <c r="B502" s="12" t="s">
        <v>4</v>
      </c>
      <c r="C502" s="12">
        <v>2013</v>
      </c>
      <c r="D502" s="12" t="s">
        <v>381</v>
      </c>
      <c r="E502" s="12" t="s">
        <v>374</v>
      </c>
      <c r="F502" s="12">
        <v>12</v>
      </c>
      <c r="G502" s="15">
        <v>25082220.95000001</v>
      </c>
    </row>
    <row r="503" spans="1:7" x14ac:dyDescent="0.2">
      <c r="A503" s="12" t="s">
        <v>424</v>
      </c>
      <c r="B503" s="12" t="s">
        <v>4</v>
      </c>
      <c r="C503" s="12">
        <v>2011</v>
      </c>
      <c r="D503" s="12" t="s">
        <v>379</v>
      </c>
      <c r="E503" s="12" t="s">
        <v>368</v>
      </c>
      <c r="F503" s="12">
        <v>6</v>
      </c>
      <c r="G503" s="15">
        <v>24878581.410000008</v>
      </c>
    </row>
    <row r="504" spans="1:7" x14ac:dyDescent="0.2">
      <c r="A504" s="12" t="s">
        <v>414</v>
      </c>
      <c r="B504" s="12" t="s">
        <v>4</v>
      </c>
      <c r="C504" s="12">
        <v>2014</v>
      </c>
      <c r="D504" s="12" t="s">
        <v>382</v>
      </c>
      <c r="E504" s="12" t="s">
        <v>377</v>
      </c>
      <c r="F504" s="12">
        <v>3</v>
      </c>
      <c r="G504" s="15">
        <v>24681072.609999977</v>
      </c>
    </row>
    <row r="505" spans="1:7" x14ac:dyDescent="0.2">
      <c r="A505" s="12" t="s">
        <v>453</v>
      </c>
      <c r="B505" s="12" t="s">
        <v>4</v>
      </c>
      <c r="C505" s="12">
        <v>2013</v>
      </c>
      <c r="D505" s="12" t="s">
        <v>382</v>
      </c>
      <c r="E505" s="12" t="s">
        <v>375</v>
      </c>
      <c r="F505" s="12">
        <v>1</v>
      </c>
      <c r="G505" s="15">
        <v>24560980.909999996</v>
      </c>
    </row>
    <row r="506" spans="1:7" x14ac:dyDescent="0.2">
      <c r="A506" s="12" t="s">
        <v>421</v>
      </c>
      <c r="B506" s="12" t="s">
        <v>4</v>
      </c>
      <c r="C506" s="12">
        <v>2013</v>
      </c>
      <c r="D506" s="12" t="s">
        <v>381</v>
      </c>
      <c r="E506" s="12" t="s">
        <v>374</v>
      </c>
      <c r="F506" s="12">
        <v>12</v>
      </c>
      <c r="G506" s="15">
        <v>23923909.030000005</v>
      </c>
    </row>
    <row r="507" spans="1:7" x14ac:dyDescent="0.2">
      <c r="A507" s="12" t="s">
        <v>429</v>
      </c>
      <c r="B507" s="12" t="s">
        <v>4</v>
      </c>
      <c r="C507" s="12">
        <v>2010</v>
      </c>
      <c r="D507" s="12" t="s">
        <v>380</v>
      </c>
      <c r="E507" s="12" t="s">
        <v>371</v>
      </c>
      <c r="F507" s="12">
        <v>9</v>
      </c>
      <c r="G507" s="15">
        <v>23698881.00999999</v>
      </c>
    </row>
    <row r="508" spans="1:7" x14ac:dyDescent="0.2">
      <c r="A508" s="12" t="s">
        <v>440</v>
      </c>
      <c r="B508" s="12" t="s">
        <v>4</v>
      </c>
      <c r="C508" s="12">
        <v>2014</v>
      </c>
      <c r="D508" s="12" t="s">
        <v>381</v>
      </c>
      <c r="E508" s="12" t="s">
        <v>373</v>
      </c>
      <c r="F508" s="12">
        <v>11</v>
      </c>
      <c r="G508" s="15">
        <v>23664594.580000002</v>
      </c>
    </row>
    <row r="509" spans="1:7" x14ac:dyDescent="0.2">
      <c r="A509" s="12" t="s">
        <v>424</v>
      </c>
      <c r="B509" s="12" t="s">
        <v>4</v>
      </c>
      <c r="C509" s="12">
        <v>2012</v>
      </c>
      <c r="D509" s="12" t="s">
        <v>382</v>
      </c>
      <c r="E509" s="12" t="s">
        <v>375</v>
      </c>
      <c r="F509" s="12">
        <v>1</v>
      </c>
      <c r="G509" s="15">
        <v>23659140.499999989</v>
      </c>
    </row>
    <row r="510" spans="1:7" x14ac:dyDescent="0.2">
      <c r="A510" s="12" t="s">
        <v>414</v>
      </c>
      <c r="B510" s="12" t="s">
        <v>4</v>
      </c>
      <c r="C510" s="12">
        <v>2014</v>
      </c>
      <c r="D510" s="12" t="s">
        <v>380</v>
      </c>
      <c r="E510" s="12" t="s">
        <v>369</v>
      </c>
      <c r="F510" s="12">
        <v>7</v>
      </c>
      <c r="G510" s="15">
        <v>23634555.779999997</v>
      </c>
    </row>
    <row r="511" spans="1:7" x14ac:dyDescent="0.2">
      <c r="A511" s="12" t="s">
        <v>414</v>
      </c>
      <c r="B511" s="12" t="s">
        <v>4</v>
      </c>
      <c r="C511" s="12">
        <v>2014</v>
      </c>
      <c r="D511" s="12" t="s">
        <v>380</v>
      </c>
      <c r="E511" s="12" t="s">
        <v>371</v>
      </c>
      <c r="F511" s="12">
        <v>9</v>
      </c>
      <c r="G511" s="15">
        <v>23542598.829999998</v>
      </c>
    </row>
    <row r="512" spans="1:7" x14ac:dyDescent="0.2">
      <c r="A512" s="12" t="s">
        <v>414</v>
      </c>
      <c r="B512" s="12" t="s">
        <v>4</v>
      </c>
      <c r="C512" s="12">
        <v>2014</v>
      </c>
      <c r="D512" s="12" t="s">
        <v>381</v>
      </c>
      <c r="E512" s="12" t="s">
        <v>372</v>
      </c>
      <c r="F512" s="12">
        <v>10</v>
      </c>
      <c r="G512" s="15">
        <v>23526715.74000001</v>
      </c>
    </row>
    <row r="513" spans="1:7" x14ac:dyDescent="0.2">
      <c r="A513" s="12" t="s">
        <v>440</v>
      </c>
      <c r="B513" s="12" t="s">
        <v>4</v>
      </c>
      <c r="C513" s="12">
        <v>2012</v>
      </c>
      <c r="D513" s="12" t="s">
        <v>381</v>
      </c>
      <c r="E513" s="12" t="s">
        <v>374</v>
      </c>
      <c r="F513" s="12">
        <v>12</v>
      </c>
      <c r="G513" s="15">
        <v>23421635.210000027</v>
      </c>
    </row>
    <row r="514" spans="1:7" x14ac:dyDescent="0.2">
      <c r="A514" s="12" t="s">
        <v>453</v>
      </c>
      <c r="B514" s="12" t="s">
        <v>4</v>
      </c>
      <c r="C514" s="12">
        <v>2012</v>
      </c>
      <c r="D514" s="12" t="s">
        <v>381</v>
      </c>
      <c r="E514" s="12" t="s">
        <v>373</v>
      </c>
      <c r="F514" s="12">
        <v>11</v>
      </c>
      <c r="G514" s="15">
        <v>23409779.590000037</v>
      </c>
    </row>
    <row r="515" spans="1:7" x14ac:dyDescent="0.2">
      <c r="A515" s="12" t="s">
        <v>424</v>
      </c>
      <c r="B515" s="12" t="s">
        <v>4</v>
      </c>
      <c r="C515" s="12">
        <v>2011</v>
      </c>
      <c r="D515" s="12" t="s">
        <v>382</v>
      </c>
      <c r="E515" s="12" t="s">
        <v>377</v>
      </c>
      <c r="F515" s="12">
        <v>3</v>
      </c>
      <c r="G515" s="15">
        <v>23170702.789999977</v>
      </c>
    </row>
    <row r="516" spans="1:7" x14ac:dyDescent="0.2">
      <c r="A516" s="12" t="s">
        <v>440</v>
      </c>
      <c r="B516" s="12" t="s">
        <v>4</v>
      </c>
      <c r="C516" s="12">
        <v>2014</v>
      </c>
      <c r="D516" s="12" t="s">
        <v>379</v>
      </c>
      <c r="E516" s="12" t="s">
        <v>366</v>
      </c>
      <c r="F516" s="12">
        <v>4</v>
      </c>
      <c r="G516" s="15">
        <v>23128246.400000017</v>
      </c>
    </row>
    <row r="517" spans="1:7" x14ac:dyDescent="0.2">
      <c r="A517" s="12" t="s">
        <v>414</v>
      </c>
      <c r="B517" s="12" t="s">
        <v>4</v>
      </c>
      <c r="C517" s="12">
        <v>2014</v>
      </c>
      <c r="D517" s="12" t="s">
        <v>380</v>
      </c>
      <c r="E517" s="12" t="s">
        <v>370</v>
      </c>
      <c r="F517" s="12">
        <v>8</v>
      </c>
      <c r="G517" s="15">
        <v>23082620.239999995</v>
      </c>
    </row>
    <row r="518" spans="1:7" x14ac:dyDescent="0.2">
      <c r="A518" s="12" t="s">
        <v>421</v>
      </c>
      <c r="B518" s="12" t="s">
        <v>4</v>
      </c>
      <c r="C518" s="12">
        <v>2014</v>
      </c>
      <c r="D518" s="12" t="s">
        <v>382</v>
      </c>
      <c r="E518" s="12" t="s">
        <v>377</v>
      </c>
      <c r="F518" s="12">
        <v>3</v>
      </c>
      <c r="G518" s="15">
        <v>22990209.180000007</v>
      </c>
    </row>
    <row r="519" spans="1:7" x14ac:dyDescent="0.2">
      <c r="A519" s="12" t="s">
        <v>440</v>
      </c>
      <c r="B519" s="12" t="s">
        <v>4</v>
      </c>
      <c r="C519" s="12">
        <v>2014</v>
      </c>
      <c r="D519" s="12" t="s">
        <v>381</v>
      </c>
      <c r="E519" s="12" t="s">
        <v>372</v>
      </c>
      <c r="F519" s="12">
        <v>10</v>
      </c>
      <c r="G519" s="15">
        <v>22450070.099999979</v>
      </c>
    </row>
    <row r="520" spans="1:7" x14ac:dyDescent="0.2">
      <c r="A520" s="12" t="s">
        <v>424</v>
      </c>
      <c r="B520" s="12" t="s">
        <v>4</v>
      </c>
      <c r="C520" s="12">
        <v>2011</v>
      </c>
      <c r="D520" s="12" t="s">
        <v>381</v>
      </c>
      <c r="E520" s="12" t="s">
        <v>373</v>
      </c>
      <c r="F520" s="12">
        <v>11</v>
      </c>
      <c r="G520" s="15">
        <v>22161262.679999992</v>
      </c>
    </row>
    <row r="521" spans="1:7" x14ac:dyDescent="0.2">
      <c r="A521" s="12" t="s">
        <v>421</v>
      </c>
      <c r="B521" s="12" t="s">
        <v>4</v>
      </c>
      <c r="C521" s="12">
        <v>2014</v>
      </c>
      <c r="D521" s="12" t="s">
        <v>379</v>
      </c>
      <c r="E521" s="12" t="s">
        <v>366</v>
      </c>
      <c r="F521" s="12">
        <v>4</v>
      </c>
      <c r="G521" s="15">
        <v>22004677.720000003</v>
      </c>
    </row>
    <row r="522" spans="1:7" x14ac:dyDescent="0.2">
      <c r="A522" s="12" t="s">
        <v>429</v>
      </c>
      <c r="B522" s="12" t="s">
        <v>4</v>
      </c>
      <c r="C522" s="12">
        <v>2010</v>
      </c>
      <c r="D522" s="12" t="s">
        <v>379</v>
      </c>
      <c r="E522" s="12" t="s">
        <v>368</v>
      </c>
      <c r="F522" s="12">
        <v>6</v>
      </c>
      <c r="G522" s="15">
        <v>21996224.719999984</v>
      </c>
    </row>
    <row r="523" spans="1:7" x14ac:dyDescent="0.2">
      <c r="A523" s="12" t="s">
        <v>440</v>
      </c>
      <c r="B523" s="12" t="s">
        <v>4</v>
      </c>
      <c r="C523" s="12">
        <v>2014</v>
      </c>
      <c r="D523" s="12" t="s">
        <v>382</v>
      </c>
      <c r="E523" s="12" t="s">
        <v>376</v>
      </c>
      <c r="F523" s="12">
        <v>2</v>
      </c>
      <c r="G523" s="15">
        <v>21967347.940000016</v>
      </c>
    </row>
    <row r="524" spans="1:7" x14ac:dyDescent="0.2">
      <c r="A524" s="12" t="s">
        <v>414</v>
      </c>
      <c r="B524" s="12" t="s">
        <v>4</v>
      </c>
      <c r="C524" s="12">
        <v>2013</v>
      </c>
      <c r="D524" s="12" t="s">
        <v>381</v>
      </c>
      <c r="E524" s="12" t="s">
        <v>373</v>
      </c>
      <c r="F524" s="12">
        <v>11</v>
      </c>
      <c r="G524" s="15">
        <v>21872818.759999994</v>
      </c>
    </row>
    <row r="525" spans="1:7" x14ac:dyDescent="0.2">
      <c r="A525" s="12" t="s">
        <v>440</v>
      </c>
      <c r="B525" s="12" t="s">
        <v>4</v>
      </c>
      <c r="C525" s="12">
        <v>2014</v>
      </c>
      <c r="D525" s="12" t="s">
        <v>379</v>
      </c>
      <c r="E525" s="12" t="s">
        <v>368</v>
      </c>
      <c r="F525" s="12">
        <v>6</v>
      </c>
      <c r="G525" s="15">
        <v>21847998.740000013</v>
      </c>
    </row>
    <row r="526" spans="1:7" x14ac:dyDescent="0.2">
      <c r="A526" s="12" t="s">
        <v>440</v>
      </c>
      <c r="B526" s="12" t="s">
        <v>4</v>
      </c>
      <c r="C526" s="12">
        <v>2013</v>
      </c>
      <c r="D526" s="12" t="s">
        <v>381</v>
      </c>
      <c r="E526" s="12" t="s">
        <v>373</v>
      </c>
      <c r="F526" s="12">
        <v>11</v>
      </c>
      <c r="G526" s="15">
        <v>21758729.710000001</v>
      </c>
    </row>
    <row r="527" spans="1:7" x14ac:dyDescent="0.2">
      <c r="A527" s="12" t="s">
        <v>453</v>
      </c>
      <c r="B527" s="12" t="s">
        <v>4</v>
      </c>
      <c r="C527" s="12">
        <v>2012</v>
      </c>
      <c r="D527" s="12" t="s">
        <v>381</v>
      </c>
      <c r="E527" s="12" t="s">
        <v>372</v>
      </c>
      <c r="F527" s="12">
        <v>10</v>
      </c>
      <c r="G527" s="15">
        <v>21752491.820000011</v>
      </c>
    </row>
    <row r="528" spans="1:7" x14ac:dyDescent="0.2">
      <c r="A528" s="12" t="s">
        <v>440</v>
      </c>
      <c r="B528" s="12" t="s">
        <v>4</v>
      </c>
      <c r="C528" s="12">
        <v>2013</v>
      </c>
      <c r="D528" s="12" t="s">
        <v>379</v>
      </c>
      <c r="E528" s="12" t="s">
        <v>366</v>
      </c>
      <c r="F528" s="12">
        <v>4</v>
      </c>
      <c r="G528" s="15">
        <v>21644464.669999991</v>
      </c>
    </row>
    <row r="529" spans="1:7" x14ac:dyDescent="0.2">
      <c r="A529" s="12" t="s">
        <v>414</v>
      </c>
      <c r="B529" s="12" t="s">
        <v>4</v>
      </c>
      <c r="C529" s="12">
        <v>2014</v>
      </c>
      <c r="D529" s="12" t="s">
        <v>382</v>
      </c>
      <c r="E529" s="12" t="s">
        <v>375</v>
      </c>
      <c r="F529" s="12">
        <v>1</v>
      </c>
      <c r="G529" s="15">
        <v>21642289.299999982</v>
      </c>
    </row>
    <row r="530" spans="1:7" x14ac:dyDescent="0.2">
      <c r="A530" s="12" t="s">
        <v>414</v>
      </c>
      <c r="B530" s="12" t="s">
        <v>4</v>
      </c>
      <c r="C530" s="12">
        <v>2014</v>
      </c>
      <c r="D530" s="12" t="s">
        <v>382</v>
      </c>
      <c r="E530" s="12" t="s">
        <v>376</v>
      </c>
      <c r="F530" s="12">
        <v>2</v>
      </c>
      <c r="G530" s="15">
        <v>21608534.790000029</v>
      </c>
    </row>
    <row r="531" spans="1:7" x14ac:dyDescent="0.2">
      <c r="A531" s="12" t="s">
        <v>440</v>
      </c>
      <c r="B531" s="12" t="s">
        <v>4</v>
      </c>
      <c r="C531" s="12">
        <v>2014</v>
      </c>
      <c r="D531" s="12" t="s">
        <v>380</v>
      </c>
      <c r="E531" s="12" t="s">
        <v>371</v>
      </c>
      <c r="F531" s="12">
        <v>9</v>
      </c>
      <c r="G531" s="15">
        <v>21605045.32</v>
      </c>
    </row>
    <row r="532" spans="1:7" x14ac:dyDescent="0.2">
      <c r="A532" s="12" t="s">
        <v>440</v>
      </c>
      <c r="B532" s="12" t="s">
        <v>4</v>
      </c>
      <c r="C532" s="12">
        <v>2014</v>
      </c>
      <c r="D532" s="12" t="s">
        <v>380</v>
      </c>
      <c r="E532" s="12" t="s">
        <v>369</v>
      </c>
      <c r="F532" s="12">
        <v>7</v>
      </c>
      <c r="G532" s="15">
        <v>21594174.049999986</v>
      </c>
    </row>
    <row r="533" spans="1:7" x14ac:dyDescent="0.2">
      <c r="A533" s="12" t="s">
        <v>421</v>
      </c>
      <c r="B533" s="12" t="s">
        <v>4</v>
      </c>
      <c r="C533" s="12">
        <v>2012</v>
      </c>
      <c r="D533" s="12" t="s">
        <v>381</v>
      </c>
      <c r="E533" s="12" t="s">
        <v>374</v>
      </c>
      <c r="F533" s="12">
        <v>12</v>
      </c>
      <c r="G533" s="15">
        <v>21500520.900000006</v>
      </c>
    </row>
    <row r="534" spans="1:7" x14ac:dyDescent="0.2">
      <c r="A534" s="12" t="s">
        <v>440</v>
      </c>
      <c r="B534" s="12" t="s">
        <v>4</v>
      </c>
      <c r="C534" s="12">
        <v>2014</v>
      </c>
      <c r="D534" s="12" t="s">
        <v>380</v>
      </c>
      <c r="E534" s="12" t="s">
        <v>370</v>
      </c>
      <c r="F534" s="12">
        <v>8</v>
      </c>
      <c r="G534" s="15">
        <v>21489857.039999995</v>
      </c>
    </row>
    <row r="535" spans="1:7" x14ac:dyDescent="0.2">
      <c r="A535" s="12" t="s">
        <v>440</v>
      </c>
      <c r="B535" s="12" t="s">
        <v>4</v>
      </c>
      <c r="C535" s="12">
        <v>2013</v>
      </c>
      <c r="D535" s="12" t="s">
        <v>381</v>
      </c>
      <c r="E535" s="12" t="s">
        <v>372</v>
      </c>
      <c r="F535" s="12">
        <v>10</v>
      </c>
      <c r="G535" s="15">
        <v>21354621.159999996</v>
      </c>
    </row>
    <row r="536" spans="1:7" x14ac:dyDescent="0.2">
      <c r="A536" s="12" t="s">
        <v>440</v>
      </c>
      <c r="B536" s="12" t="s">
        <v>4</v>
      </c>
      <c r="C536" s="12">
        <v>2014</v>
      </c>
      <c r="D536" s="12" t="s">
        <v>382</v>
      </c>
      <c r="E536" s="12" t="s">
        <v>375</v>
      </c>
      <c r="F536" s="12">
        <v>1</v>
      </c>
      <c r="G536" s="15">
        <v>21209628.870000001</v>
      </c>
    </row>
    <row r="537" spans="1:7" x14ac:dyDescent="0.2">
      <c r="A537" s="12" t="s">
        <v>440</v>
      </c>
      <c r="B537" s="12" t="s">
        <v>4</v>
      </c>
      <c r="C537" s="12">
        <v>2010</v>
      </c>
      <c r="D537" s="12" t="s">
        <v>380</v>
      </c>
      <c r="E537" s="12" t="s">
        <v>369</v>
      </c>
      <c r="F537" s="12">
        <v>7</v>
      </c>
      <c r="G537" s="15">
        <v>21198792.259999998</v>
      </c>
    </row>
    <row r="538" spans="1:7" x14ac:dyDescent="0.2">
      <c r="A538" s="12" t="s">
        <v>440</v>
      </c>
      <c r="B538" s="12" t="s">
        <v>4</v>
      </c>
      <c r="C538" s="12">
        <v>2014</v>
      </c>
      <c r="D538" s="12" t="s">
        <v>379</v>
      </c>
      <c r="E538" s="12" t="s">
        <v>367</v>
      </c>
      <c r="F538" s="12">
        <v>5</v>
      </c>
      <c r="G538" s="15">
        <v>21137516.500000004</v>
      </c>
    </row>
    <row r="539" spans="1:7" x14ac:dyDescent="0.2">
      <c r="A539" s="12" t="s">
        <v>415</v>
      </c>
      <c r="B539" s="12" t="s">
        <v>11</v>
      </c>
      <c r="C539" s="12">
        <v>2010</v>
      </c>
      <c r="D539" s="12" t="s">
        <v>382</v>
      </c>
      <c r="E539" s="12" t="s">
        <v>375</v>
      </c>
      <c r="F539" s="12">
        <v>1</v>
      </c>
      <c r="G539" s="15">
        <v>319932.38549799984</v>
      </c>
    </row>
    <row r="540" spans="1:7" x14ac:dyDescent="0.2">
      <c r="A540" s="12" t="s">
        <v>415</v>
      </c>
      <c r="B540" s="12" t="s">
        <v>11</v>
      </c>
      <c r="C540" s="12">
        <v>2010</v>
      </c>
      <c r="D540" s="12" t="s">
        <v>382</v>
      </c>
      <c r="E540" s="12" t="s">
        <v>376</v>
      </c>
      <c r="F540" s="12">
        <v>2</v>
      </c>
      <c r="G540" s="15">
        <v>391555.54877799953</v>
      </c>
    </row>
    <row r="541" spans="1:7" x14ac:dyDescent="0.2">
      <c r="A541" s="12" t="s">
        <v>415</v>
      </c>
      <c r="B541" s="12" t="s">
        <v>11</v>
      </c>
      <c r="C541" s="12">
        <v>2010</v>
      </c>
      <c r="D541" s="12" t="s">
        <v>382</v>
      </c>
      <c r="E541" s="12" t="s">
        <v>377</v>
      </c>
      <c r="F541" s="12">
        <v>3</v>
      </c>
      <c r="G541" s="15">
        <v>402028.43202399986</v>
      </c>
    </row>
    <row r="542" spans="1:7" x14ac:dyDescent="0.2">
      <c r="A542" s="12" t="s">
        <v>415</v>
      </c>
      <c r="B542" s="12" t="s">
        <v>11</v>
      </c>
      <c r="C542" s="12">
        <v>2010</v>
      </c>
      <c r="D542" s="12" t="s">
        <v>379</v>
      </c>
      <c r="E542" s="12" t="s">
        <v>366</v>
      </c>
      <c r="F542" s="12">
        <v>4</v>
      </c>
      <c r="G542" s="15">
        <v>411098.24956699973</v>
      </c>
    </row>
    <row r="543" spans="1:7" x14ac:dyDescent="0.2">
      <c r="A543" s="12" t="s">
        <v>415</v>
      </c>
      <c r="B543" s="12" t="s">
        <v>11</v>
      </c>
      <c r="C543" s="12">
        <v>2010</v>
      </c>
      <c r="D543" s="12" t="s">
        <v>379</v>
      </c>
      <c r="E543" s="12" t="s">
        <v>367</v>
      </c>
      <c r="F543" s="12">
        <v>5</v>
      </c>
      <c r="G543" s="15">
        <v>474745.65247099957</v>
      </c>
    </row>
    <row r="544" spans="1:7" x14ac:dyDescent="0.2">
      <c r="A544" s="12" t="s">
        <v>415</v>
      </c>
      <c r="B544" s="12" t="s">
        <v>11</v>
      </c>
      <c r="C544" s="12">
        <v>2010</v>
      </c>
      <c r="D544" s="12" t="s">
        <v>379</v>
      </c>
      <c r="E544" s="12" t="s">
        <v>368</v>
      </c>
      <c r="F544" s="12">
        <v>6</v>
      </c>
      <c r="G544" s="15">
        <v>399898.77871600003</v>
      </c>
    </row>
    <row r="545" spans="1:7" x14ac:dyDescent="0.2">
      <c r="A545" s="12" t="s">
        <v>415</v>
      </c>
      <c r="B545" s="12" t="s">
        <v>11</v>
      </c>
      <c r="C545" s="12">
        <v>2010</v>
      </c>
      <c r="D545" s="12" t="s">
        <v>380</v>
      </c>
      <c r="E545" s="12" t="s">
        <v>369</v>
      </c>
      <c r="F545" s="12">
        <v>7</v>
      </c>
      <c r="G545" s="15">
        <v>397543.63273599982</v>
      </c>
    </row>
    <row r="546" spans="1:7" x14ac:dyDescent="0.2">
      <c r="A546" s="12" t="s">
        <v>415</v>
      </c>
      <c r="B546" s="12" t="s">
        <v>11</v>
      </c>
      <c r="C546" s="12">
        <v>2010</v>
      </c>
      <c r="D546" s="12" t="s">
        <v>380</v>
      </c>
      <c r="E546" s="12" t="s">
        <v>370</v>
      </c>
      <c r="F546" s="12">
        <v>8</v>
      </c>
      <c r="G546" s="15">
        <v>365623.88808699988</v>
      </c>
    </row>
    <row r="547" spans="1:7" x14ac:dyDescent="0.2">
      <c r="A547" s="12" t="s">
        <v>415</v>
      </c>
      <c r="B547" s="12" t="s">
        <v>11</v>
      </c>
      <c r="C547" s="12">
        <v>2010</v>
      </c>
      <c r="D547" s="12" t="s">
        <v>380</v>
      </c>
      <c r="E547" s="12" t="s">
        <v>371</v>
      </c>
      <c r="F547" s="12">
        <v>9</v>
      </c>
      <c r="G547" s="15">
        <v>452872.86041499977</v>
      </c>
    </row>
    <row r="548" spans="1:7" x14ac:dyDescent="0.2">
      <c r="A548" s="12" t="s">
        <v>415</v>
      </c>
      <c r="B548" s="12" t="s">
        <v>11</v>
      </c>
      <c r="C548" s="12">
        <v>2010</v>
      </c>
      <c r="D548" s="12" t="s">
        <v>381</v>
      </c>
      <c r="E548" s="12" t="s">
        <v>372</v>
      </c>
      <c r="F548" s="12">
        <v>10</v>
      </c>
      <c r="G548" s="15">
        <v>447728.28619099944</v>
      </c>
    </row>
    <row r="549" spans="1:7" x14ac:dyDescent="0.2">
      <c r="A549" s="12" t="s">
        <v>415</v>
      </c>
      <c r="B549" s="12" t="s">
        <v>11</v>
      </c>
      <c r="C549" s="12">
        <v>2010</v>
      </c>
      <c r="D549" s="12" t="s">
        <v>381</v>
      </c>
      <c r="E549" s="12" t="s">
        <v>373</v>
      </c>
      <c r="F549" s="12">
        <v>11</v>
      </c>
      <c r="G549" s="15">
        <v>511893.4871449999</v>
      </c>
    </row>
    <row r="550" spans="1:7" x14ac:dyDescent="0.2">
      <c r="A550" s="12" t="s">
        <v>415</v>
      </c>
      <c r="B550" s="12" t="s">
        <v>11</v>
      </c>
      <c r="C550" s="12">
        <v>2010</v>
      </c>
      <c r="D550" s="12" t="s">
        <v>381</v>
      </c>
      <c r="E550" s="12" t="s">
        <v>374</v>
      </c>
      <c r="F550" s="12">
        <v>12</v>
      </c>
      <c r="G550" s="15">
        <v>571122.90342499991</v>
      </c>
    </row>
    <row r="551" spans="1:7" x14ac:dyDescent="0.2">
      <c r="A551" s="12" t="s">
        <v>415</v>
      </c>
      <c r="B551" s="12" t="s">
        <v>11</v>
      </c>
      <c r="C551" s="12">
        <v>2011</v>
      </c>
      <c r="D551" s="12" t="s">
        <v>382</v>
      </c>
      <c r="E551" s="12" t="s">
        <v>375</v>
      </c>
      <c r="F551" s="12">
        <v>1</v>
      </c>
      <c r="G551" s="15">
        <v>485410.6220969999</v>
      </c>
    </row>
    <row r="552" spans="1:7" x14ac:dyDescent="0.2">
      <c r="A552" s="12" t="s">
        <v>415</v>
      </c>
      <c r="B552" s="12" t="s">
        <v>11</v>
      </c>
      <c r="C552" s="12">
        <v>2011</v>
      </c>
      <c r="D552" s="12" t="s">
        <v>382</v>
      </c>
      <c r="E552" s="12" t="s">
        <v>376</v>
      </c>
      <c r="F552" s="12">
        <v>2</v>
      </c>
      <c r="G552" s="15">
        <v>509889.10759400018</v>
      </c>
    </row>
    <row r="553" spans="1:7" x14ac:dyDescent="0.2">
      <c r="A553" s="12" t="s">
        <v>415</v>
      </c>
      <c r="B553" s="12" t="s">
        <v>11</v>
      </c>
      <c r="C553" s="12">
        <v>2011</v>
      </c>
      <c r="D553" s="12" t="s">
        <v>382</v>
      </c>
      <c r="E553" s="12" t="s">
        <v>377</v>
      </c>
      <c r="F553" s="12">
        <v>3</v>
      </c>
      <c r="G553" s="15">
        <v>598633.01301700016</v>
      </c>
    </row>
    <row r="554" spans="1:7" x14ac:dyDescent="0.2">
      <c r="A554" s="12" t="s">
        <v>415</v>
      </c>
      <c r="B554" s="12" t="s">
        <v>11</v>
      </c>
      <c r="C554" s="12">
        <v>2011</v>
      </c>
      <c r="D554" s="12" t="s">
        <v>379</v>
      </c>
      <c r="E554" s="12" t="s">
        <v>366</v>
      </c>
      <c r="F554" s="12">
        <v>4</v>
      </c>
      <c r="G554" s="15">
        <v>520061.33389399981</v>
      </c>
    </row>
    <row r="555" spans="1:7" x14ac:dyDescent="0.2">
      <c r="A555" s="12" t="s">
        <v>415</v>
      </c>
      <c r="B555" s="12" t="s">
        <v>11</v>
      </c>
      <c r="C555" s="12">
        <v>2011</v>
      </c>
      <c r="D555" s="12" t="s">
        <v>379</v>
      </c>
      <c r="E555" s="12" t="s">
        <v>367</v>
      </c>
      <c r="F555" s="12">
        <v>5</v>
      </c>
      <c r="G555" s="15">
        <v>564658.77931400004</v>
      </c>
    </row>
    <row r="556" spans="1:7" x14ac:dyDescent="0.2">
      <c r="A556" s="12" t="s">
        <v>415</v>
      </c>
      <c r="B556" s="12" t="s">
        <v>11</v>
      </c>
      <c r="C556" s="12">
        <v>2011</v>
      </c>
      <c r="D556" s="12" t="s">
        <v>379</v>
      </c>
      <c r="E556" s="12" t="s">
        <v>368</v>
      </c>
      <c r="F556" s="12">
        <v>6</v>
      </c>
      <c r="G556" s="15">
        <v>572125.09321100009</v>
      </c>
    </row>
    <row r="557" spans="1:7" x14ac:dyDescent="0.2">
      <c r="A557" s="12" t="s">
        <v>415</v>
      </c>
      <c r="B557" s="12" t="s">
        <v>11</v>
      </c>
      <c r="C557" s="12">
        <v>2011</v>
      </c>
      <c r="D557" s="12" t="s">
        <v>380</v>
      </c>
      <c r="E557" s="12" t="s">
        <v>369</v>
      </c>
      <c r="F557" s="12">
        <v>7</v>
      </c>
      <c r="G557" s="15">
        <v>487164.45421899983</v>
      </c>
    </row>
    <row r="558" spans="1:7" x14ac:dyDescent="0.2">
      <c r="A558" s="12" t="s">
        <v>415</v>
      </c>
      <c r="B558" s="12" t="s">
        <v>11</v>
      </c>
      <c r="C558" s="12">
        <v>2011</v>
      </c>
      <c r="D558" s="12" t="s">
        <v>380</v>
      </c>
      <c r="E558" s="12" t="s">
        <v>370</v>
      </c>
      <c r="F558" s="12">
        <v>8</v>
      </c>
      <c r="G558" s="15">
        <v>531862.11861499981</v>
      </c>
    </row>
    <row r="559" spans="1:7" x14ac:dyDescent="0.2">
      <c r="A559" s="12" t="s">
        <v>415</v>
      </c>
      <c r="B559" s="12" t="s">
        <v>11</v>
      </c>
      <c r="C559" s="12">
        <v>2011</v>
      </c>
      <c r="D559" s="12" t="s">
        <v>380</v>
      </c>
      <c r="E559" s="12" t="s">
        <v>371</v>
      </c>
      <c r="F559" s="12">
        <v>9</v>
      </c>
      <c r="G559" s="15">
        <v>541683.57849499967</v>
      </c>
    </row>
    <row r="560" spans="1:7" x14ac:dyDescent="0.2">
      <c r="A560" s="12" t="s">
        <v>415</v>
      </c>
      <c r="B560" s="12" t="s">
        <v>11</v>
      </c>
      <c r="C560" s="12">
        <v>2011</v>
      </c>
      <c r="D560" s="12" t="s">
        <v>381</v>
      </c>
      <c r="E560" s="12" t="s">
        <v>372</v>
      </c>
      <c r="F560" s="12">
        <v>10</v>
      </c>
      <c r="G560" s="15">
        <v>586306.0786530003</v>
      </c>
    </row>
    <row r="561" spans="1:7" x14ac:dyDescent="0.2">
      <c r="A561" s="12" t="s">
        <v>415</v>
      </c>
      <c r="B561" s="12" t="s">
        <v>11</v>
      </c>
      <c r="C561" s="12">
        <v>2011</v>
      </c>
      <c r="D561" s="12" t="s">
        <v>381</v>
      </c>
      <c r="E561" s="12" t="s">
        <v>373</v>
      </c>
      <c r="F561" s="12">
        <v>11</v>
      </c>
      <c r="G561" s="15">
        <v>644207.59345599986</v>
      </c>
    </row>
    <row r="562" spans="1:7" x14ac:dyDescent="0.2">
      <c r="A562" s="12" t="s">
        <v>415</v>
      </c>
      <c r="B562" s="12" t="s">
        <v>11</v>
      </c>
      <c r="C562" s="12">
        <v>2011</v>
      </c>
      <c r="D562" s="12" t="s">
        <v>381</v>
      </c>
      <c r="E562" s="12" t="s">
        <v>374</v>
      </c>
      <c r="F562" s="12">
        <v>12</v>
      </c>
      <c r="G562" s="15">
        <v>696020.80532499938</v>
      </c>
    </row>
    <row r="563" spans="1:7" x14ac:dyDescent="0.2">
      <c r="A563" s="12" t="s">
        <v>415</v>
      </c>
      <c r="B563" s="12" t="s">
        <v>11</v>
      </c>
      <c r="C563" s="12">
        <v>2012</v>
      </c>
      <c r="D563" s="12" t="s">
        <v>382</v>
      </c>
      <c r="E563" s="12" t="s">
        <v>375</v>
      </c>
      <c r="F563" s="12">
        <v>1</v>
      </c>
      <c r="G563" s="15">
        <v>556039.94716500025</v>
      </c>
    </row>
    <row r="564" spans="1:7" x14ac:dyDescent="0.2">
      <c r="A564" s="12" t="s">
        <v>415</v>
      </c>
      <c r="B564" s="12" t="s">
        <v>11</v>
      </c>
      <c r="C564" s="12">
        <v>2012</v>
      </c>
      <c r="D564" s="12" t="s">
        <v>382</v>
      </c>
      <c r="E564" s="12" t="s">
        <v>376</v>
      </c>
      <c r="F564" s="12">
        <v>2</v>
      </c>
      <c r="G564" s="15">
        <v>572851.68080099975</v>
      </c>
    </row>
    <row r="565" spans="1:7" x14ac:dyDescent="0.2">
      <c r="A565" s="12" t="s">
        <v>415</v>
      </c>
      <c r="B565" s="12" t="s">
        <v>11</v>
      </c>
      <c r="C565" s="12">
        <v>2012</v>
      </c>
      <c r="D565" s="12" t="s">
        <v>382</v>
      </c>
      <c r="E565" s="12" t="s">
        <v>377</v>
      </c>
      <c r="F565" s="12">
        <v>3</v>
      </c>
      <c r="G565" s="15">
        <v>619829.32695100026</v>
      </c>
    </row>
    <row r="566" spans="1:7" x14ac:dyDescent="0.2">
      <c r="A566" s="12" t="s">
        <v>415</v>
      </c>
      <c r="B566" s="12" t="s">
        <v>11</v>
      </c>
      <c r="C566" s="12">
        <v>2012</v>
      </c>
      <c r="D566" s="12" t="s">
        <v>379</v>
      </c>
      <c r="E566" s="12" t="s">
        <v>366</v>
      </c>
      <c r="F566" s="12">
        <v>4</v>
      </c>
      <c r="G566" s="15">
        <v>603318.25026000012</v>
      </c>
    </row>
    <row r="567" spans="1:7" x14ac:dyDescent="0.2">
      <c r="A567" s="12" t="s">
        <v>415</v>
      </c>
      <c r="B567" s="12" t="s">
        <v>11</v>
      </c>
      <c r="C567" s="12">
        <v>2012</v>
      </c>
      <c r="D567" s="12" t="s">
        <v>379</v>
      </c>
      <c r="E567" s="12" t="s">
        <v>367</v>
      </c>
      <c r="F567" s="12">
        <v>5</v>
      </c>
      <c r="G567" s="15">
        <v>595801.82686599961</v>
      </c>
    </row>
    <row r="568" spans="1:7" x14ac:dyDescent="0.2">
      <c r="A568" s="12" t="s">
        <v>415</v>
      </c>
      <c r="B568" s="12" t="s">
        <v>11</v>
      </c>
      <c r="C568" s="12">
        <v>2012</v>
      </c>
      <c r="D568" s="12" t="s">
        <v>379</v>
      </c>
      <c r="E568" s="12" t="s">
        <v>368</v>
      </c>
      <c r="F568" s="12">
        <v>6</v>
      </c>
      <c r="G568" s="15">
        <v>640173.77957600018</v>
      </c>
    </row>
    <row r="569" spans="1:7" x14ac:dyDescent="0.2">
      <c r="A569" s="12" t="s">
        <v>415</v>
      </c>
      <c r="B569" s="12" t="s">
        <v>11</v>
      </c>
      <c r="C569" s="12">
        <v>2012</v>
      </c>
      <c r="D569" s="12" t="s">
        <v>380</v>
      </c>
      <c r="E569" s="12" t="s">
        <v>369</v>
      </c>
      <c r="F569" s="12">
        <v>7</v>
      </c>
      <c r="G569" s="15">
        <v>611536.20647500048</v>
      </c>
    </row>
    <row r="570" spans="1:7" x14ac:dyDescent="0.2">
      <c r="A570" s="12" t="s">
        <v>415</v>
      </c>
      <c r="B570" s="12" t="s">
        <v>11</v>
      </c>
      <c r="C570" s="12">
        <v>2012</v>
      </c>
      <c r="D570" s="12" t="s">
        <v>380</v>
      </c>
      <c r="E570" s="12" t="s">
        <v>370</v>
      </c>
      <c r="F570" s="12">
        <v>8</v>
      </c>
      <c r="G570" s="15">
        <v>615093.98022200004</v>
      </c>
    </row>
    <row r="571" spans="1:7" x14ac:dyDescent="0.2">
      <c r="A571" s="12" t="s">
        <v>415</v>
      </c>
      <c r="B571" s="12" t="s">
        <v>11</v>
      </c>
      <c r="C571" s="12">
        <v>2012</v>
      </c>
      <c r="D571" s="12" t="s">
        <v>380</v>
      </c>
      <c r="E571" s="12" t="s">
        <v>371</v>
      </c>
      <c r="F571" s="12">
        <v>9</v>
      </c>
      <c r="G571" s="15">
        <v>622936.11527099996</v>
      </c>
    </row>
    <row r="572" spans="1:7" x14ac:dyDescent="0.2">
      <c r="A572" s="12" t="s">
        <v>415</v>
      </c>
      <c r="B572" s="12" t="s">
        <v>11</v>
      </c>
      <c r="C572" s="12">
        <v>2012</v>
      </c>
      <c r="D572" s="12" t="s">
        <v>381</v>
      </c>
      <c r="E572" s="12" t="s">
        <v>372</v>
      </c>
      <c r="F572" s="12">
        <v>10</v>
      </c>
      <c r="G572" s="15">
        <v>696847.61189100042</v>
      </c>
    </row>
    <row r="573" spans="1:7" x14ac:dyDescent="0.2">
      <c r="A573" s="12" t="s">
        <v>415</v>
      </c>
      <c r="B573" s="12" t="s">
        <v>11</v>
      </c>
      <c r="C573" s="12">
        <v>2012</v>
      </c>
      <c r="D573" s="12" t="s">
        <v>381</v>
      </c>
      <c r="E573" s="12" t="s">
        <v>373</v>
      </c>
      <c r="F573" s="12">
        <v>11</v>
      </c>
      <c r="G573" s="15">
        <v>677304.91108300048</v>
      </c>
    </row>
    <row r="574" spans="1:7" x14ac:dyDescent="0.2">
      <c r="A574" s="12" t="s">
        <v>415</v>
      </c>
      <c r="B574" s="12" t="s">
        <v>11</v>
      </c>
      <c r="C574" s="12">
        <v>2012</v>
      </c>
      <c r="D574" s="12" t="s">
        <v>381</v>
      </c>
      <c r="E574" s="12" t="s">
        <v>374</v>
      </c>
      <c r="F574" s="12">
        <v>12</v>
      </c>
      <c r="G574" s="15">
        <v>785766.90054900059</v>
      </c>
    </row>
    <row r="575" spans="1:7" x14ac:dyDescent="0.2">
      <c r="A575" s="12" t="s">
        <v>415</v>
      </c>
      <c r="B575" s="12" t="s">
        <v>11</v>
      </c>
      <c r="C575" s="12">
        <v>2013</v>
      </c>
      <c r="D575" s="12" t="s">
        <v>382</v>
      </c>
      <c r="E575" s="12" t="s">
        <v>375</v>
      </c>
      <c r="F575" s="12">
        <v>1</v>
      </c>
      <c r="G575" s="15">
        <v>732199.85653600073</v>
      </c>
    </row>
    <row r="576" spans="1:7" x14ac:dyDescent="0.2">
      <c r="A576" s="12" t="s">
        <v>415</v>
      </c>
      <c r="B576" s="12" t="s">
        <v>11</v>
      </c>
      <c r="C576" s="12">
        <v>2013</v>
      </c>
      <c r="D576" s="12" t="s">
        <v>382</v>
      </c>
      <c r="E576" s="12" t="s">
        <v>376</v>
      </c>
      <c r="F576" s="12">
        <v>2</v>
      </c>
      <c r="G576" s="15">
        <v>671893.08625099994</v>
      </c>
    </row>
    <row r="577" spans="1:7" x14ac:dyDescent="0.2">
      <c r="A577" s="12" t="s">
        <v>415</v>
      </c>
      <c r="B577" s="12" t="s">
        <v>11</v>
      </c>
      <c r="C577" s="12">
        <v>2013</v>
      </c>
      <c r="D577" s="12" t="s">
        <v>382</v>
      </c>
      <c r="E577" s="12" t="s">
        <v>377</v>
      </c>
      <c r="F577" s="12">
        <v>3</v>
      </c>
      <c r="G577" s="15">
        <v>746030.07556800055</v>
      </c>
    </row>
    <row r="578" spans="1:7" x14ac:dyDescent="0.2">
      <c r="A578" s="12" t="s">
        <v>415</v>
      </c>
      <c r="B578" s="12" t="s">
        <v>11</v>
      </c>
      <c r="C578" s="12">
        <v>2013</v>
      </c>
      <c r="D578" s="12" t="s">
        <v>379</v>
      </c>
      <c r="E578" s="12" t="s">
        <v>366</v>
      </c>
      <c r="F578" s="12">
        <v>4</v>
      </c>
      <c r="G578" s="15">
        <v>720674.67400899914</v>
      </c>
    </row>
    <row r="579" spans="1:7" x14ac:dyDescent="0.2">
      <c r="A579" s="12" t="s">
        <v>415</v>
      </c>
      <c r="B579" s="12" t="s">
        <v>11</v>
      </c>
      <c r="C579" s="12">
        <v>2013</v>
      </c>
      <c r="D579" s="12" t="s">
        <v>379</v>
      </c>
      <c r="E579" s="12" t="s">
        <v>367</v>
      </c>
      <c r="F579" s="12">
        <v>5</v>
      </c>
      <c r="G579" s="15">
        <v>687777.79431799974</v>
      </c>
    </row>
    <row r="580" spans="1:7" x14ac:dyDescent="0.2">
      <c r="A580" s="12" t="s">
        <v>415</v>
      </c>
      <c r="B580" s="12" t="s">
        <v>11</v>
      </c>
      <c r="C580" s="12">
        <v>2013</v>
      </c>
      <c r="D580" s="12" t="s">
        <v>379</v>
      </c>
      <c r="E580" s="12" t="s">
        <v>368</v>
      </c>
      <c r="F580" s="12">
        <v>6</v>
      </c>
      <c r="G580" s="15">
        <v>601689.69182899955</v>
      </c>
    </row>
    <row r="581" spans="1:7" x14ac:dyDescent="0.2">
      <c r="A581" s="12" t="s">
        <v>415</v>
      </c>
      <c r="B581" s="12" t="s">
        <v>11</v>
      </c>
      <c r="C581" s="12">
        <v>2013</v>
      </c>
      <c r="D581" s="12" t="s">
        <v>380</v>
      </c>
      <c r="E581" s="12" t="s">
        <v>369</v>
      </c>
      <c r="F581" s="12">
        <v>7</v>
      </c>
      <c r="G581" s="15">
        <v>651724.01683900051</v>
      </c>
    </row>
    <row r="582" spans="1:7" x14ac:dyDescent="0.2">
      <c r="A582" s="12" t="s">
        <v>415</v>
      </c>
      <c r="B582" s="12" t="s">
        <v>11</v>
      </c>
      <c r="C582" s="12">
        <v>2013</v>
      </c>
      <c r="D582" s="12" t="s">
        <v>380</v>
      </c>
      <c r="E582" s="12" t="s">
        <v>370</v>
      </c>
      <c r="F582" s="12">
        <v>8</v>
      </c>
      <c r="G582" s="15">
        <v>626944.87439400004</v>
      </c>
    </row>
    <row r="583" spans="1:7" x14ac:dyDescent="0.2">
      <c r="A583" s="12" t="s">
        <v>415</v>
      </c>
      <c r="B583" s="12" t="s">
        <v>11</v>
      </c>
      <c r="C583" s="12">
        <v>2013</v>
      </c>
      <c r="D583" s="12" t="s">
        <v>380</v>
      </c>
      <c r="E583" s="12" t="s">
        <v>371</v>
      </c>
      <c r="F583" s="12">
        <v>9</v>
      </c>
      <c r="G583" s="15">
        <v>685197.15563399962</v>
      </c>
    </row>
    <row r="584" spans="1:7" x14ac:dyDescent="0.2">
      <c r="A584" s="12" t="s">
        <v>415</v>
      </c>
      <c r="B584" s="12" t="s">
        <v>11</v>
      </c>
      <c r="C584" s="12">
        <v>2013</v>
      </c>
      <c r="D584" s="12" t="s">
        <v>381</v>
      </c>
      <c r="E584" s="12" t="s">
        <v>372</v>
      </c>
      <c r="F584" s="12">
        <v>10</v>
      </c>
      <c r="G584" s="15">
        <v>718043.92582700006</v>
      </c>
    </row>
    <row r="585" spans="1:7" x14ac:dyDescent="0.2">
      <c r="A585" s="12" t="s">
        <v>415</v>
      </c>
      <c r="B585" s="12" t="s">
        <v>11</v>
      </c>
      <c r="C585" s="12">
        <v>2013</v>
      </c>
      <c r="D585" s="12" t="s">
        <v>381</v>
      </c>
      <c r="E585" s="12" t="s">
        <v>373</v>
      </c>
      <c r="F585" s="12">
        <v>11</v>
      </c>
      <c r="G585" s="15">
        <v>744251.18868400028</v>
      </c>
    </row>
    <row r="586" spans="1:7" x14ac:dyDescent="0.2">
      <c r="A586" s="12" t="s">
        <v>415</v>
      </c>
      <c r="B586" s="12" t="s">
        <v>11</v>
      </c>
      <c r="C586" s="12">
        <v>2013</v>
      </c>
      <c r="D586" s="12" t="s">
        <v>381</v>
      </c>
      <c r="E586" s="12" t="s">
        <v>374</v>
      </c>
      <c r="F586" s="12">
        <v>12</v>
      </c>
      <c r="G586" s="15">
        <v>1091096.5457900001</v>
      </c>
    </row>
    <row r="587" spans="1:7" x14ac:dyDescent="0.2">
      <c r="A587" s="12" t="s">
        <v>415</v>
      </c>
      <c r="B587" s="12" t="s">
        <v>11</v>
      </c>
      <c r="C587" s="12">
        <v>2014</v>
      </c>
      <c r="D587" s="12" t="s">
        <v>382</v>
      </c>
      <c r="E587" s="12" t="s">
        <v>375</v>
      </c>
      <c r="F587" s="12">
        <v>1</v>
      </c>
      <c r="G587" s="15">
        <v>880981.19369099999</v>
      </c>
    </row>
    <row r="588" spans="1:7" x14ac:dyDescent="0.2">
      <c r="A588" s="12" t="s">
        <v>415</v>
      </c>
      <c r="B588" s="12" t="s">
        <v>11</v>
      </c>
      <c r="C588" s="12">
        <v>2014</v>
      </c>
      <c r="D588" s="12" t="s">
        <v>382</v>
      </c>
      <c r="E588" s="12" t="s">
        <v>376</v>
      </c>
      <c r="F588" s="12">
        <v>2</v>
      </c>
      <c r="G588" s="15">
        <v>899502.91363999993</v>
      </c>
    </row>
    <row r="589" spans="1:7" x14ac:dyDescent="0.2">
      <c r="A589" s="12" t="s">
        <v>415</v>
      </c>
      <c r="B589" s="12" t="s">
        <v>11</v>
      </c>
      <c r="C589" s="12">
        <v>2014</v>
      </c>
      <c r="D589" s="12" t="s">
        <v>382</v>
      </c>
      <c r="E589" s="12" t="s">
        <v>377</v>
      </c>
      <c r="F589" s="12">
        <v>3</v>
      </c>
      <c r="G589" s="15">
        <v>889650.135289</v>
      </c>
    </row>
    <row r="590" spans="1:7" x14ac:dyDescent="0.2">
      <c r="A590" s="12" t="s">
        <v>415</v>
      </c>
      <c r="B590" s="12" t="s">
        <v>11</v>
      </c>
      <c r="C590" s="12">
        <v>2014</v>
      </c>
      <c r="D590" s="12" t="s">
        <v>379</v>
      </c>
      <c r="E590" s="12" t="s">
        <v>366</v>
      </c>
      <c r="F590" s="12">
        <v>4</v>
      </c>
      <c r="G590" s="15">
        <v>902321.57235999999</v>
      </c>
    </row>
    <row r="591" spans="1:7" x14ac:dyDescent="0.2">
      <c r="A591" s="12" t="s">
        <v>415</v>
      </c>
      <c r="B591" s="12" t="s">
        <v>11</v>
      </c>
      <c r="C591" s="12">
        <v>2014</v>
      </c>
      <c r="D591" s="12" t="s">
        <v>379</v>
      </c>
      <c r="E591" s="12" t="s">
        <v>367</v>
      </c>
      <c r="F591" s="12">
        <v>5</v>
      </c>
      <c r="G591" s="15">
        <v>855857.5484780001</v>
      </c>
    </row>
    <row r="592" spans="1:7" x14ac:dyDescent="0.2">
      <c r="A592" s="12" t="s">
        <v>415</v>
      </c>
      <c r="B592" s="12" t="s">
        <v>11</v>
      </c>
      <c r="C592" s="12">
        <v>2014</v>
      </c>
      <c r="D592" s="12" t="s">
        <v>379</v>
      </c>
      <c r="E592" s="12" t="s">
        <v>368</v>
      </c>
      <c r="F592" s="12">
        <v>6</v>
      </c>
      <c r="G592" s="15">
        <v>966706.00232700002</v>
      </c>
    </row>
    <row r="593" spans="1:7" x14ac:dyDescent="0.2">
      <c r="A593" s="12" t="s">
        <v>415</v>
      </c>
      <c r="B593" s="12" t="s">
        <v>11</v>
      </c>
      <c r="C593" s="12">
        <v>2014</v>
      </c>
      <c r="D593" s="12" t="s">
        <v>380</v>
      </c>
      <c r="E593" s="12" t="s">
        <v>369</v>
      </c>
      <c r="F593" s="12">
        <v>7</v>
      </c>
      <c r="G593" s="15">
        <v>817611.48080700112</v>
      </c>
    </row>
    <row r="594" spans="1:7" x14ac:dyDescent="0.2">
      <c r="A594" s="12" t="s">
        <v>415</v>
      </c>
      <c r="B594" s="12" t="s">
        <v>11</v>
      </c>
      <c r="C594" s="12">
        <v>2014</v>
      </c>
      <c r="D594" s="12" t="s">
        <v>380</v>
      </c>
      <c r="E594" s="12" t="s">
        <v>370</v>
      </c>
      <c r="F594" s="12">
        <v>8</v>
      </c>
      <c r="G594" s="15">
        <v>781526.38487900025</v>
      </c>
    </row>
    <row r="595" spans="1:7" x14ac:dyDescent="0.2">
      <c r="A595" s="12" t="s">
        <v>415</v>
      </c>
      <c r="B595" s="12" t="s">
        <v>11</v>
      </c>
      <c r="C595" s="12">
        <v>2014</v>
      </c>
      <c r="D595" s="12" t="s">
        <v>380</v>
      </c>
      <c r="E595" s="12" t="s">
        <v>371</v>
      </c>
      <c r="F595" s="12">
        <v>9</v>
      </c>
      <c r="G595" s="15">
        <v>782528.57466600032</v>
      </c>
    </row>
    <row r="596" spans="1:7" x14ac:dyDescent="0.2">
      <c r="A596" s="12" t="s">
        <v>415</v>
      </c>
      <c r="B596" s="12" t="s">
        <v>11</v>
      </c>
      <c r="C596" s="12">
        <v>2014</v>
      </c>
      <c r="D596" s="12" t="s">
        <v>381</v>
      </c>
      <c r="E596" s="12" t="s">
        <v>372</v>
      </c>
      <c r="F596" s="12">
        <v>10</v>
      </c>
      <c r="G596" s="15">
        <v>825616.47170599992</v>
      </c>
    </row>
    <row r="597" spans="1:7" x14ac:dyDescent="0.2">
      <c r="A597" s="12" t="s">
        <v>415</v>
      </c>
      <c r="B597" s="12" t="s">
        <v>11</v>
      </c>
      <c r="C597" s="12">
        <v>2014</v>
      </c>
      <c r="D597" s="12" t="s">
        <v>381</v>
      </c>
      <c r="E597" s="12" t="s">
        <v>373</v>
      </c>
      <c r="F597" s="12">
        <v>11</v>
      </c>
      <c r="G597" s="15">
        <v>825979.76552399993</v>
      </c>
    </row>
    <row r="598" spans="1:7" x14ac:dyDescent="0.2">
      <c r="A598" s="12" t="s">
        <v>415</v>
      </c>
      <c r="B598" s="12" t="s">
        <v>11</v>
      </c>
      <c r="C598" s="12">
        <v>2014</v>
      </c>
      <c r="D598" s="12" t="s">
        <v>381</v>
      </c>
      <c r="E598" s="12" t="s">
        <v>374</v>
      </c>
      <c r="F598" s="12">
        <v>12</v>
      </c>
      <c r="G598" s="15">
        <v>1059828.224382001</v>
      </c>
    </row>
    <row r="599" spans="1:7" x14ac:dyDescent="0.2">
      <c r="A599" s="12" t="s">
        <v>415</v>
      </c>
      <c r="B599" s="12" t="s">
        <v>74</v>
      </c>
      <c r="C599" s="12">
        <v>2010</v>
      </c>
      <c r="D599" s="12" t="s">
        <v>382</v>
      </c>
      <c r="E599" s="12" t="s">
        <v>375</v>
      </c>
      <c r="F599" s="12">
        <v>1</v>
      </c>
      <c r="G599" s="15">
        <v>383080</v>
      </c>
    </row>
    <row r="600" spans="1:7" x14ac:dyDescent="0.2">
      <c r="A600" s="12" t="s">
        <v>415</v>
      </c>
      <c r="B600" s="12" t="s">
        <v>74</v>
      </c>
      <c r="C600" s="12">
        <v>2010</v>
      </c>
      <c r="D600" s="12" t="s">
        <v>382</v>
      </c>
      <c r="E600" s="12" t="s">
        <v>376</v>
      </c>
      <c r="F600" s="12">
        <v>2</v>
      </c>
      <c r="G600" s="15">
        <v>468840</v>
      </c>
    </row>
    <row r="601" spans="1:7" x14ac:dyDescent="0.2">
      <c r="A601" s="12" t="s">
        <v>415</v>
      </c>
      <c r="B601" s="12" t="s">
        <v>74</v>
      </c>
      <c r="C601" s="12">
        <v>2010</v>
      </c>
      <c r="D601" s="12" t="s">
        <v>382</v>
      </c>
      <c r="E601" s="12" t="s">
        <v>377</v>
      </c>
      <c r="F601" s="12">
        <v>3</v>
      </c>
      <c r="G601" s="15">
        <v>481380</v>
      </c>
    </row>
    <row r="602" spans="1:7" x14ac:dyDescent="0.2">
      <c r="A602" s="12" t="s">
        <v>415</v>
      </c>
      <c r="B602" s="12" t="s">
        <v>74</v>
      </c>
      <c r="C602" s="12">
        <v>2010</v>
      </c>
      <c r="D602" s="12" t="s">
        <v>379</v>
      </c>
      <c r="E602" s="12" t="s">
        <v>366</v>
      </c>
      <c r="F602" s="12">
        <v>4</v>
      </c>
      <c r="G602" s="15">
        <v>492240</v>
      </c>
    </row>
    <row r="603" spans="1:7" x14ac:dyDescent="0.2">
      <c r="A603" s="12" t="s">
        <v>415</v>
      </c>
      <c r="B603" s="12" t="s">
        <v>74</v>
      </c>
      <c r="C603" s="12">
        <v>2010</v>
      </c>
      <c r="D603" s="12" t="s">
        <v>379</v>
      </c>
      <c r="E603" s="12" t="s">
        <v>367</v>
      </c>
      <c r="F603" s="12">
        <v>5</v>
      </c>
      <c r="G603" s="15">
        <v>568450</v>
      </c>
    </row>
    <row r="604" spans="1:7" x14ac:dyDescent="0.2">
      <c r="A604" s="12" t="s">
        <v>415</v>
      </c>
      <c r="B604" s="12" t="s">
        <v>74</v>
      </c>
      <c r="C604" s="12">
        <v>2010</v>
      </c>
      <c r="D604" s="12" t="s">
        <v>379</v>
      </c>
      <c r="E604" s="12" t="s">
        <v>368</v>
      </c>
      <c r="F604" s="12">
        <v>6</v>
      </c>
      <c r="G604" s="15">
        <v>478830</v>
      </c>
    </row>
    <row r="605" spans="1:7" x14ac:dyDescent="0.2">
      <c r="A605" s="12" t="s">
        <v>415</v>
      </c>
      <c r="B605" s="12" t="s">
        <v>74</v>
      </c>
      <c r="C605" s="12">
        <v>2010</v>
      </c>
      <c r="D605" s="12" t="s">
        <v>380</v>
      </c>
      <c r="E605" s="12" t="s">
        <v>369</v>
      </c>
      <c r="F605" s="12">
        <v>7</v>
      </c>
      <c r="G605" s="15">
        <v>476010</v>
      </c>
    </row>
    <row r="606" spans="1:7" x14ac:dyDescent="0.2">
      <c r="A606" s="12" t="s">
        <v>415</v>
      </c>
      <c r="B606" s="12" t="s">
        <v>74</v>
      </c>
      <c r="C606" s="12">
        <v>2010</v>
      </c>
      <c r="D606" s="12" t="s">
        <v>380</v>
      </c>
      <c r="E606" s="12" t="s">
        <v>370</v>
      </c>
      <c r="F606" s="12">
        <v>8</v>
      </c>
      <c r="G606" s="15">
        <v>437790</v>
      </c>
    </row>
    <row r="607" spans="1:7" x14ac:dyDescent="0.2">
      <c r="A607" s="12" t="s">
        <v>415</v>
      </c>
      <c r="B607" s="12" t="s">
        <v>74</v>
      </c>
      <c r="C607" s="12">
        <v>2010</v>
      </c>
      <c r="D607" s="12" t="s">
        <v>380</v>
      </c>
      <c r="E607" s="12" t="s">
        <v>371</v>
      </c>
      <c r="F607" s="12">
        <v>9</v>
      </c>
      <c r="G607" s="15">
        <v>542260</v>
      </c>
    </row>
    <row r="608" spans="1:7" x14ac:dyDescent="0.2">
      <c r="A608" s="12" t="s">
        <v>415</v>
      </c>
      <c r="B608" s="12" t="s">
        <v>74</v>
      </c>
      <c r="C608" s="12">
        <v>2010</v>
      </c>
      <c r="D608" s="12" t="s">
        <v>381</v>
      </c>
      <c r="E608" s="12" t="s">
        <v>372</v>
      </c>
      <c r="F608" s="12">
        <v>10</v>
      </c>
      <c r="G608" s="15">
        <v>536100</v>
      </c>
    </row>
    <row r="609" spans="1:7" x14ac:dyDescent="0.2">
      <c r="A609" s="12" t="s">
        <v>415</v>
      </c>
      <c r="B609" s="12" t="s">
        <v>74</v>
      </c>
      <c r="C609" s="12">
        <v>2010</v>
      </c>
      <c r="D609" s="12" t="s">
        <v>381</v>
      </c>
      <c r="E609" s="12" t="s">
        <v>373</v>
      </c>
      <c r="F609" s="12">
        <v>11</v>
      </c>
      <c r="G609" s="15">
        <v>612930</v>
      </c>
    </row>
    <row r="610" spans="1:7" x14ac:dyDescent="0.2">
      <c r="A610" s="12" t="s">
        <v>415</v>
      </c>
      <c r="B610" s="12" t="s">
        <v>74</v>
      </c>
      <c r="C610" s="12">
        <v>2010</v>
      </c>
      <c r="D610" s="12" t="s">
        <v>381</v>
      </c>
      <c r="E610" s="12" t="s">
        <v>374</v>
      </c>
      <c r="F610" s="12">
        <v>12</v>
      </c>
      <c r="G610" s="15">
        <v>683850</v>
      </c>
    </row>
    <row r="611" spans="1:7" x14ac:dyDescent="0.2">
      <c r="A611" s="12" t="s">
        <v>415</v>
      </c>
      <c r="B611" s="12" t="s">
        <v>74</v>
      </c>
      <c r="C611" s="12">
        <v>2011</v>
      </c>
      <c r="D611" s="12" t="s">
        <v>382</v>
      </c>
      <c r="E611" s="12" t="s">
        <v>375</v>
      </c>
      <c r="F611" s="12">
        <v>1</v>
      </c>
      <c r="G611" s="15">
        <v>581220</v>
      </c>
    </row>
    <row r="612" spans="1:7" x14ac:dyDescent="0.2">
      <c r="A612" s="12" t="s">
        <v>415</v>
      </c>
      <c r="B612" s="12" t="s">
        <v>74</v>
      </c>
      <c r="C612" s="12">
        <v>2011</v>
      </c>
      <c r="D612" s="12" t="s">
        <v>382</v>
      </c>
      <c r="E612" s="12" t="s">
        <v>376</v>
      </c>
      <c r="F612" s="12">
        <v>2</v>
      </c>
      <c r="G612" s="15">
        <v>610530</v>
      </c>
    </row>
    <row r="613" spans="1:7" x14ac:dyDescent="0.2">
      <c r="A613" s="12" t="s">
        <v>415</v>
      </c>
      <c r="B613" s="12" t="s">
        <v>74</v>
      </c>
      <c r="C613" s="12">
        <v>2011</v>
      </c>
      <c r="D613" s="12" t="s">
        <v>382</v>
      </c>
      <c r="E613" s="12" t="s">
        <v>377</v>
      </c>
      <c r="F613" s="12">
        <v>3</v>
      </c>
      <c r="G613" s="15">
        <v>716790</v>
      </c>
    </row>
    <row r="614" spans="1:7" x14ac:dyDescent="0.2">
      <c r="A614" s="12" t="s">
        <v>415</v>
      </c>
      <c r="B614" s="12" t="s">
        <v>74</v>
      </c>
      <c r="C614" s="12">
        <v>2011</v>
      </c>
      <c r="D614" s="12" t="s">
        <v>379</v>
      </c>
      <c r="E614" s="12" t="s">
        <v>366</v>
      </c>
      <c r="F614" s="12">
        <v>4</v>
      </c>
      <c r="G614" s="15">
        <v>622710</v>
      </c>
    </row>
    <row r="615" spans="1:7" x14ac:dyDescent="0.2">
      <c r="A615" s="12" t="s">
        <v>415</v>
      </c>
      <c r="B615" s="12" t="s">
        <v>74</v>
      </c>
      <c r="C615" s="12">
        <v>2011</v>
      </c>
      <c r="D615" s="12" t="s">
        <v>379</v>
      </c>
      <c r="E615" s="12" t="s">
        <v>367</v>
      </c>
      <c r="F615" s="12">
        <v>5</v>
      </c>
      <c r="G615" s="15">
        <v>676110</v>
      </c>
    </row>
    <row r="616" spans="1:7" x14ac:dyDescent="0.2">
      <c r="A616" s="12" t="s">
        <v>415</v>
      </c>
      <c r="B616" s="12" t="s">
        <v>74</v>
      </c>
      <c r="C616" s="12">
        <v>2011</v>
      </c>
      <c r="D616" s="12" t="s">
        <v>379</v>
      </c>
      <c r="E616" s="12" t="s">
        <v>368</v>
      </c>
      <c r="F616" s="12">
        <v>6</v>
      </c>
      <c r="G616" s="15">
        <v>685050</v>
      </c>
    </row>
    <row r="617" spans="1:7" x14ac:dyDescent="0.2">
      <c r="A617" s="12" t="s">
        <v>415</v>
      </c>
      <c r="B617" s="12" t="s">
        <v>74</v>
      </c>
      <c r="C617" s="12">
        <v>2011</v>
      </c>
      <c r="D617" s="12" t="s">
        <v>380</v>
      </c>
      <c r="E617" s="12" t="s">
        <v>369</v>
      </c>
      <c r="F617" s="12">
        <v>7</v>
      </c>
      <c r="G617" s="15">
        <v>583320</v>
      </c>
    </row>
    <row r="618" spans="1:7" x14ac:dyDescent="0.2">
      <c r="A618" s="12" t="s">
        <v>415</v>
      </c>
      <c r="B618" s="12" t="s">
        <v>74</v>
      </c>
      <c r="C618" s="12">
        <v>2011</v>
      </c>
      <c r="D618" s="12" t="s">
        <v>380</v>
      </c>
      <c r="E618" s="12" t="s">
        <v>370</v>
      </c>
      <c r="F618" s="12">
        <v>8</v>
      </c>
      <c r="G618" s="15">
        <v>636840</v>
      </c>
    </row>
    <row r="619" spans="1:7" x14ac:dyDescent="0.2">
      <c r="A619" s="12" t="s">
        <v>415</v>
      </c>
      <c r="B619" s="12" t="s">
        <v>74</v>
      </c>
      <c r="C619" s="12">
        <v>2011</v>
      </c>
      <c r="D619" s="12" t="s">
        <v>380</v>
      </c>
      <c r="E619" s="12" t="s">
        <v>371</v>
      </c>
      <c r="F619" s="12">
        <v>9</v>
      </c>
      <c r="G619" s="15">
        <v>648600</v>
      </c>
    </row>
    <row r="620" spans="1:7" x14ac:dyDescent="0.2">
      <c r="A620" s="12" t="s">
        <v>415</v>
      </c>
      <c r="B620" s="12" t="s">
        <v>74</v>
      </c>
      <c r="C620" s="12">
        <v>2011</v>
      </c>
      <c r="D620" s="12" t="s">
        <v>381</v>
      </c>
      <c r="E620" s="12" t="s">
        <v>372</v>
      </c>
      <c r="F620" s="12">
        <v>10</v>
      </c>
      <c r="G620" s="15">
        <v>702030</v>
      </c>
    </row>
    <row r="621" spans="1:7" x14ac:dyDescent="0.2">
      <c r="A621" s="12" t="s">
        <v>415</v>
      </c>
      <c r="B621" s="12" t="s">
        <v>74</v>
      </c>
      <c r="C621" s="12">
        <v>2011</v>
      </c>
      <c r="D621" s="12" t="s">
        <v>381</v>
      </c>
      <c r="E621" s="12" t="s">
        <v>373</v>
      </c>
      <c r="F621" s="12">
        <v>11</v>
      </c>
      <c r="G621" s="15">
        <v>771360</v>
      </c>
    </row>
    <row r="622" spans="1:7" x14ac:dyDescent="0.2">
      <c r="A622" s="12" t="s">
        <v>415</v>
      </c>
      <c r="B622" s="12" t="s">
        <v>74</v>
      </c>
      <c r="C622" s="12">
        <v>2011</v>
      </c>
      <c r="D622" s="12" t="s">
        <v>381</v>
      </c>
      <c r="E622" s="12" t="s">
        <v>374</v>
      </c>
      <c r="F622" s="12">
        <v>12</v>
      </c>
      <c r="G622" s="15">
        <v>833400</v>
      </c>
    </row>
    <row r="623" spans="1:7" x14ac:dyDescent="0.2">
      <c r="A623" s="12" t="s">
        <v>415</v>
      </c>
      <c r="B623" s="12" t="s">
        <v>74</v>
      </c>
      <c r="C623" s="12">
        <v>2012</v>
      </c>
      <c r="D623" s="12" t="s">
        <v>382</v>
      </c>
      <c r="E623" s="12" t="s">
        <v>375</v>
      </c>
      <c r="F623" s="12">
        <v>1</v>
      </c>
      <c r="G623" s="15">
        <v>665790</v>
      </c>
    </row>
    <row r="624" spans="1:7" x14ac:dyDescent="0.2">
      <c r="A624" s="12" t="s">
        <v>415</v>
      </c>
      <c r="B624" s="12" t="s">
        <v>74</v>
      </c>
      <c r="C624" s="12">
        <v>2012</v>
      </c>
      <c r="D624" s="12" t="s">
        <v>382</v>
      </c>
      <c r="E624" s="12" t="s">
        <v>376</v>
      </c>
      <c r="F624" s="12">
        <v>2</v>
      </c>
      <c r="G624" s="15">
        <v>685920</v>
      </c>
    </row>
    <row r="625" spans="1:7" x14ac:dyDescent="0.2">
      <c r="A625" s="12" t="s">
        <v>415</v>
      </c>
      <c r="B625" s="12" t="s">
        <v>74</v>
      </c>
      <c r="C625" s="12">
        <v>2012</v>
      </c>
      <c r="D625" s="12" t="s">
        <v>382</v>
      </c>
      <c r="E625" s="12" t="s">
        <v>377</v>
      </c>
      <c r="F625" s="12">
        <v>3</v>
      </c>
      <c r="G625" s="15">
        <v>742170</v>
      </c>
    </row>
    <row r="626" spans="1:7" x14ac:dyDescent="0.2">
      <c r="A626" s="12" t="s">
        <v>415</v>
      </c>
      <c r="B626" s="12" t="s">
        <v>74</v>
      </c>
      <c r="C626" s="12">
        <v>2012</v>
      </c>
      <c r="D626" s="12" t="s">
        <v>379</v>
      </c>
      <c r="E626" s="12" t="s">
        <v>366</v>
      </c>
      <c r="F626" s="12">
        <v>4</v>
      </c>
      <c r="G626" s="15">
        <v>722400</v>
      </c>
    </row>
    <row r="627" spans="1:7" x14ac:dyDescent="0.2">
      <c r="A627" s="12" t="s">
        <v>415</v>
      </c>
      <c r="B627" s="12" t="s">
        <v>74</v>
      </c>
      <c r="C627" s="12">
        <v>2012</v>
      </c>
      <c r="D627" s="12" t="s">
        <v>379</v>
      </c>
      <c r="E627" s="12" t="s">
        <v>367</v>
      </c>
      <c r="F627" s="12">
        <v>5</v>
      </c>
      <c r="G627" s="15">
        <v>713400</v>
      </c>
    </row>
    <row r="628" spans="1:7" x14ac:dyDescent="0.2">
      <c r="A628" s="12" t="s">
        <v>415</v>
      </c>
      <c r="B628" s="12" t="s">
        <v>74</v>
      </c>
      <c r="C628" s="12">
        <v>2012</v>
      </c>
      <c r="D628" s="12" t="s">
        <v>379</v>
      </c>
      <c r="E628" s="12" t="s">
        <v>368</v>
      </c>
      <c r="F628" s="12">
        <v>6</v>
      </c>
      <c r="G628" s="15">
        <v>766530</v>
      </c>
    </row>
    <row r="629" spans="1:7" x14ac:dyDescent="0.2">
      <c r="A629" s="12" t="s">
        <v>415</v>
      </c>
      <c r="B629" s="12" t="s">
        <v>74</v>
      </c>
      <c r="C629" s="12">
        <v>2012</v>
      </c>
      <c r="D629" s="12" t="s">
        <v>380</v>
      </c>
      <c r="E629" s="12" t="s">
        <v>369</v>
      </c>
      <c r="F629" s="12">
        <v>7</v>
      </c>
      <c r="G629" s="15">
        <v>732240</v>
      </c>
    </row>
    <row r="630" spans="1:7" x14ac:dyDescent="0.2">
      <c r="A630" s="12" t="s">
        <v>415</v>
      </c>
      <c r="B630" s="12" t="s">
        <v>74</v>
      </c>
      <c r="C630" s="12">
        <v>2012</v>
      </c>
      <c r="D630" s="12" t="s">
        <v>380</v>
      </c>
      <c r="E630" s="12" t="s">
        <v>370</v>
      </c>
      <c r="F630" s="12">
        <v>8</v>
      </c>
      <c r="G630" s="15">
        <v>736500</v>
      </c>
    </row>
    <row r="631" spans="1:7" x14ac:dyDescent="0.2">
      <c r="A631" s="12" t="s">
        <v>415</v>
      </c>
      <c r="B631" s="12" t="s">
        <v>74</v>
      </c>
      <c r="C631" s="12">
        <v>2012</v>
      </c>
      <c r="D631" s="12" t="s">
        <v>380</v>
      </c>
      <c r="E631" s="12" t="s">
        <v>371</v>
      </c>
      <c r="F631" s="12">
        <v>9</v>
      </c>
      <c r="G631" s="15">
        <v>745890</v>
      </c>
    </row>
    <row r="632" spans="1:7" x14ac:dyDescent="0.2">
      <c r="A632" s="12" t="s">
        <v>415</v>
      </c>
      <c r="B632" s="12" t="s">
        <v>74</v>
      </c>
      <c r="C632" s="12">
        <v>2012</v>
      </c>
      <c r="D632" s="12" t="s">
        <v>381</v>
      </c>
      <c r="E632" s="12" t="s">
        <v>372</v>
      </c>
      <c r="F632" s="12">
        <v>10</v>
      </c>
      <c r="G632" s="15">
        <v>834390</v>
      </c>
    </row>
    <row r="633" spans="1:7" x14ac:dyDescent="0.2">
      <c r="A633" s="12" t="s">
        <v>415</v>
      </c>
      <c r="B633" s="12" t="s">
        <v>74</v>
      </c>
      <c r="C633" s="12">
        <v>2012</v>
      </c>
      <c r="D633" s="12" t="s">
        <v>381</v>
      </c>
      <c r="E633" s="12" t="s">
        <v>373</v>
      </c>
      <c r="F633" s="12">
        <v>11</v>
      </c>
      <c r="G633" s="15">
        <v>810990</v>
      </c>
    </row>
    <row r="634" spans="1:7" x14ac:dyDescent="0.2">
      <c r="A634" s="12" t="s">
        <v>415</v>
      </c>
      <c r="B634" s="12" t="s">
        <v>74</v>
      </c>
      <c r="C634" s="12">
        <v>2012</v>
      </c>
      <c r="D634" s="12" t="s">
        <v>381</v>
      </c>
      <c r="E634" s="12" t="s">
        <v>374</v>
      </c>
      <c r="F634" s="12">
        <v>12</v>
      </c>
      <c r="G634" s="15">
        <v>940860</v>
      </c>
    </row>
    <row r="635" spans="1:7" x14ac:dyDescent="0.2">
      <c r="A635" s="12" t="s">
        <v>415</v>
      </c>
      <c r="B635" s="12" t="s">
        <v>74</v>
      </c>
      <c r="C635" s="12">
        <v>2013</v>
      </c>
      <c r="D635" s="12" t="s">
        <v>382</v>
      </c>
      <c r="E635" s="12" t="s">
        <v>375</v>
      </c>
      <c r="F635" s="12">
        <v>1</v>
      </c>
      <c r="G635" s="15">
        <v>876720</v>
      </c>
    </row>
    <row r="636" spans="1:7" x14ac:dyDescent="0.2">
      <c r="A636" s="12" t="s">
        <v>415</v>
      </c>
      <c r="B636" s="12" t="s">
        <v>74</v>
      </c>
      <c r="C636" s="12">
        <v>2013</v>
      </c>
      <c r="D636" s="12" t="s">
        <v>382</v>
      </c>
      <c r="E636" s="12" t="s">
        <v>376</v>
      </c>
      <c r="F636" s="12">
        <v>2</v>
      </c>
      <c r="G636" s="15">
        <v>804510</v>
      </c>
    </row>
    <row r="637" spans="1:7" x14ac:dyDescent="0.2">
      <c r="A637" s="12" t="s">
        <v>415</v>
      </c>
      <c r="B637" s="12" t="s">
        <v>74</v>
      </c>
      <c r="C637" s="12">
        <v>2013</v>
      </c>
      <c r="D637" s="12" t="s">
        <v>382</v>
      </c>
      <c r="E637" s="12" t="s">
        <v>377</v>
      </c>
      <c r="F637" s="12">
        <v>3</v>
      </c>
      <c r="G637" s="15">
        <v>893280</v>
      </c>
    </row>
    <row r="638" spans="1:7" x14ac:dyDescent="0.2">
      <c r="A638" s="12" t="s">
        <v>415</v>
      </c>
      <c r="B638" s="12" t="s">
        <v>74</v>
      </c>
      <c r="C638" s="12">
        <v>2013</v>
      </c>
      <c r="D638" s="12" t="s">
        <v>379</v>
      </c>
      <c r="E638" s="12" t="s">
        <v>366</v>
      </c>
      <c r="F638" s="12">
        <v>4</v>
      </c>
      <c r="G638" s="15">
        <v>862920</v>
      </c>
    </row>
    <row r="639" spans="1:7" x14ac:dyDescent="0.2">
      <c r="A639" s="12" t="s">
        <v>415</v>
      </c>
      <c r="B639" s="12" t="s">
        <v>74</v>
      </c>
      <c r="C639" s="12">
        <v>2013</v>
      </c>
      <c r="D639" s="12" t="s">
        <v>379</v>
      </c>
      <c r="E639" s="12" t="s">
        <v>367</v>
      </c>
      <c r="F639" s="12">
        <v>5</v>
      </c>
      <c r="G639" s="15">
        <v>823530</v>
      </c>
    </row>
    <row r="640" spans="1:7" x14ac:dyDescent="0.2">
      <c r="A640" s="12" t="s">
        <v>415</v>
      </c>
      <c r="B640" s="12" t="s">
        <v>74</v>
      </c>
      <c r="C640" s="12">
        <v>2013</v>
      </c>
      <c r="D640" s="12" t="s">
        <v>379</v>
      </c>
      <c r="E640" s="12" t="s">
        <v>368</v>
      </c>
      <c r="F640" s="12">
        <v>6</v>
      </c>
      <c r="G640" s="15">
        <v>720450</v>
      </c>
    </row>
    <row r="641" spans="1:7" x14ac:dyDescent="0.2">
      <c r="A641" s="12" t="s">
        <v>415</v>
      </c>
      <c r="B641" s="12" t="s">
        <v>74</v>
      </c>
      <c r="C641" s="12">
        <v>2013</v>
      </c>
      <c r="D641" s="12" t="s">
        <v>380</v>
      </c>
      <c r="E641" s="12" t="s">
        <v>369</v>
      </c>
      <c r="F641" s="12">
        <v>7</v>
      </c>
      <c r="G641" s="15">
        <v>780360</v>
      </c>
    </row>
    <row r="642" spans="1:7" x14ac:dyDescent="0.2">
      <c r="A642" s="12" t="s">
        <v>415</v>
      </c>
      <c r="B642" s="12" t="s">
        <v>74</v>
      </c>
      <c r="C642" s="12">
        <v>2013</v>
      </c>
      <c r="D642" s="12" t="s">
        <v>380</v>
      </c>
      <c r="E642" s="12" t="s">
        <v>370</v>
      </c>
      <c r="F642" s="12">
        <v>8</v>
      </c>
      <c r="G642" s="15">
        <v>750690</v>
      </c>
    </row>
    <row r="643" spans="1:7" x14ac:dyDescent="0.2">
      <c r="A643" s="12" t="s">
        <v>415</v>
      </c>
      <c r="B643" s="12" t="s">
        <v>74</v>
      </c>
      <c r="C643" s="12">
        <v>2013</v>
      </c>
      <c r="D643" s="12" t="s">
        <v>380</v>
      </c>
      <c r="E643" s="12" t="s">
        <v>371</v>
      </c>
      <c r="F643" s="12">
        <v>9</v>
      </c>
      <c r="G643" s="15">
        <v>820440</v>
      </c>
    </row>
    <row r="644" spans="1:7" x14ac:dyDescent="0.2">
      <c r="A644" s="12" t="s">
        <v>415</v>
      </c>
      <c r="B644" s="12" t="s">
        <v>74</v>
      </c>
      <c r="C644" s="12">
        <v>2013</v>
      </c>
      <c r="D644" s="12" t="s">
        <v>381</v>
      </c>
      <c r="E644" s="12" t="s">
        <v>372</v>
      </c>
      <c r="F644" s="12">
        <v>10</v>
      </c>
      <c r="G644" s="15">
        <v>859770</v>
      </c>
    </row>
    <row r="645" spans="1:7" x14ac:dyDescent="0.2">
      <c r="A645" s="12" t="s">
        <v>415</v>
      </c>
      <c r="B645" s="12" t="s">
        <v>74</v>
      </c>
      <c r="C645" s="12">
        <v>2013</v>
      </c>
      <c r="D645" s="12" t="s">
        <v>381</v>
      </c>
      <c r="E645" s="12" t="s">
        <v>373</v>
      </c>
      <c r="F645" s="12">
        <v>11</v>
      </c>
      <c r="G645" s="15">
        <v>891150</v>
      </c>
    </row>
    <row r="646" spans="1:7" x14ac:dyDescent="0.2">
      <c r="A646" s="12" t="s">
        <v>415</v>
      </c>
      <c r="B646" s="12" t="s">
        <v>74</v>
      </c>
      <c r="C646" s="12">
        <v>2013</v>
      </c>
      <c r="D646" s="12" t="s">
        <v>381</v>
      </c>
      <c r="E646" s="12" t="s">
        <v>374</v>
      </c>
      <c r="F646" s="12">
        <v>12</v>
      </c>
      <c r="G646" s="15">
        <v>1306500</v>
      </c>
    </row>
    <row r="647" spans="1:7" x14ac:dyDescent="0.2">
      <c r="A647" s="12" t="s">
        <v>415</v>
      </c>
      <c r="B647" s="12" t="s">
        <v>74</v>
      </c>
      <c r="C647" s="12">
        <v>2014</v>
      </c>
      <c r="D647" s="12" t="s">
        <v>382</v>
      </c>
      <c r="E647" s="12" t="s">
        <v>375</v>
      </c>
      <c r="F647" s="12">
        <v>1</v>
      </c>
      <c r="G647" s="15">
        <v>1054980</v>
      </c>
    </row>
    <row r="648" spans="1:7" x14ac:dyDescent="0.2">
      <c r="A648" s="12" t="s">
        <v>415</v>
      </c>
      <c r="B648" s="12" t="s">
        <v>74</v>
      </c>
      <c r="C648" s="12">
        <v>2014</v>
      </c>
      <c r="D648" s="12" t="s">
        <v>382</v>
      </c>
      <c r="E648" s="12" t="s">
        <v>376</v>
      </c>
      <c r="F648" s="12">
        <v>2</v>
      </c>
      <c r="G648" s="15">
        <v>1079340</v>
      </c>
    </row>
    <row r="649" spans="1:7" x14ac:dyDescent="0.2">
      <c r="A649" s="12" t="s">
        <v>415</v>
      </c>
      <c r="B649" s="12" t="s">
        <v>74</v>
      </c>
      <c r="C649" s="12">
        <v>2014</v>
      </c>
      <c r="D649" s="12" t="s">
        <v>382</v>
      </c>
      <c r="E649" s="12" t="s">
        <v>377</v>
      </c>
      <c r="F649" s="12">
        <v>3</v>
      </c>
      <c r="G649" s="15">
        <v>1074000</v>
      </c>
    </row>
    <row r="650" spans="1:7" x14ac:dyDescent="0.2">
      <c r="A650" s="12" t="s">
        <v>415</v>
      </c>
      <c r="B650" s="12" t="s">
        <v>74</v>
      </c>
      <c r="C650" s="12">
        <v>2014</v>
      </c>
      <c r="D650" s="12" t="s">
        <v>379</v>
      </c>
      <c r="E650" s="12" t="s">
        <v>366</v>
      </c>
      <c r="F650" s="12">
        <v>4</v>
      </c>
      <c r="G650" s="15">
        <v>1094550</v>
      </c>
    </row>
    <row r="651" spans="1:7" x14ac:dyDescent="0.2">
      <c r="A651" s="12" t="s">
        <v>415</v>
      </c>
      <c r="B651" s="12" t="s">
        <v>74</v>
      </c>
      <c r="C651" s="12">
        <v>2014</v>
      </c>
      <c r="D651" s="12" t="s">
        <v>379</v>
      </c>
      <c r="E651" s="12" t="s">
        <v>367</v>
      </c>
      <c r="F651" s="12">
        <v>5</v>
      </c>
      <c r="G651" s="15">
        <v>1039320</v>
      </c>
    </row>
    <row r="652" spans="1:7" x14ac:dyDescent="0.2">
      <c r="A652" s="12" t="s">
        <v>415</v>
      </c>
      <c r="B652" s="12" t="s">
        <v>74</v>
      </c>
      <c r="C652" s="12">
        <v>2014</v>
      </c>
      <c r="D652" s="12" t="s">
        <v>379</v>
      </c>
      <c r="E652" s="12" t="s">
        <v>368</v>
      </c>
      <c r="F652" s="12">
        <v>6</v>
      </c>
      <c r="G652" s="15">
        <v>1177200</v>
      </c>
    </row>
    <row r="653" spans="1:7" x14ac:dyDescent="0.2">
      <c r="A653" s="12" t="s">
        <v>415</v>
      </c>
      <c r="B653" s="12" t="s">
        <v>74</v>
      </c>
      <c r="C653" s="12">
        <v>2014</v>
      </c>
      <c r="D653" s="12" t="s">
        <v>380</v>
      </c>
      <c r="E653" s="12" t="s">
        <v>369</v>
      </c>
      <c r="F653" s="12">
        <v>7</v>
      </c>
      <c r="G653" s="15">
        <v>991140</v>
      </c>
    </row>
    <row r="654" spans="1:7" x14ac:dyDescent="0.2">
      <c r="A654" s="12" t="s">
        <v>415</v>
      </c>
      <c r="B654" s="12" t="s">
        <v>74</v>
      </c>
      <c r="C654" s="12">
        <v>2014</v>
      </c>
      <c r="D654" s="12" t="s">
        <v>380</v>
      </c>
      <c r="E654" s="12" t="s">
        <v>370</v>
      </c>
      <c r="F654" s="12">
        <v>8</v>
      </c>
      <c r="G654" s="15">
        <v>943320</v>
      </c>
    </row>
    <row r="655" spans="1:7" x14ac:dyDescent="0.2">
      <c r="A655" s="12" t="s">
        <v>415</v>
      </c>
      <c r="B655" s="12" t="s">
        <v>74</v>
      </c>
      <c r="C655" s="12">
        <v>2014</v>
      </c>
      <c r="D655" s="12" t="s">
        <v>380</v>
      </c>
      <c r="E655" s="12" t="s">
        <v>371</v>
      </c>
      <c r="F655" s="12">
        <v>9</v>
      </c>
      <c r="G655" s="15">
        <v>947130</v>
      </c>
    </row>
    <row r="656" spans="1:7" x14ac:dyDescent="0.2">
      <c r="A656" s="12" t="s">
        <v>415</v>
      </c>
      <c r="B656" s="12" t="s">
        <v>74</v>
      </c>
      <c r="C656" s="12">
        <v>2014</v>
      </c>
      <c r="D656" s="12" t="s">
        <v>381</v>
      </c>
      <c r="E656" s="12" t="s">
        <v>372</v>
      </c>
      <c r="F656" s="12">
        <v>10</v>
      </c>
      <c r="G656" s="15">
        <v>997350</v>
      </c>
    </row>
    <row r="657" spans="1:7" x14ac:dyDescent="0.2">
      <c r="A657" s="12" t="s">
        <v>415</v>
      </c>
      <c r="B657" s="12" t="s">
        <v>74</v>
      </c>
      <c r="C657" s="12">
        <v>2014</v>
      </c>
      <c r="D657" s="12" t="s">
        <v>381</v>
      </c>
      <c r="E657" s="12" t="s">
        <v>373</v>
      </c>
      <c r="F657" s="12">
        <v>11</v>
      </c>
      <c r="G657" s="15">
        <v>999810</v>
      </c>
    </row>
    <row r="658" spans="1:7" x14ac:dyDescent="0.2">
      <c r="A658" s="12" t="s">
        <v>415</v>
      </c>
      <c r="B658" s="12" t="s">
        <v>74</v>
      </c>
      <c r="C658" s="12">
        <v>2014</v>
      </c>
      <c r="D658" s="12" t="s">
        <v>381</v>
      </c>
      <c r="E658" s="12" t="s">
        <v>374</v>
      </c>
      <c r="F658" s="12">
        <v>12</v>
      </c>
      <c r="G658" s="15">
        <v>1280130</v>
      </c>
    </row>
    <row r="659" spans="1:7" x14ac:dyDescent="0.2">
      <c r="A659" s="12" t="s">
        <v>429</v>
      </c>
      <c r="B659" s="12" t="s">
        <v>4</v>
      </c>
      <c r="C659" s="12">
        <v>2010</v>
      </c>
      <c r="D659" s="12" t="s">
        <v>380</v>
      </c>
      <c r="E659" s="12" t="s">
        <v>370</v>
      </c>
      <c r="F659" s="12">
        <v>8</v>
      </c>
      <c r="G659" s="15">
        <v>21076348.270000011</v>
      </c>
    </row>
    <row r="660" spans="1:7" x14ac:dyDescent="0.2">
      <c r="A660" s="12" t="s">
        <v>424</v>
      </c>
      <c r="B660" s="12" t="s">
        <v>4</v>
      </c>
      <c r="C660" s="12">
        <v>2011</v>
      </c>
      <c r="D660" s="12" t="s">
        <v>380</v>
      </c>
      <c r="E660" s="12" t="s">
        <v>369</v>
      </c>
      <c r="F660" s="12">
        <v>7</v>
      </c>
      <c r="G660" s="15">
        <v>21019601.16</v>
      </c>
    </row>
    <row r="661" spans="1:7" x14ac:dyDescent="0.2">
      <c r="A661" s="12" t="s">
        <v>414</v>
      </c>
      <c r="B661" s="12" t="s">
        <v>4</v>
      </c>
      <c r="C661" s="12">
        <v>2013</v>
      </c>
      <c r="D661" s="12" t="s">
        <v>380</v>
      </c>
      <c r="E661" s="12" t="s">
        <v>371</v>
      </c>
      <c r="F661" s="12">
        <v>9</v>
      </c>
      <c r="G661" s="15">
        <v>20955692.020000003</v>
      </c>
    </row>
    <row r="662" spans="1:7" x14ac:dyDescent="0.2">
      <c r="A662" s="12" t="s">
        <v>440</v>
      </c>
      <c r="B662" s="12" t="s">
        <v>4</v>
      </c>
      <c r="C662" s="12">
        <v>2013</v>
      </c>
      <c r="D662" s="12" t="s">
        <v>382</v>
      </c>
      <c r="E662" s="12" t="s">
        <v>377</v>
      </c>
      <c r="F662" s="12">
        <v>3</v>
      </c>
      <c r="G662" s="15">
        <v>20827463.010000005</v>
      </c>
    </row>
    <row r="663" spans="1:7" x14ac:dyDescent="0.2">
      <c r="A663" s="12" t="s">
        <v>424</v>
      </c>
      <c r="B663" s="12" t="s">
        <v>4</v>
      </c>
      <c r="C663" s="12">
        <v>2011</v>
      </c>
      <c r="D663" s="12" t="s">
        <v>381</v>
      </c>
      <c r="E663" s="12" t="s">
        <v>372</v>
      </c>
      <c r="F663" s="12">
        <v>10</v>
      </c>
      <c r="G663" s="15">
        <v>20823692.450000003</v>
      </c>
    </row>
    <row r="664" spans="1:7" x14ac:dyDescent="0.2">
      <c r="A664" s="12" t="s">
        <v>429</v>
      </c>
      <c r="B664" s="12" t="s">
        <v>4</v>
      </c>
      <c r="C664" s="12">
        <v>2010</v>
      </c>
      <c r="D664" s="12" t="s">
        <v>380</v>
      </c>
      <c r="E664" s="12" t="s">
        <v>369</v>
      </c>
      <c r="F664" s="12">
        <v>7</v>
      </c>
      <c r="G664" s="15">
        <v>20735616.960000008</v>
      </c>
    </row>
    <row r="665" spans="1:7" x14ac:dyDescent="0.2">
      <c r="A665" s="12" t="s">
        <v>421</v>
      </c>
      <c r="B665" s="12" t="s">
        <v>4</v>
      </c>
      <c r="C665" s="12">
        <v>2013</v>
      </c>
      <c r="D665" s="12" t="s">
        <v>381</v>
      </c>
      <c r="E665" s="12" t="s">
        <v>373</v>
      </c>
      <c r="F665" s="12">
        <v>11</v>
      </c>
      <c r="G665" s="15">
        <v>20733038.849999998</v>
      </c>
    </row>
    <row r="666" spans="1:7" x14ac:dyDescent="0.2">
      <c r="A666" s="12" t="s">
        <v>440</v>
      </c>
      <c r="B666" s="12" t="s">
        <v>4</v>
      </c>
      <c r="C666" s="12">
        <v>2013</v>
      </c>
      <c r="D666" s="12" t="s">
        <v>379</v>
      </c>
      <c r="E666" s="12" t="s">
        <v>367</v>
      </c>
      <c r="F666" s="12">
        <v>5</v>
      </c>
      <c r="G666" s="15">
        <v>20618942.399999976</v>
      </c>
    </row>
    <row r="667" spans="1:7" x14ac:dyDescent="0.2">
      <c r="A667" s="12" t="s">
        <v>421</v>
      </c>
      <c r="B667" s="12" t="s">
        <v>4</v>
      </c>
      <c r="C667" s="12">
        <v>2014</v>
      </c>
      <c r="D667" s="12" t="s">
        <v>382</v>
      </c>
      <c r="E667" s="12" t="s">
        <v>375</v>
      </c>
      <c r="F667" s="12">
        <v>1</v>
      </c>
      <c r="G667" s="15">
        <v>20568936.019999988</v>
      </c>
    </row>
    <row r="668" spans="1:7" x14ac:dyDescent="0.2">
      <c r="A668" s="12" t="s">
        <v>440</v>
      </c>
      <c r="B668" s="12" t="s">
        <v>4</v>
      </c>
      <c r="C668" s="12">
        <v>2012</v>
      </c>
      <c r="D668" s="12" t="s">
        <v>381</v>
      </c>
      <c r="E668" s="12" t="s">
        <v>373</v>
      </c>
      <c r="F668" s="12">
        <v>11</v>
      </c>
      <c r="G668" s="15">
        <v>20558762.619999994</v>
      </c>
    </row>
    <row r="669" spans="1:7" x14ac:dyDescent="0.2">
      <c r="A669" s="12" t="s">
        <v>440</v>
      </c>
      <c r="B669" s="12" t="s">
        <v>4</v>
      </c>
      <c r="C669" s="12">
        <v>2013</v>
      </c>
      <c r="D669" s="12" t="s">
        <v>380</v>
      </c>
      <c r="E669" s="12" t="s">
        <v>369</v>
      </c>
      <c r="F669" s="12">
        <v>7</v>
      </c>
      <c r="G669" s="15">
        <v>20464662.140000008</v>
      </c>
    </row>
    <row r="670" spans="1:7" x14ac:dyDescent="0.2">
      <c r="A670" s="12" t="s">
        <v>429</v>
      </c>
      <c r="B670" s="12" t="s">
        <v>4</v>
      </c>
      <c r="C670" s="12">
        <v>2010</v>
      </c>
      <c r="D670" s="12" t="s">
        <v>379</v>
      </c>
      <c r="E670" s="12" t="s">
        <v>366</v>
      </c>
      <c r="F670" s="12">
        <v>4</v>
      </c>
      <c r="G670" s="15">
        <v>20430629.079999991</v>
      </c>
    </row>
    <row r="671" spans="1:7" x14ac:dyDescent="0.2">
      <c r="A671" s="12" t="s">
        <v>421</v>
      </c>
      <c r="B671" s="12" t="s">
        <v>4</v>
      </c>
      <c r="C671" s="12">
        <v>2013</v>
      </c>
      <c r="D671" s="12" t="s">
        <v>381</v>
      </c>
      <c r="E671" s="12" t="s">
        <v>372</v>
      </c>
      <c r="F671" s="12">
        <v>10</v>
      </c>
      <c r="G671" s="15">
        <v>20182693.140000008</v>
      </c>
    </row>
    <row r="672" spans="1:7" x14ac:dyDescent="0.2">
      <c r="A672" s="12" t="s">
        <v>421</v>
      </c>
      <c r="B672" s="12" t="s">
        <v>4</v>
      </c>
      <c r="C672" s="12">
        <v>2014</v>
      </c>
      <c r="D672" s="12" t="s">
        <v>381</v>
      </c>
      <c r="E672" s="12" t="s">
        <v>373</v>
      </c>
      <c r="F672" s="12">
        <v>11</v>
      </c>
      <c r="G672" s="15">
        <v>20158058.589999992</v>
      </c>
    </row>
    <row r="673" spans="1:7" x14ac:dyDescent="0.2">
      <c r="A673" s="12" t="s">
        <v>414</v>
      </c>
      <c r="B673" s="12" t="s">
        <v>4</v>
      </c>
      <c r="C673" s="12">
        <v>2013</v>
      </c>
      <c r="D673" s="12" t="s">
        <v>380</v>
      </c>
      <c r="E673" s="12" t="s">
        <v>369</v>
      </c>
      <c r="F673" s="12">
        <v>7</v>
      </c>
      <c r="G673" s="15">
        <v>20134206.930000007</v>
      </c>
    </row>
    <row r="674" spans="1:7" x14ac:dyDescent="0.2">
      <c r="A674" s="12" t="s">
        <v>424</v>
      </c>
      <c r="B674" s="12" t="s">
        <v>4</v>
      </c>
      <c r="C674" s="12">
        <v>2011</v>
      </c>
      <c r="D674" s="12" t="s">
        <v>380</v>
      </c>
      <c r="E674" s="12" t="s">
        <v>370</v>
      </c>
      <c r="F674" s="12">
        <v>8</v>
      </c>
      <c r="G674" s="15">
        <v>20058678.419999972</v>
      </c>
    </row>
    <row r="675" spans="1:7" x14ac:dyDescent="0.2">
      <c r="A675" s="12" t="s">
        <v>429</v>
      </c>
      <c r="B675" s="12" t="s">
        <v>4</v>
      </c>
      <c r="C675" s="12">
        <v>2010</v>
      </c>
      <c r="D675" s="12" t="s">
        <v>379</v>
      </c>
      <c r="E675" s="12" t="s">
        <v>367</v>
      </c>
      <c r="F675" s="12">
        <v>5</v>
      </c>
      <c r="G675" s="15">
        <v>19942946.220000006</v>
      </c>
    </row>
    <row r="676" spans="1:7" x14ac:dyDescent="0.2">
      <c r="A676" s="12" t="s">
        <v>416</v>
      </c>
      <c r="B676" s="12" t="s">
        <v>11</v>
      </c>
      <c r="C676" s="12">
        <v>2010</v>
      </c>
      <c r="D676" s="12" t="s">
        <v>382</v>
      </c>
      <c r="E676" s="12" t="s">
        <v>375</v>
      </c>
      <c r="F676" s="12">
        <v>1</v>
      </c>
      <c r="G676" s="15">
        <v>325.71168</v>
      </c>
    </row>
    <row r="677" spans="1:7" x14ac:dyDescent="0.2">
      <c r="A677" s="12" t="s">
        <v>416</v>
      </c>
      <c r="B677" s="12" t="s">
        <v>11</v>
      </c>
      <c r="C677" s="12">
        <v>2010</v>
      </c>
      <c r="D677" s="12" t="s">
        <v>382</v>
      </c>
      <c r="E677" s="12" t="s">
        <v>376</v>
      </c>
      <c r="F677" s="12">
        <v>2</v>
      </c>
      <c r="G677" s="15">
        <v>0</v>
      </c>
    </row>
    <row r="678" spans="1:7" x14ac:dyDescent="0.2">
      <c r="A678" s="12" t="s">
        <v>416</v>
      </c>
      <c r="B678" s="12" t="s">
        <v>11</v>
      </c>
      <c r="C678" s="12">
        <v>2010</v>
      </c>
      <c r="D678" s="12" t="s">
        <v>382</v>
      </c>
      <c r="E678" s="12" t="s">
        <v>377</v>
      </c>
      <c r="F678" s="12">
        <v>3</v>
      </c>
      <c r="G678" s="15">
        <v>283.95377200000001</v>
      </c>
    </row>
    <row r="679" spans="1:7" x14ac:dyDescent="0.2">
      <c r="A679" s="12" t="s">
        <v>416</v>
      </c>
      <c r="B679" s="12" t="s">
        <v>11</v>
      </c>
      <c r="C679" s="12">
        <v>2010</v>
      </c>
      <c r="D679" s="12" t="s">
        <v>379</v>
      </c>
      <c r="E679" s="12" t="s">
        <v>366</v>
      </c>
      <c r="F679" s="12">
        <v>4</v>
      </c>
      <c r="G679" s="15">
        <v>0</v>
      </c>
    </row>
    <row r="680" spans="1:7" x14ac:dyDescent="0.2">
      <c r="A680" s="12" t="s">
        <v>416</v>
      </c>
      <c r="B680" s="12" t="s">
        <v>11</v>
      </c>
      <c r="C680" s="12">
        <v>2010</v>
      </c>
      <c r="D680" s="12" t="s">
        <v>379</v>
      </c>
      <c r="E680" s="12" t="s">
        <v>367</v>
      </c>
      <c r="F680" s="12">
        <v>5</v>
      </c>
      <c r="G680" s="15">
        <v>75.164232999999996</v>
      </c>
    </row>
    <row r="681" spans="1:7" x14ac:dyDescent="0.2">
      <c r="A681" s="12" t="s">
        <v>416</v>
      </c>
      <c r="B681" s="12" t="s">
        <v>11</v>
      </c>
      <c r="C681" s="12">
        <v>2010</v>
      </c>
      <c r="D681" s="12" t="s">
        <v>379</v>
      </c>
      <c r="E681" s="12" t="s">
        <v>368</v>
      </c>
      <c r="F681" s="12">
        <v>6</v>
      </c>
      <c r="G681" s="15">
        <v>0</v>
      </c>
    </row>
    <row r="682" spans="1:7" x14ac:dyDescent="0.2">
      <c r="A682" s="12" t="s">
        <v>416</v>
      </c>
      <c r="B682" s="12" t="s">
        <v>11</v>
      </c>
      <c r="C682" s="12">
        <v>2010</v>
      </c>
      <c r="D682" s="12" t="s">
        <v>380</v>
      </c>
      <c r="E682" s="12" t="s">
        <v>369</v>
      </c>
      <c r="F682" s="12">
        <v>7</v>
      </c>
      <c r="G682" s="15">
        <v>0</v>
      </c>
    </row>
    <row r="683" spans="1:7" x14ac:dyDescent="0.2">
      <c r="A683" s="12" t="s">
        <v>416</v>
      </c>
      <c r="B683" s="12" t="s">
        <v>11</v>
      </c>
      <c r="C683" s="12">
        <v>2010</v>
      </c>
      <c r="D683" s="12" t="s">
        <v>380</v>
      </c>
      <c r="E683" s="12" t="s">
        <v>370</v>
      </c>
      <c r="F683" s="12">
        <v>8</v>
      </c>
      <c r="G683" s="15">
        <v>0</v>
      </c>
    </row>
    <row r="684" spans="1:7" x14ac:dyDescent="0.2">
      <c r="A684" s="12" t="s">
        <v>416</v>
      </c>
      <c r="B684" s="12" t="s">
        <v>11</v>
      </c>
      <c r="C684" s="12">
        <v>2010</v>
      </c>
      <c r="D684" s="12" t="s">
        <v>380</v>
      </c>
      <c r="E684" s="12" t="s">
        <v>371</v>
      </c>
      <c r="F684" s="12">
        <v>9</v>
      </c>
      <c r="G684" s="15">
        <v>0</v>
      </c>
    </row>
    <row r="685" spans="1:7" x14ac:dyDescent="0.2">
      <c r="A685" s="12" t="s">
        <v>416</v>
      </c>
      <c r="B685" s="12" t="s">
        <v>11</v>
      </c>
      <c r="C685" s="12">
        <v>2010</v>
      </c>
      <c r="D685" s="12" t="s">
        <v>381</v>
      </c>
      <c r="E685" s="12" t="s">
        <v>372</v>
      </c>
      <c r="F685" s="12">
        <v>10</v>
      </c>
      <c r="G685" s="15">
        <v>0</v>
      </c>
    </row>
    <row r="686" spans="1:7" x14ac:dyDescent="0.2">
      <c r="A686" s="12" t="s">
        <v>416</v>
      </c>
      <c r="B686" s="12" t="s">
        <v>11</v>
      </c>
      <c r="C686" s="12">
        <v>2010</v>
      </c>
      <c r="D686" s="12" t="s">
        <v>381</v>
      </c>
      <c r="E686" s="12" t="s">
        <v>373</v>
      </c>
      <c r="F686" s="12">
        <v>11</v>
      </c>
      <c r="G686" s="15">
        <v>0</v>
      </c>
    </row>
    <row r="687" spans="1:7" x14ac:dyDescent="0.2">
      <c r="A687" s="12" t="s">
        <v>416</v>
      </c>
      <c r="B687" s="12" t="s">
        <v>11</v>
      </c>
      <c r="C687" s="12">
        <v>2010</v>
      </c>
      <c r="D687" s="12" t="s">
        <v>381</v>
      </c>
      <c r="E687" s="12" t="s">
        <v>374</v>
      </c>
      <c r="F687" s="12">
        <v>12</v>
      </c>
      <c r="G687" s="15">
        <v>0</v>
      </c>
    </row>
    <row r="688" spans="1:7" x14ac:dyDescent="0.2">
      <c r="A688" s="12" t="s">
        <v>416</v>
      </c>
      <c r="B688" s="12" t="s">
        <v>11</v>
      </c>
      <c r="C688" s="12">
        <v>2011</v>
      </c>
      <c r="D688" s="12" t="s">
        <v>382</v>
      </c>
      <c r="E688" s="12" t="s">
        <v>375</v>
      </c>
      <c r="F688" s="12">
        <v>1</v>
      </c>
      <c r="G688" s="15">
        <v>0</v>
      </c>
    </row>
    <row r="689" spans="1:7" x14ac:dyDescent="0.2">
      <c r="A689" s="12" t="s">
        <v>416</v>
      </c>
      <c r="B689" s="12" t="s">
        <v>11</v>
      </c>
      <c r="C689" s="12">
        <v>2011</v>
      </c>
      <c r="D689" s="12" t="s">
        <v>382</v>
      </c>
      <c r="E689" s="12" t="s">
        <v>376</v>
      </c>
      <c r="F689" s="12">
        <v>2</v>
      </c>
      <c r="G689" s="15">
        <v>0</v>
      </c>
    </row>
    <row r="690" spans="1:7" x14ac:dyDescent="0.2">
      <c r="A690" s="12" t="s">
        <v>416</v>
      </c>
      <c r="B690" s="12" t="s">
        <v>11</v>
      </c>
      <c r="C690" s="12">
        <v>2011</v>
      </c>
      <c r="D690" s="12" t="s">
        <v>382</v>
      </c>
      <c r="E690" s="12" t="s">
        <v>377</v>
      </c>
      <c r="F690" s="12">
        <v>3</v>
      </c>
      <c r="G690" s="15">
        <v>0</v>
      </c>
    </row>
    <row r="691" spans="1:7" x14ac:dyDescent="0.2">
      <c r="A691" s="12" t="s">
        <v>416</v>
      </c>
      <c r="B691" s="12" t="s">
        <v>11</v>
      </c>
      <c r="C691" s="12">
        <v>2011</v>
      </c>
      <c r="D691" s="12" t="s">
        <v>379</v>
      </c>
      <c r="E691" s="12" t="s">
        <v>366</v>
      </c>
      <c r="F691" s="12">
        <v>4</v>
      </c>
      <c r="G691" s="15">
        <v>0</v>
      </c>
    </row>
    <row r="692" spans="1:7" x14ac:dyDescent="0.2">
      <c r="A692" s="12" t="s">
        <v>416</v>
      </c>
      <c r="B692" s="12" t="s">
        <v>11</v>
      </c>
      <c r="C692" s="12">
        <v>2011</v>
      </c>
      <c r="D692" s="12" t="s">
        <v>379</v>
      </c>
      <c r="E692" s="12" t="s">
        <v>367</v>
      </c>
      <c r="F692" s="12">
        <v>5</v>
      </c>
      <c r="G692" s="15">
        <v>0</v>
      </c>
    </row>
    <row r="693" spans="1:7" x14ac:dyDescent="0.2">
      <c r="A693" s="12" t="s">
        <v>416</v>
      </c>
      <c r="B693" s="12" t="s">
        <v>74</v>
      </c>
      <c r="C693" s="12">
        <v>2010</v>
      </c>
      <c r="D693" s="12" t="s">
        <v>382</v>
      </c>
      <c r="E693" s="12" t="s">
        <v>375</v>
      </c>
      <c r="F693" s="12">
        <v>1</v>
      </c>
      <c r="G693" s="15">
        <v>390</v>
      </c>
    </row>
    <row r="694" spans="1:7" x14ac:dyDescent="0.2">
      <c r="A694" s="12" t="s">
        <v>416</v>
      </c>
      <c r="B694" s="12" t="s">
        <v>74</v>
      </c>
      <c r="C694" s="12">
        <v>2010</v>
      </c>
      <c r="D694" s="12" t="s">
        <v>382</v>
      </c>
      <c r="E694" s="12" t="s">
        <v>376</v>
      </c>
      <c r="F694" s="12">
        <v>2</v>
      </c>
      <c r="G694" s="15">
        <v>0</v>
      </c>
    </row>
    <row r="695" spans="1:7" x14ac:dyDescent="0.2">
      <c r="A695" s="12" t="s">
        <v>416</v>
      </c>
      <c r="B695" s="12" t="s">
        <v>74</v>
      </c>
      <c r="C695" s="12">
        <v>2010</v>
      </c>
      <c r="D695" s="12" t="s">
        <v>382</v>
      </c>
      <c r="E695" s="12" t="s">
        <v>377</v>
      </c>
      <c r="F695" s="12">
        <v>3</v>
      </c>
      <c r="G695" s="15">
        <v>340</v>
      </c>
    </row>
    <row r="696" spans="1:7" x14ac:dyDescent="0.2">
      <c r="A696" s="12" t="s">
        <v>416</v>
      </c>
      <c r="B696" s="12" t="s">
        <v>74</v>
      </c>
      <c r="C696" s="12">
        <v>2010</v>
      </c>
      <c r="D696" s="12" t="s">
        <v>379</v>
      </c>
      <c r="E696" s="12" t="s">
        <v>366</v>
      </c>
      <c r="F696" s="12">
        <v>4</v>
      </c>
      <c r="G696" s="15">
        <v>0</v>
      </c>
    </row>
    <row r="697" spans="1:7" x14ac:dyDescent="0.2">
      <c r="A697" s="12" t="s">
        <v>416</v>
      </c>
      <c r="B697" s="12" t="s">
        <v>74</v>
      </c>
      <c r="C697" s="12">
        <v>2010</v>
      </c>
      <c r="D697" s="12" t="s">
        <v>379</v>
      </c>
      <c r="E697" s="12" t="s">
        <v>367</v>
      </c>
      <c r="F697" s="12">
        <v>5</v>
      </c>
      <c r="G697" s="15">
        <v>90</v>
      </c>
    </row>
    <row r="698" spans="1:7" x14ac:dyDescent="0.2">
      <c r="A698" s="12" t="s">
        <v>416</v>
      </c>
      <c r="B698" s="12" t="s">
        <v>74</v>
      </c>
      <c r="C698" s="12">
        <v>2010</v>
      </c>
      <c r="D698" s="12" t="s">
        <v>379</v>
      </c>
      <c r="E698" s="12" t="s">
        <v>368</v>
      </c>
      <c r="F698" s="12">
        <v>6</v>
      </c>
      <c r="G698" s="15">
        <v>0</v>
      </c>
    </row>
    <row r="699" spans="1:7" x14ac:dyDescent="0.2">
      <c r="A699" s="12" t="s">
        <v>416</v>
      </c>
      <c r="B699" s="12" t="s">
        <v>74</v>
      </c>
      <c r="C699" s="12">
        <v>2010</v>
      </c>
      <c r="D699" s="12" t="s">
        <v>380</v>
      </c>
      <c r="E699" s="12" t="s">
        <v>369</v>
      </c>
      <c r="F699" s="12">
        <v>7</v>
      </c>
      <c r="G699" s="15">
        <v>0</v>
      </c>
    </row>
    <row r="700" spans="1:7" x14ac:dyDescent="0.2">
      <c r="A700" s="12" t="s">
        <v>416</v>
      </c>
      <c r="B700" s="12" t="s">
        <v>74</v>
      </c>
      <c r="C700" s="12">
        <v>2010</v>
      </c>
      <c r="D700" s="12" t="s">
        <v>380</v>
      </c>
      <c r="E700" s="12" t="s">
        <v>370</v>
      </c>
      <c r="F700" s="12">
        <v>8</v>
      </c>
      <c r="G700" s="15">
        <v>0</v>
      </c>
    </row>
    <row r="701" spans="1:7" x14ac:dyDescent="0.2">
      <c r="A701" s="12" t="s">
        <v>416</v>
      </c>
      <c r="B701" s="12" t="s">
        <v>74</v>
      </c>
      <c r="C701" s="12">
        <v>2010</v>
      </c>
      <c r="D701" s="12" t="s">
        <v>380</v>
      </c>
      <c r="E701" s="12" t="s">
        <v>371</v>
      </c>
      <c r="F701" s="12">
        <v>9</v>
      </c>
      <c r="G701" s="15">
        <v>0</v>
      </c>
    </row>
    <row r="702" spans="1:7" x14ac:dyDescent="0.2">
      <c r="A702" s="12" t="s">
        <v>416</v>
      </c>
      <c r="B702" s="12" t="s">
        <v>74</v>
      </c>
      <c r="C702" s="12">
        <v>2010</v>
      </c>
      <c r="D702" s="12" t="s">
        <v>381</v>
      </c>
      <c r="E702" s="12" t="s">
        <v>372</v>
      </c>
      <c r="F702" s="12">
        <v>10</v>
      </c>
      <c r="G702" s="15">
        <v>0</v>
      </c>
    </row>
    <row r="703" spans="1:7" x14ac:dyDescent="0.2">
      <c r="A703" s="12" t="s">
        <v>416</v>
      </c>
      <c r="B703" s="12" t="s">
        <v>74</v>
      </c>
      <c r="C703" s="12">
        <v>2010</v>
      </c>
      <c r="D703" s="12" t="s">
        <v>381</v>
      </c>
      <c r="E703" s="12" t="s">
        <v>373</v>
      </c>
      <c r="F703" s="12">
        <v>11</v>
      </c>
      <c r="G703" s="15">
        <v>0</v>
      </c>
    </row>
    <row r="704" spans="1:7" x14ac:dyDescent="0.2">
      <c r="A704" s="12" t="s">
        <v>416</v>
      </c>
      <c r="B704" s="12" t="s">
        <v>74</v>
      </c>
      <c r="C704" s="12">
        <v>2010</v>
      </c>
      <c r="D704" s="12" t="s">
        <v>381</v>
      </c>
      <c r="E704" s="12" t="s">
        <v>374</v>
      </c>
      <c r="F704" s="12">
        <v>12</v>
      </c>
      <c r="G704" s="15">
        <v>0</v>
      </c>
    </row>
    <row r="705" spans="1:7" x14ac:dyDescent="0.2">
      <c r="A705" s="12" t="s">
        <v>416</v>
      </c>
      <c r="B705" s="12" t="s">
        <v>74</v>
      </c>
      <c r="C705" s="12">
        <v>2011</v>
      </c>
      <c r="D705" s="12" t="s">
        <v>382</v>
      </c>
      <c r="E705" s="12" t="s">
        <v>375</v>
      </c>
      <c r="F705" s="12">
        <v>1</v>
      </c>
      <c r="G705" s="15">
        <v>0</v>
      </c>
    </row>
    <row r="706" spans="1:7" x14ac:dyDescent="0.2">
      <c r="A706" s="12" t="s">
        <v>416</v>
      </c>
      <c r="B706" s="12" t="s">
        <v>74</v>
      </c>
      <c r="C706" s="12">
        <v>2011</v>
      </c>
      <c r="D706" s="12" t="s">
        <v>382</v>
      </c>
      <c r="E706" s="12" t="s">
        <v>376</v>
      </c>
      <c r="F706" s="12">
        <v>2</v>
      </c>
      <c r="G706" s="15">
        <v>0</v>
      </c>
    </row>
    <row r="707" spans="1:7" x14ac:dyDescent="0.2">
      <c r="A707" s="12" t="s">
        <v>416</v>
      </c>
      <c r="B707" s="12" t="s">
        <v>74</v>
      </c>
      <c r="C707" s="12">
        <v>2011</v>
      </c>
      <c r="D707" s="12" t="s">
        <v>382</v>
      </c>
      <c r="E707" s="12" t="s">
        <v>377</v>
      </c>
      <c r="F707" s="12">
        <v>3</v>
      </c>
      <c r="G707" s="15">
        <v>0</v>
      </c>
    </row>
    <row r="708" spans="1:7" x14ac:dyDescent="0.2">
      <c r="A708" s="12" t="s">
        <v>416</v>
      </c>
      <c r="B708" s="12" t="s">
        <v>74</v>
      </c>
      <c r="C708" s="12">
        <v>2011</v>
      </c>
      <c r="D708" s="12" t="s">
        <v>379</v>
      </c>
      <c r="E708" s="12" t="s">
        <v>366</v>
      </c>
      <c r="F708" s="12">
        <v>4</v>
      </c>
      <c r="G708" s="15">
        <v>0</v>
      </c>
    </row>
    <row r="709" spans="1:7" x14ac:dyDescent="0.2">
      <c r="A709" s="12" t="s">
        <v>416</v>
      </c>
      <c r="B709" s="12" t="s">
        <v>74</v>
      </c>
      <c r="C709" s="12">
        <v>2011</v>
      </c>
      <c r="D709" s="12" t="s">
        <v>379</v>
      </c>
      <c r="E709" s="12" t="s">
        <v>367</v>
      </c>
      <c r="F709" s="12">
        <v>5</v>
      </c>
      <c r="G709" s="15">
        <v>0</v>
      </c>
    </row>
    <row r="710" spans="1:7" x14ac:dyDescent="0.2">
      <c r="A710" s="12" t="s">
        <v>421</v>
      </c>
      <c r="B710" s="12" t="s">
        <v>4</v>
      </c>
      <c r="C710" s="12">
        <v>2013</v>
      </c>
      <c r="D710" s="12" t="s">
        <v>379</v>
      </c>
      <c r="E710" s="12" t="s">
        <v>366</v>
      </c>
      <c r="F710" s="12">
        <v>4</v>
      </c>
      <c r="G710" s="15">
        <v>19829218.910000004</v>
      </c>
    </row>
    <row r="711" spans="1:7" x14ac:dyDescent="0.2">
      <c r="A711" s="12" t="s">
        <v>421</v>
      </c>
      <c r="B711" s="12" t="s">
        <v>4</v>
      </c>
      <c r="C711" s="12">
        <v>2014</v>
      </c>
      <c r="D711" s="12" t="s">
        <v>379</v>
      </c>
      <c r="E711" s="12" t="s">
        <v>367</v>
      </c>
      <c r="F711" s="12">
        <v>5</v>
      </c>
      <c r="G711" s="15">
        <v>19686480.289999995</v>
      </c>
    </row>
    <row r="712" spans="1:7" x14ac:dyDescent="0.2">
      <c r="A712" s="12" t="s">
        <v>440</v>
      </c>
      <c r="B712" s="12" t="s">
        <v>4</v>
      </c>
      <c r="C712" s="12">
        <v>2013</v>
      </c>
      <c r="D712" s="12" t="s">
        <v>380</v>
      </c>
      <c r="E712" s="12" t="s">
        <v>371</v>
      </c>
      <c r="F712" s="12">
        <v>9</v>
      </c>
      <c r="G712" s="15">
        <v>19470600.430000011</v>
      </c>
    </row>
    <row r="713" spans="1:7" x14ac:dyDescent="0.2">
      <c r="A713" s="12" t="s">
        <v>440</v>
      </c>
      <c r="B713" s="12" t="s">
        <v>4</v>
      </c>
      <c r="C713" s="12">
        <v>2013</v>
      </c>
      <c r="D713" s="12" t="s">
        <v>382</v>
      </c>
      <c r="E713" s="12" t="s">
        <v>375</v>
      </c>
      <c r="F713" s="12">
        <v>1</v>
      </c>
      <c r="G713" s="15">
        <v>19436961.569999993</v>
      </c>
    </row>
    <row r="714" spans="1:7" x14ac:dyDescent="0.2">
      <c r="A714" s="12" t="s">
        <v>440</v>
      </c>
      <c r="B714" s="12" t="s">
        <v>4</v>
      </c>
      <c r="C714" s="12">
        <v>2012</v>
      </c>
      <c r="D714" s="12" t="s">
        <v>380</v>
      </c>
      <c r="E714" s="12" t="s">
        <v>370</v>
      </c>
      <c r="F714" s="12">
        <v>8</v>
      </c>
      <c r="G714" s="15">
        <v>19431981.510000009</v>
      </c>
    </row>
    <row r="715" spans="1:7" x14ac:dyDescent="0.2">
      <c r="A715" s="12" t="s">
        <v>424</v>
      </c>
      <c r="B715" s="12" t="s">
        <v>4</v>
      </c>
      <c r="C715" s="12">
        <v>2011</v>
      </c>
      <c r="D715" s="12" t="s">
        <v>379</v>
      </c>
      <c r="E715" s="12" t="s">
        <v>366</v>
      </c>
      <c r="F715" s="12">
        <v>4</v>
      </c>
      <c r="G715" s="15">
        <v>19417648.669999998</v>
      </c>
    </row>
    <row r="716" spans="1:7" x14ac:dyDescent="0.2">
      <c r="A716" s="12" t="s">
        <v>414</v>
      </c>
      <c r="B716" s="12" t="s">
        <v>4</v>
      </c>
      <c r="C716" s="12">
        <v>2012</v>
      </c>
      <c r="D716" s="12" t="s">
        <v>381</v>
      </c>
      <c r="E716" s="12" t="s">
        <v>374</v>
      </c>
      <c r="F716" s="12">
        <v>12</v>
      </c>
      <c r="G716" s="15">
        <v>19399468.860000003</v>
      </c>
    </row>
    <row r="717" spans="1:7" x14ac:dyDescent="0.2">
      <c r="A717" s="12" t="s">
        <v>440</v>
      </c>
      <c r="B717" s="12" t="s">
        <v>4</v>
      </c>
      <c r="C717" s="12">
        <v>2012</v>
      </c>
      <c r="D717" s="12" t="s">
        <v>381</v>
      </c>
      <c r="E717" s="12" t="s">
        <v>372</v>
      </c>
      <c r="F717" s="12">
        <v>10</v>
      </c>
      <c r="G717" s="15">
        <v>19377702.399999987</v>
      </c>
    </row>
    <row r="718" spans="1:7" x14ac:dyDescent="0.2">
      <c r="A718" s="12" t="s">
        <v>421</v>
      </c>
      <c r="B718" s="12" t="s">
        <v>4</v>
      </c>
      <c r="C718" s="12">
        <v>2014</v>
      </c>
      <c r="D718" s="12" t="s">
        <v>381</v>
      </c>
      <c r="E718" s="12" t="s">
        <v>372</v>
      </c>
      <c r="F718" s="12">
        <v>10</v>
      </c>
      <c r="G718" s="15">
        <v>19344436.329999983</v>
      </c>
    </row>
    <row r="719" spans="1:7" x14ac:dyDescent="0.2">
      <c r="A719" s="12" t="s">
        <v>414</v>
      </c>
      <c r="B719" s="12" t="s">
        <v>4</v>
      </c>
      <c r="C719" s="12">
        <v>2013</v>
      </c>
      <c r="D719" s="12" t="s">
        <v>379</v>
      </c>
      <c r="E719" s="12" t="s">
        <v>366</v>
      </c>
      <c r="F719" s="12">
        <v>4</v>
      </c>
      <c r="G719" s="15">
        <v>19337067.25999999</v>
      </c>
    </row>
    <row r="720" spans="1:7" x14ac:dyDescent="0.2">
      <c r="A720" s="12" t="s">
        <v>440</v>
      </c>
      <c r="B720" s="12" t="s">
        <v>4</v>
      </c>
      <c r="C720" s="12">
        <v>2013</v>
      </c>
      <c r="D720" s="12" t="s">
        <v>379</v>
      </c>
      <c r="E720" s="12" t="s">
        <v>368</v>
      </c>
      <c r="F720" s="12">
        <v>6</v>
      </c>
      <c r="G720" s="15">
        <v>19317629.899999999</v>
      </c>
    </row>
    <row r="721" spans="1:7" x14ac:dyDescent="0.2">
      <c r="A721" s="12" t="s">
        <v>421</v>
      </c>
      <c r="B721" s="12" t="s">
        <v>4</v>
      </c>
      <c r="C721" s="12">
        <v>2014</v>
      </c>
      <c r="D721" s="12" t="s">
        <v>380</v>
      </c>
      <c r="E721" s="12" t="s">
        <v>369</v>
      </c>
      <c r="F721" s="12">
        <v>7</v>
      </c>
      <c r="G721" s="15">
        <v>19282008.180000007</v>
      </c>
    </row>
    <row r="722" spans="1:7" x14ac:dyDescent="0.2">
      <c r="A722" s="12" t="s">
        <v>421</v>
      </c>
      <c r="B722" s="12" t="s">
        <v>4</v>
      </c>
      <c r="C722" s="12">
        <v>2014</v>
      </c>
      <c r="D722" s="12" t="s">
        <v>382</v>
      </c>
      <c r="E722" s="12" t="s">
        <v>376</v>
      </c>
      <c r="F722" s="12">
        <v>2</v>
      </c>
      <c r="G722" s="15">
        <v>19279827.250000007</v>
      </c>
    </row>
    <row r="723" spans="1:7" x14ac:dyDescent="0.2">
      <c r="A723" s="12" t="s">
        <v>440</v>
      </c>
      <c r="B723" s="12" t="s">
        <v>4</v>
      </c>
      <c r="C723" s="12">
        <v>2010</v>
      </c>
      <c r="D723" s="12" t="s">
        <v>381</v>
      </c>
      <c r="E723" s="12" t="s">
        <v>374</v>
      </c>
      <c r="F723" s="12">
        <v>12</v>
      </c>
      <c r="G723" s="15">
        <v>19277110.289999995</v>
      </c>
    </row>
    <row r="724" spans="1:7" x14ac:dyDescent="0.2">
      <c r="A724" s="12" t="s">
        <v>414</v>
      </c>
      <c r="B724" s="12" t="s">
        <v>4</v>
      </c>
      <c r="C724" s="12">
        <v>2013</v>
      </c>
      <c r="D724" s="12" t="s">
        <v>379</v>
      </c>
      <c r="E724" s="12" t="s">
        <v>368</v>
      </c>
      <c r="F724" s="12">
        <v>6</v>
      </c>
      <c r="G724" s="15">
        <v>19242973.109999992</v>
      </c>
    </row>
    <row r="725" spans="1:7" x14ac:dyDescent="0.2">
      <c r="A725" s="12" t="s">
        <v>421</v>
      </c>
      <c r="B725" s="12" t="s">
        <v>4</v>
      </c>
      <c r="C725" s="12">
        <v>2013</v>
      </c>
      <c r="D725" s="12" t="s">
        <v>382</v>
      </c>
      <c r="E725" s="12" t="s">
        <v>377</v>
      </c>
      <c r="F725" s="12">
        <v>3</v>
      </c>
      <c r="G725" s="15">
        <v>19194950.360000003</v>
      </c>
    </row>
    <row r="726" spans="1:7" x14ac:dyDescent="0.2">
      <c r="A726" s="12" t="s">
        <v>421</v>
      </c>
      <c r="B726" s="12" t="s">
        <v>4</v>
      </c>
      <c r="C726" s="12">
        <v>2012</v>
      </c>
      <c r="D726" s="12" t="s">
        <v>382</v>
      </c>
      <c r="E726" s="12" t="s">
        <v>377</v>
      </c>
      <c r="F726" s="12">
        <v>3</v>
      </c>
      <c r="G726" s="15">
        <v>19162321.639999993</v>
      </c>
    </row>
    <row r="727" spans="1:7" x14ac:dyDescent="0.2">
      <c r="A727" s="12" t="s">
        <v>414</v>
      </c>
      <c r="B727" s="12" t="s">
        <v>4</v>
      </c>
      <c r="C727" s="12">
        <v>2013</v>
      </c>
      <c r="D727" s="12" t="s">
        <v>379</v>
      </c>
      <c r="E727" s="12" t="s">
        <v>367</v>
      </c>
      <c r="F727" s="12">
        <v>5</v>
      </c>
      <c r="G727" s="15">
        <v>19155457.319999993</v>
      </c>
    </row>
    <row r="728" spans="1:7" x14ac:dyDescent="0.2">
      <c r="A728" s="12" t="s">
        <v>421</v>
      </c>
      <c r="B728" s="12" t="s">
        <v>4</v>
      </c>
      <c r="C728" s="12">
        <v>2014</v>
      </c>
      <c r="D728" s="12" t="s">
        <v>380</v>
      </c>
      <c r="E728" s="12" t="s">
        <v>370</v>
      </c>
      <c r="F728" s="12">
        <v>8</v>
      </c>
      <c r="G728" s="15">
        <v>19154662.199999996</v>
      </c>
    </row>
    <row r="729" spans="1:7" x14ac:dyDescent="0.2">
      <c r="A729" s="12" t="s">
        <v>421</v>
      </c>
      <c r="B729" s="12" t="s">
        <v>4</v>
      </c>
      <c r="C729" s="12">
        <v>2014</v>
      </c>
      <c r="D729" s="12" t="s">
        <v>380</v>
      </c>
      <c r="E729" s="12" t="s">
        <v>371</v>
      </c>
      <c r="F729" s="12">
        <v>9</v>
      </c>
      <c r="G729" s="15">
        <v>19095427.179999992</v>
      </c>
    </row>
    <row r="730" spans="1:7" x14ac:dyDescent="0.2">
      <c r="A730" s="12" t="s">
        <v>424</v>
      </c>
      <c r="B730" s="12" t="s">
        <v>4</v>
      </c>
      <c r="C730" s="12">
        <v>2010</v>
      </c>
      <c r="D730" s="12" t="s">
        <v>381</v>
      </c>
      <c r="E730" s="12" t="s">
        <v>374</v>
      </c>
      <c r="F730" s="12">
        <v>12</v>
      </c>
      <c r="G730" s="15">
        <v>19035558.489999991</v>
      </c>
    </row>
    <row r="731" spans="1:7" x14ac:dyDescent="0.2">
      <c r="A731" s="12" t="s">
        <v>440</v>
      </c>
      <c r="B731" s="12" t="s">
        <v>4</v>
      </c>
      <c r="C731" s="12">
        <v>2013</v>
      </c>
      <c r="D731" s="12" t="s">
        <v>382</v>
      </c>
      <c r="E731" s="12" t="s">
        <v>376</v>
      </c>
      <c r="F731" s="12">
        <v>2</v>
      </c>
      <c r="G731" s="15">
        <v>18986455.039999995</v>
      </c>
    </row>
    <row r="732" spans="1:7" x14ac:dyDescent="0.2">
      <c r="A732" s="12" t="s">
        <v>440</v>
      </c>
      <c r="B732" s="12" t="s">
        <v>4</v>
      </c>
      <c r="C732" s="12">
        <v>2011</v>
      </c>
      <c r="D732" s="12" t="s">
        <v>382</v>
      </c>
      <c r="E732" s="12" t="s">
        <v>377</v>
      </c>
      <c r="F732" s="12">
        <v>3</v>
      </c>
      <c r="G732" s="15">
        <v>18808651.850000009</v>
      </c>
    </row>
    <row r="733" spans="1:7" x14ac:dyDescent="0.2">
      <c r="A733" s="12" t="s">
        <v>424</v>
      </c>
      <c r="B733" s="12" t="s">
        <v>4</v>
      </c>
      <c r="C733" s="12">
        <v>2011</v>
      </c>
      <c r="D733" s="12" t="s">
        <v>380</v>
      </c>
      <c r="E733" s="12" t="s">
        <v>371</v>
      </c>
      <c r="F733" s="12">
        <v>9</v>
      </c>
      <c r="G733" s="15">
        <v>18801499.529999979</v>
      </c>
    </row>
    <row r="734" spans="1:7" x14ac:dyDescent="0.2">
      <c r="A734" s="12" t="s">
        <v>440</v>
      </c>
      <c r="B734" s="12" t="s">
        <v>4</v>
      </c>
      <c r="C734" s="12">
        <v>2013</v>
      </c>
      <c r="D734" s="12" t="s">
        <v>380</v>
      </c>
      <c r="E734" s="12" t="s">
        <v>370</v>
      </c>
      <c r="F734" s="12">
        <v>8</v>
      </c>
      <c r="G734" s="15">
        <v>18721831.099999998</v>
      </c>
    </row>
    <row r="735" spans="1:7" x14ac:dyDescent="0.2">
      <c r="A735" s="12" t="s">
        <v>421</v>
      </c>
      <c r="B735" s="12" t="s">
        <v>4</v>
      </c>
      <c r="C735" s="12">
        <v>2013</v>
      </c>
      <c r="D735" s="12" t="s">
        <v>379</v>
      </c>
      <c r="E735" s="12" t="s">
        <v>367</v>
      </c>
      <c r="F735" s="12">
        <v>5</v>
      </c>
      <c r="G735" s="15">
        <v>18659143.369999997</v>
      </c>
    </row>
    <row r="736" spans="1:7" x14ac:dyDescent="0.2">
      <c r="A736" s="12" t="s">
        <v>440</v>
      </c>
      <c r="B736" s="12" t="s">
        <v>4</v>
      </c>
      <c r="C736" s="12">
        <v>2012</v>
      </c>
      <c r="D736" s="12" t="s">
        <v>382</v>
      </c>
      <c r="E736" s="12" t="s">
        <v>377</v>
      </c>
      <c r="F736" s="12">
        <v>3</v>
      </c>
      <c r="G736" s="15">
        <v>18642524.100000001</v>
      </c>
    </row>
    <row r="737" spans="1:7" x14ac:dyDescent="0.2">
      <c r="A737" s="12" t="s">
        <v>421</v>
      </c>
      <c r="B737" s="12" t="s">
        <v>4</v>
      </c>
      <c r="C737" s="12">
        <v>2014</v>
      </c>
      <c r="D737" s="12" t="s">
        <v>379</v>
      </c>
      <c r="E737" s="12" t="s">
        <v>368</v>
      </c>
      <c r="F737" s="12">
        <v>6</v>
      </c>
      <c r="G737" s="15">
        <v>18625988.220000003</v>
      </c>
    </row>
    <row r="738" spans="1:7" x14ac:dyDescent="0.2">
      <c r="A738" s="12" t="s">
        <v>421</v>
      </c>
      <c r="B738" s="12" t="s">
        <v>4</v>
      </c>
      <c r="C738" s="12">
        <v>2012</v>
      </c>
      <c r="D738" s="12" t="s">
        <v>380</v>
      </c>
      <c r="E738" s="12" t="s">
        <v>369</v>
      </c>
      <c r="F738" s="12">
        <v>7</v>
      </c>
      <c r="G738" s="15">
        <v>18624176.630000003</v>
      </c>
    </row>
    <row r="739" spans="1:7" x14ac:dyDescent="0.2">
      <c r="A739" s="12" t="s">
        <v>424</v>
      </c>
      <c r="B739" s="12" t="s">
        <v>4</v>
      </c>
      <c r="C739" s="12">
        <v>2011</v>
      </c>
      <c r="D739" s="12" t="s">
        <v>382</v>
      </c>
      <c r="E739" s="12" t="s">
        <v>376</v>
      </c>
      <c r="F739" s="12">
        <v>2</v>
      </c>
      <c r="G739" s="15">
        <v>18511118.300000001</v>
      </c>
    </row>
    <row r="740" spans="1:7" x14ac:dyDescent="0.2">
      <c r="A740" s="12" t="s">
        <v>440</v>
      </c>
      <c r="B740" s="12" t="s">
        <v>4</v>
      </c>
      <c r="C740" s="12">
        <v>2010</v>
      </c>
      <c r="D740" s="12" t="s">
        <v>379</v>
      </c>
      <c r="E740" s="12" t="s">
        <v>368</v>
      </c>
      <c r="F740" s="12">
        <v>6</v>
      </c>
      <c r="G740" s="15">
        <v>18425964.129999999</v>
      </c>
    </row>
    <row r="741" spans="1:7" x14ac:dyDescent="0.2">
      <c r="A741" s="12" t="s">
        <v>421</v>
      </c>
      <c r="B741" s="12" t="s">
        <v>4</v>
      </c>
      <c r="C741" s="12">
        <v>2012</v>
      </c>
      <c r="D741" s="12" t="s">
        <v>381</v>
      </c>
      <c r="E741" s="12" t="s">
        <v>373</v>
      </c>
      <c r="F741" s="12">
        <v>11</v>
      </c>
      <c r="G741" s="15">
        <v>18340417.289999999</v>
      </c>
    </row>
    <row r="742" spans="1:7" x14ac:dyDescent="0.2">
      <c r="A742" s="12" t="s">
        <v>421</v>
      </c>
      <c r="B742" s="12" t="s">
        <v>4</v>
      </c>
      <c r="C742" s="12">
        <v>2012</v>
      </c>
      <c r="D742" s="12" t="s">
        <v>379</v>
      </c>
      <c r="E742" s="12" t="s">
        <v>368</v>
      </c>
      <c r="F742" s="12">
        <v>6</v>
      </c>
      <c r="G742" s="15">
        <v>18279975.789999999</v>
      </c>
    </row>
    <row r="743" spans="1:7" x14ac:dyDescent="0.2">
      <c r="A743" s="12" t="s">
        <v>453</v>
      </c>
      <c r="B743" s="12" t="s">
        <v>4</v>
      </c>
      <c r="C743" s="12">
        <v>2012</v>
      </c>
      <c r="D743" s="12" t="s">
        <v>380</v>
      </c>
      <c r="E743" s="12" t="s">
        <v>371</v>
      </c>
      <c r="F743" s="12">
        <v>9</v>
      </c>
      <c r="G743" s="15">
        <v>18263684.749999996</v>
      </c>
    </row>
    <row r="744" spans="1:7" x14ac:dyDescent="0.2">
      <c r="A744" s="12" t="s">
        <v>421</v>
      </c>
      <c r="B744" s="12" t="s">
        <v>4</v>
      </c>
      <c r="C744" s="12">
        <v>2013</v>
      </c>
      <c r="D744" s="12" t="s">
        <v>380</v>
      </c>
      <c r="E744" s="12" t="s">
        <v>369</v>
      </c>
      <c r="F744" s="12">
        <v>7</v>
      </c>
      <c r="G744" s="15">
        <v>18238207.220000003</v>
      </c>
    </row>
    <row r="745" spans="1:7" x14ac:dyDescent="0.2">
      <c r="A745" s="12" t="s">
        <v>440</v>
      </c>
      <c r="B745" s="12" t="s">
        <v>4</v>
      </c>
      <c r="C745" s="12">
        <v>2012</v>
      </c>
      <c r="D745" s="12" t="s">
        <v>380</v>
      </c>
      <c r="E745" s="12" t="s">
        <v>369</v>
      </c>
      <c r="F745" s="12">
        <v>7</v>
      </c>
      <c r="G745" s="15">
        <v>18150870.569999993</v>
      </c>
    </row>
    <row r="746" spans="1:7" x14ac:dyDescent="0.2">
      <c r="A746" s="12" t="s">
        <v>440</v>
      </c>
      <c r="B746" s="12" t="s">
        <v>4</v>
      </c>
      <c r="C746" s="12">
        <v>2011</v>
      </c>
      <c r="D746" s="12" t="s">
        <v>379</v>
      </c>
      <c r="E746" s="12" t="s">
        <v>366</v>
      </c>
      <c r="F746" s="12">
        <v>4</v>
      </c>
      <c r="G746" s="15">
        <v>18113748.130000003</v>
      </c>
    </row>
    <row r="747" spans="1:7" x14ac:dyDescent="0.2">
      <c r="A747" s="12" t="s">
        <v>421</v>
      </c>
      <c r="B747" s="12" t="s">
        <v>4</v>
      </c>
      <c r="C747" s="12">
        <v>2011</v>
      </c>
      <c r="D747" s="12" t="s">
        <v>381</v>
      </c>
      <c r="E747" s="12" t="s">
        <v>374</v>
      </c>
      <c r="F747" s="12">
        <v>12</v>
      </c>
      <c r="G747" s="15">
        <v>18092669.330000006</v>
      </c>
    </row>
    <row r="748" spans="1:7" x14ac:dyDescent="0.2">
      <c r="A748" s="12" t="s">
        <v>417</v>
      </c>
      <c r="B748" s="12" t="s">
        <v>11</v>
      </c>
      <c r="C748" s="12">
        <v>2011</v>
      </c>
      <c r="D748" s="12" t="s">
        <v>381</v>
      </c>
      <c r="E748" s="12" t="s">
        <v>373</v>
      </c>
      <c r="F748" s="12">
        <v>11</v>
      </c>
      <c r="G748" s="15">
        <v>556.35663599999998</v>
      </c>
    </row>
    <row r="749" spans="1:7" x14ac:dyDescent="0.2">
      <c r="A749" s="12" t="s">
        <v>417</v>
      </c>
      <c r="B749" s="12" t="s">
        <v>11</v>
      </c>
      <c r="C749" s="12">
        <v>2011</v>
      </c>
      <c r="D749" s="12" t="s">
        <v>381</v>
      </c>
      <c r="E749" s="12" t="s">
        <v>374</v>
      </c>
      <c r="F749" s="12">
        <v>12</v>
      </c>
      <c r="G749" s="15">
        <v>46.363053000000001</v>
      </c>
    </row>
    <row r="750" spans="1:7" x14ac:dyDescent="0.2">
      <c r="A750" s="12" t="s">
        <v>417</v>
      </c>
      <c r="B750" s="12" t="s">
        <v>11</v>
      </c>
      <c r="C750" s="12">
        <v>2012</v>
      </c>
      <c r="D750" s="12" t="s">
        <v>382</v>
      </c>
      <c r="E750" s="12" t="s">
        <v>375</v>
      </c>
      <c r="F750" s="12">
        <v>1</v>
      </c>
      <c r="G750" s="15">
        <v>92.726106000000001</v>
      </c>
    </row>
    <row r="751" spans="1:7" x14ac:dyDescent="0.2">
      <c r="A751" s="12" t="s">
        <v>417</v>
      </c>
      <c r="B751" s="12" t="s">
        <v>11</v>
      </c>
      <c r="C751" s="12">
        <v>2012</v>
      </c>
      <c r="D751" s="12" t="s">
        <v>382</v>
      </c>
      <c r="E751" s="12" t="s">
        <v>376</v>
      </c>
      <c r="F751" s="12">
        <v>2</v>
      </c>
      <c r="G751" s="15">
        <v>757.26319899999999</v>
      </c>
    </row>
    <row r="752" spans="1:7" x14ac:dyDescent="0.2">
      <c r="A752" s="12" t="s">
        <v>417</v>
      </c>
      <c r="B752" s="12" t="s">
        <v>11</v>
      </c>
      <c r="C752" s="12">
        <v>2012</v>
      </c>
      <c r="D752" s="12" t="s">
        <v>382</v>
      </c>
      <c r="E752" s="12" t="s">
        <v>377</v>
      </c>
      <c r="F752" s="12">
        <v>3</v>
      </c>
      <c r="G752" s="15">
        <v>803.62625199999991</v>
      </c>
    </row>
    <row r="753" spans="1:7" x14ac:dyDescent="0.2">
      <c r="A753" s="12" t="s">
        <v>417</v>
      </c>
      <c r="B753" s="12" t="s">
        <v>11</v>
      </c>
      <c r="C753" s="12">
        <v>2012</v>
      </c>
      <c r="D753" s="12" t="s">
        <v>379</v>
      </c>
      <c r="E753" s="12" t="s">
        <v>366</v>
      </c>
      <c r="F753" s="12">
        <v>4</v>
      </c>
      <c r="G753" s="15">
        <v>865.44365599999992</v>
      </c>
    </row>
    <row r="754" spans="1:7" x14ac:dyDescent="0.2">
      <c r="A754" s="12" t="s">
        <v>417</v>
      </c>
      <c r="B754" s="12" t="s">
        <v>11</v>
      </c>
      <c r="C754" s="12">
        <v>2012</v>
      </c>
      <c r="D754" s="12" t="s">
        <v>379</v>
      </c>
      <c r="E754" s="12" t="s">
        <v>367</v>
      </c>
      <c r="F754" s="12">
        <v>5</v>
      </c>
      <c r="G754" s="15">
        <v>556.35663599999998</v>
      </c>
    </row>
    <row r="755" spans="1:7" x14ac:dyDescent="0.2">
      <c r="A755" s="12" t="s">
        <v>417</v>
      </c>
      <c r="B755" s="12" t="s">
        <v>11</v>
      </c>
      <c r="C755" s="12">
        <v>2012</v>
      </c>
      <c r="D755" s="12" t="s">
        <v>379</v>
      </c>
      <c r="E755" s="12" t="s">
        <v>368</v>
      </c>
      <c r="F755" s="12">
        <v>6</v>
      </c>
      <c r="G755" s="15">
        <v>339.995722</v>
      </c>
    </row>
    <row r="756" spans="1:7" x14ac:dyDescent="0.2">
      <c r="A756" s="12" t="s">
        <v>417</v>
      </c>
      <c r="B756" s="12" t="s">
        <v>11</v>
      </c>
      <c r="C756" s="12">
        <v>2012</v>
      </c>
      <c r="D756" s="12" t="s">
        <v>380</v>
      </c>
      <c r="E756" s="12" t="s">
        <v>369</v>
      </c>
      <c r="F756" s="12">
        <v>7</v>
      </c>
      <c r="G756" s="15">
        <v>942.71541100000013</v>
      </c>
    </row>
    <row r="757" spans="1:7" x14ac:dyDescent="0.2">
      <c r="A757" s="12" t="s">
        <v>417</v>
      </c>
      <c r="B757" s="12" t="s">
        <v>11</v>
      </c>
      <c r="C757" s="12">
        <v>2012</v>
      </c>
      <c r="D757" s="12" t="s">
        <v>380</v>
      </c>
      <c r="E757" s="12" t="s">
        <v>370</v>
      </c>
      <c r="F757" s="12">
        <v>8</v>
      </c>
      <c r="G757" s="15">
        <v>417.26747699999999</v>
      </c>
    </row>
    <row r="758" spans="1:7" x14ac:dyDescent="0.2">
      <c r="A758" s="12" t="s">
        <v>417</v>
      </c>
      <c r="B758" s="12" t="s">
        <v>11</v>
      </c>
      <c r="C758" s="12">
        <v>2012</v>
      </c>
      <c r="D758" s="12" t="s">
        <v>380</v>
      </c>
      <c r="E758" s="12" t="s">
        <v>371</v>
      </c>
      <c r="F758" s="12">
        <v>9</v>
      </c>
      <c r="G758" s="15">
        <v>1112.7132719999997</v>
      </c>
    </row>
    <row r="759" spans="1:7" x14ac:dyDescent="0.2">
      <c r="A759" s="12" t="s">
        <v>417</v>
      </c>
      <c r="B759" s="12" t="s">
        <v>11</v>
      </c>
      <c r="C759" s="12">
        <v>2012</v>
      </c>
      <c r="D759" s="12" t="s">
        <v>381</v>
      </c>
      <c r="E759" s="12" t="s">
        <v>372</v>
      </c>
      <c r="F759" s="12">
        <v>10</v>
      </c>
      <c r="G759" s="15">
        <v>973.62411299999985</v>
      </c>
    </row>
    <row r="760" spans="1:7" x14ac:dyDescent="0.2">
      <c r="A760" s="12" t="s">
        <v>417</v>
      </c>
      <c r="B760" s="12" t="s">
        <v>11</v>
      </c>
      <c r="C760" s="12">
        <v>2012</v>
      </c>
      <c r="D760" s="12" t="s">
        <v>381</v>
      </c>
      <c r="E760" s="12" t="s">
        <v>373</v>
      </c>
      <c r="F760" s="12">
        <v>11</v>
      </c>
      <c r="G760" s="15">
        <v>1730.8873120000001</v>
      </c>
    </row>
    <row r="761" spans="1:7" x14ac:dyDescent="0.2">
      <c r="A761" s="12" t="s">
        <v>417</v>
      </c>
      <c r="B761" s="12" t="s">
        <v>11</v>
      </c>
      <c r="C761" s="12">
        <v>2012</v>
      </c>
      <c r="D761" s="12" t="s">
        <v>381</v>
      </c>
      <c r="E761" s="12" t="s">
        <v>374</v>
      </c>
      <c r="F761" s="12">
        <v>12</v>
      </c>
      <c r="G761" s="15">
        <v>9844.4215970000005</v>
      </c>
    </row>
    <row r="762" spans="1:7" x14ac:dyDescent="0.2">
      <c r="A762" s="12" t="s">
        <v>417</v>
      </c>
      <c r="B762" s="12" t="s">
        <v>11</v>
      </c>
      <c r="C762" s="12">
        <v>2013</v>
      </c>
      <c r="D762" s="12" t="s">
        <v>382</v>
      </c>
      <c r="E762" s="12" t="s">
        <v>375</v>
      </c>
      <c r="F762" s="12">
        <v>1</v>
      </c>
      <c r="G762" s="15">
        <v>2117.2460879999999</v>
      </c>
    </row>
    <row r="763" spans="1:7" x14ac:dyDescent="0.2">
      <c r="A763" s="12" t="s">
        <v>417</v>
      </c>
      <c r="B763" s="12" t="s">
        <v>11</v>
      </c>
      <c r="C763" s="12">
        <v>2013</v>
      </c>
      <c r="D763" s="12" t="s">
        <v>382</v>
      </c>
      <c r="E763" s="12" t="s">
        <v>376</v>
      </c>
      <c r="F763" s="12">
        <v>2</v>
      </c>
      <c r="G763" s="15">
        <v>2225.4265450000003</v>
      </c>
    </row>
    <row r="764" spans="1:7" x14ac:dyDescent="0.2">
      <c r="A764" s="12" t="s">
        <v>417</v>
      </c>
      <c r="B764" s="12" t="s">
        <v>11</v>
      </c>
      <c r="C764" s="12">
        <v>2013</v>
      </c>
      <c r="D764" s="12" t="s">
        <v>382</v>
      </c>
      <c r="E764" s="12" t="s">
        <v>377</v>
      </c>
      <c r="F764" s="12">
        <v>3</v>
      </c>
      <c r="G764" s="15">
        <v>4033.5856120000003</v>
      </c>
    </row>
    <row r="765" spans="1:7" x14ac:dyDescent="0.2">
      <c r="A765" s="12" t="s">
        <v>417</v>
      </c>
      <c r="B765" s="12" t="s">
        <v>11</v>
      </c>
      <c r="C765" s="12">
        <v>2013</v>
      </c>
      <c r="D765" s="12" t="s">
        <v>379</v>
      </c>
      <c r="E765" s="12" t="s">
        <v>366</v>
      </c>
      <c r="F765" s="12">
        <v>4</v>
      </c>
      <c r="G765" s="15">
        <v>3430.8659230000003</v>
      </c>
    </row>
    <row r="766" spans="1:7" x14ac:dyDescent="0.2">
      <c r="A766" s="12" t="s">
        <v>417</v>
      </c>
      <c r="B766" s="12" t="s">
        <v>11</v>
      </c>
      <c r="C766" s="12">
        <v>2013</v>
      </c>
      <c r="D766" s="12" t="s">
        <v>379</v>
      </c>
      <c r="E766" s="12" t="s">
        <v>367</v>
      </c>
      <c r="F766" s="12">
        <v>5</v>
      </c>
      <c r="G766" s="15">
        <v>3307.231115</v>
      </c>
    </row>
    <row r="767" spans="1:7" x14ac:dyDescent="0.2">
      <c r="A767" s="12" t="s">
        <v>417</v>
      </c>
      <c r="B767" s="12" t="s">
        <v>11</v>
      </c>
      <c r="C767" s="12">
        <v>2013</v>
      </c>
      <c r="D767" s="12" t="s">
        <v>379</v>
      </c>
      <c r="E767" s="12" t="s">
        <v>368</v>
      </c>
      <c r="F767" s="12">
        <v>6</v>
      </c>
      <c r="G767" s="15">
        <v>5044.7417190000006</v>
      </c>
    </row>
    <row r="768" spans="1:7" x14ac:dyDescent="0.2">
      <c r="A768" s="12" t="s">
        <v>417</v>
      </c>
      <c r="B768" s="12" t="s">
        <v>11</v>
      </c>
      <c r="C768" s="12">
        <v>2013</v>
      </c>
      <c r="D768" s="12" t="s">
        <v>380</v>
      </c>
      <c r="E768" s="12" t="s">
        <v>369</v>
      </c>
      <c r="F768" s="12">
        <v>7</v>
      </c>
      <c r="G768" s="15">
        <v>4033.5856120000017</v>
      </c>
    </row>
    <row r="769" spans="1:7" x14ac:dyDescent="0.2">
      <c r="A769" s="12" t="s">
        <v>417</v>
      </c>
      <c r="B769" s="12" t="s">
        <v>11</v>
      </c>
      <c r="C769" s="12">
        <v>2013</v>
      </c>
      <c r="D769" s="12" t="s">
        <v>380</v>
      </c>
      <c r="E769" s="12" t="s">
        <v>370</v>
      </c>
      <c r="F769" s="12">
        <v>8</v>
      </c>
      <c r="G769" s="15">
        <v>5269.9336920000014</v>
      </c>
    </row>
    <row r="770" spans="1:7" x14ac:dyDescent="0.2">
      <c r="A770" s="12" t="s">
        <v>417</v>
      </c>
      <c r="B770" s="12" t="s">
        <v>11</v>
      </c>
      <c r="C770" s="12">
        <v>2013</v>
      </c>
      <c r="D770" s="12" t="s">
        <v>380</v>
      </c>
      <c r="E770" s="12" t="s">
        <v>371</v>
      </c>
      <c r="F770" s="12">
        <v>9</v>
      </c>
      <c r="G770" s="15">
        <v>5733.5642220000009</v>
      </c>
    </row>
    <row r="771" spans="1:7" x14ac:dyDescent="0.2">
      <c r="A771" s="12" t="s">
        <v>417</v>
      </c>
      <c r="B771" s="12" t="s">
        <v>11</v>
      </c>
      <c r="C771" s="12">
        <v>2013</v>
      </c>
      <c r="D771" s="12" t="s">
        <v>381</v>
      </c>
      <c r="E771" s="12" t="s">
        <v>372</v>
      </c>
      <c r="F771" s="12">
        <v>10</v>
      </c>
      <c r="G771" s="15">
        <v>5548.1120110000002</v>
      </c>
    </row>
    <row r="772" spans="1:7" x14ac:dyDescent="0.2">
      <c r="A772" s="12" t="s">
        <v>417</v>
      </c>
      <c r="B772" s="12" t="s">
        <v>11</v>
      </c>
      <c r="C772" s="12">
        <v>2013</v>
      </c>
      <c r="D772" s="12" t="s">
        <v>381</v>
      </c>
      <c r="E772" s="12" t="s">
        <v>373</v>
      </c>
      <c r="F772" s="12">
        <v>11</v>
      </c>
      <c r="G772" s="15">
        <v>5826.2903290000004</v>
      </c>
    </row>
    <row r="773" spans="1:7" x14ac:dyDescent="0.2">
      <c r="A773" s="12" t="s">
        <v>417</v>
      </c>
      <c r="B773" s="12" t="s">
        <v>11</v>
      </c>
      <c r="C773" s="12">
        <v>2013</v>
      </c>
      <c r="D773" s="12" t="s">
        <v>381</v>
      </c>
      <c r="E773" s="12" t="s">
        <v>374</v>
      </c>
      <c r="F773" s="12">
        <v>12</v>
      </c>
      <c r="G773" s="15">
        <v>9932.7321670000038</v>
      </c>
    </row>
    <row r="774" spans="1:7" x14ac:dyDescent="0.2">
      <c r="A774" s="12" t="s">
        <v>417</v>
      </c>
      <c r="B774" s="12" t="s">
        <v>11</v>
      </c>
      <c r="C774" s="12">
        <v>2014</v>
      </c>
      <c r="D774" s="12" t="s">
        <v>382</v>
      </c>
      <c r="E774" s="12" t="s">
        <v>375</v>
      </c>
      <c r="F774" s="12">
        <v>1</v>
      </c>
      <c r="G774" s="15">
        <v>9488.9715169999999</v>
      </c>
    </row>
    <row r="775" spans="1:7" x14ac:dyDescent="0.2">
      <c r="A775" s="12" t="s">
        <v>417</v>
      </c>
      <c r="B775" s="12" t="s">
        <v>11</v>
      </c>
      <c r="C775" s="12">
        <v>2014</v>
      </c>
      <c r="D775" s="12" t="s">
        <v>382</v>
      </c>
      <c r="E775" s="12" t="s">
        <v>376</v>
      </c>
      <c r="F775" s="12">
        <v>2</v>
      </c>
      <c r="G775" s="15">
        <v>12765.293934000001</v>
      </c>
    </row>
    <row r="776" spans="1:7" x14ac:dyDescent="0.2">
      <c r="A776" s="12" t="s">
        <v>417</v>
      </c>
      <c r="B776" s="12" t="s">
        <v>11</v>
      </c>
      <c r="C776" s="12">
        <v>2014</v>
      </c>
      <c r="D776" s="12" t="s">
        <v>382</v>
      </c>
      <c r="E776" s="12" t="s">
        <v>377</v>
      </c>
      <c r="F776" s="12">
        <v>3</v>
      </c>
      <c r="G776" s="15">
        <v>17648.868853</v>
      </c>
    </row>
    <row r="777" spans="1:7" x14ac:dyDescent="0.2">
      <c r="A777" s="12" t="s">
        <v>417</v>
      </c>
      <c r="B777" s="12" t="s">
        <v>11</v>
      </c>
      <c r="C777" s="12">
        <v>2014</v>
      </c>
      <c r="D777" s="12" t="s">
        <v>379</v>
      </c>
      <c r="E777" s="12" t="s">
        <v>366</v>
      </c>
      <c r="F777" s="12">
        <v>4</v>
      </c>
      <c r="G777" s="15">
        <v>17768.088132999997</v>
      </c>
    </row>
    <row r="778" spans="1:7" x14ac:dyDescent="0.2">
      <c r="A778" s="12" t="s">
        <v>417</v>
      </c>
      <c r="B778" s="12" t="s">
        <v>11</v>
      </c>
      <c r="C778" s="12">
        <v>2014</v>
      </c>
      <c r="D778" s="12" t="s">
        <v>379</v>
      </c>
      <c r="E778" s="12" t="s">
        <v>367</v>
      </c>
      <c r="F778" s="12">
        <v>5</v>
      </c>
      <c r="G778" s="15">
        <v>12471.661262999998</v>
      </c>
    </row>
    <row r="779" spans="1:7" x14ac:dyDescent="0.2">
      <c r="A779" s="12" t="s">
        <v>417</v>
      </c>
      <c r="B779" s="12" t="s">
        <v>11</v>
      </c>
      <c r="C779" s="12">
        <v>2014</v>
      </c>
      <c r="D779" s="12" t="s">
        <v>379</v>
      </c>
      <c r="E779" s="12" t="s">
        <v>368</v>
      </c>
      <c r="F779" s="12">
        <v>6</v>
      </c>
      <c r="G779" s="15">
        <v>8283.5321380000005</v>
      </c>
    </row>
    <row r="780" spans="1:7" x14ac:dyDescent="0.2">
      <c r="A780" s="12" t="s">
        <v>417</v>
      </c>
      <c r="B780" s="12" t="s">
        <v>11</v>
      </c>
      <c r="C780" s="12">
        <v>2014</v>
      </c>
      <c r="D780" s="12" t="s">
        <v>380</v>
      </c>
      <c r="E780" s="12" t="s">
        <v>369</v>
      </c>
      <c r="F780" s="12">
        <v>7</v>
      </c>
      <c r="G780" s="15">
        <v>12858.020040999998</v>
      </c>
    </row>
    <row r="781" spans="1:7" x14ac:dyDescent="0.2">
      <c r="A781" s="12" t="s">
        <v>417</v>
      </c>
      <c r="B781" s="12" t="s">
        <v>11</v>
      </c>
      <c r="C781" s="12">
        <v>2014</v>
      </c>
      <c r="D781" s="12" t="s">
        <v>380</v>
      </c>
      <c r="E781" s="12" t="s">
        <v>370</v>
      </c>
      <c r="F781" s="12">
        <v>8</v>
      </c>
      <c r="G781" s="15">
        <v>18591.584264000001</v>
      </c>
    </row>
    <row r="782" spans="1:7" x14ac:dyDescent="0.2">
      <c r="A782" s="12" t="s">
        <v>417</v>
      </c>
      <c r="B782" s="12" t="s">
        <v>11</v>
      </c>
      <c r="C782" s="12">
        <v>2014</v>
      </c>
      <c r="D782" s="12" t="s">
        <v>380</v>
      </c>
      <c r="E782" s="12" t="s">
        <v>371</v>
      </c>
      <c r="F782" s="12">
        <v>9</v>
      </c>
      <c r="G782" s="15">
        <v>13491.648429999999</v>
      </c>
    </row>
    <row r="783" spans="1:7" x14ac:dyDescent="0.2">
      <c r="A783" s="12" t="s">
        <v>417</v>
      </c>
      <c r="B783" s="12" t="s">
        <v>11</v>
      </c>
      <c r="C783" s="12">
        <v>2014</v>
      </c>
      <c r="D783" s="12" t="s">
        <v>381</v>
      </c>
      <c r="E783" s="12" t="s">
        <v>372</v>
      </c>
      <c r="F783" s="12">
        <v>10</v>
      </c>
      <c r="G783" s="15">
        <v>13198.015760000002</v>
      </c>
    </row>
    <row r="784" spans="1:7" x14ac:dyDescent="0.2">
      <c r="A784" s="12" t="s">
        <v>417</v>
      </c>
      <c r="B784" s="12" t="s">
        <v>11</v>
      </c>
      <c r="C784" s="12">
        <v>2014</v>
      </c>
      <c r="D784" s="12" t="s">
        <v>381</v>
      </c>
      <c r="E784" s="12" t="s">
        <v>373</v>
      </c>
      <c r="F784" s="12">
        <v>11</v>
      </c>
      <c r="G784" s="15">
        <v>19596.117079000003</v>
      </c>
    </row>
    <row r="785" spans="1:7" x14ac:dyDescent="0.2">
      <c r="A785" s="12" t="s">
        <v>417</v>
      </c>
      <c r="B785" s="12" t="s">
        <v>11</v>
      </c>
      <c r="C785" s="12">
        <v>2014</v>
      </c>
      <c r="D785" s="12" t="s">
        <v>381</v>
      </c>
      <c r="E785" s="12" t="s">
        <v>374</v>
      </c>
      <c r="F785" s="12">
        <v>12</v>
      </c>
      <c r="G785" s="15">
        <v>21404.276145000007</v>
      </c>
    </row>
    <row r="786" spans="1:7" x14ac:dyDescent="0.2">
      <c r="A786" s="12" t="s">
        <v>417</v>
      </c>
      <c r="B786" s="12" t="s">
        <v>74</v>
      </c>
      <c r="C786" s="12">
        <v>2011</v>
      </c>
      <c r="D786" s="12" t="s">
        <v>381</v>
      </c>
      <c r="E786" s="12" t="s">
        <v>373</v>
      </c>
      <c r="F786" s="12">
        <v>11</v>
      </c>
      <c r="G786" s="15">
        <v>504</v>
      </c>
    </row>
    <row r="787" spans="1:7" x14ac:dyDescent="0.2">
      <c r="A787" s="12" t="s">
        <v>417</v>
      </c>
      <c r="B787" s="12" t="s">
        <v>74</v>
      </c>
      <c r="C787" s="12">
        <v>2011</v>
      </c>
      <c r="D787" s="12" t="s">
        <v>381</v>
      </c>
      <c r="E787" s="12" t="s">
        <v>374</v>
      </c>
      <c r="F787" s="12">
        <v>12</v>
      </c>
      <c r="G787" s="15">
        <v>84</v>
      </c>
    </row>
    <row r="788" spans="1:7" x14ac:dyDescent="0.2">
      <c r="A788" s="12" t="s">
        <v>417</v>
      </c>
      <c r="B788" s="12" t="s">
        <v>74</v>
      </c>
      <c r="C788" s="12">
        <v>2012</v>
      </c>
      <c r="D788" s="12" t="s">
        <v>382</v>
      </c>
      <c r="E788" s="12" t="s">
        <v>375</v>
      </c>
      <c r="F788" s="12">
        <v>1</v>
      </c>
      <c r="G788" s="15">
        <v>84</v>
      </c>
    </row>
    <row r="789" spans="1:7" x14ac:dyDescent="0.2">
      <c r="A789" s="12" t="s">
        <v>417</v>
      </c>
      <c r="B789" s="12" t="s">
        <v>74</v>
      </c>
      <c r="C789" s="12">
        <v>2012</v>
      </c>
      <c r="D789" s="12" t="s">
        <v>382</v>
      </c>
      <c r="E789" s="12" t="s">
        <v>376</v>
      </c>
      <c r="F789" s="12">
        <v>2</v>
      </c>
      <c r="G789" s="15">
        <v>980</v>
      </c>
    </row>
    <row r="790" spans="1:7" x14ac:dyDescent="0.2">
      <c r="A790" s="12" t="s">
        <v>417</v>
      </c>
      <c r="B790" s="12" t="s">
        <v>74</v>
      </c>
      <c r="C790" s="12">
        <v>2012</v>
      </c>
      <c r="D790" s="12" t="s">
        <v>382</v>
      </c>
      <c r="E790" s="12" t="s">
        <v>377</v>
      </c>
      <c r="F790" s="12">
        <v>3</v>
      </c>
      <c r="G790" s="15">
        <v>1064</v>
      </c>
    </row>
    <row r="791" spans="1:7" x14ac:dyDescent="0.2">
      <c r="A791" s="12" t="s">
        <v>417</v>
      </c>
      <c r="B791" s="12" t="s">
        <v>74</v>
      </c>
      <c r="C791" s="12">
        <v>2012</v>
      </c>
      <c r="D791" s="12" t="s">
        <v>379</v>
      </c>
      <c r="E791" s="12" t="s">
        <v>366</v>
      </c>
      <c r="F791" s="12">
        <v>4</v>
      </c>
      <c r="G791" s="15">
        <v>1064</v>
      </c>
    </row>
    <row r="792" spans="1:7" x14ac:dyDescent="0.2">
      <c r="A792" s="12" t="s">
        <v>417</v>
      </c>
      <c r="B792" s="12" t="s">
        <v>74</v>
      </c>
      <c r="C792" s="12">
        <v>2012</v>
      </c>
      <c r="D792" s="12" t="s">
        <v>379</v>
      </c>
      <c r="E792" s="12" t="s">
        <v>367</v>
      </c>
      <c r="F792" s="12">
        <v>5</v>
      </c>
      <c r="G792" s="15">
        <v>784</v>
      </c>
    </row>
    <row r="793" spans="1:7" x14ac:dyDescent="0.2">
      <c r="A793" s="12" t="s">
        <v>417</v>
      </c>
      <c r="B793" s="12" t="s">
        <v>74</v>
      </c>
      <c r="C793" s="12">
        <v>2012</v>
      </c>
      <c r="D793" s="12" t="s">
        <v>379</v>
      </c>
      <c r="E793" s="12" t="s">
        <v>368</v>
      </c>
      <c r="F793" s="12">
        <v>6</v>
      </c>
      <c r="G793" s="15">
        <v>616</v>
      </c>
    </row>
    <row r="794" spans="1:7" x14ac:dyDescent="0.2">
      <c r="A794" s="12" t="s">
        <v>417</v>
      </c>
      <c r="B794" s="12" t="s">
        <v>74</v>
      </c>
      <c r="C794" s="12">
        <v>2012</v>
      </c>
      <c r="D794" s="12" t="s">
        <v>380</v>
      </c>
      <c r="E794" s="12" t="s">
        <v>369</v>
      </c>
      <c r="F794" s="12">
        <v>7</v>
      </c>
      <c r="G794" s="15">
        <v>1092</v>
      </c>
    </row>
    <row r="795" spans="1:7" x14ac:dyDescent="0.2">
      <c r="A795" s="12" t="s">
        <v>417</v>
      </c>
      <c r="B795" s="12" t="s">
        <v>74</v>
      </c>
      <c r="C795" s="12">
        <v>2012</v>
      </c>
      <c r="D795" s="12" t="s">
        <v>380</v>
      </c>
      <c r="E795" s="12" t="s">
        <v>370</v>
      </c>
      <c r="F795" s="12">
        <v>8</v>
      </c>
      <c r="G795" s="15">
        <v>588</v>
      </c>
    </row>
    <row r="796" spans="1:7" x14ac:dyDescent="0.2">
      <c r="A796" s="12" t="s">
        <v>417</v>
      </c>
      <c r="B796" s="12" t="s">
        <v>74</v>
      </c>
      <c r="C796" s="12">
        <v>2012</v>
      </c>
      <c r="D796" s="12" t="s">
        <v>380</v>
      </c>
      <c r="E796" s="12" t="s">
        <v>371</v>
      </c>
      <c r="F796" s="12">
        <v>9</v>
      </c>
      <c r="G796" s="15">
        <v>1344</v>
      </c>
    </row>
    <row r="797" spans="1:7" x14ac:dyDescent="0.2">
      <c r="A797" s="12" t="s">
        <v>417</v>
      </c>
      <c r="B797" s="12" t="s">
        <v>74</v>
      </c>
      <c r="C797" s="12">
        <v>2012</v>
      </c>
      <c r="D797" s="12" t="s">
        <v>381</v>
      </c>
      <c r="E797" s="12" t="s">
        <v>372</v>
      </c>
      <c r="F797" s="12">
        <v>10</v>
      </c>
      <c r="G797" s="15">
        <v>1120</v>
      </c>
    </row>
    <row r="798" spans="1:7" x14ac:dyDescent="0.2">
      <c r="A798" s="12" t="s">
        <v>417</v>
      </c>
      <c r="B798" s="12" t="s">
        <v>74</v>
      </c>
      <c r="C798" s="12">
        <v>2012</v>
      </c>
      <c r="D798" s="12" t="s">
        <v>381</v>
      </c>
      <c r="E798" s="12" t="s">
        <v>373</v>
      </c>
      <c r="F798" s="12">
        <v>11</v>
      </c>
      <c r="G798" s="15">
        <v>1708</v>
      </c>
    </row>
    <row r="799" spans="1:7" x14ac:dyDescent="0.2">
      <c r="A799" s="12" t="s">
        <v>417</v>
      </c>
      <c r="B799" s="12" t="s">
        <v>74</v>
      </c>
      <c r="C799" s="12">
        <v>2012</v>
      </c>
      <c r="D799" s="12" t="s">
        <v>381</v>
      </c>
      <c r="E799" s="12" t="s">
        <v>374</v>
      </c>
      <c r="F799" s="12">
        <v>12</v>
      </c>
      <c r="G799" s="15">
        <v>16632</v>
      </c>
    </row>
    <row r="800" spans="1:7" x14ac:dyDescent="0.2">
      <c r="A800" s="12" t="s">
        <v>417</v>
      </c>
      <c r="B800" s="12" t="s">
        <v>74</v>
      </c>
      <c r="C800" s="12">
        <v>2013</v>
      </c>
      <c r="D800" s="12" t="s">
        <v>382</v>
      </c>
      <c r="E800" s="12" t="s">
        <v>375</v>
      </c>
      <c r="F800" s="12">
        <v>1</v>
      </c>
      <c r="G800" s="15">
        <v>2156</v>
      </c>
    </row>
    <row r="801" spans="1:7" x14ac:dyDescent="0.2">
      <c r="A801" s="12" t="s">
        <v>417</v>
      </c>
      <c r="B801" s="12" t="s">
        <v>74</v>
      </c>
      <c r="C801" s="12">
        <v>2013</v>
      </c>
      <c r="D801" s="12" t="s">
        <v>382</v>
      </c>
      <c r="E801" s="12" t="s">
        <v>376</v>
      </c>
      <c r="F801" s="12">
        <v>2</v>
      </c>
      <c r="G801" s="15">
        <v>2408</v>
      </c>
    </row>
    <row r="802" spans="1:7" x14ac:dyDescent="0.2">
      <c r="A802" s="12" t="s">
        <v>417</v>
      </c>
      <c r="B802" s="12" t="s">
        <v>74</v>
      </c>
      <c r="C802" s="12">
        <v>2013</v>
      </c>
      <c r="D802" s="12" t="s">
        <v>382</v>
      </c>
      <c r="E802" s="12" t="s">
        <v>377</v>
      </c>
      <c r="F802" s="12">
        <v>3</v>
      </c>
      <c r="G802" s="15">
        <v>5180</v>
      </c>
    </row>
    <row r="803" spans="1:7" x14ac:dyDescent="0.2">
      <c r="A803" s="12" t="s">
        <v>417</v>
      </c>
      <c r="B803" s="12" t="s">
        <v>74</v>
      </c>
      <c r="C803" s="12">
        <v>2013</v>
      </c>
      <c r="D803" s="12" t="s">
        <v>379</v>
      </c>
      <c r="E803" s="12" t="s">
        <v>366</v>
      </c>
      <c r="F803" s="12">
        <v>4</v>
      </c>
      <c r="G803" s="15">
        <v>3836</v>
      </c>
    </row>
    <row r="804" spans="1:7" x14ac:dyDescent="0.2">
      <c r="A804" s="12" t="s">
        <v>417</v>
      </c>
      <c r="B804" s="12" t="s">
        <v>74</v>
      </c>
      <c r="C804" s="12">
        <v>2013</v>
      </c>
      <c r="D804" s="12" t="s">
        <v>379</v>
      </c>
      <c r="E804" s="12" t="s">
        <v>367</v>
      </c>
      <c r="F804" s="12">
        <v>5</v>
      </c>
      <c r="G804" s="15">
        <v>3500</v>
      </c>
    </row>
    <row r="805" spans="1:7" x14ac:dyDescent="0.2">
      <c r="A805" s="12" t="s">
        <v>417</v>
      </c>
      <c r="B805" s="12" t="s">
        <v>74</v>
      </c>
      <c r="C805" s="12">
        <v>2013</v>
      </c>
      <c r="D805" s="12" t="s">
        <v>379</v>
      </c>
      <c r="E805" s="12" t="s">
        <v>368</v>
      </c>
      <c r="F805" s="12">
        <v>6</v>
      </c>
      <c r="G805" s="15">
        <v>5648</v>
      </c>
    </row>
    <row r="806" spans="1:7" x14ac:dyDescent="0.2">
      <c r="A806" s="12" t="s">
        <v>417</v>
      </c>
      <c r="B806" s="12" t="s">
        <v>74</v>
      </c>
      <c r="C806" s="12">
        <v>2013</v>
      </c>
      <c r="D806" s="12" t="s">
        <v>380</v>
      </c>
      <c r="E806" s="12" t="s">
        <v>369</v>
      </c>
      <c r="F806" s="12">
        <v>7</v>
      </c>
      <c r="G806" s="15">
        <v>4676</v>
      </c>
    </row>
    <row r="807" spans="1:7" x14ac:dyDescent="0.2">
      <c r="A807" s="12" t="s">
        <v>417</v>
      </c>
      <c r="B807" s="12" t="s">
        <v>74</v>
      </c>
      <c r="C807" s="12">
        <v>2013</v>
      </c>
      <c r="D807" s="12" t="s">
        <v>380</v>
      </c>
      <c r="E807" s="12" t="s">
        <v>370</v>
      </c>
      <c r="F807" s="12">
        <v>8</v>
      </c>
      <c r="G807" s="15">
        <v>6104</v>
      </c>
    </row>
    <row r="808" spans="1:7" x14ac:dyDescent="0.2">
      <c r="A808" s="12" t="s">
        <v>417</v>
      </c>
      <c r="B808" s="12" t="s">
        <v>74</v>
      </c>
      <c r="C808" s="12">
        <v>2013</v>
      </c>
      <c r="D808" s="12" t="s">
        <v>380</v>
      </c>
      <c r="E808" s="12" t="s">
        <v>371</v>
      </c>
      <c r="F808" s="12">
        <v>9</v>
      </c>
      <c r="G808" s="15">
        <v>6328</v>
      </c>
    </row>
    <row r="809" spans="1:7" x14ac:dyDescent="0.2">
      <c r="A809" s="12" t="s">
        <v>417</v>
      </c>
      <c r="B809" s="12" t="s">
        <v>74</v>
      </c>
      <c r="C809" s="12">
        <v>2013</v>
      </c>
      <c r="D809" s="12" t="s">
        <v>381</v>
      </c>
      <c r="E809" s="12" t="s">
        <v>372</v>
      </c>
      <c r="F809" s="12">
        <v>10</v>
      </c>
      <c r="G809" s="15">
        <v>6720</v>
      </c>
    </row>
    <row r="810" spans="1:7" x14ac:dyDescent="0.2">
      <c r="A810" s="12" t="s">
        <v>417</v>
      </c>
      <c r="B810" s="12" t="s">
        <v>74</v>
      </c>
      <c r="C810" s="12">
        <v>2013</v>
      </c>
      <c r="D810" s="12" t="s">
        <v>381</v>
      </c>
      <c r="E810" s="12" t="s">
        <v>373</v>
      </c>
      <c r="F810" s="12">
        <v>11</v>
      </c>
      <c r="G810" s="15">
        <v>6720</v>
      </c>
    </row>
    <row r="811" spans="1:7" x14ac:dyDescent="0.2">
      <c r="A811" s="12" t="s">
        <v>417</v>
      </c>
      <c r="B811" s="12" t="s">
        <v>74</v>
      </c>
      <c r="C811" s="12">
        <v>2013</v>
      </c>
      <c r="D811" s="12" t="s">
        <v>381</v>
      </c>
      <c r="E811" s="12" t="s">
        <v>374</v>
      </c>
      <c r="F811" s="12">
        <v>12</v>
      </c>
      <c r="G811" s="15">
        <v>12652</v>
      </c>
    </row>
    <row r="812" spans="1:7" x14ac:dyDescent="0.2">
      <c r="A812" s="12" t="s">
        <v>417</v>
      </c>
      <c r="B812" s="12" t="s">
        <v>74</v>
      </c>
      <c r="C812" s="12">
        <v>2014</v>
      </c>
      <c r="D812" s="12" t="s">
        <v>382</v>
      </c>
      <c r="E812" s="12" t="s">
        <v>375</v>
      </c>
      <c r="F812" s="12">
        <v>1</v>
      </c>
      <c r="G812" s="15">
        <v>13496</v>
      </c>
    </row>
    <row r="813" spans="1:7" x14ac:dyDescent="0.2">
      <c r="A813" s="12" t="s">
        <v>417</v>
      </c>
      <c r="B813" s="12" t="s">
        <v>74</v>
      </c>
      <c r="C813" s="12">
        <v>2014</v>
      </c>
      <c r="D813" s="12" t="s">
        <v>382</v>
      </c>
      <c r="E813" s="12" t="s">
        <v>376</v>
      </c>
      <c r="F813" s="12">
        <v>2</v>
      </c>
      <c r="G813" s="15">
        <v>16156</v>
      </c>
    </row>
    <row r="814" spans="1:7" x14ac:dyDescent="0.2">
      <c r="A814" s="12" t="s">
        <v>417</v>
      </c>
      <c r="B814" s="12" t="s">
        <v>74</v>
      </c>
      <c r="C814" s="12">
        <v>2014</v>
      </c>
      <c r="D814" s="12" t="s">
        <v>382</v>
      </c>
      <c r="E814" s="12" t="s">
        <v>377</v>
      </c>
      <c r="F814" s="12">
        <v>3</v>
      </c>
      <c r="G814" s="15">
        <v>21616</v>
      </c>
    </row>
    <row r="815" spans="1:7" x14ac:dyDescent="0.2">
      <c r="A815" s="12" t="s">
        <v>417</v>
      </c>
      <c r="B815" s="12" t="s">
        <v>74</v>
      </c>
      <c r="C815" s="12">
        <v>2014</v>
      </c>
      <c r="D815" s="12" t="s">
        <v>379</v>
      </c>
      <c r="E815" s="12" t="s">
        <v>366</v>
      </c>
      <c r="F815" s="12">
        <v>4</v>
      </c>
      <c r="G815" s="15">
        <v>21178</v>
      </c>
    </row>
    <row r="816" spans="1:7" x14ac:dyDescent="0.2">
      <c r="A816" s="12" t="s">
        <v>417</v>
      </c>
      <c r="B816" s="12" t="s">
        <v>74</v>
      </c>
      <c r="C816" s="12">
        <v>2014</v>
      </c>
      <c r="D816" s="12" t="s">
        <v>379</v>
      </c>
      <c r="E816" s="12" t="s">
        <v>367</v>
      </c>
      <c r="F816" s="12">
        <v>5</v>
      </c>
      <c r="G816" s="15">
        <v>16520</v>
      </c>
    </row>
    <row r="817" spans="1:7" x14ac:dyDescent="0.2">
      <c r="A817" s="12" t="s">
        <v>417</v>
      </c>
      <c r="B817" s="12" t="s">
        <v>74</v>
      </c>
      <c r="C817" s="12">
        <v>2014</v>
      </c>
      <c r="D817" s="12" t="s">
        <v>379</v>
      </c>
      <c r="E817" s="12" t="s">
        <v>368</v>
      </c>
      <c r="F817" s="12">
        <v>6</v>
      </c>
      <c r="G817" s="15">
        <v>12236</v>
      </c>
    </row>
    <row r="818" spans="1:7" x14ac:dyDescent="0.2">
      <c r="A818" s="12" t="s">
        <v>417</v>
      </c>
      <c r="B818" s="12" t="s">
        <v>74</v>
      </c>
      <c r="C818" s="12">
        <v>2014</v>
      </c>
      <c r="D818" s="12" t="s">
        <v>380</v>
      </c>
      <c r="E818" s="12" t="s">
        <v>369</v>
      </c>
      <c r="F818" s="12">
        <v>7</v>
      </c>
      <c r="G818" s="15">
        <v>19068</v>
      </c>
    </row>
    <row r="819" spans="1:7" x14ac:dyDescent="0.2">
      <c r="A819" s="12" t="s">
        <v>417</v>
      </c>
      <c r="B819" s="12" t="s">
        <v>74</v>
      </c>
      <c r="C819" s="12">
        <v>2014</v>
      </c>
      <c r="D819" s="12" t="s">
        <v>380</v>
      </c>
      <c r="E819" s="12" t="s">
        <v>370</v>
      </c>
      <c r="F819" s="12">
        <v>8</v>
      </c>
      <c r="G819" s="15">
        <v>24892</v>
      </c>
    </row>
    <row r="820" spans="1:7" x14ac:dyDescent="0.2">
      <c r="A820" s="12" t="s">
        <v>417</v>
      </c>
      <c r="B820" s="12" t="s">
        <v>74</v>
      </c>
      <c r="C820" s="12">
        <v>2014</v>
      </c>
      <c r="D820" s="12" t="s">
        <v>380</v>
      </c>
      <c r="E820" s="12" t="s">
        <v>371</v>
      </c>
      <c r="F820" s="12">
        <v>9</v>
      </c>
      <c r="G820" s="15">
        <v>19012</v>
      </c>
    </row>
    <row r="821" spans="1:7" x14ac:dyDescent="0.2">
      <c r="A821" s="12" t="s">
        <v>417</v>
      </c>
      <c r="B821" s="12" t="s">
        <v>74</v>
      </c>
      <c r="C821" s="12">
        <v>2014</v>
      </c>
      <c r="D821" s="12" t="s">
        <v>381</v>
      </c>
      <c r="E821" s="12" t="s">
        <v>372</v>
      </c>
      <c r="F821" s="12">
        <v>10</v>
      </c>
      <c r="G821" s="15">
        <v>17752</v>
      </c>
    </row>
    <row r="822" spans="1:7" x14ac:dyDescent="0.2">
      <c r="A822" s="12" t="s">
        <v>417</v>
      </c>
      <c r="B822" s="12" t="s">
        <v>74</v>
      </c>
      <c r="C822" s="12">
        <v>2014</v>
      </c>
      <c r="D822" s="12" t="s">
        <v>381</v>
      </c>
      <c r="E822" s="12" t="s">
        <v>373</v>
      </c>
      <c r="F822" s="12">
        <v>11</v>
      </c>
      <c r="G822" s="15">
        <v>23940</v>
      </c>
    </row>
    <row r="823" spans="1:7" x14ac:dyDescent="0.2">
      <c r="A823" s="12" t="s">
        <v>417</v>
      </c>
      <c r="B823" s="12" t="s">
        <v>74</v>
      </c>
      <c r="C823" s="12">
        <v>2014</v>
      </c>
      <c r="D823" s="12" t="s">
        <v>381</v>
      </c>
      <c r="E823" s="12" t="s">
        <v>374</v>
      </c>
      <c r="F823" s="12">
        <v>12</v>
      </c>
      <c r="G823" s="15">
        <v>25060</v>
      </c>
    </row>
    <row r="824" spans="1:7" x14ac:dyDescent="0.2">
      <c r="A824" s="12" t="s">
        <v>421</v>
      </c>
      <c r="B824" s="12" t="s">
        <v>4</v>
      </c>
      <c r="C824" s="12">
        <v>2010</v>
      </c>
      <c r="D824" s="12" t="s">
        <v>381</v>
      </c>
      <c r="E824" s="12" t="s">
        <v>374</v>
      </c>
      <c r="F824" s="12">
        <v>12</v>
      </c>
      <c r="G824" s="15">
        <v>18089005.969999991</v>
      </c>
    </row>
    <row r="825" spans="1:7" x14ac:dyDescent="0.2">
      <c r="A825" s="12" t="s">
        <v>418</v>
      </c>
      <c r="B825" s="12" t="s">
        <v>11</v>
      </c>
      <c r="C825" s="12">
        <v>2014</v>
      </c>
      <c r="D825" s="12" t="s">
        <v>381</v>
      </c>
      <c r="E825" s="12" t="s">
        <v>374</v>
      </c>
      <c r="F825" s="12">
        <v>12</v>
      </c>
      <c r="G825" s="15">
        <v>2441.7874580000002</v>
      </c>
    </row>
    <row r="826" spans="1:7" x14ac:dyDescent="0.2">
      <c r="A826" s="12" t="s">
        <v>418</v>
      </c>
      <c r="B826" s="12" t="s">
        <v>74</v>
      </c>
      <c r="C826" s="12">
        <v>2014</v>
      </c>
      <c r="D826" s="12" t="s">
        <v>381</v>
      </c>
      <c r="E826" s="12" t="s">
        <v>374</v>
      </c>
      <c r="F826" s="12">
        <v>12</v>
      </c>
      <c r="G826" s="15">
        <v>1960</v>
      </c>
    </row>
    <row r="827" spans="1:7" x14ac:dyDescent="0.2">
      <c r="A827" s="12" t="s">
        <v>414</v>
      </c>
      <c r="B827" s="12" t="s">
        <v>4</v>
      </c>
      <c r="C827" s="12">
        <v>2013</v>
      </c>
      <c r="D827" s="12" t="s">
        <v>382</v>
      </c>
      <c r="E827" s="12" t="s">
        <v>377</v>
      </c>
      <c r="F827" s="12">
        <v>3</v>
      </c>
      <c r="G827" s="15">
        <v>18078071.52999999</v>
      </c>
    </row>
    <row r="828" spans="1:7" x14ac:dyDescent="0.2">
      <c r="A828" s="12" t="s">
        <v>421</v>
      </c>
      <c r="B828" s="12" t="s">
        <v>4</v>
      </c>
      <c r="C828" s="12">
        <v>2013</v>
      </c>
      <c r="D828" s="12" t="s">
        <v>380</v>
      </c>
      <c r="E828" s="12" t="s">
        <v>371</v>
      </c>
      <c r="F828" s="12">
        <v>9</v>
      </c>
      <c r="G828" s="15">
        <v>18061523.52999999</v>
      </c>
    </row>
    <row r="829" spans="1:7" x14ac:dyDescent="0.2">
      <c r="A829" s="12" t="s">
        <v>440</v>
      </c>
      <c r="B829" s="12" t="s">
        <v>4</v>
      </c>
      <c r="C829" s="12">
        <v>2012</v>
      </c>
      <c r="D829" s="12" t="s">
        <v>380</v>
      </c>
      <c r="E829" s="12" t="s">
        <v>371</v>
      </c>
      <c r="F829" s="12">
        <v>9</v>
      </c>
      <c r="G829" s="15">
        <v>17982248.260000002</v>
      </c>
    </row>
    <row r="830" spans="1:7" x14ac:dyDescent="0.2">
      <c r="A830" s="12" t="s">
        <v>421</v>
      </c>
      <c r="B830" s="12" t="s">
        <v>4</v>
      </c>
      <c r="C830" s="12">
        <v>2012</v>
      </c>
      <c r="D830" s="12" t="s">
        <v>381</v>
      </c>
      <c r="E830" s="12" t="s">
        <v>372</v>
      </c>
      <c r="F830" s="12">
        <v>10</v>
      </c>
      <c r="G830" s="15">
        <v>17982120.06000001</v>
      </c>
    </row>
    <row r="831" spans="1:7" x14ac:dyDescent="0.2">
      <c r="A831" s="12" t="s">
        <v>414</v>
      </c>
      <c r="B831" s="12" t="s">
        <v>4</v>
      </c>
      <c r="C831" s="12">
        <v>2013</v>
      </c>
      <c r="D831" s="12" t="s">
        <v>380</v>
      </c>
      <c r="E831" s="12" t="s">
        <v>370</v>
      </c>
      <c r="F831" s="12">
        <v>8</v>
      </c>
      <c r="G831" s="15">
        <v>17933930.819999997</v>
      </c>
    </row>
    <row r="832" spans="1:7" x14ac:dyDescent="0.2">
      <c r="A832" s="12" t="s">
        <v>421</v>
      </c>
      <c r="B832" s="12" t="s">
        <v>4</v>
      </c>
      <c r="C832" s="12">
        <v>2013</v>
      </c>
      <c r="D832" s="12" t="s">
        <v>379</v>
      </c>
      <c r="E832" s="12" t="s">
        <v>368</v>
      </c>
      <c r="F832" s="12">
        <v>6</v>
      </c>
      <c r="G832" s="15">
        <v>17791509.009999998</v>
      </c>
    </row>
    <row r="833" spans="1:7" x14ac:dyDescent="0.2">
      <c r="A833" s="12" t="s">
        <v>429</v>
      </c>
      <c r="B833" s="12" t="s">
        <v>4</v>
      </c>
      <c r="C833" s="12">
        <v>2010</v>
      </c>
      <c r="D833" s="12" t="s">
        <v>382</v>
      </c>
      <c r="E833" s="12" t="s">
        <v>377</v>
      </c>
      <c r="F833" s="12">
        <v>3</v>
      </c>
      <c r="G833" s="15">
        <v>17781970.580000017</v>
      </c>
    </row>
    <row r="834" spans="1:7" x14ac:dyDescent="0.2">
      <c r="A834" s="12" t="s">
        <v>440</v>
      </c>
      <c r="B834" s="12" t="s">
        <v>4</v>
      </c>
      <c r="C834" s="12">
        <v>2012</v>
      </c>
      <c r="D834" s="12" t="s">
        <v>379</v>
      </c>
      <c r="E834" s="12" t="s">
        <v>366</v>
      </c>
      <c r="F834" s="12">
        <v>4</v>
      </c>
      <c r="G834" s="15">
        <v>17716805.149999999</v>
      </c>
    </row>
    <row r="835" spans="1:7" x14ac:dyDescent="0.2">
      <c r="A835" s="12" t="s">
        <v>440</v>
      </c>
      <c r="B835" s="12" t="s">
        <v>4</v>
      </c>
      <c r="C835" s="12">
        <v>2010</v>
      </c>
      <c r="D835" s="12" t="s">
        <v>381</v>
      </c>
      <c r="E835" s="12" t="s">
        <v>373</v>
      </c>
      <c r="F835" s="12">
        <v>11</v>
      </c>
      <c r="G835" s="15">
        <v>17715496.610000007</v>
      </c>
    </row>
    <row r="836" spans="1:7" x14ac:dyDescent="0.2">
      <c r="A836" s="12" t="s">
        <v>421</v>
      </c>
      <c r="B836" s="12" t="s">
        <v>4</v>
      </c>
      <c r="C836" s="12">
        <v>2013</v>
      </c>
      <c r="D836" s="12" t="s">
        <v>382</v>
      </c>
      <c r="E836" s="12" t="s">
        <v>376</v>
      </c>
      <c r="F836" s="12">
        <v>2</v>
      </c>
      <c r="G836" s="15">
        <v>17444166.510000013</v>
      </c>
    </row>
    <row r="837" spans="1:7" x14ac:dyDescent="0.2">
      <c r="A837" s="12" t="s">
        <v>421</v>
      </c>
      <c r="B837" s="12" t="s">
        <v>4</v>
      </c>
      <c r="C837" s="12">
        <v>2013</v>
      </c>
      <c r="D837" s="12" t="s">
        <v>382</v>
      </c>
      <c r="E837" s="12" t="s">
        <v>375</v>
      </c>
      <c r="F837" s="12">
        <v>1</v>
      </c>
      <c r="G837" s="15">
        <v>17397850.220000006</v>
      </c>
    </row>
    <row r="838" spans="1:7" x14ac:dyDescent="0.2">
      <c r="A838" s="12" t="s">
        <v>421</v>
      </c>
      <c r="B838" s="12" t="s">
        <v>4</v>
      </c>
      <c r="C838" s="12">
        <v>2012</v>
      </c>
      <c r="D838" s="12" t="s">
        <v>380</v>
      </c>
      <c r="E838" s="12" t="s">
        <v>371</v>
      </c>
      <c r="F838" s="12">
        <v>9</v>
      </c>
      <c r="G838" s="15">
        <v>17325047.289999999</v>
      </c>
    </row>
    <row r="839" spans="1:7" x14ac:dyDescent="0.2">
      <c r="A839" s="12" t="s">
        <v>421</v>
      </c>
      <c r="B839" s="12" t="s">
        <v>4</v>
      </c>
      <c r="C839" s="12">
        <v>2012</v>
      </c>
      <c r="D839" s="12" t="s">
        <v>382</v>
      </c>
      <c r="E839" s="12" t="s">
        <v>376</v>
      </c>
      <c r="F839" s="12">
        <v>2</v>
      </c>
      <c r="G839" s="15">
        <v>17300302.890000015</v>
      </c>
    </row>
    <row r="840" spans="1:7" x14ac:dyDescent="0.2">
      <c r="A840" s="12" t="s">
        <v>421</v>
      </c>
      <c r="B840" s="12" t="s">
        <v>4</v>
      </c>
      <c r="C840" s="12">
        <v>2012</v>
      </c>
      <c r="D840" s="12" t="s">
        <v>379</v>
      </c>
      <c r="E840" s="12" t="s">
        <v>366</v>
      </c>
      <c r="F840" s="12">
        <v>4</v>
      </c>
      <c r="G840" s="15">
        <v>17195937.350000009</v>
      </c>
    </row>
    <row r="841" spans="1:7" x14ac:dyDescent="0.2">
      <c r="A841" s="12" t="s">
        <v>448</v>
      </c>
      <c r="B841" s="12" t="s">
        <v>4</v>
      </c>
      <c r="C841" s="12">
        <v>2014</v>
      </c>
      <c r="D841" s="12" t="s">
        <v>381</v>
      </c>
      <c r="E841" s="12" t="s">
        <v>372</v>
      </c>
      <c r="F841" s="12">
        <v>10</v>
      </c>
      <c r="G841" s="15">
        <v>17160633.100000009</v>
      </c>
    </row>
    <row r="842" spans="1:7" x14ac:dyDescent="0.2">
      <c r="A842" s="12" t="s">
        <v>421</v>
      </c>
      <c r="B842" s="12" t="s">
        <v>4</v>
      </c>
      <c r="C842" s="12">
        <v>2013</v>
      </c>
      <c r="D842" s="12" t="s">
        <v>380</v>
      </c>
      <c r="E842" s="12" t="s">
        <v>370</v>
      </c>
      <c r="F842" s="12">
        <v>8</v>
      </c>
      <c r="G842" s="15">
        <v>17062951.739999995</v>
      </c>
    </row>
    <row r="843" spans="1:7" x14ac:dyDescent="0.2">
      <c r="A843" s="12" t="s">
        <v>421</v>
      </c>
      <c r="B843" s="12" t="s">
        <v>4</v>
      </c>
      <c r="C843" s="12">
        <v>2011</v>
      </c>
      <c r="D843" s="12" t="s">
        <v>381</v>
      </c>
      <c r="E843" s="12" t="s">
        <v>373</v>
      </c>
      <c r="F843" s="12">
        <v>11</v>
      </c>
      <c r="G843" s="15">
        <v>16967024.739999995</v>
      </c>
    </row>
    <row r="844" spans="1:7" x14ac:dyDescent="0.2">
      <c r="A844" s="12" t="s">
        <v>414</v>
      </c>
      <c r="B844" s="12" t="s">
        <v>4</v>
      </c>
      <c r="C844" s="12">
        <v>2013</v>
      </c>
      <c r="D844" s="12" t="s">
        <v>382</v>
      </c>
      <c r="E844" s="12" t="s">
        <v>375</v>
      </c>
      <c r="F844" s="12">
        <v>1</v>
      </c>
      <c r="G844" s="15">
        <v>16959448.40000001</v>
      </c>
    </row>
    <row r="845" spans="1:7" x14ac:dyDescent="0.2">
      <c r="A845" s="12" t="s">
        <v>440</v>
      </c>
      <c r="B845" s="12" t="s">
        <v>4</v>
      </c>
      <c r="C845" s="12">
        <v>2010</v>
      </c>
      <c r="D845" s="12" t="s">
        <v>381</v>
      </c>
      <c r="E845" s="12" t="s">
        <v>372</v>
      </c>
      <c r="F845" s="12">
        <v>10</v>
      </c>
      <c r="G845" s="15">
        <v>16905592.070000011</v>
      </c>
    </row>
    <row r="846" spans="1:7" x14ac:dyDescent="0.2">
      <c r="A846" s="12" t="s">
        <v>440</v>
      </c>
      <c r="B846" s="12" t="s">
        <v>4</v>
      </c>
      <c r="C846" s="12">
        <v>2011</v>
      </c>
      <c r="D846" s="12" t="s">
        <v>381</v>
      </c>
      <c r="E846" s="12" t="s">
        <v>374</v>
      </c>
      <c r="F846" s="12">
        <v>12</v>
      </c>
      <c r="G846" s="15">
        <v>16864264.209999993</v>
      </c>
    </row>
    <row r="847" spans="1:7" x14ac:dyDescent="0.2">
      <c r="A847" s="12" t="s">
        <v>440</v>
      </c>
      <c r="B847" s="12" t="s">
        <v>4</v>
      </c>
      <c r="C847" s="12">
        <v>2012</v>
      </c>
      <c r="D847" s="12" t="s">
        <v>379</v>
      </c>
      <c r="E847" s="12" t="s">
        <v>367</v>
      </c>
      <c r="F847" s="12">
        <v>5</v>
      </c>
      <c r="G847" s="15">
        <v>16818816.200000003</v>
      </c>
    </row>
    <row r="848" spans="1:7" x14ac:dyDescent="0.2">
      <c r="A848" s="12" t="s">
        <v>414</v>
      </c>
      <c r="B848" s="12" t="s">
        <v>4</v>
      </c>
      <c r="C848" s="12">
        <v>2013</v>
      </c>
      <c r="D848" s="12" t="s">
        <v>382</v>
      </c>
      <c r="E848" s="12" t="s">
        <v>376</v>
      </c>
      <c r="F848" s="12">
        <v>2</v>
      </c>
      <c r="G848" s="15">
        <v>16806024.770000011</v>
      </c>
    </row>
    <row r="849" spans="1:7" x14ac:dyDescent="0.2">
      <c r="A849" s="12" t="s">
        <v>421</v>
      </c>
      <c r="B849" s="12" t="s">
        <v>4</v>
      </c>
      <c r="C849" s="12">
        <v>2012</v>
      </c>
      <c r="D849" s="12" t="s">
        <v>379</v>
      </c>
      <c r="E849" s="12" t="s">
        <v>367</v>
      </c>
      <c r="F849" s="12">
        <v>5</v>
      </c>
      <c r="G849" s="15">
        <v>16786925.139999993</v>
      </c>
    </row>
    <row r="850" spans="1:7" x14ac:dyDescent="0.2">
      <c r="A850" s="12" t="s">
        <v>421</v>
      </c>
      <c r="B850" s="12" t="s">
        <v>4</v>
      </c>
      <c r="C850" s="12">
        <v>2011</v>
      </c>
      <c r="D850" s="12" t="s">
        <v>382</v>
      </c>
      <c r="E850" s="12" t="s">
        <v>377</v>
      </c>
      <c r="F850" s="12">
        <v>3</v>
      </c>
      <c r="G850" s="15">
        <v>16750963.070000004</v>
      </c>
    </row>
    <row r="851" spans="1:7" x14ac:dyDescent="0.2">
      <c r="A851" s="12" t="s">
        <v>413</v>
      </c>
      <c r="B851" s="12" t="s">
        <v>4</v>
      </c>
      <c r="C851" s="12">
        <v>2014</v>
      </c>
      <c r="D851" s="12" t="s">
        <v>381</v>
      </c>
      <c r="E851" s="12" t="s">
        <v>374</v>
      </c>
      <c r="F851" s="12">
        <v>12</v>
      </c>
      <c r="G851" s="15">
        <v>16548439.000000002</v>
      </c>
    </row>
    <row r="852" spans="1:7" x14ac:dyDescent="0.2">
      <c r="A852" s="12" t="s">
        <v>424</v>
      </c>
      <c r="B852" s="12" t="s">
        <v>4</v>
      </c>
      <c r="C852" s="12">
        <v>2011</v>
      </c>
      <c r="D852" s="12" t="s">
        <v>379</v>
      </c>
      <c r="E852" s="12" t="s">
        <v>367</v>
      </c>
      <c r="F852" s="12">
        <v>5</v>
      </c>
      <c r="G852" s="15">
        <v>16483398.129999999</v>
      </c>
    </row>
    <row r="853" spans="1:7" x14ac:dyDescent="0.2">
      <c r="A853" s="12" t="s">
        <v>440</v>
      </c>
      <c r="B853" s="12" t="s">
        <v>4</v>
      </c>
      <c r="C853" s="12">
        <v>2012</v>
      </c>
      <c r="D853" s="12" t="s">
        <v>379</v>
      </c>
      <c r="E853" s="12" t="s">
        <v>368</v>
      </c>
      <c r="F853" s="12">
        <v>6</v>
      </c>
      <c r="G853" s="15">
        <v>16454544.250000006</v>
      </c>
    </row>
    <row r="854" spans="1:7" x14ac:dyDescent="0.2">
      <c r="A854" s="12" t="s">
        <v>414</v>
      </c>
      <c r="B854" s="12" t="s">
        <v>4</v>
      </c>
      <c r="C854" s="12">
        <v>2012</v>
      </c>
      <c r="D854" s="12" t="s">
        <v>381</v>
      </c>
      <c r="E854" s="12" t="s">
        <v>372</v>
      </c>
      <c r="F854" s="12">
        <v>10</v>
      </c>
      <c r="G854" s="15">
        <v>16313308.690000005</v>
      </c>
    </row>
    <row r="855" spans="1:7" x14ac:dyDescent="0.2">
      <c r="A855" s="12" t="s">
        <v>421</v>
      </c>
      <c r="B855" s="12" t="s">
        <v>4</v>
      </c>
      <c r="C855" s="12">
        <v>2012</v>
      </c>
      <c r="D855" s="12" t="s">
        <v>380</v>
      </c>
      <c r="E855" s="12" t="s">
        <v>370</v>
      </c>
      <c r="F855" s="12">
        <v>8</v>
      </c>
      <c r="G855" s="15">
        <v>16260342.420000006</v>
      </c>
    </row>
    <row r="856" spans="1:7" x14ac:dyDescent="0.2">
      <c r="A856" s="12" t="s">
        <v>440</v>
      </c>
      <c r="B856" s="12" t="s">
        <v>4</v>
      </c>
      <c r="C856" s="12">
        <v>2012</v>
      </c>
      <c r="D856" s="12" t="s">
        <v>382</v>
      </c>
      <c r="E856" s="12" t="s">
        <v>376</v>
      </c>
      <c r="F856" s="12">
        <v>2</v>
      </c>
      <c r="G856" s="15">
        <v>16242858.630000005</v>
      </c>
    </row>
    <row r="857" spans="1:7" x14ac:dyDescent="0.2">
      <c r="A857" s="12" t="s">
        <v>453</v>
      </c>
      <c r="B857" s="12" t="s">
        <v>4</v>
      </c>
      <c r="C857" s="12">
        <v>2012</v>
      </c>
      <c r="D857" s="12" t="s">
        <v>379</v>
      </c>
      <c r="E857" s="12" t="s">
        <v>366</v>
      </c>
      <c r="F857" s="12">
        <v>4</v>
      </c>
      <c r="G857" s="15">
        <v>16240904.890000021</v>
      </c>
    </row>
    <row r="858" spans="1:7" x14ac:dyDescent="0.2">
      <c r="A858" s="12" t="s">
        <v>414</v>
      </c>
      <c r="B858" s="12" t="s">
        <v>4</v>
      </c>
      <c r="C858" s="12">
        <v>2012</v>
      </c>
      <c r="D858" s="12" t="s">
        <v>381</v>
      </c>
      <c r="E858" s="12" t="s">
        <v>373</v>
      </c>
      <c r="F858" s="12">
        <v>11</v>
      </c>
      <c r="G858" s="15">
        <v>16190593.459999988</v>
      </c>
    </row>
    <row r="859" spans="1:7" x14ac:dyDescent="0.2">
      <c r="A859" s="12" t="s">
        <v>440</v>
      </c>
      <c r="B859" s="12" t="s">
        <v>4</v>
      </c>
      <c r="C859" s="12">
        <v>2011</v>
      </c>
      <c r="D859" s="12" t="s">
        <v>382</v>
      </c>
      <c r="E859" s="12" t="s">
        <v>375</v>
      </c>
      <c r="F859" s="12">
        <v>1</v>
      </c>
      <c r="G859" s="15">
        <v>16121334.969999997</v>
      </c>
    </row>
    <row r="860" spans="1:7" x14ac:dyDescent="0.2">
      <c r="A860" s="12" t="s">
        <v>448</v>
      </c>
      <c r="B860" s="12" t="s">
        <v>4</v>
      </c>
      <c r="C860" s="12">
        <v>2014</v>
      </c>
      <c r="D860" s="12" t="s">
        <v>381</v>
      </c>
      <c r="E860" s="12" t="s">
        <v>373</v>
      </c>
      <c r="F860" s="12">
        <v>11</v>
      </c>
      <c r="G860" s="15">
        <v>16105379.960000001</v>
      </c>
    </row>
    <row r="861" spans="1:7" x14ac:dyDescent="0.2">
      <c r="A861" s="12" t="s">
        <v>440</v>
      </c>
      <c r="B861" s="12" t="s">
        <v>4</v>
      </c>
      <c r="C861" s="12">
        <v>2010</v>
      </c>
      <c r="D861" s="12" t="s">
        <v>379</v>
      </c>
      <c r="E861" s="12" t="s">
        <v>366</v>
      </c>
      <c r="F861" s="12">
        <v>4</v>
      </c>
      <c r="G861" s="15">
        <v>16071693.389999995</v>
      </c>
    </row>
    <row r="862" spans="1:7" x14ac:dyDescent="0.2">
      <c r="A862" s="12" t="s">
        <v>440</v>
      </c>
      <c r="B862" s="12" t="s">
        <v>4</v>
      </c>
      <c r="C862" s="12">
        <v>2011</v>
      </c>
      <c r="D862" s="12" t="s">
        <v>382</v>
      </c>
      <c r="E862" s="12" t="s">
        <v>376</v>
      </c>
      <c r="F862" s="12">
        <v>2</v>
      </c>
      <c r="G862" s="15">
        <v>15979582.109999994</v>
      </c>
    </row>
    <row r="863" spans="1:7" x14ac:dyDescent="0.2">
      <c r="A863" s="12" t="s">
        <v>421</v>
      </c>
      <c r="B863" s="12" t="s">
        <v>4</v>
      </c>
      <c r="C863" s="12">
        <v>2011</v>
      </c>
      <c r="D863" s="12" t="s">
        <v>379</v>
      </c>
      <c r="E863" s="12" t="s">
        <v>366</v>
      </c>
      <c r="F863" s="12">
        <v>4</v>
      </c>
      <c r="G863" s="15">
        <v>15925572.740000004</v>
      </c>
    </row>
    <row r="864" spans="1:7" x14ac:dyDescent="0.2">
      <c r="A864" s="12" t="s">
        <v>424</v>
      </c>
      <c r="B864" s="12" t="s">
        <v>4</v>
      </c>
      <c r="C864" s="12">
        <v>2011</v>
      </c>
      <c r="D864" s="12" t="s">
        <v>382</v>
      </c>
      <c r="E864" s="12" t="s">
        <v>375</v>
      </c>
      <c r="F864" s="12">
        <v>1</v>
      </c>
      <c r="G864" s="15">
        <v>15783257.739999996</v>
      </c>
    </row>
    <row r="865" spans="1:7" x14ac:dyDescent="0.2">
      <c r="A865" s="12" t="s">
        <v>453</v>
      </c>
      <c r="B865" s="12" t="s">
        <v>4</v>
      </c>
      <c r="C865" s="12">
        <v>2012</v>
      </c>
      <c r="D865" s="12" t="s">
        <v>380</v>
      </c>
      <c r="E865" s="12" t="s">
        <v>370</v>
      </c>
      <c r="F865" s="12">
        <v>8</v>
      </c>
      <c r="G865" s="15">
        <v>15779051.060000001</v>
      </c>
    </row>
    <row r="866" spans="1:7" x14ac:dyDescent="0.2">
      <c r="A866" s="12" t="s">
        <v>414</v>
      </c>
      <c r="B866" s="12" t="s">
        <v>4</v>
      </c>
      <c r="C866" s="12">
        <v>2012</v>
      </c>
      <c r="D866" s="12" t="s">
        <v>380</v>
      </c>
      <c r="E866" s="12" t="s">
        <v>369</v>
      </c>
      <c r="F866" s="12">
        <v>7</v>
      </c>
      <c r="G866" s="15">
        <v>15714883.1</v>
      </c>
    </row>
    <row r="867" spans="1:7" x14ac:dyDescent="0.2">
      <c r="A867" s="12" t="s">
        <v>421</v>
      </c>
      <c r="B867" s="12" t="s">
        <v>4</v>
      </c>
      <c r="C867" s="12">
        <v>2011</v>
      </c>
      <c r="D867" s="12" t="s">
        <v>381</v>
      </c>
      <c r="E867" s="12" t="s">
        <v>372</v>
      </c>
      <c r="F867" s="12">
        <v>10</v>
      </c>
      <c r="G867" s="15">
        <v>15609578.369999997</v>
      </c>
    </row>
    <row r="868" spans="1:7" x14ac:dyDescent="0.2">
      <c r="A868" s="12" t="s">
        <v>421</v>
      </c>
      <c r="B868" s="12" t="s">
        <v>4</v>
      </c>
      <c r="C868" s="12">
        <v>2011</v>
      </c>
      <c r="D868" s="12" t="s">
        <v>379</v>
      </c>
      <c r="E868" s="12" t="s">
        <v>367</v>
      </c>
      <c r="F868" s="12">
        <v>5</v>
      </c>
      <c r="G868" s="15">
        <v>15539137.669999989</v>
      </c>
    </row>
    <row r="869" spans="1:7" x14ac:dyDescent="0.2">
      <c r="A869" s="12" t="s">
        <v>453</v>
      </c>
      <c r="B869" s="12" t="s">
        <v>4</v>
      </c>
      <c r="C869" s="12">
        <v>2012</v>
      </c>
      <c r="D869" s="12" t="s">
        <v>379</v>
      </c>
      <c r="E869" s="12" t="s">
        <v>368</v>
      </c>
      <c r="F869" s="12">
        <v>6</v>
      </c>
      <c r="G869" s="15">
        <v>15526225.660000011</v>
      </c>
    </row>
    <row r="870" spans="1:7" x14ac:dyDescent="0.2">
      <c r="A870" s="12" t="s">
        <v>421</v>
      </c>
      <c r="B870" s="12" t="s">
        <v>4</v>
      </c>
      <c r="C870" s="12">
        <v>2012</v>
      </c>
      <c r="D870" s="12" t="s">
        <v>382</v>
      </c>
      <c r="E870" s="12" t="s">
        <v>375</v>
      </c>
      <c r="F870" s="12">
        <v>1</v>
      </c>
      <c r="G870" s="15">
        <v>15330688.600000003</v>
      </c>
    </row>
    <row r="871" spans="1:7" x14ac:dyDescent="0.2">
      <c r="A871" s="12" t="s">
        <v>421</v>
      </c>
      <c r="B871" s="12" t="s">
        <v>4</v>
      </c>
      <c r="C871" s="12">
        <v>2011</v>
      </c>
      <c r="D871" s="12" t="s">
        <v>379</v>
      </c>
      <c r="E871" s="12" t="s">
        <v>368</v>
      </c>
      <c r="F871" s="12">
        <v>6</v>
      </c>
      <c r="G871" s="15">
        <v>15208363.58</v>
      </c>
    </row>
    <row r="872" spans="1:7" x14ac:dyDescent="0.2">
      <c r="A872" s="12" t="s">
        <v>440</v>
      </c>
      <c r="B872" s="12" t="s">
        <v>4</v>
      </c>
      <c r="C872" s="12">
        <v>2011</v>
      </c>
      <c r="D872" s="12" t="s">
        <v>379</v>
      </c>
      <c r="E872" s="12" t="s">
        <v>368</v>
      </c>
      <c r="F872" s="12">
        <v>6</v>
      </c>
      <c r="G872" s="15">
        <v>15170444.519999996</v>
      </c>
    </row>
    <row r="873" spans="1:7" x14ac:dyDescent="0.2">
      <c r="A873" s="12" t="s">
        <v>440</v>
      </c>
      <c r="B873" s="12" t="s">
        <v>4</v>
      </c>
      <c r="C873" s="12">
        <v>2010</v>
      </c>
      <c r="D873" s="12" t="s">
        <v>379</v>
      </c>
      <c r="E873" s="12" t="s">
        <v>367</v>
      </c>
      <c r="F873" s="12">
        <v>5</v>
      </c>
      <c r="G873" s="15">
        <v>15168309.199999999</v>
      </c>
    </row>
    <row r="874" spans="1:7" x14ac:dyDescent="0.2">
      <c r="A874" s="12" t="s">
        <v>424</v>
      </c>
      <c r="B874" s="12" t="s">
        <v>4</v>
      </c>
      <c r="C874" s="12">
        <v>2010</v>
      </c>
      <c r="D874" s="12" t="s">
        <v>381</v>
      </c>
      <c r="E874" s="12" t="s">
        <v>373</v>
      </c>
      <c r="F874" s="12">
        <v>11</v>
      </c>
      <c r="G874" s="15">
        <v>15143396.02999999</v>
      </c>
    </row>
    <row r="875" spans="1:7" x14ac:dyDescent="0.2">
      <c r="A875" s="12" t="s">
        <v>414</v>
      </c>
      <c r="B875" s="12" t="s">
        <v>4</v>
      </c>
      <c r="C875" s="12">
        <v>2012</v>
      </c>
      <c r="D875" s="12" t="s">
        <v>380</v>
      </c>
      <c r="E875" s="12" t="s">
        <v>370</v>
      </c>
      <c r="F875" s="12">
        <v>8</v>
      </c>
      <c r="G875" s="15">
        <v>15080016.100000005</v>
      </c>
    </row>
    <row r="876" spans="1:7" x14ac:dyDescent="0.2">
      <c r="A876" s="12" t="s">
        <v>453</v>
      </c>
      <c r="B876" s="12" t="s">
        <v>4</v>
      </c>
      <c r="C876" s="12">
        <v>2012</v>
      </c>
      <c r="D876" s="12" t="s">
        <v>380</v>
      </c>
      <c r="E876" s="12" t="s">
        <v>369</v>
      </c>
      <c r="F876" s="12">
        <v>7</v>
      </c>
      <c r="G876" s="15">
        <v>15069051.949999999</v>
      </c>
    </row>
    <row r="877" spans="1:7" x14ac:dyDescent="0.2">
      <c r="A877" s="12" t="s">
        <v>419</v>
      </c>
      <c r="B877" s="12" t="s">
        <v>11</v>
      </c>
      <c r="C877" s="12">
        <v>2010</v>
      </c>
      <c r="D877" s="12" t="s">
        <v>381</v>
      </c>
      <c r="E877" s="12" t="s">
        <v>373</v>
      </c>
      <c r="F877" s="12">
        <v>11</v>
      </c>
      <c r="G877" s="15">
        <v>4186</v>
      </c>
    </row>
    <row r="878" spans="1:7" x14ac:dyDescent="0.2">
      <c r="A878" s="12" t="s">
        <v>419</v>
      </c>
      <c r="B878" s="12" t="s">
        <v>11</v>
      </c>
      <c r="C878" s="12">
        <v>2010</v>
      </c>
      <c r="D878" s="12" t="s">
        <v>381</v>
      </c>
      <c r="E878" s="12" t="s">
        <v>374</v>
      </c>
      <c r="F878" s="12">
        <v>12</v>
      </c>
      <c r="G878" s="15">
        <v>20720</v>
      </c>
    </row>
    <row r="879" spans="1:7" x14ac:dyDescent="0.2">
      <c r="A879" s="12" t="s">
        <v>419</v>
      </c>
      <c r="B879" s="12" t="s">
        <v>11</v>
      </c>
      <c r="C879" s="12">
        <v>2011</v>
      </c>
      <c r="D879" s="12" t="s">
        <v>382</v>
      </c>
      <c r="E879" s="12" t="s">
        <v>375</v>
      </c>
      <c r="F879" s="12">
        <v>1</v>
      </c>
      <c r="G879" s="15">
        <v>27622</v>
      </c>
    </row>
    <row r="880" spans="1:7" x14ac:dyDescent="0.2">
      <c r="A880" s="12" t="s">
        <v>419</v>
      </c>
      <c r="B880" s="12" t="s">
        <v>11</v>
      </c>
      <c r="C880" s="12">
        <v>2011</v>
      </c>
      <c r="D880" s="12" t="s">
        <v>382</v>
      </c>
      <c r="E880" s="12" t="s">
        <v>376</v>
      </c>
      <c r="F880" s="12">
        <v>2</v>
      </c>
      <c r="G880" s="15">
        <v>35420</v>
      </c>
    </row>
    <row r="881" spans="1:7" x14ac:dyDescent="0.2">
      <c r="A881" s="12" t="s">
        <v>419</v>
      </c>
      <c r="B881" s="12" t="s">
        <v>11</v>
      </c>
      <c r="C881" s="12">
        <v>2011</v>
      </c>
      <c r="D881" s="12" t="s">
        <v>382</v>
      </c>
      <c r="E881" s="12" t="s">
        <v>377</v>
      </c>
      <c r="F881" s="12">
        <v>3</v>
      </c>
      <c r="G881" s="15">
        <v>27874</v>
      </c>
    </row>
    <row r="882" spans="1:7" x14ac:dyDescent="0.2">
      <c r="A882" s="12" t="s">
        <v>419</v>
      </c>
      <c r="B882" s="12" t="s">
        <v>11</v>
      </c>
      <c r="C882" s="12">
        <v>2011</v>
      </c>
      <c r="D882" s="12" t="s">
        <v>379</v>
      </c>
      <c r="E882" s="12" t="s">
        <v>366</v>
      </c>
      <c r="F882" s="12">
        <v>4</v>
      </c>
      <c r="G882" s="15">
        <v>37352</v>
      </c>
    </row>
    <row r="883" spans="1:7" x14ac:dyDescent="0.2">
      <c r="A883" s="12" t="s">
        <v>419</v>
      </c>
      <c r="B883" s="12" t="s">
        <v>11</v>
      </c>
      <c r="C883" s="12">
        <v>2011</v>
      </c>
      <c r="D883" s="12" t="s">
        <v>379</v>
      </c>
      <c r="E883" s="12" t="s">
        <v>367</v>
      </c>
      <c r="F883" s="12">
        <v>5</v>
      </c>
      <c r="G883" s="15">
        <v>29022</v>
      </c>
    </row>
    <row r="884" spans="1:7" x14ac:dyDescent="0.2">
      <c r="A884" s="12" t="s">
        <v>419</v>
      </c>
      <c r="B884" s="12" t="s">
        <v>11</v>
      </c>
      <c r="C884" s="12">
        <v>2011</v>
      </c>
      <c r="D884" s="12" t="s">
        <v>379</v>
      </c>
      <c r="E884" s="12" t="s">
        <v>368</v>
      </c>
      <c r="F884" s="12">
        <v>6</v>
      </c>
      <c r="G884" s="15">
        <v>26852</v>
      </c>
    </row>
    <row r="885" spans="1:7" x14ac:dyDescent="0.2">
      <c r="A885" s="12" t="s">
        <v>419</v>
      </c>
      <c r="B885" s="12" t="s">
        <v>11</v>
      </c>
      <c r="C885" s="12">
        <v>2011</v>
      </c>
      <c r="D885" s="12" t="s">
        <v>380</v>
      </c>
      <c r="E885" s="12" t="s">
        <v>369</v>
      </c>
      <c r="F885" s="12">
        <v>7</v>
      </c>
      <c r="G885" s="15">
        <v>29568</v>
      </c>
    </row>
    <row r="886" spans="1:7" x14ac:dyDescent="0.2">
      <c r="A886" s="12" t="s">
        <v>419</v>
      </c>
      <c r="B886" s="12" t="s">
        <v>11</v>
      </c>
      <c r="C886" s="12">
        <v>2011</v>
      </c>
      <c r="D886" s="12" t="s">
        <v>380</v>
      </c>
      <c r="E886" s="12" t="s">
        <v>370</v>
      </c>
      <c r="F886" s="12">
        <v>8</v>
      </c>
      <c r="G886" s="15">
        <v>34286</v>
      </c>
    </row>
    <row r="887" spans="1:7" x14ac:dyDescent="0.2">
      <c r="A887" s="12" t="s">
        <v>419</v>
      </c>
      <c r="B887" s="12" t="s">
        <v>11</v>
      </c>
      <c r="C887" s="12">
        <v>2011</v>
      </c>
      <c r="D887" s="12" t="s">
        <v>380</v>
      </c>
      <c r="E887" s="12" t="s">
        <v>371</v>
      </c>
      <c r="F887" s="12">
        <v>9</v>
      </c>
      <c r="G887" s="15">
        <v>42210</v>
      </c>
    </row>
    <row r="888" spans="1:7" x14ac:dyDescent="0.2">
      <c r="A888" s="12" t="s">
        <v>419</v>
      </c>
      <c r="B888" s="12" t="s">
        <v>11</v>
      </c>
      <c r="C888" s="12">
        <v>2011</v>
      </c>
      <c r="D888" s="12" t="s">
        <v>381</v>
      </c>
      <c r="E888" s="12" t="s">
        <v>372</v>
      </c>
      <c r="F888" s="12">
        <v>10</v>
      </c>
      <c r="G888" s="15">
        <v>55594</v>
      </c>
    </row>
    <row r="889" spans="1:7" x14ac:dyDescent="0.2">
      <c r="A889" s="12" t="s">
        <v>419</v>
      </c>
      <c r="B889" s="12" t="s">
        <v>11</v>
      </c>
      <c r="C889" s="12">
        <v>2011</v>
      </c>
      <c r="D889" s="12" t="s">
        <v>381</v>
      </c>
      <c r="E889" s="12" t="s">
        <v>373</v>
      </c>
      <c r="F889" s="12">
        <v>11</v>
      </c>
      <c r="G889" s="15">
        <v>60536</v>
      </c>
    </row>
    <row r="890" spans="1:7" x14ac:dyDescent="0.2">
      <c r="A890" s="12" t="s">
        <v>419</v>
      </c>
      <c r="B890" s="12" t="s">
        <v>11</v>
      </c>
      <c r="C890" s="12">
        <v>2011</v>
      </c>
      <c r="D890" s="12" t="s">
        <v>381</v>
      </c>
      <c r="E890" s="12" t="s">
        <v>374</v>
      </c>
      <c r="F890" s="12">
        <v>12</v>
      </c>
      <c r="G890" s="15">
        <v>67382</v>
      </c>
    </row>
    <row r="891" spans="1:7" x14ac:dyDescent="0.2">
      <c r="A891" s="12" t="s">
        <v>419</v>
      </c>
      <c r="B891" s="12" t="s">
        <v>11</v>
      </c>
      <c r="C891" s="12">
        <v>2012</v>
      </c>
      <c r="D891" s="12" t="s">
        <v>382</v>
      </c>
      <c r="E891" s="12" t="s">
        <v>375</v>
      </c>
      <c r="F891" s="12">
        <v>1</v>
      </c>
      <c r="G891" s="15">
        <v>52584</v>
      </c>
    </row>
    <row r="892" spans="1:7" x14ac:dyDescent="0.2">
      <c r="A892" s="12" t="s">
        <v>419</v>
      </c>
      <c r="B892" s="12" t="s">
        <v>11</v>
      </c>
      <c r="C892" s="12">
        <v>2012</v>
      </c>
      <c r="D892" s="12" t="s">
        <v>382</v>
      </c>
      <c r="E892" s="12" t="s">
        <v>376</v>
      </c>
      <c r="F892" s="12">
        <v>2</v>
      </c>
      <c r="G892" s="15">
        <v>57456</v>
      </c>
    </row>
    <row r="893" spans="1:7" x14ac:dyDescent="0.2">
      <c r="A893" s="12" t="s">
        <v>419</v>
      </c>
      <c r="B893" s="12" t="s">
        <v>11</v>
      </c>
      <c r="C893" s="12">
        <v>2012</v>
      </c>
      <c r="D893" s="12" t="s">
        <v>382</v>
      </c>
      <c r="E893" s="12" t="s">
        <v>377</v>
      </c>
      <c r="F893" s="12">
        <v>3</v>
      </c>
      <c r="G893" s="15">
        <v>68110</v>
      </c>
    </row>
    <row r="894" spans="1:7" x14ac:dyDescent="0.2">
      <c r="A894" s="12" t="s">
        <v>419</v>
      </c>
      <c r="B894" s="12" t="s">
        <v>11</v>
      </c>
      <c r="C894" s="12">
        <v>2012</v>
      </c>
      <c r="D894" s="12" t="s">
        <v>379</v>
      </c>
      <c r="E894" s="12" t="s">
        <v>366</v>
      </c>
      <c r="F894" s="12">
        <v>4</v>
      </c>
      <c r="G894" s="15">
        <v>66682</v>
      </c>
    </row>
    <row r="895" spans="1:7" x14ac:dyDescent="0.2">
      <c r="A895" s="12" t="s">
        <v>419</v>
      </c>
      <c r="B895" s="12" t="s">
        <v>11</v>
      </c>
      <c r="C895" s="12">
        <v>2012</v>
      </c>
      <c r="D895" s="12" t="s">
        <v>379</v>
      </c>
      <c r="E895" s="12" t="s">
        <v>367</v>
      </c>
      <c r="F895" s="12">
        <v>5</v>
      </c>
      <c r="G895" s="15">
        <v>62734</v>
      </c>
    </row>
    <row r="896" spans="1:7" x14ac:dyDescent="0.2">
      <c r="A896" s="12" t="s">
        <v>419</v>
      </c>
      <c r="B896" s="12" t="s">
        <v>11</v>
      </c>
      <c r="C896" s="12">
        <v>2012</v>
      </c>
      <c r="D896" s="12" t="s">
        <v>379</v>
      </c>
      <c r="E896" s="12" t="s">
        <v>368</v>
      </c>
      <c r="F896" s="12">
        <v>6</v>
      </c>
      <c r="G896" s="15">
        <v>82124</v>
      </c>
    </row>
    <row r="897" spans="1:7" x14ac:dyDescent="0.2">
      <c r="A897" s="12" t="s">
        <v>419</v>
      </c>
      <c r="B897" s="12" t="s">
        <v>11</v>
      </c>
      <c r="C897" s="12">
        <v>2012</v>
      </c>
      <c r="D897" s="12" t="s">
        <v>380</v>
      </c>
      <c r="E897" s="12" t="s">
        <v>369</v>
      </c>
      <c r="F897" s="12">
        <v>7</v>
      </c>
      <c r="G897" s="15">
        <v>58800</v>
      </c>
    </row>
    <row r="898" spans="1:7" x14ac:dyDescent="0.2">
      <c r="A898" s="12" t="s">
        <v>419</v>
      </c>
      <c r="B898" s="12" t="s">
        <v>11</v>
      </c>
      <c r="C898" s="12">
        <v>2012</v>
      </c>
      <c r="D898" s="12" t="s">
        <v>380</v>
      </c>
      <c r="E898" s="12" t="s">
        <v>370</v>
      </c>
      <c r="F898" s="12">
        <v>8</v>
      </c>
      <c r="G898" s="15">
        <v>67410</v>
      </c>
    </row>
    <row r="899" spans="1:7" x14ac:dyDescent="0.2">
      <c r="A899" s="12" t="s">
        <v>419</v>
      </c>
      <c r="B899" s="12" t="s">
        <v>11</v>
      </c>
      <c r="C899" s="12">
        <v>2012</v>
      </c>
      <c r="D899" s="12" t="s">
        <v>380</v>
      </c>
      <c r="E899" s="12" t="s">
        <v>371</v>
      </c>
      <c r="F899" s="12">
        <v>9</v>
      </c>
      <c r="G899" s="15">
        <v>78036</v>
      </c>
    </row>
    <row r="900" spans="1:7" x14ac:dyDescent="0.2">
      <c r="A900" s="12" t="s">
        <v>419</v>
      </c>
      <c r="B900" s="12" t="s">
        <v>11</v>
      </c>
      <c r="C900" s="12">
        <v>2012</v>
      </c>
      <c r="D900" s="12" t="s">
        <v>381</v>
      </c>
      <c r="E900" s="12" t="s">
        <v>372</v>
      </c>
      <c r="F900" s="12">
        <v>10</v>
      </c>
      <c r="G900" s="15">
        <v>94696</v>
      </c>
    </row>
    <row r="901" spans="1:7" x14ac:dyDescent="0.2">
      <c r="A901" s="12" t="s">
        <v>419</v>
      </c>
      <c r="B901" s="12" t="s">
        <v>11</v>
      </c>
      <c r="C901" s="12">
        <v>2012</v>
      </c>
      <c r="D901" s="12" t="s">
        <v>381</v>
      </c>
      <c r="E901" s="12" t="s">
        <v>373</v>
      </c>
      <c r="F901" s="12">
        <v>11</v>
      </c>
      <c r="G901" s="15">
        <v>104888</v>
      </c>
    </row>
    <row r="902" spans="1:7" x14ac:dyDescent="0.2">
      <c r="A902" s="12" t="s">
        <v>419</v>
      </c>
      <c r="B902" s="12" t="s">
        <v>11</v>
      </c>
      <c r="C902" s="12">
        <v>2012</v>
      </c>
      <c r="D902" s="12" t="s">
        <v>381</v>
      </c>
      <c r="E902" s="12" t="s">
        <v>374</v>
      </c>
      <c r="F902" s="12">
        <v>12</v>
      </c>
      <c r="G902" s="15">
        <v>121240</v>
      </c>
    </row>
    <row r="903" spans="1:7" x14ac:dyDescent="0.2">
      <c r="A903" s="12" t="s">
        <v>419</v>
      </c>
      <c r="B903" s="12" t="s">
        <v>11</v>
      </c>
      <c r="C903" s="12">
        <v>2013</v>
      </c>
      <c r="D903" s="12" t="s">
        <v>382</v>
      </c>
      <c r="E903" s="12" t="s">
        <v>375</v>
      </c>
      <c r="F903" s="12">
        <v>1</v>
      </c>
      <c r="G903" s="15">
        <v>123704</v>
      </c>
    </row>
    <row r="904" spans="1:7" x14ac:dyDescent="0.2">
      <c r="A904" s="12" t="s">
        <v>419</v>
      </c>
      <c r="B904" s="12" t="s">
        <v>11</v>
      </c>
      <c r="C904" s="12">
        <v>2013</v>
      </c>
      <c r="D904" s="12" t="s">
        <v>382</v>
      </c>
      <c r="E904" s="12" t="s">
        <v>376</v>
      </c>
      <c r="F904" s="12">
        <v>2</v>
      </c>
      <c r="G904" s="15">
        <v>126168</v>
      </c>
    </row>
    <row r="905" spans="1:7" x14ac:dyDescent="0.2">
      <c r="A905" s="12" t="s">
        <v>419</v>
      </c>
      <c r="B905" s="12" t="s">
        <v>11</v>
      </c>
      <c r="C905" s="12">
        <v>2013</v>
      </c>
      <c r="D905" s="12" t="s">
        <v>382</v>
      </c>
      <c r="E905" s="12" t="s">
        <v>377</v>
      </c>
      <c r="F905" s="12">
        <v>3</v>
      </c>
      <c r="G905" s="15">
        <v>144550</v>
      </c>
    </row>
    <row r="906" spans="1:7" x14ac:dyDescent="0.2">
      <c r="A906" s="12" t="s">
        <v>419</v>
      </c>
      <c r="B906" s="12" t="s">
        <v>11</v>
      </c>
      <c r="C906" s="12">
        <v>2013</v>
      </c>
      <c r="D906" s="12" t="s">
        <v>379</v>
      </c>
      <c r="E906" s="12" t="s">
        <v>366</v>
      </c>
      <c r="F906" s="12">
        <v>4</v>
      </c>
      <c r="G906" s="15">
        <v>149142</v>
      </c>
    </row>
    <row r="907" spans="1:7" x14ac:dyDescent="0.2">
      <c r="A907" s="12" t="s">
        <v>419</v>
      </c>
      <c r="B907" s="12" t="s">
        <v>11</v>
      </c>
      <c r="C907" s="12">
        <v>2013</v>
      </c>
      <c r="D907" s="12" t="s">
        <v>379</v>
      </c>
      <c r="E907" s="12" t="s">
        <v>367</v>
      </c>
      <c r="F907" s="12">
        <v>5</v>
      </c>
      <c r="G907" s="15">
        <v>129920</v>
      </c>
    </row>
    <row r="908" spans="1:7" x14ac:dyDescent="0.2">
      <c r="A908" s="12" t="s">
        <v>419</v>
      </c>
      <c r="B908" s="12" t="s">
        <v>11</v>
      </c>
      <c r="C908" s="12">
        <v>2013</v>
      </c>
      <c r="D908" s="12" t="s">
        <v>379</v>
      </c>
      <c r="E908" s="12" t="s">
        <v>368</v>
      </c>
      <c r="F908" s="12">
        <v>6</v>
      </c>
      <c r="G908" s="15">
        <v>118342</v>
      </c>
    </row>
    <row r="909" spans="1:7" x14ac:dyDescent="0.2">
      <c r="A909" s="12" t="s">
        <v>419</v>
      </c>
      <c r="B909" s="12" t="s">
        <v>11</v>
      </c>
      <c r="C909" s="12">
        <v>2013</v>
      </c>
      <c r="D909" s="12" t="s">
        <v>380</v>
      </c>
      <c r="E909" s="12" t="s">
        <v>369</v>
      </c>
      <c r="F909" s="12">
        <v>7</v>
      </c>
      <c r="G909" s="15">
        <v>138404</v>
      </c>
    </row>
    <row r="910" spans="1:7" x14ac:dyDescent="0.2">
      <c r="A910" s="12" t="s">
        <v>419</v>
      </c>
      <c r="B910" s="12" t="s">
        <v>11</v>
      </c>
      <c r="C910" s="12">
        <v>2013</v>
      </c>
      <c r="D910" s="12" t="s">
        <v>380</v>
      </c>
      <c r="E910" s="12" t="s">
        <v>370</v>
      </c>
      <c r="F910" s="12">
        <v>8</v>
      </c>
      <c r="G910" s="15">
        <v>132566</v>
      </c>
    </row>
    <row r="911" spans="1:7" x14ac:dyDescent="0.2">
      <c r="A911" s="12" t="s">
        <v>419</v>
      </c>
      <c r="B911" s="12" t="s">
        <v>11</v>
      </c>
      <c r="C911" s="12">
        <v>2013</v>
      </c>
      <c r="D911" s="12" t="s">
        <v>380</v>
      </c>
      <c r="E911" s="12" t="s">
        <v>371</v>
      </c>
      <c r="F911" s="12">
        <v>9</v>
      </c>
      <c r="G911" s="15">
        <v>149436</v>
      </c>
    </row>
    <row r="912" spans="1:7" x14ac:dyDescent="0.2">
      <c r="A912" s="12" t="s">
        <v>419</v>
      </c>
      <c r="B912" s="12" t="s">
        <v>11</v>
      </c>
      <c r="C912" s="12">
        <v>2013</v>
      </c>
      <c r="D912" s="12" t="s">
        <v>381</v>
      </c>
      <c r="E912" s="12" t="s">
        <v>372</v>
      </c>
      <c r="F912" s="12">
        <v>10</v>
      </c>
      <c r="G912" s="15">
        <v>176918</v>
      </c>
    </row>
    <row r="913" spans="1:7" x14ac:dyDescent="0.2">
      <c r="A913" s="12" t="s">
        <v>419</v>
      </c>
      <c r="B913" s="12" t="s">
        <v>11</v>
      </c>
      <c r="C913" s="12">
        <v>2013</v>
      </c>
      <c r="D913" s="12" t="s">
        <v>381</v>
      </c>
      <c r="E913" s="12" t="s">
        <v>373</v>
      </c>
      <c r="F913" s="12">
        <v>11</v>
      </c>
      <c r="G913" s="15">
        <v>192010</v>
      </c>
    </row>
    <row r="914" spans="1:7" x14ac:dyDescent="0.2">
      <c r="A914" s="12" t="s">
        <v>419</v>
      </c>
      <c r="B914" s="12" t="s">
        <v>11</v>
      </c>
      <c r="C914" s="12">
        <v>2013</v>
      </c>
      <c r="D914" s="12" t="s">
        <v>381</v>
      </c>
      <c r="E914" s="12" t="s">
        <v>374</v>
      </c>
      <c r="F914" s="12">
        <v>12</v>
      </c>
      <c r="G914" s="15">
        <v>246792</v>
      </c>
    </row>
    <row r="915" spans="1:7" x14ac:dyDescent="0.2">
      <c r="A915" s="12" t="s">
        <v>419</v>
      </c>
      <c r="B915" s="12" t="s">
        <v>11</v>
      </c>
      <c r="C915" s="12">
        <v>2014</v>
      </c>
      <c r="D915" s="12" t="s">
        <v>382</v>
      </c>
      <c r="E915" s="12" t="s">
        <v>375</v>
      </c>
      <c r="F915" s="12">
        <v>1</v>
      </c>
      <c r="G915" s="15">
        <v>223496</v>
      </c>
    </row>
    <row r="916" spans="1:7" x14ac:dyDescent="0.2">
      <c r="A916" s="12" t="s">
        <v>419</v>
      </c>
      <c r="B916" s="12" t="s">
        <v>11</v>
      </c>
      <c r="C916" s="12">
        <v>2014</v>
      </c>
      <c r="D916" s="12" t="s">
        <v>382</v>
      </c>
      <c r="E916" s="12" t="s">
        <v>376</v>
      </c>
      <c r="F916" s="12">
        <v>2</v>
      </c>
      <c r="G916" s="15">
        <v>285502</v>
      </c>
    </row>
    <row r="917" spans="1:7" x14ac:dyDescent="0.2">
      <c r="A917" s="12" t="s">
        <v>419</v>
      </c>
      <c r="B917" s="12" t="s">
        <v>11</v>
      </c>
      <c r="C917" s="12">
        <v>2014</v>
      </c>
      <c r="D917" s="12" t="s">
        <v>382</v>
      </c>
      <c r="E917" s="12" t="s">
        <v>377</v>
      </c>
      <c r="F917" s="12">
        <v>3</v>
      </c>
      <c r="G917" s="15">
        <v>335272</v>
      </c>
    </row>
    <row r="918" spans="1:7" x14ac:dyDescent="0.2">
      <c r="A918" s="12" t="s">
        <v>419</v>
      </c>
      <c r="B918" s="12" t="s">
        <v>11</v>
      </c>
      <c r="C918" s="12">
        <v>2014</v>
      </c>
      <c r="D918" s="12" t="s">
        <v>379</v>
      </c>
      <c r="E918" s="12" t="s">
        <v>366</v>
      </c>
      <c r="F918" s="12">
        <v>4</v>
      </c>
      <c r="G918" s="15">
        <v>331002</v>
      </c>
    </row>
    <row r="919" spans="1:7" x14ac:dyDescent="0.2">
      <c r="A919" s="12" t="s">
        <v>419</v>
      </c>
      <c r="B919" s="12" t="s">
        <v>11</v>
      </c>
      <c r="C919" s="12">
        <v>2014</v>
      </c>
      <c r="D919" s="12" t="s">
        <v>379</v>
      </c>
      <c r="E919" s="12" t="s">
        <v>367</v>
      </c>
      <c r="F919" s="12">
        <v>5</v>
      </c>
      <c r="G919" s="15">
        <v>291998</v>
      </c>
    </row>
    <row r="920" spans="1:7" x14ac:dyDescent="0.2">
      <c r="A920" s="12" t="s">
        <v>419</v>
      </c>
      <c r="B920" s="12" t="s">
        <v>11</v>
      </c>
      <c r="C920" s="12">
        <v>2014</v>
      </c>
      <c r="D920" s="12" t="s">
        <v>379</v>
      </c>
      <c r="E920" s="12" t="s">
        <v>368</v>
      </c>
      <c r="F920" s="12">
        <v>6</v>
      </c>
      <c r="G920" s="15">
        <v>299572</v>
      </c>
    </row>
    <row r="921" spans="1:7" x14ac:dyDescent="0.2">
      <c r="A921" s="12" t="s">
        <v>419</v>
      </c>
      <c r="B921" s="12" t="s">
        <v>11</v>
      </c>
      <c r="C921" s="12">
        <v>2014</v>
      </c>
      <c r="D921" s="12" t="s">
        <v>380</v>
      </c>
      <c r="E921" s="12" t="s">
        <v>369</v>
      </c>
      <c r="F921" s="12">
        <v>7</v>
      </c>
      <c r="G921" s="15">
        <v>321986</v>
      </c>
    </row>
    <row r="922" spans="1:7" x14ac:dyDescent="0.2">
      <c r="A922" s="12" t="s">
        <v>419</v>
      </c>
      <c r="B922" s="12" t="s">
        <v>11</v>
      </c>
      <c r="C922" s="12">
        <v>2014</v>
      </c>
      <c r="D922" s="12" t="s">
        <v>380</v>
      </c>
      <c r="E922" s="12" t="s">
        <v>370</v>
      </c>
      <c r="F922" s="12">
        <v>8</v>
      </c>
      <c r="G922" s="15">
        <v>296212</v>
      </c>
    </row>
    <row r="923" spans="1:7" x14ac:dyDescent="0.2">
      <c r="A923" s="12" t="s">
        <v>419</v>
      </c>
      <c r="B923" s="12" t="s">
        <v>11</v>
      </c>
      <c r="C923" s="12">
        <v>2014</v>
      </c>
      <c r="D923" s="12" t="s">
        <v>380</v>
      </c>
      <c r="E923" s="12" t="s">
        <v>371</v>
      </c>
      <c r="F923" s="12">
        <v>9</v>
      </c>
      <c r="G923" s="15">
        <v>331828</v>
      </c>
    </row>
    <row r="924" spans="1:7" x14ac:dyDescent="0.2">
      <c r="A924" s="12" t="s">
        <v>419</v>
      </c>
      <c r="B924" s="12" t="s">
        <v>11</v>
      </c>
      <c r="C924" s="12">
        <v>2014</v>
      </c>
      <c r="D924" s="12" t="s">
        <v>381</v>
      </c>
      <c r="E924" s="12" t="s">
        <v>372</v>
      </c>
      <c r="F924" s="12">
        <v>10</v>
      </c>
      <c r="G924" s="15">
        <v>354928</v>
      </c>
    </row>
    <row r="925" spans="1:7" x14ac:dyDescent="0.2">
      <c r="A925" s="12" t="s">
        <v>419</v>
      </c>
      <c r="B925" s="12" t="s">
        <v>11</v>
      </c>
      <c r="C925" s="12">
        <v>2014</v>
      </c>
      <c r="D925" s="12" t="s">
        <v>381</v>
      </c>
      <c r="E925" s="12" t="s">
        <v>373</v>
      </c>
      <c r="F925" s="12">
        <v>11</v>
      </c>
      <c r="G925" s="15">
        <v>389046</v>
      </c>
    </row>
    <row r="926" spans="1:7" x14ac:dyDescent="0.2">
      <c r="A926" s="12" t="s">
        <v>419</v>
      </c>
      <c r="B926" s="12" t="s">
        <v>11</v>
      </c>
      <c r="C926" s="12">
        <v>2014</v>
      </c>
      <c r="D926" s="12" t="s">
        <v>381</v>
      </c>
      <c r="E926" s="12" t="s">
        <v>374</v>
      </c>
      <c r="F926" s="12">
        <v>12</v>
      </c>
      <c r="G926" s="15">
        <v>541240</v>
      </c>
    </row>
    <row r="927" spans="1:7" x14ac:dyDescent="0.2">
      <c r="A927" s="12" t="s">
        <v>419</v>
      </c>
      <c r="B927" s="12" t="s">
        <v>74</v>
      </c>
      <c r="C927" s="12">
        <v>2010</v>
      </c>
      <c r="D927" s="12" t="s">
        <v>381</v>
      </c>
      <c r="E927" s="12" t="s">
        <v>373</v>
      </c>
      <c r="F927" s="12">
        <v>11</v>
      </c>
      <c r="G927" s="15">
        <v>4396</v>
      </c>
    </row>
    <row r="928" spans="1:7" x14ac:dyDescent="0.2">
      <c r="A928" s="12" t="s">
        <v>419</v>
      </c>
      <c r="B928" s="12" t="s">
        <v>74</v>
      </c>
      <c r="C928" s="12">
        <v>2010</v>
      </c>
      <c r="D928" s="12" t="s">
        <v>381</v>
      </c>
      <c r="E928" s="12" t="s">
        <v>374</v>
      </c>
      <c r="F928" s="12">
        <v>12</v>
      </c>
      <c r="G928" s="15">
        <v>18844</v>
      </c>
    </row>
    <row r="929" spans="1:7" x14ac:dyDescent="0.2">
      <c r="A929" s="12" t="s">
        <v>419</v>
      </c>
      <c r="B929" s="12" t="s">
        <v>74</v>
      </c>
      <c r="C929" s="12">
        <v>2011</v>
      </c>
      <c r="D929" s="12" t="s">
        <v>382</v>
      </c>
      <c r="E929" s="12" t="s">
        <v>375</v>
      </c>
      <c r="F929" s="12">
        <v>1</v>
      </c>
      <c r="G929" s="15">
        <v>25620</v>
      </c>
    </row>
    <row r="930" spans="1:7" x14ac:dyDescent="0.2">
      <c r="A930" s="12" t="s">
        <v>419</v>
      </c>
      <c r="B930" s="12" t="s">
        <v>74</v>
      </c>
      <c r="C930" s="12">
        <v>2011</v>
      </c>
      <c r="D930" s="12" t="s">
        <v>382</v>
      </c>
      <c r="E930" s="12" t="s">
        <v>376</v>
      </c>
      <c r="F930" s="12">
        <v>2</v>
      </c>
      <c r="G930" s="15">
        <v>37912</v>
      </c>
    </row>
    <row r="931" spans="1:7" x14ac:dyDescent="0.2">
      <c r="A931" s="12" t="s">
        <v>419</v>
      </c>
      <c r="B931" s="12" t="s">
        <v>74</v>
      </c>
      <c r="C931" s="12">
        <v>2011</v>
      </c>
      <c r="D931" s="12" t="s">
        <v>382</v>
      </c>
      <c r="E931" s="12" t="s">
        <v>377</v>
      </c>
      <c r="F931" s="12">
        <v>3</v>
      </c>
      <c r="G931" s="15">
        <v>28448</v>
      </c>
    </row>
    <row r="932" spans="1:7" x14ac:dyDescent="0.2">
      <c r="A932" s="12" t="s">
        <v>419</v>
      </c>
      <c r="B932" s="12" t="s">
        <v>74</v>
      </c>
      <c r="C932" s="12">
        <v>2011</v>
      </c>
      <c r="D932" s="12" t="s">
        <v>379</v>
      </c>
      <c r="E932" s="12" t="s">
        <v>366</v>
      </c>
      <c r="F932" s="12">
        <v>4</v>
      </c>
      <c r="G932" s="15">
        <v>39676</v>
      </c>
    </row>
    <row r="933" spans="1:7" x14ac:dyDescent="0.2">
      <c r="A933" s="12" t="s">
        <v>419</v>
      </c>
      <c r="B933" s="12" t="s">
        <v>74</v>
      </c>
      <c r="C933" s="12">
        <v>2011</v>
      </c>
      <c r="D933" s="12" t="s">
        <v>379</v>
      </c>
      <c r="E933" s="12" t="s">
        <v>367</v>
      </c>
      <c r="F933" s="12">
        <v>5</v>
      </c>
      <c r="G933" s="15">
        <v>28980</v>
      </c>
    </row>
    <row r="934" spans="1:7" x14ac:dyDescent="0.2">
      <c r="A934" s="12" t="s">
        <v>419</v>
      </c>
      <c r="B934" s="12" t="s">
        <v>74</v>
      </c>
      <c r="C934" s="12">
        <v>2011</v>
      </c>
      <c r="D934" s="12" t="s">
        <v>379</v>
      </c>
      <c r="E934" s="12" t="s">
        <v>368</v>
      </c>
      <c r="F934" s="12">
        <v>6</v>
      </c>
      <c r="G934" s="15">
        <v>31024</v>
      </c>
    </row>
    <row r="935" spans="1:7" x14ac:dyDescent="0.2">
      <c r="A935" s="12" t="s">
        <v>419</v>
      </c>
      <c r="B935" s="12" t="s">
        <v>74</v>
      </c>
      <c r="C935" s="12">
        <v>2011</v>
      </c>
      <c r="D935" s="12" t="s">
        <v>380</v>
      </c>
      <c r="E935" s="12" t="s">
        <v>369</v>
      </c>
      <c r="F935" s="12">
        <v>7</v>
      </c>
      <c r="G935" s="15">
        <v>32648</v>
      </c>
    </row>
    <row r="936" spans="1:7" x14ac:dyDescent="0.2">
      <c r="A936" s="12" t="s">
        <v>419</v>
      </c>
      <c r="B936" s="12" t="s">
        <v>74</v>
      </c>
      <c r="C936" s="12">
        <v>2011</v>
      </c>
      <c r="D936" s="12" t="s">
        <v>380</v>
      </c>
      <c r="E936" s="12" t="s">
        <v>370</v>
      </c>
      <c r="F936" s="12">
        <v>8</v>
      </c>
      <c r="G936" s="15">
        <v>36064</v>
      </c>
    </row>
    <row r="937" spans="1:7" x14ac:dyDescent="0.2">
      <c r="A937" s="12" t="s">
        <v>419</v>
      </c>
      <c r="B937" s="12" t="s">
        <v>74</v>
      </c>
      <c r="C937" s="12">
        <v>2011</v>
      </c>
      <c r="D937" s="12" t="s">
        <v>380</v>
      </c>
      <c r="E937" s="12" t="s">
        <v>371</v>
      </c>
      <c r="F937" s="12">
        <v>9</v>
      </c>
      <c r="G937" s="15">
        <v>51296</v>
      </c>
    </row>
    <row r="938" spans="1:7" x14ac:dyDescent="0.2">
      <c r="A938" s="12" t="s">
        <v>419</v>
      </c>
      <c r="B938" s="12" t="s">
        <v>74</v>
      </c>
      <c r="C938" s="12">
        <v>2011</v>
      </c>
      <c r="D938" s="12" t="s">
        <v>381</v>
      </c>
      <c r="E938" s="12" t="s">
        <v>372</v>
      </c>
      <c r="F938" s="12">
        <v>10</v>
      </c>
      <c r="G938" s="15">
        <v>62132</v>
      </c>
    </row>
    <row r="939" spans="1:7" x14ac:dyDescent="0.2">
      <c r="A939" s="12" t="s">
        <v>419</v>
      </c>
      <c r="B939" s="12" t="s">
        <v>74</v>
      </c>
      <c r="C939" s="12">
        <v>2011</v>
      </c>
      <c r="D939" s="12" t="s">
        <v>381</v>
      </c>
      <c r="E939" s="12" t="s">
        <v>373</v>
      </c>
      <c r="F939" s="12">
        <v>11</v>
      </c>
      <c r="G939" s="15">
        <v>65492</v>
      </c>
    </row>
    <row r="940" spans="1:7" x14ac:dyDescent="0.2">
      <c r="A940" s="12" t="s">
        <v>419</v>
      </c>
      <c r="B940" s="12" t="s">
        <v>74</v>
      </c>
      <c r="C940" s="12">
        <v>2011</v>
      </c>
      <c r="D940" s="12" t="s">
        <v>381</v>
      </c>
      <c r="E940" s="12" t="s">
        <v>374</v>
      </c>
      <c r="F940" s="12">
        <v>12</v>
      </c>
      <c r="G940" s="15">
        <v>70896</v>
      </c>
    </row>
    <row r="941" spans="1:7" x14ac:dyDescent="0.2">
      <c r="A941" s="12" t="s">
        <v>419</v>
      </c>
      <c r="B941" s="12" t="s">
        <v>74</v>
      </c>
      <c r="C941" s="12">
        <v>2012</v>
      </c>
      <c r="D941" s="12" t="s">
        <v>382</v>
      </c>
      <c r="E941" s="12" t="s">
        <v>375</v>
      </c>
      <c r="F941" s="12">
        <v>1</v>
      </c>
      <c r="G941" s="15">
        <v>56308</v>
      </c>
    </row>
    <row r="942" spans="1:7" x14ac:dyDescent="0.2">
      <c r="A942" s="12" t="s">
        <v>419</v>
      </c>
      <c r="B942" s="12" t="s">
        <v>74</v>
      </c>
      <c r="C942" s="12">
        <v>2012</v>
      </c>
      <c r="D942" s="12" t="s">
        <v>382</v>
      </c>
      <c r="E942" s="12" t="s">
        <v>376</v>
      </c>
      <c r="F942" s="12">
        <v>2</v>
      </c>
      <c r="G942" s="15">
        <v>63140</v>
      </c>
    </row>
    <row r="943" spans="1:7" x14ac:dyDescent="0.2">
      <c r="A943" s="12" t="s">
        <v>419</v>
      </c>
      <c r="B943" s="12" t="s">
        <v>74</v>
      </c>
      <c r="C943" s="12">
        <v>2012</v>
      </c>
      <c r="D943" s="12" t="s">
        <v>382</v>
      </c>
      <c r="E943" s="12" t="s">
        <v>377</v>
      </c>
      <c r="F943" s="12">
        <v>3</v>
      </c>
      <c r="G943" s="15">
        <v>70000</v>
      </c>
    </row>
    <row r="944" spans="1:7" x14ac:dyDescent="0.2">
      <c r="A944" s="12" t="s">
        <v>419</v>
      </c>
      <c r="B944" s="12" t="s">
        <v>74</v>
      </c>
      <c r="C944" s="12">
        <v>2012</v>
      </c>
      <c r="D944" s="12" t="s">
        <v>379</v>
      </c>
      <c r="E944" s="12" t="s">
        <v>366</v>
      </c>
      <c r="F944" s="12">
        <v>4</v>
      </c>
      <c r="G944" s="15">
        <v>68572</v>
      </c>
    </row>
    <row r="945" spans="1:7" x14ac:dyDescent="0.2">
      <c r="A945" s="12" t="s">
        <v>419</v>
      </c>
      <c r="B945" s="12" t="s">
        <v>74</v>
      </c>
      <c r="C945" s="12">
        <v>2012</v>
      </c>
      <c r="D945" s="12" t="s">
        <v>379</v>
      </c>
      <c r="E945" s="12" t="s">
        <v>367</v>
      </c>
      <c r="F945" s="12">
        <v>5</v>
      </c>
      <c r="G945" s="15">
        <v>67704</v>
      </c>
    </row>
    <row r="946" spans="1:7" x14ac:dyDescent="0.2">
      <c r="A946" s="12" t="s">
        <v>419</v>
      </c>
      <c r="B946" s="12" t="s">
        <v>74</v>
      </c>
      <c r="C946" s="12">
        <v>2012</v>
      </c>
      <c r="D946" s="12" t="s">
        <v>379</v>
      </c>
      <c r="E946" s="12" t="s">
        <v>368</v>
      </c>
      <c r="F946" s="12">
        <v>6</v>
      </c>
      <c r="G946" s="15">
        <v>84056</v>
      </c>
    </row>
    <row r="947" spans="1:7" x14ac:dyDescent="0.2">
      <c r="A947" s="12" t="s">
        <v>419</v>
      </c>
      <c r="B947" s="12" t="s">
        <v>74</v>
      </c>
      <c r="C947" s="12">
        <v>2012</v>
      </c>
      <c r="D947" s="12" t="s">
        <v>380</v>
      </c>
      <c r="E947" s="12" t="s">
        <v>369</v>
      </c>
      <c r="F947" s="12">
        <v>7</v>
      </c>
      <c r="G947" s="15">
        <v>60284</v>
      </c>
    </row>
    <row r="948" spans="1:7" x14ac:dyDescent="0.2">
      <c r="A948" s="12" t="s">
        <v>419</v>
      </c>
      <c r="B948" s="12" t="s">
        <v>74</v>
      </c>
      <c r="C948" s="12">
        <v>2012</v>
      </c>
      <c r="D948" s="12" t="s">
        <v>380</v>
      </c>
      <c r="E948" s="12" t="s">
        <v>370</v>
      </c>
      <c r="F948" s="12">
        <v>8</v>
      </c>
      <c r="G948" s="15">
        <v>67060</v>
      </c>
    </row>
    <row r="949" spans="1:7" x14ac:dyDescent="0.2">
      <c r="A949" s="12" t="s">
        <v>419</v>
      </c>
      <c r="B949" s="12" t="s">
        <v>74</v>
      </c>
      <c r="C949" s="12">
        <v>2012</v>
      </c>
      <c r="D949" s="12" t="s">
        <v>380</v>
      </c>
      <c r="E949" s="12" t="s">
        <v>371</v>
      </c>
      <c r="F949" s="12">
        <v>9</v>
      </c>
      <c r="G949" s="15">
        <v>81004</v>
      </c>
    </row>
    <row r="950" spans="1:7" x14ac:dyDescent="0.2">
      <c r="A950" s="12" t="s">
        <v>419</v>
      </c>
      <c r="B950" s="12" t="s">
        <v>74</v>
      </c>
      <c r="C950" s="12">
        <v>2012</v>
      </c>
      <c r="D950" s="12" t="s">
        <v>381</v>
      </c>
      <c r="E950" s="12" t="s">
        <v>372</v>
      </c>
      <c r="F950" s="12">
        <v>10</v>
      </c>
      <c r="G950" s="15">
        <v>98392</v>
      </c>
    </row>
    <row r="951" spans="1:7" x14ac:dyDescent="0.2">
      <c r="A951" s="12" t="s">
        <v>419</v>
      </c>
      <c r="B951" s="12" t="s">
        <v>74</v>
      </c>
      <c r="C951" s="12">
        <v>2012</v>
      </c>
      <c r="D951" s="12" t="s">
        <v>381</v>
      </c>
      <c r="E951" s="12" t="s">
        <v>373</v>
      </c>
      <c r="F951" s="12">
        <v>11</v>
      </c>
      <c r="G951" s="15">
        <v>112476</v>
      </c>
    </row>
    <row r="952" spans="1:7" x14ac:dyDescent="0.2">
      <c r="A952" s="12" t="s">
        <v>419</v>
      </c>
      <c r="B952" s="12" t="s">
        <v>74</v>
      </c>
      <c r="C952" s="12">
        <v>2012</v>
      </c>
      <c r="D952" s="12" t="s">
        <v>381</v>
      </c>
      <c r="E952" s="12" t="s">
        <v>374</v>
      </c>
      <c r="F952" s="12">
        <v>12</v>
      </c>
      <c r="G952" s="15">
        <v>125692</v>
      </c>
    </row>
    <row r="953" spans="1:7" x14ac:dyDescent="0.2">
      <c r="A953" s="12" t="s">
        <v>419</v>
      </c>
      <c r="B953" s="12" t="s">
        <v>74</v>
      </c>
      <c r="C953" s="12">
        <v>2013</v>
      </c>
      <c r="D953" s="12" t="s">
        <v>382</v>
      </c>
      <c r="E953" s="12" t="s">
        <v>375</v>
      </c>
      <c r="F953" s="12">
        <v>1</v>
      </c>
      <c r="G953" s="15">
        <v>122388</v>
      </c>
    </row>
    <row r="954" spans="1:7" x14ac:dyDescent="0.2">
      <c r="A954" s="12" t="s">
        <v>419</v>
      </c>
      <c r="B954" s="12" t="s">
        <v>74</v>
      </c>
      <c r="C954" s="12">
        <v>2013</v>
      </c>
      <c r="D954" s="12" t="s">
        <v>382</v>
      </c>
      <c r="E954" s="12" t="s">
        <v>376</v>
      </c>
      <c r="F954" s="12">
        <v>2</v>
      </c>
      <c r="G954" s="15">
        <v>133728</v>
      </c>
    </row>
    <row r="955" spans="1:7" x14ac:dyDescent="0.2">
      <c r="A955" s="12" t="s">
        <v>419</v>
      </c>
      <c r="B955" s="12" t="s">
        <v>74</v>
      </c>
      <c r="C955" s="12">
        <v>2013</v>
      </c>
      <c r="D955" s="12" t="s">
        <v>382</v>
      </c>
      <c r="E955" s="12" t="s">
        <v>377</v>
      </c>
      <c r="F955" s="12">
        <v>3</v>
      </c>
      <c r="G955" s="15">
        <v>154056</v>
      </c>
    </row>
    <row r="956" spans="1:7" x14ac:dyDescent="0.2">
      <c r="A956" s="12" t="s">
        <v>419</v>
      </c>
      <c r="B956" s="12" t="s">
        <v>74</v>
      </c>
      <c r="C956" s="12">
        <v>2013</v>
      </c>
      <c r="D956" s="12" t="s">
        <v>379</v>
      </c>
      <c r="E956" s="12" t="s">
        <v>366</v>
      </c>
      <c r="F956" s="12">
        <v>4</v>
      </c>
      <c r="G956" s="15">
        <v>156744</v>
      </c>
    </row>
    <row r="957" spans="1:7" x14ac:dyDescent="0.2">
      <c r="A957" s="12" t="s">
        <v>419</v>
      </c>
      <c r="B957" s="12" t="s">
        <v>74</v>
      </c>
      <c r="C957" s="12">
        <v>2013</v>
      </c>
      <c r="D957" s="12" t="s">
        <v>379</v>
      </c>
      <c r="E957" s="12" t="s">
        <v>367</v>
      </c>
      <c r="F957" s="12">
        <v>5</v>
      </c>
      <c r="G957" s="15">
        <v>136332</v>
      </c>
    </row>
    <row r="958" spans="1:7" x14ac:dyDescent="0.2">
      <c r="A958" s="12" t="s">
        <v>419</v>
      </c>
      <c r="B958" s="12" t="s">
        <v>74</v>
      </c>
      <c r="C958" s="12">
        <v>2013</v>
      </c>
      <c r="D958" s="12" t="s">
        <v>379</v>
      </c>
      <c r="E958" s="12" t="s">
        <v>368</v>
      </c>
      <c r="F958" s="12">
        <v>6</v>
      </c>
      <c r="G958" s="15">
        <v>123648</v>
      </c>
    </row>
    <row r="959" spans="1:7" x14ac:dyDescent="0.2">
      <c r="A959" s="12" t="s">
        <v>419</v>
      </c>
      <c r="B959" s="12" t="s">
        <v>74</v>
      </c>
      <c r="C959" s="12">
        <v>2013</v>
      </c>
      <c r="D959" s="12" t="s">
        <v>380</v>
      </c>
      <c r="E959" s="12" t="s">
        <v>369</v>
      </c>
      <c r="F959" s="12">
        <v>7</v>
      </c>
      <c r="G959" s="15">
        <v>142408</v>
      </c>
    </row>
    <row r="960" spans="1:7" x14ac:dyDescent="0.2">
      <c r="A960" s="12" t="s">
        <v>419</v>
      </c>
      <c r="B960" s="12" t="s">
        <v>74</v>
      </c>
      <c r="C960" s="12">
        <v>2013</v>
      </c>
      <c r="D960" s="12" t="s">
        <v>380</v>
      </c>
      <c r="E960" s="12" t="s">
        <v>370</v>
      </c>
      <c r="F960" s="12">
        <v>8</v>
      </c>
      <c r="G960" s="15">
        <v>139440</v>
      </c>
    </row>
    <row r="961" spans="1:7" x14ac:dyDescent="0.2">
      <c r="A961" s="12" t="s">
        <v>419</v>
      </c>
      <c r="B961" s="12" t="s">
        <v>74</v>
      </c>
      <c r="C961" s="12">
        <v>2013</v>
      </c>
      <c r="D961" s="12" t="s">
        <v>380</v>
      </c>
      <c r="E961" s="12" t="s">
        <v>371</v>
      </c>
      <c r="F961" s="12">
        <v>9</v>
      </c>
      <c r="G961" s="15">
        <v>158900</v>
      </c>
    </row>
    <row r="962" spans="1:7" x14ac:dyDescent="0.2">
      <c r="A962" s="12" t="s">
        <v>419</v>
      </c>
      <c r="B962" s="12" t="s">
        <v>74</v>
      </c>
      <c r="C962" s="12">
        <v>2013</v>
      </c>
      <c r="D962" s="12" t="s">
        <v>381</v>
      </c>
      <c r="E962" s="12" t="s">
        <v>372</v>
      </c>
      <c r="F962" s="12">
        <v>10</v>
      </c>
      <c r="G962" s="15">
        <v>185248</v>
      </c>
    </row>
    <row r="963" spans="1:7" x14ac:dyDescent="0.2">
      <c r="A963" s="12" t="s">
        <v>419</v>
      </c>
      <c r="B963" s="12" t="s">
        <v>74</v>
      </c>
      <c r="C963" s="12">
        <v>2013</v>
      </c>
      <c r="D963" s="12" t="s">
        <v>381</v>
      </c>
      <c r="E963" s="12" t="s">
        <v>373</v>
      </c>
      <c r="F963" s="12">
        <v>11</v>
      </c>
      <c r="G963" s="15">
        <v>198856</v>
      </c>
    </row>
    <row r="964" spans="1:7" x14ac:dyDescent="0.2">
      <c r="A964" s="12" t="s">
        <v>419</v>
      </c>
      <c r="B964" s="12" t="s">
        <v>74</v>
      </c>
      <c r="C964" s="12">
        <v>2013</v>
      </c>
      <c r="D964" s="12" t="s">
        <v>381</v>
      </c>
      <c r="E964" s="12" t="s">
        <v>374</v>
      </c>
      <c r="F964" s="12">
        <v>12</v>
      </c>
      <c r="G964" s="15">
        <v>249466</v>
      </c>
    </row>
    <row r="965" spans="1:7" x14ac:dyDescent="0.2">
      <c r="A965" s="12" t="s">
        <v>419</v>
      </c>
      <c r="B965" s="12" t="s">
        <v>74</v>
      </c>
      <c r="C965" s="12">
        <v>2014</v>
      </c>
      <c r="D965" s="12" t="s">
        <v>382</v>
      </c>
      <c r="E965" s="12" t="s">
        <v>375</v>
      </c>
      <c r="F965" s="12">
        <v>1</v>
      </c>
      <c r="G965" s="15">
        <v>228032</v>
      </c>
    </row>
    <row r="966" spans="1:7" x14ac:dyDescent="0.2">
      <c r="A966" s="12" t="s">
        <v>419</v>
      </c>
      <c r="B966" s="12" t="s">
        <v>74</v>
      </c>
      <c r="C966" s="12">
        <v>2014</v>
      </c>
      <c r="D966" s="12" t="s">
        <v>382</v>
      </c>
      <c r="E966" s="12" t="s">
        <v>376</v>
      </c>
      <c r="F966" s="12">
        <v>2</v>
      </c>
      <c r="G966" s="15">
        <v>287952</v>
      </c>
    </row>
    <row r="967" spans="1:7" x14ac:dyDescent="0.2">
      <c r="A967" s="12" t="s">
        <v>419</v>
      </c>
      <c r="B967" s="12" t="s">
        <v>74</v>
      </c>
      <c r="C967" s="12">
        <v>2014</v>
      </c>
      <c r="D967" s="12" t="s">
        <v>382</v>
      </c>
      <c r="E967" s="12" t="s">
        <v>377</v>
      </c>
      <c r="F967" s="12">
        <v>3</v>
      </c>
      <c r="G967" s="15">
        <v>343028</v>
      </c>
    </row>
    <row r="968" spans="1:7" x14ac:dyDescent="0.2">
      <c r="A968" s="12" t="s">
        <v>419</v>
      </c>
      <c r="B968" s="12" t="s">
        <v>74</v>
      </c>
      <c r="C968" s="12">
        <v>2014</v>
      </c>
      <c r="D968" s="12" t="s">
        <v>379</v>
      </c>
      <c r="E968" s="12" t="s">
        <v>366</v>
      </c>
      <c r="F968" s="12">
        <v>4</v>
      </c>
      <c r="G968" s="15">
        <v>339444</v>
      </c>
    </row>
    <row r="969" spans="1:7" x14ac:dyDescent="0.2">
      <c r="A969" s="12" t="s">
        <v>419</v>
      </c>
      <c r="B969" s="12" t="s">
        <v>74</v>
      </c>
      <c r="C969" s="12">
        <v>2014</v>
      </c>
      <c r="D969" s="12" t="s">
        <v>379</v>
      </c>
      <c r="E969" s="12" t="s">
        <v>367</v>
      </c>
      <c r="F969" s="12">
        <v>5</v>
      </c>
      <c r="G969" s="15">
        <v>304864</v>
      </c>
    </row>
    <row r="970" spans="1:7" x14ac:dyDescent="0.2">
      <c r="A970" s="12" t="s">
        <v>419</v>
      </c>
      <c r="B970" s="12" t="s">
        <v>74</v>
      </c>
      <c r="C970" s="12">
        <v>2014</v>
      </c>
      <c r="D970" s="12" t="s">
        <v>379</v>
      </c>
      <c r="E970" s="12" t="s">
        <v>368</v>
      </c>
      <c r="F970" s="12">
        <v>6</v>
      </c>
      <c r="G970" s="15">
        <v>308840</v>
      </c>
    </row>
    <row r="971" spans="1:7" x14ac:dyDescent="0.2">
      <c r="A971" s="12" t="s">
        <v>419</v>
      </c>
      <c r="B971" s="12" t="s">
        <v>74</v>
      </c>
      <c r="C971" s="12">
        <v>2014</v>
      </c>
      <c r="D971" s="12" t="s">
        <v>380</v>
      </c>
      <c r="E971" s="12" t="s">
        <v>369</v>
      </c>
      <c r="F971" s="12">
        <v>7</v>
      </c>
      <c r="G971" s="15">
        <v>324268</v>
      </c>
    </row>
    <row r="972" spans="1:7" x14ac:dyDescent="0.2">
      <c r="A972" s="12" t="s">
        <v>419</v>
      </c>
      <c r="B972" s="12" t="s">
        <v>74</v>
      </c>
      <c r="C972" s="12">
        <v>2014</v>
      </c>
      <c r="D972" s="12" t="s">
        <v>380</v>
      </c>
      <c r="E972" s="12" t="s">
        <v>370</v>
      </c>
      <c r="F972" s="12">
        <v>8</v>
      </c>
      <c r="G972" s="15">
        <v>302876</v>
      </c>
    </row>
    <row r="973" spans="1:7" x14ac:dyDescent="0.2">
      <c r="A973" s="12" t="s">
        <v>419</v>
      </c>
      <c r="B973" s="12" t="s">
        <v>74</v>
      </c>
      <c r="C973" s="12">
        <v>2014</v>
      </c>
      <c r="D973" s="12" t="s">
        <v>380</v>
      </c>
      <c r="E973" s="12" t="s">
        <v>371</v>
      </c>
      <c r="F973" s="12">
        <v>9</v>
      </c>
      <c r="G973" s="15">
        <v>337792</v>
      </c>
    </row>
    <row r="974" spans="1:7" x14ac:dyDescent="0.2">
      <c r="A974" s="12" t="s">
        <v>419</v>
      </c>
      <c r="B974" s="12" t="s">
        <v>74</v>
      </c>
      <c r="C974" s="12">
        <v>2014</v>
      </c>
      <c r="D974" s="12" t="s">
        <v>381</v>
      </c>
      <c r="E974" s="12" t="s">
        <v>372</v>
      </c>
      <c r="F974" s="12">
        <v>10</v>
      </c>
      <c r="G974" s="15">
        <v>360724</v>
      </c>
    </row>
    <row r="975" spans="1:7" x14ac:dyDescent="0.2">
      <c r="A975" s="12" t="s">
        <v>419</v>
      </c>
      <c r="B975" s="12" t="s">
        <v>74</v>
      </c>
      <c r="C975" s="12">
        <v>2014</v>
      </c>
      <c r="D975" s="12" t="s">
        <v>381</v>
      </c>
      <c r="E975" s="12" t="s">
        <v>373</v>
      </c>
      <c r="F975" s="12">
        <v>11</v>
      </c>
      <c r="G975" s="15">
        <v>394520</v>
      </c>
    </row>
    <row r="976" spans="1:7" x14ac:dyDescent="0.2">
      <c r="A976" s="12" t="s">
        <v>419</v>
      </c>
      <c r="B976" s="12" t="s">
        <v>74</v>
      </c>
      <c r="C976" s="12">
        <v>2014</v>
      </c>
      <c r="D976" s="12" t="s">
        <v>381</v>
      </c>
      <c r="E976" s="12" t="s">
        <v>374</v>
      </c>
      <c r="F976" s="12">
        <v>12</v>
      </c>
      <c r="G976" s="15">
        <v>554512</v>
      </c>
    </row>
    <row r="977" spans="1:7" x14ac:dyDescent="0.2">
      <c r="A977" s="12" t="s">
        <v>429</v>
      </c>
      <c r="B977" s="12" t="s">
        <v>4</v>
      </c>
      <c r="C977" s="12">
        <v>2010</v>
      </c>
      <c r="D977" s="12" t="s">
        <v>382</v>
      </c>
      <c r="E977" s="12" t="s">
        <v>376</v>
      </c>
      <c r="F977" s="12">
        <v>2</v>
      </c>
      <c r="G977" s="15">
        <v>15053985.62000002</v>
      </c>
    </row>
    <row r="978" spans="1:7" x14ac:dyDescent="0.2">
      <c r="A978" s="12" t="s">
        <v>440</v>
      </c>
      <c r="B978" s="12" t="s">
        <v>4</v>
      </c>
      <c r="C978" s="12">
        <v>2010</v>
      </c>
      <c r="D978" s="12" t="s">
        <v>380</v>
      </c>
      <c r="E978" s="12" t="s">
        <v>371</v>
      </c>
      <c r="F978" s="12">
        <v>9</v>
      </c>
      <c r="G978" s="15">
        <v>14989169.439999998</v>
      </c>
    </row>
    <row r="979" spans="1:7" x14ac:dyDescent="0.2">
      <c r="A979" s="12" t="s">
        <v>421</v>
      </c>
      <c r="B979" s="12" t="s">
        <v>4</v>
      </c>
      <c r="C979" s="12">
        <v>2011</v>
      </c>
      <c r="D979" s="12" t="s">
        <v>380</v>
      </c>
      <c r="E979" s="12" t="s">
        <v>370</v>
      </c>
      <c r="F979" s="12">
        <v>8</v>
      </c>
      <c r="G979" s="15">
        <v>14961163.070000004</v>
      </c>
    </row>
    <row r="980" spans="1:7" x14ac:dyDescent="0.2">
      <c r="A980" s="12" t="s">
        <v>448</v>
      </c>
      <c r="B980" s="12" t="s">
        <v>4</v>
      </c>
      <c r="C980" s="12">
        <v>2014</v>
      </c>
      <c r="D980" s="12" t="s">
        <v>380</v>
      </c>
      <c r="E980" s="12" t="s">
        <v>371</v>
      </c>
      <c r="F980" s="12">
        <v>9</v>
      </c>
      <c r="G980" s="15">
        <v>14949965.840000004</v>
      </c>
    </row>
    <row r="981" spans="1:7" x14ac:dyDescent="0.2">
      <c r="A981" s="12" t="s">
        <v>453</v>
      </c>
      <c r="B981" s="12" t="s">
        <v>4</v>
      </c>
      <c r="C981" s="12">
        <v>2012</v>
      </c>
      <c r="D981" s="12" t="s">
        <v>379</v>
      </c>
      <c r="E981" s="12" t="s">
        <v>367</v>
      </c>
      <c r="F981" s="12">
        <v>5</v>
      </c>
      <c r="G981" s="15">
        <v>14768497.959999997</v>
      </c>
    </row>
    <row r="982" spans="1:7" x14ac:dyDescent="0.2">
      <c r="A982" s="12" t="s">
        <v>421</v>
      </c>
      <c r="B982" s="12" t="s">
        <v>4</v>
      </c>
      <c r="C982" s="12">
        <v>2011</v>
      </c>
      <c r="D982" s="12" t="s">
        <v>380</v>
      </c>
      <c r="E982" s="12" t="s">
        <v>371</v>
      </c>
      <c r="F982" s="12">
        <v>9</v>
      </c>
      <c r="G982" s="15">
        <v>14675467.340000004</v>
      </c>
    </row>
    <row r="983" spans="1:7" x14ac:dyDescent="0.2">
      <c r="A983" s="12" t="s">
        <v>440</v>
      </c>
      <c r="B983" s="12" t="s">
        <v>4</v>
      </c>
      <c r="C983" s="12">
        <v>2010</v>
      </c>
      <c r="D983" s="12" t="s">
        <v>382</v>
      </c>
      <c r="E983" s="12" t="s">
        <v>377</v>
      </c>
      <c r="F983" s="12">
        <v>3</v>
      </c>
      <c r="G983" s="15">
        <v>14580287.720000008</v>
      </c>
    </row>
    <row r="984" spans="1:7" x14ac:dyDescent="0.2">
      <c r="A984" s="12" t="s">
        <v>440</v>
      </c>
      <c r="B984" s="12" t="s">
        <v>4</v>
      </c>
      <c r="C984" s="12">
        <v>2012</v>
      </c>
      <c r="D984" s="12" t="s">
        <v>382</v>
      </c>
      <c r="E984" s="12" t="s">
        <v>375</v>
      </c>
      <c r="F984" s="12">
        <v>1</v>
      </c>
      <c r="G984" s="15">
        <v>14576598.780000009</v>
      </c>
    </row>
    <row r="985" spans="1:7" x14ac:dyDescent="0.2">
      <c r="A985" s="12" t="s">
        <v>421</v>
      </c>
      <c r="B985" s="12" t="s">
        <v>4</v>
      </c>
      <c r="C985" s="12">
        <v>2011</v>
      </c>
      <c r="D985" s="12" t="s">
        <v>380</v>
      </c>
      <c r="E985" s="12" t="s">
        <v>369</v>
      </c>
      <c r="F985" s="12">
        <v>7</v>
      </c>
      <c r="G985" s="15">
        <v>14552768.870000005</v>
      </c>
    </row>
    <row r="986" spans="1:7" x14ac:dyDescent="0.2">
      <c r="A986" s="12" t="s">
        <v>414</v>
      </c>
      <c r="B986" s="12" t="s">
        <v>4</v>
      </c>
      <c r="C986" s="12">
        <v>2012</v>
      </c>
      <c r="D986" s="12" t="s">
        <v>380</v>
      </c>
      <c r="E986" s="12" t="s">
        <v>371</v>
      </c>
      <c r="F986" s="12">
        <v>9</v>
      </c>
      <c r="G986" s="15">
        <v>14477599.989999996</v>
      </c>
    </row>
    <row r="987" spans="1:7" x14ac:dyDescent="0.2">
      <c r="A987" s="12" t="s">
        <v>448</v>
      </c>
      <c r="B987" s="12" t="s">
        <v>4</v>
      </c>
      <c r="C987" s="12">
        <v>2014</v>
      </c>
      <c r="D987" s="12" t="s">
        <v>379</v>
      </c>
      <c r="E987" s="12" t="s">
        <v>366</v>
      </c>
      <c r="F987" s="12">
        <v>4</v>
      </c>
      <c r="G987" s="15">
        <v>14438206.410000009</v>
      </c>
    </row>
    <row r="988" spans="1:7" x14ac:dyDescent="0.2">
      <c r="A988" s="12" t="s">
        <v>440</v>
      </c>
      <c r="B988" s="12" t="s">
        <v>4</v>
      </c>
      <c r="C988" s="12">
        <v>2010</v>
      </c>
      <c r="D988" s="12" t="s">
        <v>380</v>
      </c>
      <c r="E988" s="12" t="s">
        <v>370</v>
      </c>
      <c r="F988" s="12">
        <v>8</v>
      </c>
      <c r="G988" s="15">
        <v>14309506.899999995</v>
      </c>
    </row>
    <row r="989" spans="1:7" x14ac:dyDescent="0.2">
      <c r="A989" s="12" t="s">
        <v>440</v>
      </c>
      <c r="B989" s="12" t="s">
        <v>4</v>
      </c>
      <c r="C989" s="12">
        <v>2011</v>
      </c>
      <c r="D989" s="12" t="s">
        <v>380</v>
      </c>
      <c r="E989" s="12" t="s">
        <v>370</v>
      </c>
      <c r="F989" s="12">
        <v>8</v>
      </c>
      <c r="G989" s="15">
        <v>14273006.09</v>
      </c>
    </row>
    <row r="990" spans="1:7" x14ac:dyDescent="0.2">
      <c r="A990" s="12" t="s">
        <v>440</v>
      </c>
      <c r="B990" s="12" t="s">
        <v>4</v>
      </c>
      <c r="C990" s="12">
        <v>2011</v>
      </c>
      <c r="D990" s="12" t="s">
        <v>380</v>
      </c>
      <c r="E990" s="12" t="s">
        <v>369</v>
      </c>
      <c r="F990" s="12">
        <v>7</v>
      </c>
      <c r="G990" s="15">
        <v>14119664.679999996</v>
      </c>
    </row>
    <row r="991" spans="1:7" x14ac:dyDescent="0.2">
      <c r="A991" s="12" t="s">
        <v>448</v>
      </c>
      <c r="B991" s="12" t="s">
        <v>4</v>
      </c>
      <c r="C991" s="12">
        <v>2014</v>
      </c>
      <c r="D991" s="12" t="s">
        <v>382</v>
      </c>
      <c r="E991" s="12" t="s">
        <v>377</v>
      </c>
      <c r="F991" s="12">
        <v>3</v>
      </c>
      <c r="G991" s="15">
        <v>14093904.209999995</v>
      </c>
    </row>
    <row r="992" spans="1:7" x14ac:dyDescent="0.2">
      <c r="A992" s="12" t="s">
        <v>414</v>
      </c>
      <c r="B992" s="12" t="s">
        <v>4</v>
      </c>
      <c r="C992" s="12">
        <v>2012</v>
      </c>
      <c r="D992" s="12" t="s">
        <v>379</v>
      </c>
      <c r="E992" s="12" t="s">
        <v>366</v>
      </c>
      <c r="F992" s="12">
        <v>4</v>
      </c>
      <c r="G992" s="15">
        <v>14041190.469999995</v>
      </c>
    </row>
    <row r="993" spans="1:7" x14ac:dyDescent="0.2">
      <c r="A993" s="12" t="s">
        <v>421</v>
      </c>
      <c r="B993" s="12" t="s">
        <v>4</v>
      </c>
      <c r="C993" s="12">
        <v>2011</v>
      </c>
      <c r="D993" s="12" t="s">
        <v>382</v>
      </c>
      <c r="E993" s="12" t="s">
        <v>375</v>
      </c>
      <c r="F993" s="12">
        <v>1</v>
      </c>
      <c r="G993" s="15">
        <v>13994705.059999991</v>
      </c>
    </row>
    <row r="994" spans="1:7" x14ac:dyDescent="0.2">
      <c r="A994" s="12" t="s">
        <v>414</v>
      </c>
      <c r="B994" s="12" t="s">
        <v>4</v>
      </c>
      <c r="C994" s="12">
        <v>2012</v>
      </c>
      <c r="D994" s="12" t="s">
        <v>379</v>
      </c>
      <c r="E994" s="12" t="s">
        <v>368</v>
      </c>
      <c r="F994" s="12">
        <v>6</v>
      </c>
      <c r="G994" s="15">
        <v>13983591.649999991</v>
      </c>
    </row>
    <row r="995" spans="1:7" x14ac:dyDescent="0.2">
      <c r="A995" s="12" t="s">
        <v>421</v>
      </c>
      <c r="B995" s="12" t="s">
        <v>4</v>
      </c>
      <c r="C995" s="12">
        <v>2010</v>
      </c>
      <c r="D995" s="12" t="s">
        <v>381</v>
      </c>
      <c r="E995" s="12" t="s">
        <v>373</v>
      </c>
      <c r="F995" s="12">
        <v>11</v>
      </c>
      <c r="G995" s="15">
        <v>13969700.020000003</v>
      </c>
    </row>
    <row r="996" spans="1:7" x14ac:dyDescent="0.2">
      <c r="A996" s="12" t="s">
        <v>440</v>
      </c>
      <c r="B996" s="12" t="s">
        <v>4</v>
      </c>
      <c r="C996" s="12">
        <v>2011</v>
      </c>
      <c r="D996" s="12" t="s">
        <v>381</v>
      </c>
      <c r="E996" s="12" t="s">
        <v>373</v>
      </c>
      <c r="F996" s="12">
        <v>11</v>
      </c>
      <c r="G996" s="15">
        <v>13893821.549999991</v>
      </c>
    </row>
    <row r="997" spans="1:7" x14ac:dyDescent="0.2">
      <c r="A997" s="12" t="s">
        <v>448</v>
      </c>
      <c r="B997" s="12" t="s">
        <v>4</v>
      </c>
      <c r="C997" s="12">
        <v>2013</v>
      </c>
      <c r="D997" s="12" t="s">
        <v>381</v>
      </c>
      <c r="E997" s="12" t="s">
        <v>374</v>
      </c>
      <c r="F997" s="12">
        <v>12</v>
      </c>
      <c r="G997" s="15">
        <v>13878809.320000023</v>
      </c>
    </row>
    <row r="998" spans="1:7" x14ac:dyDescent="0.2">
      <c r="A998" s="12" t="s">
        <v>414</v>
      </c>
      <c r="B998" s="12" t="s">
        <v>4</v>
      </c>
      <c r="C998" s="12">
        <v>2011</v>
      </c>
      <c r="D998" s="12" t="s">
        <v>381</v>
      </c>
      <c r="E998" s="12" t="s">
        <v>374</v>
      </c>
      <c r="F998" s="12">
        <v>12</v>
      </c>
      <c r="G998" s="15">
        <v>13786108.659999996</v>
      </c>
    </row>
    <row r="999" spans="1:7" x14ac:dyDescent="0.2">
      <c r="A999" s="12" t="s">
        <v>440</v>
      </c>
      <c r="B999" s="12" t="s">
        <v>4</v>
      </c>
      <c r="C999" s="12">
        <v>2010</v>
      </c>
      <c r="D999" s="12" t="s">
        <v>382</v>
      </c>
      <c r="E999" s="12" t="s">
        <v>376</v>
      </c>
      <c r="F999" s="12">
        <v>2</v>
      </c>
      <c r="G999" s="15">
        <v>13766794.910000002</v>
      </c>
    </row>
    <row r="1000" spans="1:7" x14ac:dyDescent="0.2">
      <c r="A1000" s="12" t="s">
        <v>414</v>
      </c>
      <c r="B1000" s="12" t="s">
        <v>4</v>
      </c>
      <c r="C1000" s="12">
        <v>2012</v>
      </c>
      <c r="D1000" s="12" t="s">
        <v>382</v>
      </c>
      <c r="E1000" s="12" t="s">
        <v>377</v>
      </c>
      <c r="F1000" s="12">
        <v>3</v>
      </c>
      <c r="G1000" s="15">
        <v>13665515.099999998</v>
      </c>
    </row>
    <row r="1001" spans="1:7" x14ac:dyDescent="0.2">
      <c r="A1001" s="12" t="s">
        <v>440</v>
      </c>
      <c r="B1001" s="12" t="s">
        <v>4</v>
      </c>
      <c r="C1001" s="12">
        <v>2011</v>
      </c>
      <c r="D1001" s="12" t="s">
        <v>379</v>
      </c>
      <c r="E1001" s="12" t="s">
        <v>367</v>
      </c>
      <c r="F1001" s="12">
        <v>5</v>
      </c>
      <c r="G1001" s="15">
        <v>13626675.210000003</v>
      </c>
    </row>
    <row r="1002" spans="1:7" x14ac:dyDescent="0.2">
      <c r="A1002" s="12" t="s">
        <v>448</v>
      </c>
      <c r="B1002" s="12" t="s">
        <v>4</v>
      </c>
      <c r="C1002" s="12">
        <v>2014</v>
      </c>
      <c r="D1002" s="12" t="s">
        <v>380</v>
      </c>
      <c r="E1002" s="12" t="s">
        <v>369</v>
      </c>
      <c r="F1002" s="12">
        <v>7</v>
      </c>
      <c r="G1002" s="15">
        <v>13509122.499999998</v>
      </c>
    </row>
    <row r="1003" spans="1:7" x14ac:dyDescent="0.2">
      <c r="A1003" s="12" t="s">
        <v>421</v>
      </c>
      <c r="B1003" s="12" t="s">
        <v>4</v>
      </c>
      <c r="C1003" s="12">
        <v>2011</v>
      </c>
      <c r="D1003" s="12" t="s">
        <v>382</v>
      </c>
      <c r="E1003" s="12" t="s">
        <v>376</v>
      </c>
      <c r="F1003" s="12">
        <v>2</v>
      </c>
      <c r="G1003" s="15">
        <v>13498532.230000004</v>
      </c>
    </row>
    <row r="1004" spans="1:7" x14ac:dyDescent="0.2">
      <c r="A1004" s="12" t="s">
        <v>448</v>
      </c>
      <c r="B1004" s="12" t="s">
        <v>4</v>
      </c>
      <c r="C1004" s="12">
        <v>2014</v>
      </c>
      <c r="D1004" s="12" t="s">
        <v>379</v>
      </c>
      <c r="E1004" s="12" t="s">
        <v>367</v>
      </c>
      <c r="F1004" s="12">
        <v>5</v>
      </c>
      <c r="G1004" s="15">
        <v>13346638.290000001</v>
      </c>
    </row>
    <row r="1005" spans="1:7" x14ac:dyDescent="0.2">
      <c r="A1005" s="12" t="s">
        <v>414</v>
      </c>
      <c r="B1005" s="12" t="s">
        <v>4</v>
      </c>
      <c r="C1005" s="12">
        <v>2011</v>
      </c>
      <c r="D1005" s="12" t="s">
        <v>381</v>
      </c>
      <c r="E1005" s="12" t="s">
        <v>373</v>
      </c>
      <c r="F1005" s="12">
        <v>11</v>
      </c>
      <c r="G1005" s="15">
        <v>13346057.919999998</v>
      </c>
    </row>
    <row r="1006" spans="1:7" x14ac:dyDescent="0.2">
      <c r="A1006" s="12" t="s">
        <v>421</v>
      </c>
      <c r="B1006" s="12" t="s">
        <v>4</v>
      </c>
      <c r="C1006" s="12">
        <v>2010</v>
      </c>
      <c r="D1006" s="12" t="s">
        <v>381</v>
      </c>
      <c r="E1006" s="12" t="s">
        <v>372</v>
      </c>
      <c r="F1006" s="12">
        <v>10</v>
      </c>
      <c r="G1006" s="15">
        <v>13306348.060000004</v>
      </c>
    </row>
    <row r="1007" spans="1:7" x14ac:dyDescent="0.2">
      <c r="A1007" s="12" t="s">
        <v>421</v>
      </c>
      <c r="B1007" s="12" t="s">
        <v>4</v>
      </c>
      <c r="C1007" s="12">
        <v>2010</v>
      </c>
      <c r="D1007" s="12" t="s">
        <v>380</v>
      </c>
      <c r="E1007" s="12" t="s">
        <v>370</v>
      </c>
      <c r="F1007" s="12">
        <v>8</v>
      </c>
      <c r="G1007" s="15">
        <v>13287228.099999998</v>
      </c>
    </row>
    <row r="1008" spans="1:7" x14ac:dyDescent="0.2">
      <c r="A1008" s="12" t="s">
        <v>424</v>
      </c>
      <c r="B1008" s="12" t="s">
        <v>4</v>
      </c>
      <c r="C1008" s="12">
        <v>2010</v>
      </c>
      <c r="D1008" s="12" t="s">
        <v>379</v>
      </c>
      <c r="E1008" s="12" t="s">
        <v>368</v>
      </c>
      <c r="F1008" s="12">
        <v>6</v>
      </c>
      <c r="G1008" s="15">
        <v>13240227.189999994</v>
      </c>
    </row>
    <row r="1009" spans="1:7" x14ac:dyDescent="0.2">
      <c r="A1009" s="12" t="s">
        <v>414</v>
      </c>
      <c r="B1009" s="12" t="s">
        <v>4</v>
      </c>
      <c r="C1009" s="12">
        <v>2012</v>
      </c>
      <c r="D1009" s="12" t="s">
        <v>379</v>
      </c>
      <c r="E1009" s="12" t="s">
        <v>367</v>
      </c>
      <c r="F1009" s="12">
        <v>5</v>
      </c>
      <c r="G1009" s="15">
        <v>13203424.299999993</v>
      </c>
    </row>
    <row r="1010" spans="1:7" x14ac:dyDescent="0.2">
      <c r="A1010" s="12" t="s">
        <v>440</v>
      </c>
      <c r="B1010" s="12" t="s">
        <v>4</v>
      </c>
      <c r="C1010" s="12">
        <v>2011</v>
      </c>
      <c r="D1010" s="12" t="s">
        <v>380</v>
      </c>
      <c r="E1010" s="12" t="s">
        <v>371</v>
      </c>
      <c r="F1010" s="12">
        <v>9</v>
      </c>
      <c r="G1010" s="15">
        <v>13080155.470000004</v>
      </c>
    </row>
    <row r="1011" spans="1:7" x14ac:dyDescent="0.2">
      <c r="A1011" s="12" t="s">
        <v>421</v>
      </c>
      <c r="B1011" s="12" t="s">
        <v>4</v>
      </c>
      <c r="C1011" s="12">
        <v>2010</v>
      </c>
      <c r="D1011" s="12" t="s">
        <v>379</v>
      </c>
      <c r="E1011" s="12" t="s">
        <v>366</v>
      </c>
      <c r="F1011" s="12">
        <v>4</v>
      </c>
      <c r="G1011" s="15">
        <v>13048393.769999996</v>
      </c>
    </row>
    <row r="1012" spans="1:7" x14ac:dyDescent="0.2">
      <c r="A1012" s="12" t="s">
        <v>414</v>
      </c>
      <c r="B1012" s="12" t="s">
        <v>4</v>
      </c>
      <c r="C1012" s="12">
        <v>2012</v>
      </c>
      <c r="D1012" s="12" t="s">
        <v>382</v>
      </c>
      <c r="E1012" s="12" t="s">
        <v>376</v>
      </c>
      <c r="F1012" s="12">
        <v>2</v>
      </c>
      <c r="G1012" s="15">
        <v>12970331.939999986</v>
      </c>
    </row>
    <row r="1013" spans="1:7" x14ac:dyDescent="0.2">
      <c r="A1013" s="12" t="s">
        <v>440</v>
      </c>
      <c r="B1013" s="12" t="s">
        <v>4</v>
      </c>
      <c r="C1013" s="12">
        <v>2011</v>
      </c>
      <c r="D1013" s="12" t="s">
        <v>381</v>
      </c>
      <c r="E1013" s="12" t="s">
        <v>372</v>
      </c>
      <c r="F1013" s="12">
        <v>10</v>
      </c>
      <c r="G1013" s="15">
        <v>12919436.800000016</v>
      </c>
    </row>
    <row r="1014" spans="1:7" x14ac:dyDescent="0.2">
      <c r="A1014" s="12" t="s">
        <v>448</v>
      </c>
      <c r="B1014" s="12" t="s">
        <v>4</v>
      </c>
      <c r="C1014" s="12">
        <v>2014</v>
      </c>
      <c r="D1014" s="12" t="s">
        <v>380</v>
      </c>
      <c r="E1014" s="12" t="s">
        <v>370</v>
      </c>
      <c r="F1014" s="12">
        <v>8</v>
      </c>
      <c r="G1014" s="15">
        <v>12885792.270000003</v>
      </c>
    </row>
    <row r="1015" spans="1:7" x14ac:dyDescent="0.2">
      <c r="A1015" s="12" t="s">
        <v>424</v>
      </c>
      <c r="B1015" s="12" t="s">
        <v>4</v>
      </c>
      <c r="C1015" s="12">
        <v>2010</v>
      </c>
      <c r="D1015" s="12" t="s">
        <v>381</v>
      </c>
      <c r="E1015" s="12" t="s">
        <v>372</v>
      </c>
      <c r="F1015" s="12">
        <v>10</v>
      </c>
      <c r="G1015" s="15">
        <v>12864752.709999995</v>
      </c>
    </row>
    <row r="1016" spans="1:7" x14ac:dyDescent="0.2">
      <c r="A1016" s="12" t="s">
        <v>448</v>
      </c>
      <c r="B1016" s="12" t="s">
        <v>4</v>
      </c>
      <c r="C1016" s="12">
        <v>2014</v>
      </c>
      <c r="D1016" s="12" t="s">
        <v>382</v>
      </c>
      <c r="E1016" s="12" t="s">
        <v>376</v>
      </c>
      <c r="F1016" s="12">
        <v>2</v>
      </c>
      <c r="G1016" s="15">
        <v>12852484.969999969</v>
      </c>
    </row>
    <row r="1017" spans="1:7" x14ac:dyDescent="0.2">
      <c r="A1017" s="12" t="s">
        <v>421</v>
      </c>
      <c r="B1017" s="12" t="s">
        <v>4</v>
      </c>
      <c r="C1017" s="12">
        <v>2010</v>
      </c>
      <c r="D1017" s="12" t="s">
        <v>379</v>
      </c>
      <c r="E1017" s="12" t="s">
        <v>368</v>
      </c>
      <c r="F1017" s="12">
        <v>6</v>
      </c>
      <c r="G1017" s="15">
        <v>12799915.499999993</v>
      </c>
    </row>
    <row r="1018" spans="1:7" x14ac:dyDescent="0.2">
      <c r="A1018" s="12" t="s">
        <v>448</v>
      </c>
      <c r="B1018" s="12" t="s">
        <v>4</v>
      </c>
      <c r="C1018" s="12">
        <v>2013</v>
      </c>
      <c r="D1018" s="12" t="s">
        <v>379</v>
      </c>
      <c r="E1018" s="12" t="s">
        <v>366</v>
      </c>
      <c r="F1018" s="12">
        <v>4</v>
      </c>
      <c r="G1018" s="15">
        <v>12739035.730000008</v>
      </c>
    </row>
    <row r="1019" spans="1:7" x14ac:dyDescent="0.2">
      <c r="A1019" s="12" t="s">
        <v>429</v>
      </c>
      <c r="B1019" s="12" t="s">
        <v>4</v>
      </c>
      <c r="C1019" s="12">
        <v>2010</v>
      </c>
      <c r="D1019" s="12" t="s">
        <v>382</v>
      </c>
      <c r="E1019" s="12" t="s">
        <v>375</v>
      </c>
      <c r="F1019" s="12">
        <v>1</v>
      </c>
      <c r="G1019" s="15">
        <v>12642599.62000001</v>
      </c>
    </row>
    <row r="1020" spans="1:7" x14ac:dyDescent="0.2">
      <c r="A1020" s="12" t="s">
        <v>448</v>
      </c>
      <c r="B1020" s="12" t="s">
        <v>4</v>
      </c>
      <c r="C1020" s="12">
        <v>2013</v>
      </c>
      <c r="D1020" s="12" t="s">
        <v>381</v>
      </c>
      <c r="E1020" s="12" t="s">
        <v>373</v>
      </c>
      <c r="F1020" s="12">
        <v>11</v>
      </c>
      <c r="G1020" s="15">
        <v>12633466.909999996</v>
      </c>
    </row>
    <row r="1021" spans="1:7" x14ac:dyDescent="0.2">
      <c r="A1021" s="12" t="s">
        <v>440</v>
      </c>
      <c r="B1021" s="12" t="s">
        <v>4</v>
      </c>
      <c r="C1021" s="12">
        <v>2010</v>
      </c>
      <c r="D1021" s="12" t="s">
        <v>382</v>
      </c>
      <c r="E1021" s="12" t="s">
        <v>375</v>
      </c>
      <c r="F1021" s="12">
        <v>1</v>
      </c>
      <c r="G1021" s="15">
        <v>12565020.400000002</v>
      </c>
    </row>
    <row r="1022" spans="1:7" x14ac:dyDescent="0.2">
      <c r="A1022" s="12" t="s">
        <v>448</v>
      </c>
      <c r="B1022" s="12" t="s">
        <v>4</v>
      </c>
      <c r="C1022" s="12">
        <v>2012</v>
      </c>
      <c r="D1022" s="12" t="s">
        <v>381</v>
      </c>
      <c r="E1022" s="12" t="s">
        <v>374</v>
      </c>
      <c r="F1022" s="12">
        <v>12</v>
      </c>
      <c r="G1022" s="15">
        <v>12545020.110000011</v>
      </c>
    </row>
    <row r="1023" spans="1:7" x14ac:dyDescent="0.2">
      <c r="A1023" s="12" t="s">
        <v>448</v>
      </c>
      <c r="B1023" s="12" t="s">
        <v>4</v>
      </c>
      <c r="C1023" s="12">
        <v>2014</v>
      </c>
      <c r="D1023" s="12" t="s">
        <v>379</v>
      </c>
      <c r="E1023" s="12" t="s">
        <v>368</v>
      </c>
      <c r="F1023" s="12">
        <v>6</v>
      </c>
      <c r="G1023" s="15">
        <v>12492108.650000017</v>
      </c>
    </row>
    <row r="1024" spans="1:7" x14ac:dyDescent="0.2">
      <c r="A1024" s="12" t="s">
        <v>421</v>
      </c>
      <c r="B1024" s="12" t="s">
        <v>4</v>
      </c>
      <c r="C1024" s="12">
        <v>2010</v>
      </c>
      <c r="D1024" s="12" t="s">
        <v>380</v>
      </c>
      <c r="E1024" s="12" t="s">
        <v>371</v>
      </c>
      <c r="F1024" s="12">
        <v>9</v>
      </c>
      <c r="G1024" s="15">
        <v>12483671.499999994</v>
      </c>
    </row>
    <row r="1025" spans="1:7" x14ac:dyDescent="0.2">
      <c r="A1025" s="12" t="s">
        <v>448</v>
      </c>
      <c r="B1025" s="12" t="s">
        <v>4</v>
      </c>
      <c r="C1025" s="12">
        <v>2013</v>
      </c>
      <c r="D1025" s="12" t="s">
        <v>382</v>
      </c>
      <c r="E1025" s="12" t="s">
        <v>377</v>
      </c>
      <c r="F1025" s="12">
        <v>3</v>
      </c>
      <c r="G1025" s="15">
        <v>12310680.660000008</v>
      </c>
    </row>
    <row r="1026" spans="1:7" x14ac:dyDescent="0.2">
      <c r="A1026" s="12" t="s">
        <v>453</v>
      </c>
      <c r="B1026" s="12" t="s">
        <v>4</v>
      </c>
      <c r="C1026" s="12">
        <v>2012</v>
      </c>
      <c r="D1026" s="12" t="s">
        <v>382</v>
      </c>
      <c r="E1026" s="12" t="s">
        <v>377</v>
      </c>
      <c r="F1026" s="12">
        <v>3</v>
      </c>
      <c r="G1026" s="15">
        <v>12304699.899999997</v>
      </c>
    </row>
    <row r="1027" spans="1:7" x14ac:dyDescent="0.2">
      <c r="A1027" s="12" t="s">
        <v>424</v>
      </c>
      <c r="B1027" s="12" t="s">
        <v>4</v>
      </c>
      <c r="C1027" s="12">
        <v>2010</v>
      </c>
      <c r="D1027" s="12" t="s">
        <v>380</v>
      </c>
      <c r="E1027" s="12" t="s">
        <v>371</v>
      </c>
      <c r="F1027" s="12">
        <v>9</v>
      </c>
      <c r="G1027" s="15">
        <v>12303424.329999987</v>
      </c>
    </row>
    <row r="1028" spans="1:7" x14ac:dyDescent="0.2">
      <c r="A1028" s="12" t="s">
        <v>448</v>
      </c>
      <c r="B1028" s="12" t="s">
        <v>4</v>
      </c>
      <c r="C1028" s="12">
        <v>2014</v>
      </c>
      <c r="D1028" s="12" t="s">
        <v>382</v>
      </c>
      <c r="E1028" s="12" t="s">
        <v>375</v>
      </c>
      <c r="F1028" s="12">
        <v>1</v>
      </c>
      <c r="G1028" s="15">
        <v>12240948.529999992</v>
      </c>
    </row>
    <row r="1029" spans="1:7" x14ac:dyDescent="0.2">
      <c r="A1029" s="12" t="s">
        <v>446</v>
      </c>
      <c r="B1029" s="12" t="s">
        <v>4</v>
      </c>
      <c r="C1029" s="12">
        <v>2011</v>
      </c>
      <c r="D1029" s="12" t="s">
        <v>379</v>
      </c>
      <c r="E1029" s="12" t="s">
        <v>368</v>
      </c>
      <c r="F1029" s="12">
        <v>6</v>
      </c>
      <c r="G1029" s="15">
        <v>12219669.480000002</v>
      </c>
    </row>
    <row r="1030" spans="1:7" x14ac:dyDescent="0.2">
      <c r="A1030" s="12" t="s">
        <v>421</v>
      </c>
      <c r="B1030" s="12" t="s">
        <v>4</v>
      </c>
      <c r="C1030" s="12">
        <v>2010</v>
      </c>
      <c r="D1030" s="12" t="s">
        <v>379</v>
      </c>
      <c r="E1030" s="12" t="s">
        <v>367</v>
      </c>
      <c r="F1030" s="12">
        <v>5</v>
      </c>
      <c r="G1030" s="15">
        <v>11992204.579999998</v>
      </c>
    </row>
    <row r="1031" spans="1:7" x14ac:dyDescent="0.2">
      <c r="A1031" s="12" t="s">
        <v>414</v>
      </c>
      <c r="B1031" s="12" t="s">
        <v>4</v>
      </c>
      <c r="C1031" s="12">
        <v>2012</v>
      </c>
      <c r="D1031" s="12" t="s">
        <v>382</v>
      </c>
      <c r="E1031" s="12" t="s">
        <v>375</v>
      </c>
      <c r="F1031" s="12">
        <v>1</v>
      </c>
      <c r="G1031" s="15">
        <v>11937975.690000001</v>
      </c>
    </row>
    <row r="1032" spans="1:7" x14ac:dyDescent="0.2">
      <c r="A1032" s="12" t="s">
        <v>421</v>
      </c>
      <c r="B1032" s="12" t="s">
        <v>4</v>
      </c>
      <c r="C1032" s="12">
        <v>2010</v>
      </c>
      <c r="D1032" s="12" t="s">
        <v>380</v>
      </c>
      <c r="E1032" s="12" t="s">
        <v>369</v>
      </c>
      <c r="F1032" s="12">
        <v>7</v>
      </c>
      <c r="G1032" s="15">
        <v>11931747.16</v>
      </c>
    </row>
    <row r="1033" spans="1:7" x14ac:dyDescent="0.2">
      <c r="A1033" s="12" t="s">
        <v>421</v>
      </c>
      <c r="B1033" s="12" t="s">
        <v>4</v>
      </c>
      <c r="C1033" s="12">
        <v>2010</v>
      </c>
      <c r="D1033" s="12" t="s">
        <v>382</v>
      </c>
      <c r="E1033" s="12" t="s">
        <v>377</v>
      </c>
      <c r="F1033" s="12">
        <v>3</v>
      </c>
      <c r="G1033" s="15">
        <v>11925757.390000001</v>
      </c>
    </row>
    <row r="1034" spans="1:7" x14ac:dyDescent="0.2">
      <c r="A1034" s="12" t="s">
        <v>424</v>
      </c>
      <c r="B1034" s="12" t="s">
        <v>4</v>
      </c>
      <c r="C1034" s="12">
        <v>2010</v>
      </c>
      <c r="D1034" s="12" t="s">
        <v>379</v>
      </c>
      <c r="E1034" s="12" t="s">
        <v>366</v>
      </c>
      <c r="F1034" s="12">
        <v>4</v>
      </c>
      <c r="G1034" s="15">
        <v>11916490.710000005</v>
      </c>
    </row>
    <row r="1035" spans="1:7" x14ac:dyDescent="0.2">
      <c r="A1035" s="12" t="s">
        <v>413</v>
      </c>
      <c r="B1035" s="12" t="s">
        <v>4</v>
      </c>
      <c r="C1035" s="12">
        <v>2013</v>
      </c>
      <c r="D1035" s="12" t="s">
        <v>381</v>
      </c>
      <c r="E1035" s="12" t="s">
        <v>374</v>
      </c>
      <c r="F1035" s="12">
        <v>12</v>
      </c>
      <c r="G1035" s="15">
        <v>11882082.779999999</v>
      </c>
    </row>
    <row r="1036" spans="1:7" x14ac:dyDescent="0.2">
      <c r="A1036" s="12" t="s">
        <v>414</v>
      </c>
      <c r="B1036" s="12" t="s">
        <v>4</v>
      </c>
      <c r="C1036" s="12">
        <v>2011</v>
      </c>
      <c r="D1036" s="12" t="s">
        <v>382</v>
      </c>
      <c r="E1036" s="12" t="s">
        <v>377</v>
      </c>
      <c r="F1036" s="12">
        <v>3</v>
      </c>
      <c r="G1036" s="15">
        <v>11873336.559999997</v>
      </c>
    </row>
    <row r="1037" spans="1:7" x14ac:dyDescent="0.2">
      <c r="A1037" s="12" t="s">
        <v>420</v>
      </c>
      <c r="B1037" s="12" t="s">
        <v>11</v>
      </c>
      <c r="C1037" s="12">
        <v>2010</v>
      </c>
      <c r="D1037" s="12" t="s">
        <v>382</v>
      </c>
      <c r="E1037" s="12" t="s">
        <v>375</v>
      </c>
      <c r="F1037" s="12">
        <v>1</v>
      </c>
      <c r="G1037" s="15">
        <v>131397.102548</v>
      </c>
    </row>
    <row r="1038" spans="1:7" x14ac:dyDescent="0.2">
      <c r="A1038" s="12" t="s">
        <v>420</v>
      </c>
      <c r="B1038" s="12" t="s">
        <v>11</v>
      </c>
      <c r="C1038" s="12">
        <v>2010</v>
      </c>
      <c r="D1038" s="12" t="s">
        <v>382</v>
      </c>
      <c r="E1038" s="12" t="s">
        <v>376</v>
      </c>
      <c r="F1038" s="12">
        <v>2</v>
      </c>
      <c r="G1038" s="15">
        <v>128836.50764399998</v>
      </c>
    </row>
    <row r="1039" spans="1:7" x14ac:dyDescent="0.2">
      <c r="A1039" s="12" t="s">
        <v>420</v>
      </c>
      <c r="B1039" s="12" t="s">
        <v>11</v>
      </c>
      <c r="C1039" s="12">
        <v>2010</v>
      </c>
      <c r="D1039" s="12" t="s">
        <v>382</v>
      </c>
      <c r="E1039" s="12" t="s">
        <v>377</v>
      </c>
      <c r="F1039" s="12">
        <v>3</v>
      </c>
      <c r="G1039" s="15">
        <v>151706.47850199998</v>
      </c>
    </row>
    <row r="1040" spans="1:7" x14ac:dyDescent="0.2">
      <c r="A1040" s="12" t="s">
        <v>420</v>
      </c>
      <c r="B1040" s="12" t="s">
        <v>11</v>
      </c>
      <c r="C1040" s="12">
        <v>2010</v>
      </c>
      <c r="D1040" s="12" t="s">
        <v>379</v>
      </c>
      <c r="E1040" s="12" t="s">
        <v>366</v>
      </c>
      <c r="F1040" s="12">
        <v>4</v>
      </c>
      <c r="G1040" s="15">
        <v>187788.65138699993</v>
      </c>
    </row>
    <row r="1041" spans="1:7" x14ac:dyDescent="0.2">
      <c r="A1041" s="12" t="s">
        <v>420</v>
      </c>
      <c r="B1041" s="12" t="s">
        <v>11</v>
      </c>
      <c r="C1041" s="12">
        <v>2010</v>
      </c>
      <c r="D1041" s="12" t="s">
        <v>379</v>
      </c>
      <c r="E1041" s="12" t="s">
        <v>367</v>
      </c>
      <c r="F1041" s="12">
        <v>5</v>
      </c>
      <c r="G1041" s="15">
        <v>185812.66718599992</v>
      </c>
    </row>
    <row r="1042" spans="1:7" x14ac:dyDescent="0.2">
      <c r="A1042" s="12" t="s">
        <v>420</v>
      </c>
      <c r="B1042" s="12" t="s">
        <v>11</v>
      </c>
      <c r="C1042" s="12">
        <v>2010</v>
      </c>
      <c r="D1042" s="12" t="s">
        <v>379</v>
      </c>
      <c r="E1042" s="12" t="s">
        <v>368</v>
      </c>
      <c r="F1042" s="12">
        <v>6</v>
      </c>
      <c r="G1042" s="15">
        <v>172483.54305599997</v>
      </c>
    </row>
    <row r="1043" spans="1:7" x14ac:dyDescent="0.2">
      <c r="A1043" s="12" t="s">
        <v>420</v>
      </c>
      <c r="B1043" s="12" t="s">
        <v>11</v>
      </c>
      <c r="C1043" s="12">
        <v>2010</v>
      </c>
      <c r="D1043" s="12" t="s">
        <v>380</v>
      </c>
      <c r="E1043" s="12" t="s">
        <v>369</v>
      </c>
      <c r="F1043" s="12">
        <v>7</v>
      </c>
      <c r="G1043" s="15">
        <v>199562.71102499991</v>
      </c>
    </row>
    <row r="1044" spans="1:7" x14ac:dyDescent="0.2">
      <c r="A1044" s="12" t="s">
        <v>420</v>
      </c>
      <c r="B1044" s="12" t="s">
        <v>11</v>
      </c>
      <c r="C1044" s="12">
        <v>2010</v>
      </c>
      <c r="D1044" s="12" t="s">
        <v>380</v>
      </c>
      <c r="E1044" s="12" t="s">
        <v>370</v>
      </c>
      <c r="F1044" s="12">
        <v>8</v>
      </c>
      <c r="G1044" s="15">
        <v>186093.28031699979</v>
      </c>
    </row>
    <row r="1045" spans="1:7" x14ac:dyDescent="0.2">
      <c r="A1045" s="12" t="s">
        <v>420</v>
      </c>
      <c r="B1045" s="12" t="s">
        <v>11</v>
      </c>
      <c r="C1045" s="12">
        <v>2010</v>
      </c>
      <c r="D1045" s="12" t="s">
        <v>380</v>
      </c>
      <c r="E1045" s="12" t="s">
        <v>371</v>
      </c>
      <c r="F1045" s="12">
        <v>9</v>
      </c>
      <c r="G1045" s="15">
        <v>185543.74624899996</v>
      </c>
    </row>
    <row r="1046" spans="1:7" x14ac:dyDescent="0.2">
      <c r="A1046" s="12" t="s">
        <v>420</v>
      </c>
      <c r="B1046" s="12" t="s">
        <v>11</v>
      </c>
      <c r="C1046" s="12">
        <v>2010</v>
      </c>
      <c r="D1046" s="12" t="s">
        <v>381</v>
      </c>
      <c r="E1046" s="12" t="s">
        <v>372</v>
      </c>
      <c r="F1046" s="12">
        <v>10</v>
      </c>
      <c r="G1046" s="15">
        <v>212634.60643900002</v>
      </c>
    </row>
    <row r="1047" spans="1:7" x14ac:dyDescent="0.2">
      <c r="A1047" s="12" t="s">
        <v>420</v>
      </c>
      <c r="B1047" s="12" t="s">
        <v>11</v>
      </c>
      <c r="C1047" s="12">
        <v>2010</v>
      </c>
      <c r="D1047" s="12" t="s">
        <v>381</v>
      </c>
      <c r="E1047" s="12" t="s">
        <v>373</v>
      </c>
      <c r="F1047" s="12">
        <v>11</v>
      </c>
      <c r="G1047" s="15">
        <v>255124.11266799981</v>
      </c>
    </row>
    <row r="1048" spans="1:7" x14ac:dyDescent="0.2">
      <c r="A1048" s="12" t="s">
        <v>420</v>
      </c>
      <c r="B1048" s="12" t="s">
        <v>11</v>
      </c>
      <c r="C1048" s="12">
        <v>2010</v>
      </c>
      <c r="D1048" s="12" t="s">
        <v>381</v>
      </c>
      <c r="E1048" s="12" t="s">
        <v>374</v>
      </c>
      <c r="F1048" s="12">
        <v>12</v>
      </c>
      <c r="G1048" s="15">
        <v>343575.71274899994</v>
      </c>
    </row>
    <row r="1049" spans="1:7" x14ac:dyDescent="0.2">
      <c r="A1049" s="12" t="s">
        <v>420</v>
      </c>
      <c r="B1049" s="12" t="s">
        <v>11</v>
      </c>
      <c r="C1049" s="12">
        <v>2011</v>
      </c>
      <c r="D1049" s="12" t="s">
        <v>382</v>
      </c>
      <c r="E1049" s="12" t="s">
        <v>375</v>
      </c>
      <c r="F1049" s="12">
        <v>1</v>
      </c>
      <c r="G1049" s="15">
        <v>248693.39488499978</v>
      </c>
    </row>
    <row r="1050" spans="1:7" x14ac:dyDescent="0.2">
      <c r="A1050" s="12" t="s">
        <v>420</v>
      </c>
      <c r="B1050" s="12" t="s">
        <v>11</v>
      </c>
      <c r="C1050" s="12">
        <v>2011</v>
      </c>
      <c r="D1050" s="12" t="s">
        <v>382</v>
      </c>
      <c r="E1050" s="12" t="s">
        <v>376</v>
      </c>
      <c r="F1050" s="12">
        <v>2</v>
      </c>
      <c r="G1050" s="15">
        <v>243256.5152989999</v>
      </c>
    </row>
    <row r="1051" spans="1:7" x14ac:dyDescent="0.2">
      <c r="A1051" s="12" t="s">
        <v>420</v>
      </c>
      <c r="B1051" s="12" t="s">
        <v>11</v>
      </c>
      <c r="C1051" s="12">
        <v>2011</v>
      </c>
      <c r="D1051" s="12" t="s">
        <v>382</v>
      </c>
      <c r="E1051" s="12" t="s">
        <v>377</v>
      </c>
      <c r="F1051" s="12">
        <v>3</v>
      </c>
      <c r="G1051" s="15">
        <v>321641.11897899985</v>
      </c>
    </row>
    <row r="1052" spans="1:7" x14ac:dyDescent="0.2">
      <c r="A1052" s="12" t="s">
        <v>420</v>
      </c>
      <c r="B1052" s="12" t="s">
        <v>11</v>
      </c>
      <c r="C1052" s="12">
        <v>2011</v>
      </c>
      <c r="D1052" s="12" t="s">
        <v>379</v>
      </c>
      <c r="E1052" s="12" t="s">
        <v>366</v>
      </c>
      <c r="F1052" s="12">
        <v>4</v>
      </c>
      <c r="G1052" s="15">
        <v>313877.48877499998</v>
      </c>
    </row>
    <row r="1053" spans="1:7" x14ac:dyDescent="0.2">
      <c r="A1053" s="12" t="s">
        <v>420</v>
      </c>
      <c r="B1053" s="12" t="s">
        <v>11</v>
      </c>
      <c r="C1053" s="12">
        <v>2011</v>
      </c>
      <c r="D1053" s="12" t="s">
        <v>379</v>
      </c>
      <c r="E1053" s="12" t="s">
        <v>367</v>
      </c>
      <c r="F1053" s="12">
        <v>5</v>
      </c>
      <c r="G1053" s="15">
        <v>319232.52284799994</v>
      </c>
    </row>
    <row r="1054" spans="1:7" x14ac:dyDescent="0.2">
      <c r="A1054" s="12" t="s">
        <v>420</v>
      </c>
      <c r="B1054" s="12" t="s">
        <v>11</v>
      </c>
      <c r="C1054" s="12">
        <v>2011</v>
      </c>
      <c r="D1054" s="12" t="s">
        <v>379</v>
      </c>
      <c r="E1054" s="12" t="s">
        <v>368</v>
      </c>
      <c r="F1054" s="12">
        <v>6</v>
      </c>
      <c r="G1054" s="15">
        <v>317958.07152200001</v>
      </c>
    </row>
    <row r="1055" spans="1:7" x14ac:dyDescent="0.2">
      <c r="A1055" s="12" t="s">
        <v>420</v>
      </c>
      <c r="B1055" s="12" t="s">
        <v>11</v>
      </c>
      <c r="C1055" s="12">
        <v>2011</v>
      </c>
      <c r="D1055" s="12" t="s">
        <v>380</v>
      </c>
      <c r="E1055" s="12" t="s">
        <v>369</v>
      </c>
      <c r="F1055" s="12">
        <v>7</v>
      </c>
      <c r="G1055" s="15">
        <v>286611.24536699988</v>
      </c>
    </row>
    <row r="1056" spans="1:7" x14ac:dyDescent="0.2">
      <c r="A1056" s="12" t="s">
        <v>420</v>
      </c>
      <c r="B1056" s="12" t="s">
        <v>11</v>
      </c>
      <c r="C1056" s="12">
        <v>2011</v>
      </c>
      <c r="D1056" s="12" t="s">
        <v>380</v>
      </c>
      <c r="E1056" s="12" t="s">
        <v>370</v>
      </c>
      <c r="F1056" s="12">
        <v>8</v>
      </c>
      <c r="G1056" s="15">
        <v>323254.64453599969</v>
      </c>
    </row>
    <row r="1057" spans="1:7" x14ac:dyDescent="0.2">
      <c r="A1057" s="12" t="s">
        <v>420</v>
      </c>
      <c r="B1057" s="12" t="s">
        <v>11</v>
      </c>
      <c r="C1057" s="12">
        <v>2011</v>
      </c>
      <c r="D1057" s="12" t="s">
        <v>380</v>
      </c>
      <c r="E1057" s="12" t="s">
        <v>371</v>
      </c>
      <c r="F1057" s="12">
        <v>9</v>
      </c>
      <c r="G1057" s="15">
        <v>314660.86712799978</v>
      </c>
    </row>
    <row r="1058" spans="1:7" x14ac:dyDescent="0.2">
      <c r="A1058" s="12" t="s">
        <v>420</v>
      </c>
      <c r="B1058" s="12" t="s">
        <v>11</v>
      </c>
      <c r="C1058" s="12">
        <v>2011</v>
      </c>
      <c r="D1058" s="12" t="s">
        <v>381</v>
      </c>
      <c r="E1058" s="12" t="s">
        <v>372</v>
      </c>
      <c r="F1058" s="12">
        <v>10</v>
      </c>
      <c r="G1058" s="15">
        <v>340184.97062499996</v>
      </c>
    </row>
    <row r="1059" spans="1:7" x14ac:dyDescent="0.2">
      <c r="A1059" s="12" t="s">
        <v>420</v>
      </c>
      <c r="B1059" s="12" t="s">
        <v>11</v>
      </c>
      <c r="C1059" s="12">
        <v>2011</v>
      </c>
      <c r="D1059" s="12" t="s">
        <v>381</v>
      </c>
      <c r="E1059" s="12" t="s">
        <v>373</v>
      </c>
      <c r="F1059" s="12">
        <v>11</v>
      </c>
      <c r="G1059" s="15">
        <v>381493.56323500001</v>
      </c>
    </row>
    <row r="1060" spans="1:7" x14ac:dyDescent="0.2">
      <c r="A1060" s="12" t="s">
        <v>420</v>
      </c>
      <c r="B1060" s="12" t="s">
        <v>11</v>
      </c>
      <c r="C1060" s="12">
        <v>2011</v>
      </c>
      <c r="D1060" s="12" t="s">
        <v>381</v>
      </c>
      <c r="E1060" s="12" t="s">
        <v>374</v>
      </c>
      <c r="F1060" s="12">
        <v>12</v>
      </c>
      <c r="G1060" s="15">
        <v>409391.18619699986</v>
      </c>
    </row>
    <row r="1061" spans="1:7" x14ac:dyDescent="0.2">
      <c r="A1061" s="12" t="s">
        <v>420</v>
      </c>
      <c r="B1061" s="12" t="s">
        <v>11</v>
      </c>
      <c r="C1061" s="12">
        <v>2012</v>
      </c>
      <c r="D1061" s="12" t="s">
        <v>382</v>
      </c>
      <c r="E1061" s="12" t="s">
        <v>375</v>
      </c>
      <c r="F1061" s="12">
        <v>1</v>
      </c>
      <c r="G1061" s="15">
        <v>347235.37575499981</v>
      </c>
    </row>
    <row r="1062" spans="1:7" x14ac:dyDescent="0.2">
      <c r="A1062" s="12" t="s">
        <v>420</v>
      </c>
      <c r="B1062" s="12" t="s">
        <v>11</v>
      </c>
      <c r="C1062" s="12">
        <v>2012</v>
      </c>
      <c r="D1062" s="12" t="s">
        <v>382</v>
      </c>
      <c r="E1062" s="12" t="s">
        <v>376</v>
      </c>
      <c r="F1062" s="12">
        <v>2</v>
      </c>
      <c r="G1062" s="15">
        <v>352029.18355700001</v>
      </c>
    </row>
    <row r="1063" spans="1:7" x14ac:dyDescent="0.2">
      <c r="A1063" s="12" t="s">
        <v>420</v>
      </c>
      <c r="B1063" s="12" t="s">
        <v>11</v>
      </c>
      <c r="C1063" s="12">
        <v>2012</v>
      </c>
      <c r="D1063" s="12" t="s">
        <v>382</v>
      </c>
      <c r="E1063" s="12" t="s">
        <v>377</v>
      </c>
      <c r="F1063" s="12">
        <v>3</v>
      </c>
      <c r="G1063" s="15">
        <v>440141.70942299988</v>
      </c>
    </row>
    <row r="1064" spans="1:7" x14ac:dyDescent="0.2">
      <c r="A1064" s="12" t="s">
        <v>420</v>
      </c>
      <c r="B1064" s="12" t="s">
        <v>11</v>
      </c>
      <c r="C1064" s="12">
        <v>2012</v>
      </c>
      <c r="D1064" s="12" t="s">
        <v>379</v>
      </c>
      <c r="E1064" s="12" t="s">
        <v>366</v>
      </c>
      <c r="F1064" s="12">
        <v>4</v>
      </c>
      <c r="G1064" s="15">
        <v>376290.52793500002</v>
      </c>
    </row>
    <row r="1065" spans="1:7" x14ac:dyDescent="0.2">
      <c r="A1065" s="12" t="s">
        <v>420</v>
      </c>
      <c r="B1065" s="12" t="s">
        <v>11</v>
      </c>
      <c r="C1065" s="12">
        <v>2012</v>
      </c>
      <c r="D1065" s="12" t="s">
        <v>379</v>
      </c>
      <c r="E1065" s="12" t="s">
        <v>367</v>
      </c>
      <c r="F1065" s="12">
        <v>5</v>
      </c>
      <c r="G1065" s="15">
        <v>405649.67766099994</v>
      </c>
    </row>
    <row r="1066" spans="1:7" x14ac:dyDescent="0.2">
      <c r="A1066" s="12" t="s">
        <v>420</v>
      </c>
      <c r="B1066" s="12" t="s">
        <v>11</v>
      </c>
      <c r="C1066" s="12">
        <v>2012</v>
      </c>
      <c r="D1066" s="12" t="s">
        <v>379</v>
      </c>
      <c r="E1066" s="12" t="s">
        <v>368</v>
      </c>
      <c r="F1066" s="12">
        <v>6</v>
      </c>
      <c r="G1066" s="15">
        <v>394413.45986499998</v>
      </c>
    </row>
    <row r="1067" spans="1:7" x14ac:dyDescent="0.2">
      <c r="A1067" s="12" t="s">
        <v>420</v>
      </c>
      <c r="B1067" s="12" t="s">
        <v>11</v>
      </c>
      <c r="C1067" s="12">
        <v>2012</v>
      </c>
      <c r="D1067" s="12" t="s">
        <v>380</v>
      </c>
      <c r="E1067" s="12" t="s">
        <v>369</v>
      </c>
      <c r="F1067" s="12">
        <v>7</v>
      </c>
      <c r="G1067" s="15">
        <v>394401.7676599999</v>
      </c>
    </row>
    <row r="1068" spans="1:7" x14ac:dyDescent="0.2">
      <c r="A1068" s="12" t="s">
        <v>420</v>
      </c>
      <c r="B1068" s="12" t="s">
        <v>11</v>
      </c>
      <c r="C1068" s="12">
        <v>2012</v>
      </c>
      <c r="D1068" s="12" t="s">
        <v>380</v>
      </c>
      <c r="E1068" s="12" t="s">
        <v>370</v>
      </c>
      <c r="F1068" s="12">
        <v>8</v>
      </c>
      <c r="G1068" s="15">
        <v>391350.09975100012</v>
      </c>
    </row>
    <row r="1069" spans="1:7" x14ac:dyDescent="0.2">
      <c r="A1069" s="12" t="s">
        <v>420</v>
      </c>
      <c r="B1069" s="12" t="s">
        <v>11</v>
      </c>
      <c r="C1069" s="12">
        <v>2012</v>
      </c>
      <c r="D1069" s="12" t="s">
        <v>380</v>
      </c>
      <c r="E1069" s="12" t="s">
        <v>371</v>
      </c>
      <c r="F1069" s="12">
        <v>9</v>
      </c>
      <c r="G1069" s="15">
        <v>378044.36004399997</v>
      </c>
    </row>
    <row r="1070" spans="1:7" x14ac:dyDescent="0.2">
      <c r="A1070" s="12" t="s">
        <v>420</v>
      </c>
      <c r="B1070" s="12" t="s">
        <v>11</v>
      </c>
      <c r="C1070" s="12">
        <v>2012</v>
      </c>
      <c r="D1070" s="12" t="s">
        <v>381</v>
      </c>
      <c r="E1070" s="12" t="s">
        <v>372</v>
      </c>
      <c r="F1070" s="12">
        <v>10</v>
      </c>
      <c r="G1070" s="15">
        <v>415471.13754799974</v>
      </c>
    </row>
    <row r="1071" spans="1:7" x14ac:dyDescent="0.2">
      <c r="A1071" s="12" t="s">
        <v>420</v>
      </c>
      <c r="B1071" s="12" t="s">
        <v>11</v>
      </c>
      <c r="C1071" s="12">
        <v>2012</v>
      </c>
      <c r="D1071" s="12" t="s">
        <v>381</v>
      </c>
      <c r="E1071" s="12" t="s">
        <v>373</v>
      </c>
      <c r="F1071" s="12">
        <v>11</v>
      </c>
      <c r="G1071" s="15">
        <v>432611.923496</v>
      </c>
    </row>
    <row r="1072" spans="1:7" x14ac:dyDescent="0.2">
      <c r="A1072" s="12" t="s">
        <v>420</v>
      </c>
      <c r="B1072" s="12" t="s">
        <v>11</v>
      </c>
      <c r="C1072" s="12">
        <v>2012</v>
      </c>
      <c r="D1072" s="12" t="s">
        <v>381</v>
      </c>
      <c r="E1072" s="12" t="s">
        <v>374</v>
      </c>
      <c r="F1072" s="12">
        <v>12</v>
      </c>
      <c r="G1072" s="15">
        <v>494522.19744499982</v>
      </c>
    </row>
    <row r="1073" spans="1:7" x14ac:dyDescent="0.2">
      <c r="A1073" s="12" t="s">
        <v>420</v>
      </c>
      <c r="B1073" s="12" t="s">
        <v>11</v>
      </c>
      <c r="C1073" s="12">
        <v>2013</v>
      </c>
      <c r="D1073" s="12" t="s">
        <v>382</v>
      </c>
      <c r="E1073" s="12" t="s">
        <v>375</v>
      </c>
      <c r="F1073" s="12">
        <v>1</v>
      </c>
      <c r="G1073" s="15">
        <v>448945.94665799988</v>
      </c>
    </row>
    <row r="1074" spans="1:7" x14ac:dyDescent="0.2">
      <c r="A1074" s="12" t="s">
        <v>420</v>
      </c>
      <c r="B1074" s="12" t="s">
        <v>11</v>
      </c>
      <c r="C1074" s="12">
        <v>2013</v>
      </c>
      <c r="D1074" s="12" t="s">
        <v>382</v>
      </c>
      <c r="E1074" s="12" t="s">
        <v>376</v>
      </c>
      <c r="F1074" s="12">
        <v>2</v>
      </c>
      <c r="G1074" s="15">
        <v>423562.14972099976</v>
      </c>
    </row>
    <row r="1075" spans="1:7" x14ac:dyDescent="0.2">
      <c r="A1075" s="12" t="s">
        <v>420</v>
      </c>
      <c r="B1075" s="12" t="s">
        <v>11</v>
      </c>
      <c r="C1075" s="12">
        <v>2013</v>
      </c>
      <c r="D1075" s="12" t="s">
        <v>382</v>
      </c>
      <c r="E1075" s="12" t="s">
        <v>377</v>
      </c>
      <c r="F1075" s="12">
        <v>3</v>
      </c>
      <c r="G1075" s="15">
        <v>487308.10129999992</v>
      </c>
    </row>
    <row r="1076" spans="1:7" x14ac:dyDescent="0.2">
      <c r="A1076" s="12" t="s">
        <v>420</v>
      </c>
      <c r="B1076" s="12" t="s">
        <v>11</v>
      </c>
      <c r="C1076" s="12">
        <v>2013</v>
      </c>
      <c r="D1076" s="12" t="s">
        <v>379</v>
      </c>
      <c r="E1076" s="12" t="s">
        <v>366</v>
      </c>
      <c r="F1076" s="12">
        <v>4</v>
      </c>
      <c r="G1076" s="15">
        <v>495165.26919699996</v>
      </c>
    </row>
    <row r="1077" spans="1:7" x14ac:dyDescent="0.2">
      <c r="A1077" s="12" t="s">
        <v>420</v>
      </c>
      <c r="B1077" s="12" t="s">
        <v>11</v>
      </c>
      <c r="C1077" s="12">
        <v>2013</v>
      </c>
      <c r="D1077" s="12" t="s">
        <v>379</v>
      </c>
      <c r="E1077" s="12" t="s">
        <v>367</v>
      </c>
      <c r="F1077" s="12">
        <v>5</v>
      </c>
      <c r="G1077" s="15">
        <v>449460.40408800001</v>
      </c>
    </row>
    <row r="1078" spans="1:7" x14ac:dyDescent="0.2">
      <c r="A1078" s="12" t="s">
        <v>420</v>
      </c>
      <c r="B1078" s="12" t="s">
        <v>11</v>
      </c>
      <c r="C1078" s="12">
        <v>2013</v>
      </c>
      <c r="D1078" s="12" t="s">
        <v>379</v>
      </c>
      <c r="E1078" s="12" t="s">
        <v>368</v>
      </c>
      <c r="F1078" s="12">
        <v>6</v>
      </c>
      <c r="G1078" s="15">
        <v>448852.40893999999</v>
      </c>
    </row>
    <row r="1079" spans="1:7" x14ac:dyDescent="0.2">
      <c r="A1079" s="12" t="s">
        <v>420</v>
      </c>
      <c r="B1079" s="12" t="s">
        <v>11</v>
      </c>
      <c r="C1079" s="12">
        <v>2013</v>
      </c>
      <c r="D1079" s="12" t="s">
        <v>380</v>
      </c>
      <c r="E1079" s="12" t="s">
        <v>369</v>
      </c>
      <c r="F1079" s="12">
        <v>7</v>
      </c>
      <c r="G1079" s="15">
        <v>449331.78971999977</v>
      </c>
    </row>
    <row r="1080" spans="1:7" x14ac:dyDescent="0.2">
      <c r="A1080" s="12" t="s">
        <v>420</v>
      </c>
      <c r="B1080" s="12" t="s">
        <v>11</v>
      </c>
      <c r="C1080" s="12">
        <v>2013</v>
      </c>
      <c r="D1080" s="12" t="s">
        <v>380</v>
      </c>
      <c r="E1080" s="12" t="s">
        <v>370</v>
      </c>
      <c r="F1080" s="12">
        <v>8</v>
      </c>
      <c r="G1080" s="15">
        <v>410677.32972099993</v>
      </c>
    </row>
    <row r="1081" spans="1:7" x14ac:dyDescent="0.2">
      <c r="A1081" s="12" t="s">
        <v>420</v>
      </c>
      <c r="B1081" s="12" t="s">
        <v>11</v>
      </c>
      <c r="C1081" s="12">
        <v>2013</v>
      </c>
      <c r="D1081" s="12" t="s">
        <v>380</v>
      </c>
      <c r="E1081" s="12" t="s">
        <v>371</v>
      </c>
      <c r="F1081" s="12">
        <v>9</v>
      </c>
      <c r="G1081" s="15">
        <v>431863.62177399977</v>
      </c>
    </row>
    <row r="1082" spans="1:7" x14ac:dyDescent="0.2">
      <c r="A1082" s="12" t="s">
        <v>420</v>
      </c>
      <c r="B1082" s="12" t="s">
        <v>11</v>
      </c>
      <c r="C1082" s="12">
        <v>2013</v>
      </c>
      <c r="D1082" s="12" t="s">
        <v>381</v>
      </c>
      <c r="E1082" s="12" t="s">
        <v>372</v>
      </c>
      <c r="F1082" s="12">
        <v>10</v>
      </c>
      <c r="G1082" s="15">
        <v>522443.20481900021</v>
      </c>
    </row>
    <row r="1083" spans="1:7" x14ac:dyDescent="0.2">
      <c r="A1083" s="12" t="s">
        <v>420</v>
      </c>
      <c r="B1083" s="12" t="s">
        <v>11</v>
      </c>
      <c r="C1083" s="12">
        <v>2013</v>
      </c>
      <c r="D1083" s="12" t="s">
        <v>381</v>
      </c>
      <c r="E1083" s="12" t="s">
        <v>373</v>
      </c>
      <c r="F1083" s="12">
        <v>11</v>
      </c>
      <c r="G1083" s="15">
        <v>525214.25957200001</v>
      </c>
    </row>
    <row r="1084" spans="1:7" x14ac:dyDescent="0.2">
      <c r="A1084" s="12" t="s">
        <v>420</v>
      </c>
      <c r="B1084" s="12" t="s">
        <v>11</v>
      </c>
      <c r="C1084" s="12">
        <v>2013</v>
      </c>
      <c r="D1084" s="12" t="s">
        <v>381</v>
      </c>
      <c r="E1084" s="12" t="s">
        <v>374</v>
      </c>
      <c r="F1084" s="12">
        <v>12</v>
      </c>
      <c r="G1084" s="15">
        <v>617945.21001300053</v>
      </c>
    </row>
    <row r="1085" spans="1:7" x14ac:dyDescent="0.2">
      <c r="A1085" s="12" t="s">
        <v>420</v>
      </c>
      <c r="B1085" s="12" t="s">
        <v>11</v>
      </c>
      <c r="C1085" s="12">
        <v>2014</v>
      </c>
      <c r="D1085" s="12" t="s">
        <v>382</v>
      </c>
      <c r="E1085" s="12" t="s">
        <v>375</v>
      </c>
      <c r="F1085" s="12">
        <v>1</v>
      </c>
      <c r="G1085" s="15">
        <v>532194.51135300007</v>
      </c>
    </row>
    <row r="1086" spans="1:7" x14ac:dyDescent="0.2">
      <c r="A1086" s="12" t="s">
        <v>420</v>
      </c>
      <c r="B1086" s="12" t="s">
        <v>11</v>
      </c>
      <c r="C1086" s="12">
        <v>2014</v>
      </c>
      <c r="D1086" s="12" t="s">
        <v>382</v>
      </c>
      <c r="E1086" s="12" t="s">
        <v>376</v>
      </c>
      <c r="F1086" s="12">
        <v>2</v>
      </c>
      <c r="G1086" s="15">
        <v>512984.20349499991</v>
      </c>
    </row>
    <row r="1087" spans="1:7" x14ac:dyDescent="0.2">
      <c r="A1087" s="12" t="s">
        <v>420</v>
      </c>
      <c r="B1087" s="12" t="s">
        <v>11</v>
      </c>
      <c r="C1087" s="12">
        <v>2014</v>
      </c>
      <c r="D1087" s="12" t="s">
        <v>382</v>
      </c>
      <c r="E1087" s="12" t="s">
        <v>377</v>
      </c>
      <c r="F1087" s="12">
        <v>3</v>
      </c>
      <c r="G1087" s="15">
        <v>609176.04932500003</v>
      </c>
    </row>
    <row r="1088" spans="1:7" x14ac:dyDescent="0.2">
      <c r="A1088" s="12" t="s">
        <v>420</v>
      </c>
      <c r="B1088" s="12" t="s">
        <v>11</v>
      </c>
      <c r="C1088" s="12">
        <v>2014</v>
      </c>
      <c r="D1088" s="12" t="s">
        <v>379</v>
      </c>
      <c r="E1088" s="12" t="s">
        <v>366</v>
      </c>
      <c r="F1088" s="12">
        <v>4</v>
      </c>
      <c r="G1088" s="15">
        <v>587615.60641999985</v>
      </c>
    </row>
    <row r="1089" spans="1:7" x14ac:dyDescent="0.2">
      <c r="A1089" s="12" t="s">
        <v>420</v>
      </c>
      <c r="B1089" s="12" t="s">
        <v>11</v>
      </c>
      <c r="C1089" s="12">
        <v>2014</v>
      </c>
      <c r="D1089" s="12" t="s">
        <v>379</v>
      </c>
      <c r="E1089" s="12" t="s">
        <v>367</v>
      </c>
      <c r="F1089" s="12">
        <v>5</v>
      </c>
      <c r="G1089" s="15">
        <v>539595.68290600006</v>
      </c>
    </row>
    <row r="1090" spans="1:7" x14ac:dyDescent="0.2">
      <c r="A1090" s="12" t="s">
        <v>420</v>
      </c>
      <c r="B1090" s="12" t="s">
        <v>11</v>
      </c>
      <c r="C1090" s="12">
        <v>2014</v>
      </c>
      <c r="D1090" s="12" t="s">
        <v>379</v>
      </c>
      <c r="E1090" s="12" t="s">
        <v>368</v>
      </c>
      <c r="F1090" s="12">
        <v>6</v>
      </c>
      <c r="G1090" s="15">
        <v>507477.17061999987</v>
      </c>
    </row>
    <row r="1091" spans="1:7" x14ac:dyDescent="0.2">
      <c r="A1091" s="12" t="s">
        <v>420</v>
      </c>
      <c r="B1091" s="12" t="s">
        <v>11</v>
      </c>
      <c r="C1091" s="12">
        <v>2014</v>
      </c>
      <c r="D1091" s="12" t="s">
        <v>380</v>
      </c>
      <c r="E1091" s="12" t="s">
        <v>369</v>
      </c>
      <c r="F1091" s="12">
        <v>7</v>
      </c>
      <c r="G1091" s="15">
        <v>541980.89457699971</v>
      </c>
    </row>
    <row r="1092" spans="1:7" x14ac:dyDescent="0.2">
      <c r="A1092" s="12" t="s">
        <v>420</v>
      </c>
      <c r="B1092" s="12" t="s">
        <v>11</v>
      </c>
      <c r="C1092" s="12">
        <v>2014</v>
      </c>
      <c r="D1092" s="12" t="s">
        <v>380</v>
      </c>
      <c r="E1092" s="12" t="s">
        <v>370</v>
      </c>
      <c r="F1092" s="12">
        <v>8</v>
      </c>
      <c r="G1092" s="15">
        <v>512341.13170399948</v>
      </c>
    </row>
    <row r="1093" spans="1:7" x14ac:dyDescent="0.2">
      <c r="A1093" s="12" t="s">
        <v>420</v>
      </c>
      <c r="B1093" s="12" t="s">
        <v>11</v>
      </c>
      <c r="C1093" s="12">
        <v>2014</v>
      </c>
      <c r="D1093" s="12" t="s">
        <v>380</v>
      </c>
      <c r="E1093" s="12" t="s">
        <v>371</v>
      </c>
      <c r="F1093" s="12">
        <v>9</v>
      </c>
      <c r="G1093" s="15">
        <v>503946.1219569997</v>
      </c>
    </row>
    <row r="1094" spans="1:7" x14ac:dyDescent="0.2">
      <c r="A1094" s="12" t="s">
        <v>420</v>
      </c>
      <c r="B1094" s="12" t="s">
        <v>11</v>
      </c>
      <c r="C1094" s="12">
        <v>2014</v>
      </c>
      <c r="D1094" s="12" t="s">
        <v>381</v>
      </c>
      <c r="E1094" s="12" t="s">
        <v>372</v>
      </c>
      <c r="F1094" s="12">
        <v>10</v>
      </c>
      <c r="G1094" s="15">
        <v>499421.2350669998</v>
      </c>
    </row>
    <row r="1095" spans="1:7" x14ac:dyDescent="0.2">
      <c r="A1095" s="12" t="s">
        <v>420</v>
      </c>
      <c r="B1095" s="12" t="s">
        <v>11</v>
      </c>
      <c r="C1095" s="12">
        <v>2014</v>
      </c>
      <c r="D1095" s="12" t="s">
        <v>381</v>
      </c>
      <c r="E1095" s="12" t="s">
        <v>373</v>
      </c>
      <c r="F1095" s="12">
        <v>11</v>
      </c>
      <c r="G1095" s="15">
        <v>546494.08925900003</v>
      </c>
    </row>
    <row r="1096" spans="1:7" x14ac:dyDescent="0.2">
      <c r="A1096" s="12" t="s">
        <v>420</v>
      </c>
      <c r="B1096" s="12" t="s">
        <v>11</v>
      </c>
      <c r="C1096" s="12">
        <v>2014</v>
      </c>
      <c r="D1096" s="12" t="s">
        <v>381</v>
      </c>
      <c r="E1096" s="12" t="s">
        <v>374</v>
      </c>
      <c r="F1096" s="12">
        <v>12</v>
      </c>
      <c r="G1096" s="15">
        <v>717773.33440999954</v>
      </c>
    </row>
    <row r="1097" spans="1:7" x14ac:dyDescent="0.2">
      <c r="A1097" s="12" t="s">
        <v>420</v>
      </c>
      <c r="B1097" s="12" t="s">
        <v>74</v>
      </c>
      <c r="C1097" s="12">
        <v>2010</v>
      </c>
      <c r="D1097" s="12" t="s">
        <v>382</v>
      </c>
      <c r="E1097" s="12" t="s">
        <v>375</v>
      </c>
      <c r="F1097" s="12">
        <v>1</v>
      </c>
      <c r="G1097" s="15">
        <v>145740</v>
      </c>
    </row>
    <row r="1098" spans="1:7" x14ac:dyDescent="0.2">
      <c r="A1098" s="12" t="s">
        <v>420</v>
      </c>
      <c r="B1098" s="12" t="s">
        <v>74</v>
      </c>
      <c r="C1098" s="12">
        <v>2010</v>
      </c>
      <c r="D1098" s="12" t="s">
        <v>382</v>
      </c>
      <c r="E1098" s="12" t="s">
        <v>376</v>
      </c>
      <c r="F1098" s="12">
        <v>2</v>
      </c>
      <c r="G1098" s="15">
        <v>140294</v>
      </c>
    </row>
    <row r="1099" spans="1:7" x14ac:dyDescent="0.2">
      <c r="A1099" s="12" t="s">
        <v>420</v>
      </c>
      <c r="B1099" s="12" t="s">
        <v>74</v>
      </c>
      <c r="C1099" s="12">
        <v>2010</v>
      </c>
      <c r="D1099" s="12" t="s">
        <v>382</v>
      </c>
      <c r="E1099" s="12" t="s">
        <v>377</v>
      </c>
      <c r="F1099" s="12">
        <v>3</v>
      </c>
      <c r="G1099" s="15">
        <v>154994</v>
      </c>
    </row>
    <row r="1100" spans="1:7" x14ac:dyDescent="0.2">
      <c r="A1100" s="12" t="s">
        <v>420</v>
      </c>
      <c r="B1100" s="12" t="s">
        <v>74</v>
      </c>
      <c r="C1100" s="12">
        <v>2010</v>
      </c>
      <c r="D1100" s="12" t="s">
        <v>379</v>
      </c>
      <c r="E1100" s="12" t="s">
        <v>366</v>
      </c>
      <c r="F1100" s="12">
        <v>4</v>
      </c>
      <c r="G1100" s="15">
        <v>185962</v>
      </c>
    </row>
    <row r="1101" spans="1:7" x14ac:dyDescent="0.2">
      <c r="A1101" s="12" t="s">
        <v>420</v>
      </c>
      <c r="B1101" s="12" t="s">
        <v>74</v>
      </c>
      <c r="C1101" s="12">
        <v>2010</v>
      </c>
      <c r="D1101" s="12" t="s">
        <v>379</v>
      </c>
      <c r="E1101" s="12" t="s">
        <v>367</v>
      </c>
      <c r="F1101" s="12">
        <v>5</v>
      </c>
      <c r="G1101" s="15">
        <v>183092</v>
      </c>
    </row>
    <row r="1102" spans="1:7" x14ac:dyDescent="0.2">
      <c r="A1102" s="12" t="s">
        <v>420</v>
      </c>
      <c r="B1102" s="12" t="s">
        <v>74</v>
      </c>
      <c r="C1102" s="12">
        <v>2010</v>
      </c>
      <c r="D1102" s="12" t="s">
        <v>379</v>
      </c>
      <c r="E1102" s="12" t="s">
        <v>368</v>
      </c>
      <c r="F1102" s="12">
        <v>6</v>
      </c>
      <c r="G1102" s="15">
        <v>167328</v>
      </c>
    </row>
    <row r="1103" spans="1:7" x14ac:dyDescent="0.2">
      <c r="A1103" s="12" t="s">
        <v>420</v>
      </c>
      <c r="B1103" s="12" t="s">
        <v>74</v>
      </c>
      <c r="C1103" s="12">
        <v>2010</v>
      </c>
      <c r="D1103" s="12" t="s">
        <v>380</v>
      </c>
      <c r="E1103" s="12" t="s">
        <v>369</v>
      </c>
      <c r="F1103" s="12">
        <v>7</v>
      </c>
      <c r="G1103" s="15">
        <v>192528</v>
      </c>
    </row>
    <row r="1104" spans="1:7" x14ac:dyDescent="0.2">
      <c r="A1104" s="12" t="s">
        <v>420</v>
      </c>
      <c r="B1104" s="12" t="s">
        <v>74</v>
      </c>
      <c r="C1104" s="12">
        <v>2010</v>
      </c>
      <c r="D1104" s="12" t="s">
        <v>380</v>
      </c>
      <c r="E1104" s="12" t="s">
        <v>370</v>
      </c>
      <c r="F1104" s="12">
        <v>8</v>
      </c>
      <c r="G1104" s="15">
        <v>180796</v>
      </c>
    </row>
    <row r="1105" spans="1:7" x14ac:dyDescent="0.2">
      <c r="A1105" s="12" t="s">
        <v>420</v>
      </c>
      <c r="B1105" s="12" t="s">
        <v>74</v>
      </c>
      <c r="C1105" s="12">
        <v>2010</v>
      </c>
      <c r="D1105" s="12" t="s">
        <v>380</v>
      </c>
      <c r="E1105" s="12" t="s">
        <v>371</v>
      </c>
      <c r="F1105" s="12">
        <v>9</v>
      </c>
      <c r="G1105" s="15">
        <v>175462</v>
      </c>
    </row>
    <row r="1106" spans="1:7" x14ac:dyDescent="0.2">
      <c r="A1106" s="12" t="s">
        <v>420</v>
      </c>
      <c r="B1106" s="12" t="s">
        <v>74</v>
      </c>
      <c r="C1106" s="12">
        <v>2010</v>
      </c>
      <c r="D1106" s="12" t="s">
        <v>381</v>
      </c>
      <c r="E1106" s="12" t="s">
        <v>372</v>
      </c>
      <c r="F1106" s="12">
        <v>10</v>
      </c>
      <c r="G1106" s="15">
        <v>202076</v>
      </c>
    </row>
    <row r="1107" spans="1:7" x14ac:dyDescent="0.2">
      <c r="A1107" s="12" t="s">
        <v>420</v>
      </c>
      <c r="B1107" s="12" t="s">
        <v>74</v>
      </c>
      <c r="C1107" s="12">
        <v>2010</v>
      </c>
      <c r="D1107" s="12" t="s">
        <v>381</v>
      </c>
      <c r="E1107" s="12" t="s">
        <v>373</v>
      </c>
      <c r="F1107" s="12">
        <v>11</v>
      </c>
      <c r="G1107" s="15">
        <v>237860</v>
      </c>
    </row>
    <row r="1108" spans="1:7" x14ac:dyDescent="0.2">
      <c r="A1108" s="12" t="s">
        <v>420</v>
      </c>
      <c r="B1108" s="12" t="s">
        <v>74</v>
      </c>
      <c r="C1108" s="12">
        <v>2010</v>
      </c>
      <c r="D1108" s="12" t="s">
        <v>381</v>
      </c>
      <c r="E1108" s="12" t="s">
        <v>374</v>
      </c>
      <c r="F1108" s="12">
        <v>12</v>
      </c>
      <c r="G1108" s="15">
        <v>324394</v>
      </c>
    </row>
    <row r="1109" spans="1:7" x14ac:dyDescent="0.2">
      <c r="A1109" s="12" t="s">
        <v>420</v>
      </c>
      <c r="B1109" s="12" t="s">
        <v>74</v>
      </c>
      <c r="C1109" s="12">
        <v>2011</v>
      </c>
      <c r="D1109" s="12" t="s">
        <v>382</v>
      </c>
      <c r="E1109" s="12" t="s">
        <v>375</v>
      </c>
      <c r="F1109" s="12">
        <v>1</v>
      </c>
      <c r="G1109" s="15">
        <v>231644</v>
      </c>
    </row>
    <row r="1110" spans="1:7" x14ac:dyDescent="0.2">
      <c r="A1110" s="12" t="s">
        <v>420</v>
      </c>
      <c r="B1110" s="12" t="s">
        <v>74</v>
      </c>
      <c r="C1110" s="12">
        <v>2011</v>
      </c>
      <c r="D1110" s="12" t="s">
        <v>382</v>
      </c>
      <c r="E1110" s="12" t="s">
        <v>376</v>
      </c>
      <c r="F1110" s="12">
        <v>2</v>
      </c>
      <c r="G1110" s="15">
        <v>228074</v>
      </c>
    </row>
    <row r="1111" spans="1:7" x14ac:dyDescent="0.2">
      <c r="A1111" s="12" t="s">
        <v>420</v>
      </c>
      <c r="B1111" s="12" t="s">
        <v>74</v>
      </c>
      <c r="C1111" s="12">
        <v>2011</v>
      </c>
      <c r="D1111" s="12" t="s">
        <v>382</v>
      </c>
      <c r="E1111" s="12" t="s">
        <v>377</v>
      </c>
      <c r="F1111" s="12">
        <v>3</v>
      </c>
      <c r="G1111" s="15">
        <v>290542</v>
      </c>
    </row>
    <row r="1112" spans="1:7" x14ac:dyDescent="0.2">
      <c r="A1112" s="12" t="s">
        <v>420</v>
      </c>
      <c r="B1112" s="12" t="s">
        <v>74</v>
      </c>
      <c r="C1112" s="12">
        <v>2011</v>
      </c>
      <c r="D1112" s="12" t="s">
        <v>379</v>
      </c>
      <c r="E1112" s="12" t="s">
        <v>366</v>
      </c>
      <c r="F1112" s="12">
        <v>4</v>
      </c>
      <c r="G1112" s="15">
        <v>281638</v>
      </c>
    </row>
    <row r="1113" spans="1:7" x14ac:dyDescent="0.2">
      <c r="A1113" s="12" t="s">
        <v>420</v>
      </c>
      <c r="B1113" s="12" t="s">
        <v>74</v>
      </c>
      <c r="C1113" s="12">
        <v>2011</v>
      </c>
      <c r="D1113" s="12" t="s">
        <v>379</v>
      </c>
      <c r="E1113" s="12" t="s">
        <v>367</v>
      </c>
      <c r="F1113" s="12">
        <v>5</v>
      </c>
      <c r="G1113" s="15">
        <v>288246</v>
      </c>
    </row>
    <row r="1114" spans="1:7" x14ac:dyDescent="0.2">
      <c r="A1114" s="12" t="s">
        <v>420</v>
      </c>
      <c r="B1114" s="12" t="s">
        <v>74</v>
      </c>
      <c r="C1114" s="12">
        <v>2011</v>
      </c>
      <c r="D1114" s="12" t="s">
        <v>379</v>
      </c>
      <c r="E1114" s="12" t="s">
        <v>368</v>
      </c>
      <c r="F1114" s="12">
        <v>6</v>
      </c>
      <c r="G1114" s="15">
        <v>287336</v>
      </c>
    </row>
    <row r="1115" spans="1:7" x14ac:dyDescent="0.2">
      <c r="A1115" s="12" t="s">
        <v>420</v>
      </c>
      <c r="B1115" s="12" t="s">
        <v>74</v>
      </c>
      <c r="C1115" s="12">
        <v>2011</v>
      </c>
      <c r="D1115" s="12" t="s">
        <v>380</v>
      </c>
      <c r="E1115" s="12" t="s">
        <v>369</v>
      </c>
      <c r="F1115" s="12">
        <v>7</v>
      </c>
      <c r="G1115" s="15">
        <v>258594</v>
      </c>
    </row>
    <row r="1116" spans="1:7" x14ac:dyDescent="0.2">
      <c r="A1116" s="12" t="s">
        <v>420</v>
      </c>
      <c r="B1116" s="12" t="s">
        <v>74</v>
      </c>
      <c r="C1116" s="12">
        <v>2011</v>
      </c>
      <c r="D1116" s="12" t="s">
        <v>380</v>
      </c>
      <c r="E1116" s="12" t="s">
        <v>370</v>
      </c>
      <c r="F1116" s="12">
        <v>8</v>
      </c>
      <c r="G1116" s="15">
        <v>285110</v>
      </c>
    </row>
    <row r="1117" spans="1:7" x14ac:dyDescent="0.2">
      <c r="A1117" s="12" t="s">
        <v>420</v>
      </c>
      <c r="B1117" s="12" t="s">
        <v>74</v>
      </c>
      <c r="C1117" s="12">
        <v>2011</v>
      </c>
      <c r="D1117" s="12" t="s">
        <v>380</v>
      </c>
      <c r="E1117" s="12" t="s">
        <v>371</v>
      </c>
      <c r="F1117" s="12">
        <v>9</v>
      </c>
      <c r="G1117" s="15">
        <v>294980</v>
      </c>
    </row>
    <row r="1118" spans="1:7" x14ac:dyDescent="0.2">
      <c r="A1118" s="12" t="s">
        <v>420</v>
      </c>
      <c r="B1118" s="12" t="s">
        <v>74</v>
      </c>
      <c r="C1118" s="12">
        <v>2011</v>
      </c>
      <c r="D1118" s="12" t="s">
        <v>381</v>
      </c>
      <c r="E1118" s="12" t="s">
        <v>372</v>
      </c>
      <c r="F1118" s="12">
        <v>10</v>
      </c>
      <c r="G1118" s="15">
        <v>318150</v>
      </c>
    </row>
    <row r="1119" spans="1:7" x14ac:dyDescent="0.2">
      <c r="A1119" s="12" t="s">
        <v>420</v>
      </c>
      <c r="B1119" s="12" t="s">
        <v>74</v>
      </c>
      <c r="C1119" s="12">
        <v>2011</v>
      </c>
      <c r="D1119" s="12" t="s">
        <v>381</v>
      </c>
      <c r="E1119" s="12" t="s">
        <v>373</v>
      </c>
      <c r="F1119" s="12">
        <v>11</v>
      </c>
      <c r="G1119" s="15">
        <v>341908</v>
      </c>
    </row>
    <row r="1120" spans="1:7" x14ac:dyDescent="0.2">
      <c r="A1120" s="12" t="s">
        <v>420</v>
      </c>
      <c r="B1120" s="12" t="s">
        <v>74</v>
      </c>
      <c r="C1120" s="12">
        <v>2011</v>
      </c>
      <c r="D1120" s="12" t="s">
        <v>381</v>
      </c>
      <c r="E1120" s="12" t="s">
        <v>374</v>
      </c>
      <c r="F1120" s="12">
        <v>12</v>
      </c>
      <c r="G1120" s="15">
        <v>368732</v>
      </c>
    </row>
    <row r="1121" spans="1:7" x14ac:dyDescent="0.2">
      <c r="A1121" s="12" t="s">
        <v>420</v>
      </c>
      <c r="B1121" s="12" t="s">
        <v>74</v>
      </c>
      <c r="C1121" s="12">
        <v>2012</v>
      </c>
      <c r="D1121" s="12" t="s">
        <v>382</v>
      </c>
      <c r="E1121" s="12" t="s">
        <v>375</v>
      </c>
      <c r="F1121" s="12">
        <v>1</v>
      </c>
      <c r="G1121" s="15">
        <v>302484</v>
      </c>
    </row>
    <row r="1122" spans="1:7" x14ac:dyDescent="0.2">
      <c r="A1122" s="12" t="s">
        <v>420</v>
      </c>
      <c r="B1122" s="12" t="s">
        <v>74</v>
      </c>
      <c r="C1122" s="12">
        <v>2012</v>
      </c>
      <c r="D1122" s="12" t="s">
        <v>382</v>
      </c>
      <c r="E1122" s="12" t="s">
        <v>376</v>
      </c>
      <c r="F1122" s="12">
        <v>2</v>
      </c>
      <c r="G1122" s="15">
        <v>301700</v>
      </c>
    </row>
    <row r="1123" spans="1:7" x14ac:dyDescent="0.2">
      <c r="A1123" s="12" t="s">
        <v>420</v>
      </c>
      <c r="B1123" s="12" t="s">
        <v>74</v>
      </c>
      <c r="C1123" s="12">
        <v>2012</v>
      </c>
      <c r="D1123" s="12" t="s">
        <v>382</v>
      </c>
      <c r="E1123" s="12" t="s">
        <v>377</v>
      </c>
      <c r="F1123" s="12">
        <v>3</v>
      </c>
      <c r="G1123" s="15">
        <v>403564</v>
      </c>
    </row>
    <row r="1124" spans="1:7" x14ac:dyDescent="0.2">
      <c r="A1124" s="12" t="s">
        <v>420</v>
      </c>
      <c r="B1124" s="12" t="s">
        <v>74</v>
      </c>
      <c r="C1124" s="12">
        <v>2012</v>
      </c>
      <c r="D1124" s="12" t="s">
        <v>379</v>
      </c>
      <c r="E1124" s="12" t="s">
        <v>366</v>
      </c>
      <c r="F1124" s="12">
        <v>4</v>
      </c>
      <c r="G1124" s="15">
        <v>333606</v>
      </c>
    </row>
    <row r="1125" spans="1:7" x14ac:dyDescent="0.2">
      <c r="A1125" s="12" t="s">
        <v>420</v>
      </c>
      <c r="B1125" s="12" t="s">
        <v>74</v>
      </c>
      <c r="C1125" s="12">
        <v>2012</v>
      </c>
      <c r="D1125" s="12" t="s">
        <v>379</v>
      </c>
      <c r="E1125" s="12" t="s">
        <v>367</v>
      </c>
      <c r="F1125" s="12">
        <v>5</v>
      </c>
      <c r="G1125" s="15">
        <v>353640</v>
      </c>
    </row>
    <row r="1126" spans="1:7" x14ac:dyDescent="0.2">
      <c r="A1126" s="12" t="s">
        <v>420</v>
      </c>
      <c r="B1126" s="12" t="s">
        <v>74</v>
      </c>
      <c r="C1126" s="12">
        <v>2012</v>
      </c>
      <c r="D1126" s="12" t="s">
        <v>379</v>
      </c>
      <c r="E1126" s="12" t="s">
        <v>368</v>
      </c>
      <c r="F1126" s="12">
        <v>6</v>
      </c>
      <c r="G1126" s="15">
        <v>351106</v>
      </c>
    </row>
    <row r="1127" spans="1:7" x14ac:dyDescent="0.2">
      <c r="A1127" s="12" t="s">
        <v>420</v>
      </c>
      <c r="B1127" s="12" t="s">
        <v>74</v>
      </c>
      <c r="C1127" s="12">
        <v>2012</v>
      </c>
      <c r="D1127" s="12" t="s">
        <v>380</v>
      </c>
      <c r="E1127" s="12" t="s">
        <v>369</v>
      </c>
      <c r="F1127" s="12">
        <v>7</v>
      </c>
      <c r="G1127" s="15">
        <v>344876</v>
      </c>
    </row>
    <row r="1128" spans="1:7" x14ac:dyDescent="0.2">
      <c r="A1128" s="12" t="s">
        <v>420</v>
      </c>
      <c r="B1128" s="12" t="s">
        <v>74</v>
      </c>
      <c r="C1128" s="12">
        <v>2012</v>
      </c>
      <c r="D1128" s="12" t="s">
        <v>380</v>
      </c>
      <c r="E1128" s="12" t="s">
        <v>370</v>
      </c>
      <c r="F1128" s="12">
        <v>8</v>
      </c>
      <c r="G1128" s="15">
        <v>345394</v>
      </c>
    </row>
    <row r="1129" spans="1:7" x14ac:dyDescent="0.2">
      <c r="A1129" s="12" t="s">
        <v>420</v>
      </c>
      <c r="B1129" s="12" t="s">
        <v>74</v>
      </c>
      <c r="C1129" s="12">
        <v>2012</v>
      </c>
      <c r="D1129" s="12" t="s">
        <v>380</v>
      </c>
      <c r="E1129" s="12" t="s">
        <v>371</v>
      </c>
      <c r="F1129" s="12">
        <v>9</v>
      </c>
      <c r="G1129" s="15">
        <v>331198</v>
      </c>
    </row>
    <row r="1130" spans="1:7" x14ac:dyDescent="0.2">
      <c r="A1130" s="12" t="s">
        <v>420</v>
      </c>
      <c r="B1130" s="12" t="s">
        <v>74</v>
      </c>
      <c r="C1130" s="12">
        <v>2012</v>
      </c>
      <c r="D1130" s="12" t="s">
        <v>381</v>
      </c>
      <c r="E1130" s="12" t="s">
        <v>372</v>
      </c>
      <c r="F1130" s="12">
        <v>10</v>
      </c>
      <c r="G1130" s="15">
        <v>369908</v>
      </c>
    </row>
    <row r="1131" spans="1:7" x14ac:dyDescent="0.2">
      <c r="A1131" s="12" t="s">
        <v>420</v>
      </c>
      <c r="B1131" s="12" t="s">
        <v>74</v>
      </c>
      <c r="C1131" s="12">
        <v>2012</v>
      </c>
      <c r="D1131" s="12" t="s">
        <v>381</v>
      </c>
      <c r="E1131" s="12" t="s">
        <v>373</v>
      </c>
      <c r="F1131" s="12">
        <v>11</v>
      </c>
      <c r="G1131" s="15">
        <v>383796</v>
      </c>
    </row>
    <row r="1132" spans="1:7" x14ac:dyDescent="0.2">
      <c r="A1132" s="12" t="s">
        <v>420</v>
      </c>
      <c r="B1132" s="12" t="s">
        <v>74</v>
      </c>
      <c r="C1132" s="12">
        <v>2012</v>
      </c>
      <c r="D1132" s="12" t="s">
        <v>381</v>
      </c>
      <c r="E1132" s="12" t="s">
        <v>374</v>
      </c>
      <c r="F1132" s="12">
        <v>12</v>
      </c>
      <c r="G1132" s="15">
        <v>437626</v>
      </c>
    </row>
    <row r="1133" spans="1:7" x14ac:dyDescent="0.2">
      <c r="A1133" s="12" t="s">
        <v>420</v>
      </c>
      <c r="B1133" s="12" t="s">
        <v>74</v>
      </c>
      <c r="C1133" s="12">
        <v>2013</v>
      </c>
      <c r="D1133" s="12" t="s">
        <v>382</v>
      </c>
      <c r="E1133" s="12" t="s">
        <v>375</v>
      </c>
      <c r="F1133" s="12">
        <v>1</v>
      </c>
      <c r="G1133" s="15">
        <v>392630</v>
      </c>
    </row>
    <row r="1134" spans="1:7" x14ac:dyDescent="0.2">
      <c r="A1134" s="12" t="s">
        <v>420</v>
      </c>
      <c r="B1134" s="12" t="s">
        <v>74</v>
      </c>
      <c r="C1134" s="12">
        <v>2013</v>
      </c>
      <c r="D1134" s="12" t="s">
        <v>382</v>
      </c>
      <c r="E1134" s="12" t="s">
        <v>376</v>
      </c>
      <c r="F1134" s="12">
        <v>2</v>
      </c>
      <c r="G1134" s="15">
        <v>368788</v>
      </c>
    </row>
    <row r="1135" spans="1:7" x14ac:dyDescent="0.2">
      <c r="A1135" s="12" t="s">
        <v>420</v>
      </c>
      <c r="B1135" s="12" t="s">
        <v>74</v>
      </c>
      <c r="C1135" s="12">
        <v>2013</v>
      </c>
      <c r="D1135" s="12" t="s">
        <v>382</v>
      </c>
      <c r="E1135" s="12" t="s">
        <v>377</v>
      </c>
      <c r="F1135" s="12">
        <v>3</v>
      </c>
      <c r="G1135" s="15">
        <v>423696</v>
      </c>
    </row>
    <row r="1136" spans="1:7" x14ac:dyDescent="0.2">
      <c r="A1136" s="12" t="s">
        <v>420</v>
      </c>
      <c r="B1136" s="12" t="s">
        <v>74</v>
      </c>
      <c r="C1136" s="12">
        <v>2013</v>
      </c>
      <c r="D1136" s="12" t="s">
        <v>379</v>
      </c>
      <c r="E1136" s="12" t="s">
        <v>366</v>
      </c>
      <c r="F1136" s="12">
        <v>4</v>
      </c>
      <c r="G1136" s="15">
        <v>429156</v>
      </c>
    </row>
    <row r="1137" spans="1:7" x14ac:dyDescent="0.2">
      <c r="A1137" s="12" t="s">
        <v>420</v>
      </c>
      <c r="B1137" s="12" t="s">
        <v>74</v>
      </c>
      <c r="C1137" s="12">
        <v>2013</v>
      </c>
      <c r="D1137" s="12" t="s">
        <v>379</v>
      </c>
      <c r="E1137" s="12" t="s">
        <v>367</v>
      </c>
      <c r="F1137" s="12">
        <v>5</v>
      </c>
      <c r="G1137" s="15">
        <v>389774</v>
      </c>
    </row>
    <row r="1138" spans="1:7" x14ac:dyDescent="0.2">
      <c r="A1138" s="12" t="s">
        <v>420</v>
      </c>
      <c r="B1138" s="12" t="s">
        <v>74</v>
      </c>
      <c r="C1138" s="12">
        <v>2013</v>
      </c>
      <c r="D1138" s="12" t="s">
        <v>379</v>
      </c>
      <c r="E1138" s="12" t="s">
        <v>368</v>
      </c>
      <c r="F1138" s="12">
        <v>6</v>
      </c>
      <c r="G1138" s="15">
        <v>389102</v>
      </c>
    </row>
    <row r="1139" spans="1:7" x14ac:dyDescent="0.2">
      <c r="A1139" s="12" t="s">
        <v>420</v>
      </c>
      <c r="B1139" s="12" t="s">
        <v>74</v>
      </c>
      <c r="C1139" s="12">
        <v>2013</v>
      </c>
      <c r="D1139" s="12" t="s">
        <v>380</v>
      </c>
      <c r="E1139" s="12" t="s">
        <v>369</v>
      </c>
      <c r="F1139" s="12">
        <v>7</v>
      </c>
      <c r="G1139" s="15">
        <v>390516</v>
      </c>
    </row>
    <row r="1140" spans="1:7" x14ac:dyDescent="0.2">
      <c r="A1140" s="12" t="s">
        <v>420</v>
      </c>
      <c r="B1140" s="12" t="s">
        <v>74</v>
      </c>
      <c r="C1140" s="12">
        <v>2013</v>
      </c>
      <c r="D1140" s="12" t="s">
        <v>380</v>
      </c>
      <c r="E1140" s="12" t="s">
        <v>370</v>
      </c>
      <c r="F1140" s="12">
        <v>8</v>
      </c>
      <c r="G1140" s="15">
        <v>356608</v>
      </c>
    </row>
    <row r="1141" spans="1:7" x14ac:dyDescent="0.2">
      <c r="A1141" s="12" t="s">
        <v>420</v>
      </c>
      <c r="B1141" s="12" t="s">
        <v>74</v>
      </c>
      <c r="C1141" s="12">
        <v>2013</v>
      </c>
      <c r="D1141" s="12" t="s">
        <v>380</v>
      </c>
      <c r="E1141" s="12" t="s">
        <v>371</v>
      </c>
      <c r="F1141" s="12">
        <v>9</v>
      </c>
      <c r="G1141" s="15">
        <v>379148</v>
      </c>
    </row>
    <row r="1142" spans="1:7" x14ac:dyDescent="0.2">
      <c r="A1142" s="12" t="s">
        <v>420</v>
      </c>
      <c r="B1142" s="12" t="s">
        <v>74</v>
      </c>
      <c r="C1142" s="12">
        <v>2013</v>
      </c>
      <c r="D1142" s="12" t="s">
        <v>381</v>
      </c>
      <c r="E1142" s="12" t="s">
        <v>372</v>
      </c>
      <c r="F1142" s="12">
        <v>10</v>
      </c>
      <c r="G1142" s="15">
        <v>450450</v>
      </c>
    </row>
    <row r="1143" spans="1:7" x14ac:dyDescent="0.2">
      <c r="A1143" s="12" t="s">
        <v>420</v>
      </c>
      <c r="B1143" s="12" t="s">
        <v>74</v>
      </c>
      <c r="C1143" s="12">
        <v>2013</v>
      </c>
      <c r="D1143" s="12" t="s">
        <v>381</v>
      </c>
      <c r="E1143" s="12" t="s">
        <v>373</v>
      </c>
      <c r="F1143" s="12">
        <v>11</v>
      </c>
      <c r="G1143" s="15">
        <v>450632</v>
      </c>
    </row>
    <row r="1144" spans="1:7" x14ac:dyDescent="0.2">
      <c r="A1144" s="12" t="s">
        <v>420</v>
      </c>
      <c r="B1144" s="12" t="s">
        <v>74</v>
      </c>
      <c r="C1144" s="12">
        <v>2013</v>
      </c>
      <c r="D1144" s="12" t="s">
        <v>381</v>
      </c>
      <c r="E1144" s="12" t="s">
        <v>374</v>
      </c>
      <c r="F1144" s="12">
        <v>12</v>
      </c>
      <c r="G1144" s="15">
        <v>529886</v>
      </c>
    </row>
    <row r="1145" spans="1:7" x14ac:dyDescent="0.2">
      <c r="A1145" s="12" t="s">
        <v>420</v>
      </c>
      <c r="B1145" s="12" t="s">
        <v>74</v>
      </c>
      <c r="C1145" s="12">
        <v>2014</v>
      </c>
      <c r="D1145" s="12" t="s">
        <v>382</v>
      </c>
      <c r="E1145" s="12" t="s">
        <v>375</v>
      </c>
      <c r="F1145" s="12">
        <v>1</v>
      </c>
      <c r="G1145" s="15">
        <v>451934</v>
      </c>
    </row>
    <row r="1146" spans="1:7" x14ac:dyDescent="0.2">
      <c r="A1146" s="12" t="s">
        <v>420</v>
      </c>
      <c r="B1146" s="12" t="s">
        <v>74</v>
      </c>
      <c r="C1146" s="12">
        <v>2014</v>
      </c>
      <c r="D1146" s="12" t="s">
        <v>382</v>
      </c>
      <c r="E1146" s="12" t="s">
        <v>376</v>
      </c>
      <c r="F1146" s="12">
        <v>2</v>
      </c>
      <c r="G1146" s="15">
        <v>444472</v>
      </c>
    </row>
    <row r="1147" spans="1:7" x14ac:dyDescent="0.2">
      <c r="A1147" s="12" t="s">
        <v>420</v>
      </c>
      <c r="B1147" s="12" t="s">
        <v>74</v>
      </c>
      <c r="C1147" s="12">
        <v>2014</v>
      </c>
      <c r="D1147" s="12" t="s">
        <v>382</v>
      </c>
      <c r="E1147" s="12" t="s">
        <v>377</v>
      </c>
      <c r="F1147" s="12">
        <v>3</v>
      </c>
      <c r="G1147" s="15">
        <v>519946</v>
      </c>
    </row>
    <row r="1148" spans="1:7" x14ac:dyDescent="0.2">
      <c r="A1148" s="12" t="s">
        <v>420</v>
      </c>
      <c r="B1148" s="12" t="s">
        <v>74</v>
      </c>
      <c r="C1148" s="12">
        <v>2014</v>
      </c>
      <c r="D1148" s="12" t="s">
        <v>379</v>
      </c>
      <c r="E1148" s="12" t="s">
        <v>366</v>
      </c>
      <c r="F1148" s="12">
        <v>4</v>
      </c>
      <c r="G1148" s="15">
        <v>506170</v>
      </c>
    </row>
    <row r="1149" spans="1:7" x14ac:dyDescent="0.2">
      <c r="A1149" s="12" t="s">
        <v>420</v>
      </c>
      <c r="B1149" s="12" t="s">
        <v>74</v>
      </c>
      <c r="C1149" s="12">
        <v>2014</v>
      </c>
      <c r="D1149" s="12" t="s">
        <v>379</v>
      </c>
      <c r="E1149" s="12" t="s">
        <v>367</v>
      </c>
      <c r="F1149" s="12">
        <v>5</v>
      </c>
      <c r="G1149" s="15">
        <v>468440</v>
      </c>
    </row>
    <row r="1150" spans="1:7" x14ac:dyDescent="0.2">
      <c r="A1150" s="12" t="s">
        <v>420</v>
      </c>
      <c r="B1150" s="12" t="s">
        <v>74</v>
      </c>
      <c r="C1150" s="12">
        <v>2014</v>
      </c>
      <c r="D1150" s="12" t="s">
        <v>379</v>
      </c>
      <c r="E1150" s="12" t="s">
        <v>368</v>
      </c>
      <c r="F1150" s="12">
        <v>6</v>
      </c>
      <c r="G1150" s="15">
        <v>441042</v>
      </c>
    </row>
    <row r="1151" spans="1:7" x14ac:dyDescent="0.2">
      <c r="A1151" s="12" t="s">
        <v>420</v>
      </c>
      <c r="B1151" s="12" t="s">
        <v>74</v>
      </c>
      <c r="C1151" s="12">
        <v>2014</v>
      </c>
      <c r="D1151" s="12" t="s">
        <v>380</v>
      </c>
      <c r="E1151" s="12" t="s">
        <v>369</v>
      </c>
      <c r="F1151" s="12">
        <v>7</v>
      </c>
      <c r="G1151" s="15">
        <v>467292</v>
      </c>
    </row>
    <row r="1152" spans="1:7" x14ac:dyDescent="0.2">
      <c r="A1152" s="12" t="s">
        <v>420</v>
      </c>
      <c r="B1152" s="12" t="s">
        <v>74</v>
      </c>
      <c r="C1152" s="12">
        <v>2014</v>
      </c>
      <c r="D1152" s="12" t="s">
        <v>380</v>
      </c>
      <c r="E1152" s="12" t="s">
        <v>370</v>
      </c>
      <c r="F1152" s="12">
        <v>8</v>
      </c>
      <c r="G1152" s="15">
        <v>449498</v>
      </c>
    </row>
    <row r="1153" spans="1:7" x14ac:dyDescent="0.2">
      <c r="A1153" s="12" t="s">
        <v>420</v>
      </c>
      <c r="B1153" s="12" t="s">
        <v>74</v>
      </c>
      <c r="C1153" s="12">
        <v>2014</v>
      </c>
      <c r="D1153" s="12" t="s">
        <v>380</v>
      </c>
      <c r="E1153" s="12" t="s">
        <v>371</v>
      </c>
      <c r="F1153" s="12">
        <v>9</v>
      </c>
      <c r="G1153" s="15">
        <v>437346</v>
      </c>
    </row>
    <row r="1154" spans="1:7" x14ac:dyDescent="0.2">
      <c r="A1154" s="12" t="s">
        <v>420</v>
      </c>
      <c r="B1154" s="12" t="s">
        <v>74</v>
      </c>
      <c r="C1154" s="12">
        <v>2014</v>
      </c>
      <c r="D1154" s="12" t="s">
        <v>381</v>
      </c>
      <c r="E1154" s="12" t="s">
        <v>372</v>
      </c>
      <c r="F1154" s="12">
        <v>10</v>
      </c>
      <c r="G1154" s="15">
        <v>435204</v>
      </c>
    </row>
    <row r="1155" spans="1:7" x14ac:dyDescent="0.2">
      <c r="A1155" s="12" t="s">
        <v>420</v>
      </c>
      <c r="B1155" s="12" t="s">
        <v>74</v>
      </c>
      <c r="C1155" s="12">
        <v>2014</v>
      </c>
      <c r="D1155" s="12" t="s">
        <v>381</v>
      </c>
      <c r="E1155" s="12" t="s">
        <v>373</v>
      </c>
      <c r="F1155" s="12">
        <v>11</v>
      </c>
      <c r="G1155" s="15">
        <v>475188</v>
      </c>
    </row>
    <row r="1156" spans="1:7" x14ac:dyDescent="0.2">
      <c r="A1156" s="12" t="s">
        <v>420</v>
      </c>
      <c r="B1156" s="12" t="s">
        <v>74</v>
      </c>
      <c r="C1156" s="12">
        <v>2014</v>
      </c>
      <c r="D1156" s="12" t="s">
        <v>381</v>
      </c>
      <c r="E1156" s="12" t="s">
        <v>374</v>
      </c>
      <c r="F1156" s="12">
        <v>12</v>
      </c>
      <c r="G1156" s="15">
        <v>630406</v>
      </c>
    </row>
    <row r="1157" spans="1:7" x14ac:dyDescent="0.2">
      <c r="A1157" s="12" t="s">
        <v>448</v>
      </c>
      <c r="B1157" s="12" t="s">
        <v>4</v>
      </c>
      <c r="C1157" s="12">
        <v>2013</v>
      </c>
      <c r="D1157" s="12" t="s">
        <v>379</v>
      </c>
      <c r="E1157" s="12" t="s">
        <v>367</v>
      </c>
      <c r="F1157" s="12">
        <v>5</v>
      </c>
      <c r="G1157" s="15">
        <v>11870674.760000005</v>
      </c>
    </row>
    <row r="1158" spans="1:7" x14ac:dyDescent="0.2">
      <c r="A1158" s="12" t="s">
        <v>448</v>
      </c>
      <c r="B1158" s="12" t="s">
        <v>4</v>
      </c>
      <c r="C1158" s="12">
        <v>2012</v>
      </c>
      <c r="D1158" s="12" t="s">
        <v>381</v>
      </c>
      <c r="E1158" s="12" t="s">
        <v>373</v>
      </c>
      <c r="F1158" s="12">
        <v>11</v>
      </c>
      <c r="G1158" s="15">
        <v>11825534.98</v>
      </c>
    </row>
    <row r="1159" spans="1:7" x14ac:dyDescent="0.2">
      <c r="A1159" s="12" t="s">
        <v>448</v>
      </c>
      <c r="B1159" s="12" t="s">
        <v>4</v>
      </c>
      <c r="C1159" s="12">
        <v>2013</v>
      </c>
      <c r="D1159" s="12" t="s">
        <v>382</v>
      </c>
      <c r="E1159" s="12" t="s">
        <v>375</v>
      </c>
      <c r="F1159" s="12">
        <v>1</v>
      </c>
      <c r="G1159" s="15">
        <v>11824785.059999997</v>
      </c>
    </row>
    <row r="1160" spans="1:7" x14ac:dyDescent="0.2">
      <c r="A1160" s="12" t="s">
        <v>448</v>
      </c>
      <c r="B1160" s="12" t="s">
        <v>4</v>
      </c>
      <c r="C1160" s="12">
        <v>2013</v>
      </c>
      <c r="D1160" s="12" t="s">
        <v>380</v>
      </c>
      <c r="E1160" s="12" t="s">
        <v>369</v>
      </c>
      <c r="F1160" s="12">
        <v>7</v>
      </c>
      <c r="G1160" s="15">
        <v>11807510.330000032</v>
      </c>
    </row>
    <row r="1161" spans="1:7" x14ac:dyDescent="0.2">
      <c r="A1161" s="12" t="s">
        <v>448</v>
      </c>
      <c r="B1161" s="12" t="s">
        <v>4</v>
      </c>
      <c r="C1161" s="12">
        <v>2013</v>
      </c>
      <c r="D1161" s="12" t="s">
        <v>381</v>
      </c>
      <c r="E1161" s="12" t="s">
        <v>372</v>
      </c>
      <c r="F1161" s="12">
        <v>10</v>
      </c>
      <c r="G1161" s="15">
        <v>11656039.689999986</v>
      </c>
    </row>
    <row r="1162" spans="1:7" x14ac:dyDescent="0.2">
      <c r="A1162" s="12" t="s">
        <v>446</v>
      </c>
      <c r="B1162" s="12" t="s">
        <v>4</v>
      </c>
      <c r="C1162" s="12">
        <v>2011</v>
      </c>
      <c r="D1162" s="12" t="s">
        <v>380</v>
      </c>
      <c r="E1162" s="12" t="s">
        <v>369</v>
      </c>
      <c r="F1162" s="12">
        <v>7</v>
      </c>
      <c r="G1162" s="15">
        <v>11633654.019999996</v>
      </c>
    </row>
    <row r="1163" spans="1:7" x14ac:dyDescent="0.2">
      <c r="A1163" s="12" t="s">
        <v>446</v>
      </c>
      <c r="B1163" s="12" t="s">
        <v>4</v>
      </c>
      <c r="C1163" s="12">
        <v>2010</v>
      </c>
      <c r="D1163" s="12" t="s">
        <v>381</v>
      </c>
      <c r="E1163" s="12" t="s">
        <v>373</v>
      </c>
      <c r="F1163" s="12">
        <v>11</v>
      </c>
      <c r="G1163" s="15">
        <v>11628244.490000006</v>
      </c>
    </row>
    <row r="1164" spans="1:7" x14ac:dyDescent="0.2">
      <c r="A1164" s="12" t="s">
        <v>420</v>
      </c>
      <c r="B1164" s="12" t="s">
        <v>4</v>
      </c>
      <c r="C1164" s="12">
        <v>2014</v>
      </c>
      <c r="D1164" s="12" t="s">
        <v>381</v>
      </c>
      <c r="E1164" s="12" t="s">
        <v>374</v>
      </c>
      <c r="F1164" s="12">
        <v>12</v>
      </c>
      <c r="G1164" s="15">
        <v>11620548.529999997</v>
      </c>
    </row>
    <row r="1165" spans="1:7" x14ac:dyDescent="0.2">
      <c r="A1165" s="12" t="s">
        <v>414</v>
      </c>
      <c r="B1165" s="12" t="s">
        <v>4</v>
      </c>
      <c r="C1165" s="12">
        <v>2011</v>
      </c>
      <c r="D1165" s="12" t="s">
        <v>381</v>
      </c>
      <c r="E1165" s="12" t="s">
        <v>372</v>
      </c>
      <c r="F1165" s="12">
        <v>10</v>
      </c>
      <c r="G1165" s="15">
        <v>11504273.160000006</v>
      </c>
    </row>
    <row r="1166" spans="1:7" x14ac:dyDescent="0.2">
      <c r="A1166" s="12" t="s">
        <v>421</v>
      </c>
      <c r="B1166" s="12" t="s">
        <v>4</v>
      </c>
      <c r="C1166" s="12">
        <v>2010</v>
      </c>
      <c r="D1166" s="12" t="s">
        <v>382</v>
      </c>
      <c r="E1166" s="12" t="s">
        <v>376</v>
      </c>
      <c r="F1166" s="12">
        <v>2</v>
      </c>
      <c r="G1166" s="15">
        <v>11418379.280000003</v>
      </c>
    </row>
    <row r="1167" spans="1:7" x14ac:dyDescent="0.2">
      <c r="A1167" s="12" t="s">
        <v>448</v>
      </c>
      <c r="B1167" s="12" t="s">
        <v>4</v>
      </c>
      <c r="C1167" s="12">
        <v>2013</v>
      </c>
      <c r="D1167" s="12" t="s">
        <v>379</v>
      </c>
      <c r="E1167" s="12" t="s">
        <v>368</v>
      </c>
      <c r="F1167" s="12">
        <v>6</v>
      </c>
      <c r="G1167" s="15">
        <v>11358097.989999996</v>
      </c>
    </row>
    <row r="1168" spans="1:7" x14ac:dyDescent="0.2">
      <c r="A1168" s="12" t="s">
        <v>448</v>
      </c>
      <c r="B1168" s="12" t="s">
        <v>4</v>
      </c>
      <c r="C1168" s="12">
        <v>2013</v>
      </c>
      <c r="D1168" s="12" t="s">
        <v>382</v>
      </c>
      <c r="E1168" s="12" t="s">
        <v>376</v>
      </c>
      <c r="F1168" s="12">
        <v>2</v>
      </c>
      <c r="G1168" s="15">
        <v>11298357.23</v>
      </c>
    </row>
    <row r="1169" spans="1:7" x14ac:dyDescent="0.2">
      <c r="A1169" s="12" t="s">
        <v>424</v>
      </c>
      <c r="B1169" s="12" t="s">
        <v>4</v>
      </c>
      <c r="C1169" s="12">
        <v>2010</v>
      </c>
      <c r="D1169" s="12" t="s">
        <v>380</v>
      </c>
      <c r="E1169" s="12" t="s">
        <v>370</v>
      </c>
      <c r="F1169" s="12">
        <v>8</v>
      </c>
      <c r="G1169" s="15">
        <v>11263224.760000005</v>
      </c>
    </row>
    <row r="1170" spans="1:7" x14ac:dyDescent="0.2">
      <c r="A1170" s="12" t="s">
        <v>424</v>
      </c>
      <c r="B1170" s="12" t="s">
        <v>4</v>
      </c>
      <c r="C1170" s="12">
        <v>2010</v>
      </c>
      <c r="D1170" s="12" t="s">
        <v>380</v>
      </c>
      <c r="E1170" s="12" t="s">
        <v>369</v>
      </c>
      <c r="F1170" s="12">
        <v>7</v>
      </c>
      <c r="G1170" s="15">
        <v>11182489.84</v>
      </c>
    </row>
    <row r="1171" spans="1:7" x14ac:dyDescent="0.2">
      <c r="A1171" s="12" t="s">
        <v>448</v>
      </c>
      <c r="B1171" s="12" t="s">
        <v>4</v>
      </c>
      <c r="C1171" s="12">
        <v>2013</v>
      </c>
      <c r="D1171" s="12" t="s">
        <v>380</v>
      </c>
      <c r="E1171" s="12" t="s">
        <v>370</v>
      </c>
      <c r="F1171" s="12">
        <v>8</v>
      </c>
      <c r="G1171" s="15">
        <v>11142402.860000003</v>
      </c>
    </row>
    <row r="1172" spans="1:7" x14ac:dyDescent="0.2">
      <c r="A1172" s="12" t="s">
        <v>453</v>
      </c>
      <c r="B1172" s="12" t="s">
        <v>4</v>
      </c>
      <c r="C1172" s="12">
        <v>2012</v>
      </c>
      <c r="D1172" s="12" t="s">
        <v>382</v>
      </c>
      <c r="E1172" s="12" t="s">
        <v>376</v>
      </c>
      <c r="F1172" s="12">
        <v>2</v>
      </c>
      <c r="G1172" s="15">
        <v>11097702.339999991</v>
      </c>
    </row>
    <row r="1173" spans="1:7" x14ac:dyDescent="0.2">
      <c r="A1173" s="12" t="s">
        <v>446</v>
      </c>
      <c r="B1173" s="12" t="s">
        <v>4</v>
      </c>
      <c r="C1173" s="12">
        <v>2014</v>
      </c>
      <c r="D1173" s="12" t="s">
        <v>381</v>
      </c>
      <c r="E1173" s="12" t="s">
        <v>374</v>
      </c>
      <c r="F1173" s="12">
        <v>12</v>
      </c>
      <c r="G1173" s="15">
        <v>11079191.599999998</v>
      </c>
    </row>
    <row r="1174" spans="1:7" x14ac:dyDescent="0.2">
      <c r="A1174" s="12" t="s">
        <v>424</v>
      </c>
      <c r="B1174" s="12" t="s">
        <v>4</v>
      </c>
      <c r="C1174" s="12">
        <v>2010</v>
      </c>
      <c r="D1174" s="12" t="s">
        <v>382</v>
      </c>
      <c r="E1174" s="12" t="s">
        <v>377</v>
      </c>
      <c r="F1174" s="12">
        <v>3</v>
      </c>
      <c r="G1174" s="15">
        <v>11070619.649999989</v>
      </c>
    </row>
    <row r="1175" spans="1:7" x14ac:dyDescent="0.2">
      <c r="A1175" s="12" t="s">
        <v>448</v>
      </c>
      <c r="B1175" s="12" t="s">
        <v>4</v>
      </c>
      <c r="C1175" s="12">
        <v>2012</v>
      </c>
      <c r="D1175" s="12" t="s">
        <v>381</v>
      </c>
      <c r="E1175" s="12" t="s">
        <v>372</v>
      </c>
      <c r="F1175" s="12">
        <v>10</v>
      </c>
      <c r="G1175" s="15">
        <v>10947960.599999981</v>
      </c>
    </row>
    <row r="1176" spans="1:7" x14ac:dyDescent="0.2">
      <c r="A1176" s="12" t="s">
        <v>414</v>
      </c>
      <c r="B1176" s="12" t="s">
        <v>4</v>
      </c>
      <c r="C1176" s="12">
        <v>2011</v>
      </c>
      <c r="D1176" s="12" t="s">
        <v>380</v>
      </c>
      <c r="E1176" s="12" t="s">
        <v>370</v>
      </c>
      <c r="F1176" s="12">
        <v>8</v>
      </c>
      <c r="G1176" s="15">
        <v>10947154.820000004</v>
      </c>
    </row>
    <row r="1177" spans="1:7" x14ac:dyDescent="0.2">
      <c r="A1177" s="12" t="s">
        <v>414</v>
      </c>
      <c r="B1177" s="12" t="s">
        <v>4</v>
      </c>
      <c r="C1177" s="12">
        <v>2011</v>
      </c>
      <c r="D1177" s="12" t="s">
        <v>379</v>
      </c>
      <c r="E1177" s="12" t="s">
        <v>368</v>
      </c>
      <c r="F1177" s="12">
        <v>6</v>
      </c>
      <c r="G1177" s="15">
        <v>10897677.539999999</v>
      </c>
    </row>
    <row r="1178" spans="1:7" x14ac:dyDescent="0.2">
      <c r="A1178" s="12" t="s">
        <v>448</v>
      </c>
      <c r="B1178" s="12" t="s">
        <v>4</v>
      </c>
      <c r="C1178" s="12">
        <v>2013</v>
      </c>
      <c r="D1178" s="12" t="s">
        <v>380</v>
      </c>
      <c r="E1178" s="12" t="s">
        <v>371</v>
      </c>
      <c r="F1178" s="12">
        <v>9</v>
      </c>
      <c r="G1178" s="15">
        <v>10790020.880000016</v>
      </c>
    </row>
    <row r="1179" spans="1:7" x14ac:dyDescent="0.2">
      <c r="A1179" s="12" t="s">
        <v>421</v>
      </c>
      <c r="B1179" s="12" t="s">
        <v>4</v>
      </c>
      <c r="C1179" s="12">
        <v>2010</v>
      </c>
      <c r="D1179" s="12" t="s">
        <v>382</v>
      </c>
      <c r="E1179" s="12" t="s">
        <v>375</v>
      </c>
      <c r="F1179" s="12">
        <v>1</v>
      </c>
      <c r="G1179" s="15">
        <v>10713818.200000001</v>
      </c>
    </row>
    <row r="1180" spans="1:7" x14ac:dyDescent="0.2">
      <c r="A1180" s="12" t="s">
        <v>413</v>
      </c>
      <c r="B1180" s="12" t="s">
        <v>4</v>
      </c>
      <c r="C1180" s="12">
        <v>2014</v>
      </c>
      <c r="D1180" s="12" t="s">
        <v>382</v>
      </c>
      <c r="E1180" s="12" t="s">
        <v>377</v>
      </c>
      <c r="F1180" s="12">
        <v>3</v>
      </c>
      <c r="G1180" s="15">
        <v>10666666.82</v>
      </c>
    </row>
    <row r="1181" spans="1:7" x14ac:dyDescent="0.2">
      <c r="A1181" s="12" t="s">
        <v>414</v>
      </c>
      <c r="B1181" s="12" t="s">
        <v>4</v>
      </c>
      <c r="C1181" s="12">
        <v>2011</v>
      </c>
      <c r="D1181" s="12" t="s">
        <v>379</v>
      </c>
      <c r="E1181" s="12" t="s">
        <v>367</v>
      </c>
      <c r="F1181" s="12">
        <v>5</v>
      </c>
      <c r="G1181" s="15">
        <v>10661348.230000004</v>
      </c>
    </row>
    <row r="1182" spans="1:7" x14ac:dyDescent="0.2">
      <c r="A1182" s="12" t="s">
        <v>413</v>
      </c>
      <c r="B1182" s="12" t="s">
        <v>4</v>
      </c>
      <c r="C1182" s="12">
        <v>2014</v>
      </c>
      <c r="D1182" s="12" t="s">
        <v>381</v>
      </c>
      <c r="E1182" s="12" t="s">
        <v>373</v>
      </c>
      <c r="F1182" s="12">
        <v>11</v>
      </c>
      <c r="G1182" s="15">
        <v>10610440.48</v>
      </c>
    </row>
    <row r="1183" spans="1:7" x14ac:dyDescent="0.2">
      <c r="A1183" s="12" t="s">
        <v>414</v>
      </c>
      <c r="B1183" s="12" t="s">
        <v>4</v>
      </c>
      <c r="C1183" s="12">
        <v>2011</v>
      </c>
      <c r="D1183" s="12" t="s">
        <v>379</v>
      </c>
      <c r="E1183" s="12" t="s">
        <v>366</v>
      </c>
      <c r="F1183" s="12">
        <v>4</v>
      </c>
      <c r="G1183" s="15">
        <v>10579176.259999998</v>
      </c>
    </row>
    <row r="1184" spans="1:7" x14ac:dyDescent="0.2">
      <c r="A1184" s="12" t="s">
        <v>413</v>
      </c>
      <c r="B1184" s="12" t="s">
        <v>4</v>
      </c>
      <c r="C1184" s="12">
        <v>2014</v>
      </c>
      <c r="D1184" s="12" t="s">
        <v>379</v>
      </c>
      <c r="E1184" s="12" t="s">
        <v>366</v>
      </c>
      <c r="F1184" s="12">
        <v>4</v>
      </c>
      <c r="G1184" s="15">
        <v>10410759.360000001</v>
      </c>
    </row>
    <row r="1185" spans="1:7" x14ac:dyDescent="0.2">
      <c r="A1185" s="12" t="s">
        <v>453</v>
      </c>
      <c r="B1185" s="12" t="s">
        <v>4</v>
      </c>
      <c r="C1185" s="12">
        <v>2011</v>
      </c>
      <c r="D1185" s="12" t="s">
        <v>381</v>
      </c>
      <c r="E1185" s="12" t="s">
        <v>374</v>
      </c>
      <c r="F1185" s="12">
        <v>12</v>
      </c>
      <c r="G1185" s="15">
        <v>10360247.019999996</v>
      </c>
    </row>
    <row r="1186" spans="1:7" x14ac:dyDescent="0.2">
      <c r="A1186" s="12" t="s">
        <v>446</v>
      </c>
      <c r="B1186" s="12" t="s">
        <v>4</v>
      </c>
      <c r="C1186" s="12">
        <v>2010</v>
      </c>
      <c r="D1186" s="12" t="s">
        <v>381</v>
      </c>
      <c r="E1186" s="12" t="s">
        <v>374</v>
      </c>
      <c r="F1186" s="12">
        <v>12</v>
      </c>
      <c r="G1186" s="15">
        <v>10326769.02</v>
      </c>
    </row>
    <row r="1187" spans="1:7" x14ac:dyDescent="0.2">
      <c r="A1187" s="12" t="s">
        <v>448</v>
      </c>
      <c r="B1187" s="12" t="s">
        <v>4</v>
      </c>
      <c r="C1187" s="12">
        <v>2012</v>
      </c>
      <c r="D1187" s="12" t="s">
        <v>379</v>
      </c>
      <c r="E1187" s="12" t="s">
        <v>367</v>
      </c>
      <c r="F1187" s="12">
        <v>5</v>
      </c>
      <c r="G1187" s="15">
        <v>10324959.640000004</v>
      </c>
    </row>
    <row r="1188" spans="1:7" x14ac:dyDescent="0.2">
      <c r="A1188" s="12" t="s">
        <v>448</v>
      </c>
      <c r="B1188" s="12" t="s">
        <v>4</v>
      </c>
      <c r="C1188" s="12">
        <v>2012</v>
      </c>
      <c r="D1188" s="12" t="s">
        <v>379</v>
      </c>
      <c r="E1188" s="12" t="s">
        <v>366</v>
      </c>
      <c r="F1188" s="12">
        <v>4</v>
      </c>
      <c r="G1188" s="15">
        <v>10189597.929999996</v>
      </c>
    </row>
    <row r="1189" spans="1:7" x14ac:dyDescent="0.2">
      <c r="A1189" s="12" t="s">
        <v>448</v>
      </c>
      <c r="B1189" s="12" t="s">
        <v>4</v>
      </c>
      <c r="C1189" s="12">
        <v>2012</v>
      </c>
      <c r="D1189" s="12" t="s">
        <v>380</v>
      </c>
      <c r="E1189" s="12" t="s">
        <v>371</v>
      </c>
      <c r="F1189" s="12">
        <v>9</v>
      </c>
      <c r="G1189" s="15">
        <v>10151547.52</v>
      </c>
    </row>
    <row r="1190" spans="1:7" x14ac:dyDescent="0.2">
      <c r="A1190" s="12" t="s">
        <v>448</v>
      </c>
      <c r="B1190" s="12" t="s">
        <v>4</v>
      </c>
      <c r="C1190" s="12">
        <v>2012</v>
      </c>
      <c r="D1190" s="12" t="s">
        <v>380</v>
      </c>
      <c r="E1190" s="12" t="s">
        <v>370</v>
      </c>
      <c r="F1190" s="12">
        <v>8</v>
      </c>
      <c r="G1190" s="15">
        <v>10124813.359999998</v>
      </c>
    </row>
    <row r="1191" spans="1:7" x14ac:dyDescent="0.2">
      <c r="A1191" s="12" t="s">
        <v>413</v>
      </c>
      <c r="B1191" s="12" t="s">
        <v>4</v>
      </c>
      <c r="C1191" s="12">
        <v>2014</v>
      </c>
      <c r="D1191" s="12" t="s">
        <v>381</v>
      </c>
      <c r="E1191" s="12" t="s">
        <v>372</v>
      </c>
      <c r="F1191" s="12">
        <v>10</v>
      </c>
      <c r="G1191" s="15">
        <v>10120247.459999999</v>
      </c>
    </row>
    <row r="1192" spans="1:7" x14ac:dyDescent="0.2">
      <c r="A1192" s="12" t="s">
        <v>414</v>
      </c>
      <c r="B1192" s="12" t="s">
        <v>4</v>
      </c>
      <c r="C1192" s="12">
        <v>2011</v>
      </c>
      <c r="D1192" s="12" t="s">
        <v>380</v>
      </c>
      <c r="E1192" s="12" t="s">
        <v>371</v>
      </c>
      <c r="F1192" s="12">
        <v>9</v>
      </c>
      <c r="G1192" s="15">
        <v>10102342.429999996</v>
      </c>
    </row>
    <row r="1193" spans="1:7" x14ac:dyDescent="0.2">
      <c r="A1193" s="12" t="s">
        <v>424</v>
      </c>
      <c r="B1193" s="12" t="s">
        <v>4</v>
      </c>
      <c r="C1193" s="12">
        <v>2010</v>
      </c>
      <c r="D1193" s="12" t="s">
        <v>379</v>
      </c>
      <c r="E1193" s="12" t="s">
        <v>367</v>
      </c>
      <c r="F1193" s="12">
        <v>5</v>
      </c>
      <c r="G1193" s="15">
        <v>10080492.429999998</v>
      </c>
    </row>
    <row r="1194" spans="1:7" x14ac:dyDescent="0.2">
      <c r="A1194" s="12" t="s">
        <v>413</v>
      </c>
      <c r="B1194" s="12" t="s">
        <v>4</v>
      </c>
      <c r="C1194" s="12">
        <v>2014</v>
      </c>
      <c r="D1194" s="12" t="s">
        <v>382</v>
      </c>
      <c r="E1194" s="12" t="s">
        <v>375</v>
      </c>
      <c r="F1194" s="12">
        <v>1</v>
      </c>
      <c r="G1194" s="15">
        <v>10014094.490000002</v>
      </c>
    </row>
    <row r="1195" spans="1:7" x14ac:dyDescent="0.2">
      <c r="A1195" s="12" t="s">
        <v>413</v>
      </c>
      <c r="B1195" s="12" t="s">
        <v>4</v>
      </c>
      <c r="C1195" s="12">
        <v>2012</v>
      </c>
      <c r="D1195" s="12" t="s">
        <v>381</v>
      </c>
      <c r="E1195" s="12" t="s">
        <v>374</v>
      </c>
      <c r="F1195" s="12">
        <v>12</v>
      </c>
      <c r="G1195" s="15">
        <v>10000582.129999997</v>
      </c>
    </row>
    <row r="1196" spans="1:7" x14ac:dyDescent="0.2">
      <c r="A1196" s="12" t="s">
        <v>413</v>
      </c>
      <c r="B1196" s="12" t="s">
        <v>4</v>
      </c>
      <c r="C1196" s="12">
        <v>2014</v>
      </c>
      <c r="D1196" s="12" t="s">
        <v>380</v>
      </c>
      <c r="E1196" s="12" t="s">
        <v>371</v>
      </c>
      <c r="F1196" s="12">
        <v>9</v>
      </c>
      <c r="G1196" s="15">
        <v>9972969.729999993</v>
      </c>
    </row>
    <row r="1197" spans="1:7" x14ac:dyDescent="0.2">
      <c r="A1197" s="12" t="s">
        <v>414</v>
      </c>
      <c r="B1197" s="12" t="s">
        <v>4</v>
      </c>
      <c r="C1197" s="12">
        <v>2010</v>
      </c>
      <c r="D1197" s="12" t="s">
        <v>381</v>
      </c>
      <c r="E1197" s="12" t="s">
        <v>374</v>
      </c>
      <c r="F1197" s="12">
        <v>12</v>
      </c>
      <c r="G1197" s="15">
        <v>9901086.459999999</v>
      </c>
    </row>
    <row r="1198" spans="1:7" x14ac:dyDescent="0.2">
      <c r="A1198" s="12" t="s">
        <v>414</v>
      </c>
      <c r="B1198" s="12" t="s">
        <v>4</v>
      </c>
      <c r="C1198" s="12">
        <v>2011</v>
      </c>
      <c r="D1198" s="12" t="s">
        <v>380</v>
      </c>
      <c r="E1198" s="12" t="s">
        <v>369</v>
      </c>
      <c r="F1198" s="12">
        <v>7</v>
      </c>
      <c r="G1198" s="15">
        <v>9857933.9700000025</v>
      </c>
    </row>
    <row r="1199" spans="1:7" x14ac:dyDescent="0.2">
      <c r="A1199" s="12" t="s">
        <v>448</v>
      </c>
      <c r="B1199" s="12" t="s">
        <v>4</v>
      </c>
      <c r="C1199" s="12">
        <v>2012</v>
      </c>
      <c r="D1199" s="12" t="s">
        <v>380</v>
      </c>
      <c r="E1199" s="12" t="s">
        <v>369</v>
      </c>
      <c r="F1199" s="12">
        <v>7</v>
      </c>
      <c r="G1199" s="15">
        <v>9826656.2400000039</v>
      </c>
    </row>
    <row r="1200" spans="1:7" x14ac:dyDescent="0.2">
      <c r="A1200" s="12" t="s">
        <v>413</v>
      </c>
      <c r="B1200" s="12" t="s">
        <v>4</v>
      </c>
      <c r="C1200" s="12">
        <v>2014</v>
      </c>
      <c r="D1200" s="12" t="s">
        <v>380</v>
      </c>
      <c r="E1200" s="12" t="s">
        <v>369</v>
      </c>
      <c r="F1200" s="12">
        <v>7</v>
      </c>
      <c r="G1200" s="15">
        <v>9779377.2600000016</v>
      </c>
    </row>
    <row r="1201" spans="1:7" x14ac:dyDescent="0.2">
      <c r="A1201" s="12" t="s">
        <v>446</v>
      </c>
      <c r="B1201" s="12" t="s">
        <v>4</v>
      </c>
      <c r="C1201" s="12">
        <v>2011</v>
      </c>
      <c r="D1201" s="12" t="s">
        <v>382</v>
      </c>
      <c r="E1201" s="12" t="s">
        <v>377</v>
      </c>
      <c r="F1201" s="12">
        <v>3</v>
      </c>
      <c r="G1201" s="15">
        <v>9774151.2800000012</v>
      </c>
    </row>
    <row r="1202" spans="1:7" x14ac:dyDescent="0.2">
      <c r="A1202" s="12" t="s">
        <v>448</v>
      </c>
      <c r="B1202" s="12" t="s">
        <v>4</v>
      </c>
      <c r="C1202" s="12">
        <v>2012</v>
      </c>
      <c r="D1202" s="12" t="s">
        <v>379</v>
      </c>
      <c r="E1202" s="12" t="s">
        <v>368</v>
      </c>
      <c r="F1202" s="12">
        <v>6</v>
      </c>
      <c r="G1202" s="15">
        <v>9685678.5699999947</v>
      </c>
    </row>
    <row r="1203" spans="1:7" x14ac:dyDescent="0.2">
      <c r="A1203" s="12" t="s">
        <v>446</v>
      </c>
      <c r="B1203" s="12" t="s">
        <v>4</v>
      </c>
      <c r="C1203" s="12">
        <v>2010</v>
      </c>
      <c r="D1203" s="12" t="s">
        <v>379</v>
      </c>
      <c r="E1203" s="12" t="s">
        <v>366</v>
      </c>
      <c r="F1203" s="12">
        <v>4</v>
      </c>
      <c r="G1203" s="15">
        <v>9684022.0500000007</v>
      </c>
    </row>
    <row r="1204" spans="1:7" x14ac:dyDescent="0.2">
      <c r="A1204" s="12" t="s">
        <v>453</v>
      </c>
      <c r="B1204" s="12" t="s">
        <v>4</v>
      </c>
      <c r="C1204" s="12">
        <v>2012</v>
      </c>
      <c r="D1204" s="12" t="s">
        <v>382</v>
      </c>
      <c r="E1204" s="12" t="s">
        <v>375</v>
      </c>
      <c r="F1204" s="12">
        <v>1</v>
      </c>
      <c r="G1204" s="15">
        <v>9682326.0900000017</v>
      </c>
    </row>
    <row r="1205" spans="1:7" x14ac:dyDescent="0.2">
      <c r="A1205" s="12" t="s">
        <v>413</v>
      </c>
      <c r="B1205" s="12" t="s">
        <v>4</v>
      </c>
      <c r="C1205" s="12">
        <v>2014</v>
      </c>
      <c r="D1205" s="12" t="s">
        <v>380</v>
      </c>
      <c r="E1205" s="12" t="s">
        <v>370</v>
      </c>
      <c r="F1205" s="12">
        <v>8</v>
      </c>
      <c r="G1205" s="15">
        <v>9636239.2400000058</v>
      </c>
    </row>
    <row r="1206" spans="1:7" x14ac:dyDescent="0.2">
      <c r="A1206" s="12" t="s">
        <v>413</v>
      </c>
      <c r="B1206" s="12" t="s">
        <v>4</v>
      </c>
      <c r="C1206" s="12">
        <v>2014</v>
      </c>
      <c r="D1206" s="12" t="s">
        <v>379</v>
      </c>
      <c r="E1206" s="12" t="s">
        <v>368</v>
      </c>
      <c r="F1206" s="12">
        <v>6</v>
      </c>
      <c r="G1206" s="15">
        <v>9633169.1099999957</v>
      </c>
    </row>
    <row r="1207" spans="1:7" x14ac:dyDescent="0.2">
      <c r="A1207" s="12" t="s">
        <v>448</v>
      </c>
      <c r="B1207" s="12" t="s">
        <v>4</v>
      </c>
      <c r="C1207" s="12">
        <v>2012</v>
      </c>
      <c r="D1207" s="12" t="s">
        <v>382</v>
      </c>
      <c r="E1207" s="12" t="s">
        <v>377</v>
      </c>
      <c r="F1207" s="12">
        <v>3</v>
      </c>
      <c r="G1207" s="15">
        <v>9565001.7499999832</v>
      </c>
    </row>
    <row r="1208" spans="1:7" x14ac:dyDescent="0.2">
      <c r="A1208" s="12" t="s">
        <v>424</v>
      </c>
      <c r="B1208" s="12" t="s">
        <v>4</v>
      </c>
      <c r="C1208" s="12">
        <v>2010</v>
      </c>
      <c r="D1208" s="12" t="s">
        <v>382</v>
      </c>
      <c r="E1208" s="12" t="s">
        <v>376</v>
      </c>
      <c r="F1208" s="12">
        <v>2</v>
      </c>
      <c r="G1208" s="15">
        <v>9481048.9499999899</v>
      </c>
    </row>
    <row r="1209" spans="1:7" x14ac:dyDescent="0.2">
      <c r="A1209" s="12" t="s">
        <v>420</v>
      </c>
      <c r="B1209" s="12" t="s">
        <v>4</v>
      </c>
      <c r="C1209" s="12">
        <v>2013</v>
      </c>
      <c r="D1209" s="12" t="s">
        <v>381</v>
      </c>
      <c r="E1209" s="12" t="s">
        <v>374</v>
      </c>
      <c r="F1209" s="12">
        <v>12</v>
      </c>
      <c r="G1209" s="15">
        <v>9448295.1899999995</v>
      </c>
    </row>
    <row r="1210" spans="1:7" x14ac:dyDescent="0.2">
      <c r="A1210" s="12" t="s">
        <v>413</v>
      </c>
      <c r="B1210" s="12" t="s">
        <v>4</v>
      </c>
      <c r="C1210" s="12">
        <v>2014</v>
      </c>
      <c r="D1210" s="12" t="s">
        <v>382</v>
      </c>
      <c r="E1210" s="12" t="s">
        <v>376</v>
      </c>
      <c r="F1210" s="12">
        <v>2</v>
      </c>
      <c r="G1210" s="15">
        <v>9439869.839999998</v>
      </c>
    </row>
    <row r="1211" spans="1:7" x14ac:dyDescent="0.2">
      <c r="A1211" s="12" t="s">
        <v>413</v>
      </c>
      <c r="B1211" s="12" t="s">
        <v>4</v>
      </c>
      <c r="C1211" s="12">
        <v>2013</v>
      </c>
      <c r="D1211" s="12" t="s">
        <v>381</v>
      </c>
      <c r="E1211" s="12" t="s">
        <v>372</v>
      </c>
      <c r="F1211" s="12">
        <v>10</v>
      </c>
      <c r="G1211" s="15">
        <v>9396102.2799999993</v>
      </c>
    </row>
    <row r="1212" spans="1:7" x14ac:dyDescent="0.2">
      <c r="A1212" s="12" t="s">
        <v>446</v>
      </c>
      <c r="B1212" s="12" t="s">
        <v>4</v>
      </c>
      <c r="C1212" s="12">
        <v>2010</v>
      </c>
      <c r="D1212" s="12" t="s">
        <v>382</v>
      </c>
      <c r="E1212" s="12" t="s">
        <v>377</v>
      </c>
      <c r="F1212" s="12">
        <v>3</v>
      </c>
      <c r="G1212" s="15">
        <v>9359974.0999999978</v>
      </c>
    </row>
    <row r="1213" spans="1:7" x14ac:dyDescent="0.2">
      <c r="A1213" s="12" t="s">
        <v>420</v>
      </c>
      <c r="B1213" s="12" t="s">
        <v>4</v>
      </c>
      <c r="C1213" s="12">
        <v>2014</v>
      </c>
      <c r="D1213" s="12" t="s">
        <v>382</v>
      </c>
      <c r="E1213" s="12" t="s">
        <v>377</v>
      </c>
      <c r="F1213" s="12">
        <v>3</v>
      </c>
      <c r="G1213" s="15">
        <v>9345190.4399999976</v>
      </c>
    </row>
    <row r="1214" spans="1:7" x14ac:dyDescent="0.2">
      <c r="A1214" s="12" t="s">
        <v>413</v>
      </c>
      <c r="B1214" s="12" t="s">
        <v>4</v>
      </c>
      <c r="C1214" s="12">
        <v>2013</v>
      </c>
      <c r="D1214" s="12" t="s">
        <v>379</v>
      </c>
      <c r="E1214" s="12" t="s">
        <v>366</v>
      </c>
      <c r="F1214" s="12">
        <v>4</v>
      </c>
      <c r="G1214" s="15">
        <v>9343279.429999996</v>
      </c>
    </row>
    <row r="1215" spans="1:7" x14ac:dyDescent="0.2">
      <c r="A1215" s="12" t="s">
        <v>413</v>
      </c>
      <c r="B1215" s="12" t="s">
        <v>4</v>
      </c>
      <c r="C1215" s="12">
        <v>2013</v>
      </c>
      <c r="D1215" s="12" t="s">
        <v>382</v>
      </c>
      <c r="E1215" s="12" t="s">
        <v>377</v>
      </c>
      <c r="F1215" s="12">
        <v>3</v>
      </c>
      <c r="G1215" s="15">
        <v>9332707.0899999999</v>
      </c>
    </row>
    <row r="1216" spans="1:7" x14ac:dyDescent="0.2">
      <c r="A1216" s="12" t="s">
        <v>419</v>
      </c>
      <c r="B1216" s="12" t="s">
        <v>4</v>
      </c>
      <c r="C1216" s="12">
        <v>2014</v>
      </c>
      <c r="D1216" s="12" t="s">
        <v>381</v>
      </c>
      <c r="E1216" s="12" t="s">
        <v>374</v>
      </c>
      <c r="F1216" s="12">
        <v>12</v>
      </c>
      <c r="G1216" s="15">
        <v>9214729.3400000017</v>
      </c>
    </row>
    <row r="1217" spans="1:7" x14ac:dyDescent="0.2">
      <c r="A1217" s="12" t="s">
        <v>421</v>
      </c>
      <c r="B1217" s="12" t="s">
        <v>11</v>
      </c>
      <c r="C1217" s="12">
        <v>2010</v>
      </c>
      <c r="D1217" s="12" t="s">
        <v>382</v>
      </c>
      <c r="E1217" s="12" t="s">
        <v>375</v>
      </c>
      <c r="F1217" s="12">
        <v>1</v>
      </c>
      <c r="G1217" s="15">
        <v>265017.68644600001</v>
      </c>
    </row>
    <row r="1218" spans="1:7" x14ac:dyDescent="0.2">
      <c r="A1218" s="12" t="s">
        <v>421</v>
      </c>
      <c r="B1218" s="12" t="s">
        <v>11</v>
      </c>
      <c r="C1218" s="12">
        <v>2010</v>
      </c>
      <c r="D1218" s="12" t="s">
        <v>382</v>
      </c>
      <c r="E1218" s="12" t="s">
        <v>376</v>
      </c>
      <c r="F1218" s="12">
        <v>2</v>
      </c>
      <c r="G1218" s="15">
        <v>275637.90043500008</v>
      </c>
    </row>
    <row r="1219" spans="1:7" x14ac:dyDescent="0.2">
      <c r="A1219" s="12" t="s">
        <v>421</v>
      </c>
      <c r="B1219" s="12" t="s">
        <v>11</v>
      </c>
      <c r="C1219" s="12">
        <v>2010</v>
      </c>
      <c r="D1219" s="12" t="s">
        <v>382</v>
      </c>
      <c r="E1219" s="12" t="s">
        <v>377</v>
      </c>
      <c r="F1219" s="12">
        <v>3</v>
      </c>
      <c r="G1219" s="15">
        <v>299352.76599500002</v>
      </c>
    </row>
    <row r="1220" spans="1:7" x14ac:dyDescent="0.2">
      <c r="A1220" s="12" t="s">
        <v>421</v>
      </c>
      <c r="B1220" s="12" t="s">
        <v>11</v>
      </c>
      <c r="C1220" s="12">
        <v>2010</v>
      </c>
      <c r="D1220" s="12" t="s">
        <v>379</v>
      </c>
      <c r="E1220" s="12" t="s">
        <v>366</v>
      </c>
      <c r="F1220" s="12">
        <v>4</v>
      </c>
      <c r="G1220" s="15">
        <v>320412.57806599996</v>
      </c>
    </row>
    <row r="1221" spans="1:7" x14ac:dyDescent="0.2">
      <c r="A1221" s="12" t="s">
        <v>421</v>
      </c>
      <c r="B1221" s="12" t="s">
        <v>11</v>
      </c>
      <c r="C1221" s="12">
        <v>2010</v>
      </c>
      <c r="D1221" s="12" t="s">
        <v>379</v>
      </c>
      <c r="E1221" s="12" t="s">
        <v>367</v>
      </c>
      <c r="F1221" s="12">
        <v>5</v>
      </c>
      <c r="G1221" s="15">
        <v>273885.92634899984</v>
      </c>
    </row>
    <row r="1222" spans="1:7" x14ac:dyDescent="0.2">
      <c r="A1222" s="12" t="s">
        <v>421</v>
      </c>
      <c r="B1222" s="12" t="s">
        <v>11</v>
      </c>
      <c r="C1222" s="12">
        <v>2010</v>
      </c>
      <c r="D1222" s="12" t="s">
        <v>379</v>
      </c>
      <c r="E1222" s="12" t="s">
        <v>368</v>
      </c>
      <c r="F1222" s="12">
        <v>6</v>
      </c>
      <c r="G1222" s="15">
        <v>288551.93613100005</v>
      </c>
    </row>
    <row r="1223" spans="1:7" x14ac:dyDescent="0.2">
      <c r="A1223" s="12" t="s">
        <v>421</v>
      </c>
      <c r="B1223" s="12" t="s">
        <v>11</v>
      </c>
      <c r="C1223" s="12">
        <v>2010</v>
      </c>
      <c r="D1223" s="12" t="s">
        <v>380</v>
      </c>
      <c r="E1223" s="12" t="s">
        <v>369</v>
      </c>
      <c r="F1223" s="12">
        <v>7</v>
      </c>
      <c r="G1223" s="15">
        <v>262127.832314</v>
      </c>
    </row>
    <row r="1224" spans="1:7" x14ac:dyDescent="0.2">
      <c r="A1224" s="12" t="s">
        <v>421</v>
      </c>
      <c r="B1224" s="12" t="s">
        <v>11</v>
      </c>
      <c r="C1224" s="12">
        <v>2010</v>
      </c>
      <c r="D1224" s="12" t="s">
        <v>380</v>
      </c>
      <c r="E1224" s="12" t="s">
        <v>370</v>
      </c>
      <c r="F1224" s="12">
        <v>8</v>
      </c>
      <c r="G1224" s="15">
        <v>296914.45156399987</v>
      </c>
    </row>
    <row r="1225" spans="1:7" x14ac:dyDescent="0.2">
      <c r="A1225" s="12" t="s">
        <v>421</v>
      </c>
      <c r="B1225" s="12" t="s">
        <v>11</v>
      </c>
      <c r="C1225" s="12">
        <v>2010</v>
      </c>
      <c r="D1225" s="12" t="s">
        <v>380</v>
      </c>
      <c r="E1225" s="12" t="s">
        <v>371</v>
      </c>
      <c r="F1225" s="12">
        <v>9</v>
      </c>
      <c r="G1225" s="15">
        <v>279755.94258599996</v>
      </c>
    </row>
    <row r="1226" spans="1:7" x14ac:dyDescent="0.2">
      <c r="A1226" s="12" t="s">
        <v>421</v>
      </c>
      <c r="B1226" s="12" t="s">
        <v>11</v>
      </c>
      <c r="C1226" s="12">
        <v>2010</v>
      </c>
      <c r="D1226" s="12" t="s">
        <v>381</v>
      </c>
      <c r="E1226" s="12" t="s">
        <v>372</v>
      </c>
      <c r="F1226" s="12">
        <v>10</v>
      </c>
      <c r="G1226" s="15">
        <v>295126.35430499981</v>
      </c>
    </row>
    <row r="1227" spans="1:7" x14ac:dyDescent="0.2">
      <c r="A1227" s="12" t="s">
        <v>421</v>
      </c>
      <c r="B1227" s="12" t="s">
        <v>11</v>
      </c>
      <c r="C1227" s="12">
        <v>2010</v>
      </c>
      <c r="D1227" s="12" t="s">
        <v>381</v>
      </c>
      <c r="E1227" s="12" t="s">
        <v>373</v>
      </c>
      <c r="F1227" s="12">
        <v>11</v>
      </c>
      <c r="G1227" s="15">
        <v>311905.56993599987</v>
      </c>
    </row>
    <row r="1228" spans="1:7" x14ac:dyDescent="0.2">
      <c r="A1228" s="12" t="s">
        <v>421</v>
      </c>
      <c r="B1228" s="12" t="s">
        <v>11</v>
      </c>
      <c r="C1228" s="12">
        <v>2010</v>
      </c>
      <c r="D1228" s="12" t="s">
        <v>381</v>
      </c>
      <c r="E1228" s="12" t="s">
        <v>374</v>
      </c>
      <c r="F1228" s="12">
        <v>12</v>
      </c>
      <c r="G1228" s="15">
        <v>406168.99981099984</v>
      </c>
    </row>
    <row r="1229" spans="1:7" x14ac:dyDescent="0.2">
      <c r="A1229" s="12" t="s">
        <v>421</v>
      </c>
      <c r="B1229" s="12" t="s">
        <v>11</v>
      </c>
      <c r="C1229" s="12">
        <v>2011</v>
      </c>
      <c r="D1229" s="12" t="s">
        <v>382</v>
      </c>
      <c r="E1229" s="12" t="s">
        <v>375</v>
      </c>
      <c r="F1229" s="12">
        <v>1</v>
      </c>
      <c r="G1229" s="15">
        <v>308997.65419999999</v>
      </c>
    </row>
    <row r="1230" spans="1:7" x14ac:dyDescent="0.2">
      <c r="A1230" s="12" t="s">
        <v>421</v>
      </c>
      <c r="B1230" s="12" t="s">
        <v>11</v>
      </c>
      <c r="C1230" s="12">
        <v>2011</v>
      </c>
      <c r="D1230" s="12" t="s">
        <v>382</v>
      </c>
      <c r="E1230" s="12" t="s">
        <v>376</v>
      </c>
      <c r="F1230" s="12">
        <v>2</v>
      </c>
      <c r="G1230" s="15">
        <v>307028.94108400011</v>
      </c>
    </row>
    <row r="1231" spans="1:7" x14ac:dyDescent="0.2">
      <c r="A1231" s="12" t="s">
        <v>421</v>
      </c>
      <c r="B1231" s="12" t="s">
        <v>11</v>
      </c>
      <c r="C1231" s="12">
        <v>2011</v>
      </c>
      <c r="D1231" s="12" t="s">
        <v>382</v>
      </c>
      <c r="E1231" s="12" t="s">
        <v>377</v>
      </c>
      <c r="F1231" s="12">
        <v>3</v>
      </c>
      <c r="G1231" s="15">
        <v>379473.97214699991</v>
      </c>
    </row>
    <row r="1232" spans="1:7" x14ac:dyDescent="0.2">
      <c r="A1232" s="12" t="s">
        <v>421</v>
      </c>
      <c r="B1232" s="12" t="s">
        <v>11</v>
      </c>
      <c r="C1232" s="12">
        <v>2011</v>
      </c>
      <c r="D1232" s="12" t="s">
        <v>379</v>
      </c>
      <c r="E1232" s="12" t="s">
        <v>366</v>
      </c>
      <c r="F1232" s="12">
        <v>4</v>
      </c>
      <c r="G1232" s="15">
        <v>345698.80182699999</v>
      </c>
    </row>
    <row r="1233" spans="1:7" x14ac:dyDescent="0.2">
      <c r="A1233" s="12" t="s">
        <v>421</v>
      </c>
      <c r="B1233" s="12" t="s">
        <v>11</v>
      </c>
      <c r="C1233" s="12">
        <v>2011</v>
      </c>
      <c r="D1233" s="12" t="s">
        <v>379</v>
      </c>
      <c r="E1233" s="12" t="s">
        <v>367</v>
      </c>
      <c r="F1233" s="12">
        <v>5</v>
      </c>
      <c r="G1233" s="15">
        <v>354801.84237599984</v>
      </c>
    </row>
    <row r="1234" spans="1:7" x14ac:dyDescent="0.2">
      <c r="A1234" s="12" t="s">
        <v>421</v>
      </c>
      <c r="B1234" s="12" t="s">
        <v>11</v>
      </c>
      <c r="C1234" s="12">
        <v>2011</v>
      </c>
      <c r="D1234" s="12" t="s">
        <v>379</v>
      </c>
      <c r="E1234" s="12" t="s">
        <v>368</v>
      </c>
      <c r="F1234" s="12">
        <v>6</v>
      </c>
      <c r="G1234" s="15">
        <v>346150.34152900003</v>
      </c>
    </row>
    <row r="1235" spans="1:7" x14ac:dyDescent="0.2">
      <c r="A1235" s="12" t="s">
        <v>421</v>
      </c>
      <c r="B1235" s="12" t="s">
        <v>11</v>
      </c>
      <c r="C1235" s="12">
        <v>2011</v>
      </c>
      <c r="D1235" s="12" t="s">
        <v>380</v>
      </c>
      <c r="E1235" s="12" t="s">
        <v>369</v>
      </c>
      <c r="F1235" s="12">
        <v>7</v>
      </c>
      <c r="G1235" s="15">
        <v>336433.20698399987</v>
      </c>
    </row>
    <row r="1236" spans="1:7" x14ac:dyDescent="0.2">
      <c r="A1236" s="12" t="s">
        <v>421</v>
      </c>
      <c r="B1236" s="12" t="s">
        <v>11</v>
      </c>
      <c r="C1236" s="12">
        <v>2011</v>
      </c>
      <c r="D1236" s="12" t="s">
        <v>380</v>
      </c>
      <c r="E1236" s="12" t="s">
        <v>370</v>
      </c>
      <c r="F1236" s="12">
        <v>8</v>
      </c>
      <c r="G1236" s="15">
        <v>344560.92178199999</v>
      </c>
    </row>
    <row r="1237" spans="1:7" x14ac:dyDescent="0.2">
      <c r="A1237" s="12" t="s">
        <v>421</v>
      </c>
      <c r="B1237" s="12" t="s">
        <v>11</v>
      </c>
      <c r="C1237" s="12">
        <v>2011</v>
      </c>
      <c r="D1237" s="12" t="s">
        <v>380</v>
      </c>
      <c r="E1237" s="12" t="s">
        <v>371</v>
      </c>
      <c r="F1237" s="12">
        <v>9</v>
      </c>
      <c r="G1237" s="15">
        <v>342140.66891999997</v>
      </c>
    </row>
    <row r="1238" spans="1:7" x14ac:dyDescent="0.2">
      <c r="A1238" s="12" t="s">
        <v>421</v>
      </c>
      <c r="B1238" s="12" t="s">
        <v>11</v>
      </c>
      <c r="C1238" s="12">
        <v>2011</v>
      </c>
      <c r="D1238" s="12" t="s">
        <v>381</v>
      </c>
      <c r="E1238" s="12" t="s">
        <v>372</v>
      </c>
      <c r="F1238" s="12">
        <v>10</v>
      </c>
      <c r="G1238" s="15">
        <v>357727.81971699977</v>
      </c>
    </row>
    <row r="1239" spans="1:7" x14ac:dyDescent="0.2">
      <c r="A1239" s="12" t="s">
        <v>421</v>
      </c>
      <c r="B1239" s="12" t="s">
        <v>11</v>
      </c>
      <c r="C1239" s="12">
        <v>2011</v>
      </c>
      <c r="D1239" s="12" t="s">
        <v>381</v>
      </c>
      <c r="E1239" s="12" t="s">
        <v>373</v>
      </c>
      <c r="F1239" s="12">
        <v>11</v>
      </c>
      <c r="G1239" s="15">
        <v>392514.43897099979</v>
      </c>
    </row>
    <row r="1240" spans="1:7" x14ac:dyDescent="0.2">
      <c r="A1240" s="12" t="s">
        <v>421</v>
      </c>
      <c r="B1240" s="12" t="s">
        <v>11</v>
      </c>
      <c r="C1240" s="12">
        <v>2011</v>
      </c>
      <c r="D1240" s="12" t="s">
        <v>381</v>
      </c>
      <c r="E1240" s="12" t="s">
        <v>374</v>
      </c>
      <c r="F1240" s="12">
        <v>12</v>
      </c>
      <c r="G1240" s="15">
        <v>410810.82801599993</v>
      </c>
    </row>
    <row r="1241" spans="1:7" x14ac:dyDescent="0.2">
      <c r="A1241" s="12" t="s">
        <v>421</v>
      </c>
      <c r="B1241" s="12" t="s">
        <v>11</v>
      </c>
      <c r="C1241" s="12">
        <v>2012</v>
      </c>
      <c r="D1241" s="12" t="s">
        <v>382</v>
      </c>
      <c r="E1241" s="12" t="s">
        <v>375</v>
      </c>
      <c r="F1241" s="12">
        <v>1</v>
      </c>
      <c r="G1241" s="15">
        <v>343693.96551199968</v>
      </c>
    </row>
    <row r="1242" spans="1:7" x14ac:dyDescent="0.2">
      <c r="A1242" s="12" t="s">
        <v>421</v>
      </c>
      <c r="B1242" s="12" t="s">
        <v>11</v>
      </c>
      <c r="C1242" s="12">
        <v>2012</v>
      </c>
      <c r="D1242" s="12" t="s">
        <v>382</v>
      </c>
      <c r="E1242" s="12" t="s">
        <v>376</v>
      </c>
      <c r="F1242" s="12">
        <v>2</v>
      </c>
      <c r="G1242" s="15">
        <v>388360.27363199968</v>
      </c>
    </row>
    <row r="1243" spans="1:7" x14ac:dyDescent="0.2">
      <c r="A1243" s="12" t="s">
        <v>421</v>
      </c>
      <c r="B1243" s="12" t="s">
        <v>11</v>
      </c>
      <c r="C1243" s="12">
        <v>2012</v>
      </c>
      <c r="D1243" s="12" t="s">
        <v>382</v>
      </c>
      <c r="E1243" s="12" t="s">
        <v>377</v>
      </c>
      <c r="F1243" s="12">
        <v>3</v>
      </c>
      <c r="G1243" s="15">
        <v>430028.35808599991</v>
      </c>
    </row>
    <row r="1244" spans="1:7" x14ac:dyDescent="0.2">
      <c r="A1244" s="12" t="s">
        <v>421</v>
      </c>
      <c r="B1244" s="12" t="s">
        <v>11</v>
      </c>
      <c r="C1244" s="12">
        <v>2012</v>
      </c>
      <c r="D1244" s="12" t="s">
        <v>379</v>
      </c>
      <c r="E1244" s="12" t="s">
        <v>366</v>
      </c>
      <c r="F1244" s="12">
        <v>4</v>
      </c>
      <c r="G1244" s="15">
        <v>382454.13423599984</v>
      </c>
    </row>
    <row r="1245" spans="1:7" x14ac:dyDescent="0.2">
      <c r="A1245" s="12" t="s">
        <v>421</v>
      </c>
      <c r="B1245" s="12" t="s">
        <v>11</v>
      </c>
      <c r="C1245" s="12">
        <v>2012</v>
      </c>
      <c r="D1245" s="12" t="s">
        <v>379</v>
      </c>
      <c r="E1245" s="12" t="s">
        <v>367</v>
      </c>
      <c r="F1245" s="12">
        <v>5</v>
      </c>
      <c r="G1245" s="15">
        <v>375662.97698999994</v>
      </c>
    </row>
    <row r="1246" spans="1:7" x14ac:dyDescent="0.2">
      <c r="A1246" s="12" t="s">
        <v>421</v>
      </c>
      <c r="B1246" s="12" t="s">
        <v>11</v>
      </c>
      <c r="C1246" s="12">
        <v>2012</v>
      </c>
      <c r="D1246" s="12" t="s">
        <v>379</v>
      </c>
      <c r="E1246" s="12" t="s">
        <v>368</v>
      </c>
      <c r="F1246" s="12">
        <v>6</v>
      </c>
      <c r="G1246" s="15">
        <v>401852.28016299987</v>
      </c>
    </row>
    <row r="1247" spans="1:7" x14ac:dyDescent="0.2">
      <c r="A1247" s="12" t="s">
        <v>421</v>
      </c>
      <c r="B1247" s="12" t="s">
        <v>11</v>
      </c>
      <c r="C1247" s="12">
        <v>2012</v>
      </c>
      <c r="D1247" s="12" t="s">
        <v>380</v>
      </c>
      <c r="E1247" s="12" t="s">
        <v>369</v>
      </c>
      <c r="F1247" s="12">
        <v>7</v>
      </c>
      <c r="G1247" s="15">
        <v>402502.49735999963</v>
      </c>
    </row>
    <row r="1248" spans="1:7" x14ac:dyDescent="0.2">
      <c r="A1248" s="12" t="s">
        <v>421</v>
      </c>
      <c r="B1248" s="12" t="s">
        <v>11</v>
      </c>
      <c r="C1248" s="12">
        <v>2012</v>
      </c>
      <c r="D1248" s="12" t="s">
        <v>380</v>
      </c>
      <c r="E1248" s="12" t="s">
        <v>370</v>
      </c>
      <c r="F1248" s="12">
        <v>8</v>
      </c>
      <c r="G1248" s="15">
        <v>347234.03683599946</v>
      </c>
    </row>
    <row r="1249" spans="1:7" x14ac:dyDescent="0.2">
      <c r="A1249" s="12" t="s">
        <v>421</v>
      </c>
      <c r="B1249" s="12" t="s">
        <v>11</v>
      </c>
      <c r="C1249" s="12">
        <v>2012</v>
      </c>
      <c r="D1249" s="12" t="s">
        <v>380</v>
      </c>
      <c r="E1249" s="12" t="s">
        <v>371</v>
      </c>
      <c r="F1249" s="12">
        <v>9</v>
      </c>
      <c r="G1249" s="15">
        <v>374922.45187999989</v>
      </c>
    </row>
    <row r="1250" spans="1:7" x14ac:dyDescent="0.2">
      <c r="A1250" s="12" t="s">
        <v>421</v>
      </c>
      <c r="B1250" s="12" t="s">
        <v>11</v>
      </c>
      <c r="C1250" s="12">
        <v>2012</v>
      </c>
      <c r="D1250" s="12" t="s">
        <v>381</v>
      </c>
      <c r="E1250" s="12" t="s">
        <v>372</v>
      </c>
      <c r="F1250" s="12">
        <v>10</v>
      </c>
      <c r="G1250" s="15">
        <v>392460.25419099984</v>
      </c>
    </row>
    <row r="1251" spans="1:7" x14ac:dyDescent="0.2">
      <c r="A1251" s="12" t="s">
        <v>421</v>
      </c>
      <c r="B1251" s="12" t="s">
        <v>11</v>
      </c>
      <c r="C1251" s="12">
        <v>2012</v>
      </c>
      <c r="D1251" s="12" t="s">
        <v>381</v>
      </c>
      <c r="E1251" s="12" t="s">
        <v>373</v>
      </c>
      <c r="F1251" s="12">
        <v>11</v>
      </c>
      <c r="G1251" s="15">
        <v>395747.46328699955</v>
      </c>
    </row>
    <row r="1252" spans="1:7" x14ac:dyDescent="0.2">
      <c r="A1252" s="12" t="s">
        <v>421</v>
      </c>
      <c r="B1252" s="12" t="s">
        <v>11</v>
      </c>
      <c r="C1252" s="12">
        <v>2012</v>
      </c>
      <c r="D1252" s="12" t="s">
        <v>381</v>
      </c>
      <c r="E1252" s="12" t="s">
        <v>374</v>
      </c>
      <c r="F1252" s="12">
        <v>12</v>
      </c>
      <c r="G1252" s="15">
        <v>472455.02924099955</v>
      </c>
    </row>
    <row r="1253" spans="1:7" x14ac:dyDescent="0.2">
      <c r="A1253" s="12" t="s">
        <v>421</v>
      </c>
      <c r="B1253" s="12" t="s">
        <v>11</v>
      </c>
      <c r="C1253" s="12">
        <v>2013</v>
      </c>
      <c r="D1253" s="12" t="s">
        <v>382</v>
      </c>
      <c r="E1253" s="12" t="s">
        <v>375</v>
      </c>
      <c r="F1253" s="12">
        <v>1</v>
      </c>
      <c r="G1253" s="15">
        <v>380070.0045379998</v>
      </c>
    </row>
    <row r="1254" spans="1:7" x14ac:dyDescent="0.2">
      <c r="A1254" s="12" t="s">
        <v>421</v>
      </c>
      <c r="B1254" s="12" t="s">
        <v>11</v>
      </c>
      <c r="C1254" s="12">
        <v>2013</v>
      </c>
      <c r="D1254" s="12" t="s">
        <v>382</v>
      </c>
      <c r="E1254" s="12" t="s">
        <v>376</v>
      </c>
      <c r="F1254" s="12">
        <v>2</v>
      </c>
      <c r="G1254" s="15">
        <v>378661.20064999996</v>
      </c>
    </row>
    <row r="1255" spans="1:7" x14ac:dyDescent="0.2">
      <c r="A1255" s="12" t="s">
        <v>421</v>
      </c>
      <c r="B1255" s="12" t="s">
        <v>11</v>
      </c>
      <c r="C1255" s="12">
        <v>2013</v>
      </c>
      <c r="D1255" s="12" t="s">
        <v>382</v>
      </c>
      <c r="E1255" s="12" t="s">
        <v>377</v>
      </c>
      <c r="F1255" s="12">
        <v>3</v>
      </c>
      <c r="G1255" s="15">
        <v>410846.95118500001</v>
      </c>
    </row>
    <row r="1256" spans="1:7" x14ac:dyDescent="0.2">
      <c r="A1256" s="12" t="s">
        <v>421</v>
      </c>
      <c r="B1256" s="12" t="s">
        <v>11</v>
      </c>
      <c r="C1256" s="12">
        <v>2013</v>
      </c>
      <c r="D1256" s="12" t="s">
        <v>379</v>
      </c>
      <c r="E1256" s="12" t="s">
        <v>366</v>
      </c>
      <c r="F1256" s="12">
        <v>4</v>
      </c>
      <c r="G1256" s="15">
        <v>416626.65946799982</v>
      </c>
    </row>
    <row r="1257" spans="1:7" x14ac:dyDescent="0.2">
      <c r="A1257" s="12" t="s">
        <v>421</v>
      </c>
      <c r="B1257" s="12" t="s">
        <v>11</v>
      </c>
      <c r="C1257" s="12">
        <v>2013</v>
      </c>
      <c r="D1257" s="12" t="s">
        <v>379</v>
      </c>
      <c r="E1257" s="12" t="s">
        <v>367</v>
      </c>
      <c r="F1257" s="12">
        <v>5</v>
      </c>
      <c r="G1257" s="15">
        <v>386391.5604679996</v>
      </c>
    </row>
    <row r="1258" spans="1:7" x14ac:dyDescent="0.2">
      <c r="A1258" s="12" t="s">
        <v>421</v>
      </c>
      <c r="B1258" s="12" t="s">
        <v>11</v>
      </c>
      <c r="C1258" s="12">
        <v>2013</v>
      </c>
      <c r="D1258" s="12" t="s">
        <v>379</v>
      </c>
      <c r="E1258" s="12" t="s">
        <v>368</v>
      </c>
      <c r="F1258" s="12">
        <v>6</v>
      </c>
      <c r="G1258" s="15">
        <v>361791.67708899989</v>
      </c>
    </row>
    <row r="1259" spans="1:7" x14ac:dyDescent="0.2">
      <c r="A1259" s="12" t="s">
        <v>421</v>
      </c>
      <c r="B1259" s="12" t="s">
        <v>11</v>
      </c>
      <c r="C1259" s="12">
        <v>2013</v>
      </c>
      <c r="D1259" s="12" t="s">
        <v>380</v>
      </c>
      <c r="E1259" s="12" t="s">
        <v>369</v>
      </c>
      <c r="F1259" s="12">
        <v>7</v>
      </c>
      <c r="G1259" s="15">
        <v>376891.16498699971</v>
      </c>
    </row>
    <row r="1260" spans="1:7" x14ac:dyDescent="0.2">
      <c r="A1260" s="12" t="s">
        <v>421</v>
      </c>
      <c r="B1260" s="12" t="s">
        <v>11</v>
      </c>
      <c r="C1260" s="12">
        <v>2013</v>
      </c>
      <c r="D1260" s="12" t="s">
        <v>380</v>
      </c>
      <c r="E1260" s="12" t="s">
        <v>370</v>
      </c>
      <c r="F1260" s="12">
        <v>8</v>
      </c>
      <c r="G1260" s="15">
        <v>352995.68352499988</v>
      </c>
    </row>
    <row r="1261" spans="1:7" x14ac:dyDescent="0.2">
      <c r="A1261" s="12" t="s">
        <v>421</v>
      </c>
      <c r="B1261" s="12" t="s">
        <v>11</v>
      </c>
      <c r="C1261" s="12">
        <v>2013</v>
      </c>
      <c r="D1261" s="12" t="s">
        <v>380</v>
      </c>
      <c r="E1261" s="12" t="s">
        <v>371</v>
      </c>
      <c r="F1261" s="12">
        <v>9</v>
      </c>
      <c r="G1261" s="15">
        <v>372917.61552099971</v>
      </c>
    </row>
    <row r="1262" spans="1:7" x14ac:dyDescent="0.2">
      <c r="A1262" s="12" t="s">
        <v>421</v>
      </c>
      <c r="B1262" s="12" t="s">
        <v>11</v>
      </c>
      <c r="C1262" s="12">
        <v>2013</v>
      </c>
      <c r="D1262" s="12" t="s">
        <v>381</v>
      </c>
      <c r="E1262" s="12" t="s">
        <v>372</v>
      </c>
      <c r="F1262" s="12">
        <v>10</v>
      </c>
      <c r="G1262" s="15">
        <v>409853.56381599966</v>
      </c>
    </row>
    <row r="1263" spans="1:7" x14ac:dyDescent="0.2">
      <c r="A1263" s="12" t="s">
        <v>421</v>
      </c>
      <c r="B1263" s="12" t="s">
        <v>11</v>
      </c>
      <c r="C1263" s="12">
        <v>2013</v>
      </c>
      <c r="D1263" s="12" t="s">
        <v>381</v>
      </c>
      <c r="E1263" s="12" t="s">
        <v>373</v>
      </c>
      <c r="F1263" s="12">
        <v>11</v>
      </c>
      <c r="G1263" s="15">
        <v>430714.69842199964</v>
      </c>
    </row>
    <row r="1264" spans="1:7" x14ac:dyDescent="0.2">
      <c r="A1264" s="12" t="s">
        <v>421</v>
      </c>
      <c r="B1264" s="12" t="s">
        <v>11</v>
      </c>
      <c r="C1264" s="12">
        <v>2013</v>
      </c>
      <c r="D1264" s="12" t="s">
        <v>381</v>
      </c>
      <c r="E1264" s="12" t="s">
        <v>374</v>
      </c>
      <c r="F1264" s="12">
        <v>12</v>
      </c>
      <c r="G1264" s="15">
        <v>488710.45878499956</v>
      </c>
    </row>
    <row r="1265" spans="1:7" x14ac:dyDescent="0.2">
      <c r="A1265" s="12" t="s">
        <v>421</v>
      </c>
      <c r="B1265" s="12" t="s">
        <v>11</v>
      </c>
      <c r="C1265" s="12">
        <v>2014</v>
      </c>
      <c r="D1265" s="12" t="s">
        <v>382</v>
      </c>
      <c r="E1265" s="12" t="s">
        <v>375</v>
      </c>
      <c r="F1265" s="12">
        <v>1</v>
      </c>
      <c r="G1265" s="15">
        <v>419751.31419499952</v>
      </c>
    </row>
    <row r="1266" spans="1:7" x14ac:dyDescent="0.2">
      <c r="A1266" s="12" t="s">
        <v>421</v>
      </c>
      <c r="B1266" s="12" t="s">
        <v>11</v>
      </c>
      <c r="C1266" s="12">
        <v>2014</v>
      </c>
      <c r="D1266" s="12" t="s">
        <v>382</v>
      </c>
      <c r="E1266" s="12" t="s">
        <v>376</v>
      </c>
      <c r="F1266" s="12">
        <v>2</v>
      </c>
      <c r="G1266" s="15">
        <v>389931.63175499981</v>
      </c>
    </row>
    <row r="1267" spans="1:7" x14ac:dyDescent="0.2">
      <c r="A1267" s="12" t="s">
        <v>421</v>
      </c>
      <c r="B1267" s="12" t="s">
        <v>11</v>
      </c>
      <c r="C1267" s="12">
        <v>2014</v>
      </c>
      <c r="D1267" s="12" t="s">
        <v>382</v>
      </c>
      <c r="E1267" s="12" t="s">
        <v>377</v>
      </c>
      <c r="F1267" s="12">
        <v>3</v>
      </c>
      <c r="G1267" s="15">
        <v>471010.10207499983</v>
      </c>
    </row>
    <row r="1268" spans="1:7" x14ac:dyDescent="0.2">
      <c r="A1268" s="12" t="s">
        <v>421</v>
      </c>
      <c r="B1268" s="12" t="s">
        <v>11</v>
      </c>
      <c r="C1268" s="12">
        <v>2014</v>
      </c>
      <c r="D1268" s="12" t="s">
        <v>379</v>
      </c>
      <c r="E1268" s="12" t="s">
        <v>366</v>
      </c>
      <c r="F1268" s="12">
        <v>4</v>
      </c>
      <c r="G1268" s="15">
        <v>445308.46176499943</v>
      </c>
    </row>
    <row r="1269" spans="1:7" x14ac:dyDescent="0.2">
      <c r="A1269" s="12" t="s">
        <v>421</v>
      </c>
      <c r="B1269" s="12" t="s">
        <v>11</v>
      </c>
      <c r="C1269" s="12">
        <v>2014</v>
      </c>
      <c r="D1269" s="12" t="s">
        <v>379</v>
      </c>
      <c r="E1269" s="12" t="s">
        <v>367</v>
      </c>
      <c r="F1269" s="12">
        <v>5</v>
      </c>
      <c r="G1269" s="15">
        <v>406331.55399099988</v>
      </c>
    </row>
    <row r="1270" spans="1:7" x14ac:dyDescent="0.2">
      <c r="A1270" s="12" t="s">
        <v>421</v>
      </c>
      <c r="B1270" s="12" t="s">
        <v>11</v>
      </c>
      <c r="C1270" s="12">
        <v>2014</v>
      </c>
      <c r="D1270" s="12" t="s">
        <v>379</v>
      </c>
      <c r="E1270" s="12" t="s">
        <v>368</v>
      </c>
      <c r="F1270" s="12">
        <v>6</v>
      </c>
      <c r="G1270" s="15">
        <v>385488.48097500001</v>
      </c>
    </row>
    <row r="1271" spans="1:7" x14ac:dyDescent="0.2">
      <c r="A1271" s="12" t="s">
        <v>421</v>
      </c>
      <c r="B1271" s="12" t="s">
        <v>11</v>
      </c>
      <c r="C1271" s="12">
        <v>2014</v>
      </c>
      <c r="D1271" s="12" t="s">
        <v>380</v>
      </c>
      <c r="E1271" s="12" t="s">
        <v>369</v>
      </c>
      <c r="F1271" s="12">
        <v>7</v>
      </c>
      <c r="G1271" s="15">
        <v>395964.20224699989</v>
      </c>
    </row>
    <row r="1272" spans="1:7" x14ac:dyDescent="0.2">
      <c r="A1272" s="12" t="s">
        <v>421</v>
      </c>
      <c r="B1272" s="12" t="s">
        <v>11</v>
      </c>
      <c r="C1272" s="12">
        <v>2014</v>
      </c>
      <c r="D1272" s="12" t="s">
        <v>380</v>
      </c>
      <c r="E1272" s="12" t="s">
        <v>370</v>
      </c>
      <c r="F1272" s="12">
        <v>8</v>
      </c>
      <c r="G1272" s="15">
        <v>393002.10175399936</v>
      </c>
    </row>
    <row r="1273" spans="1:7" x14ac:dyDescent="0.2">
      <c r="A1273" s="12" t="s">
        <v>421</v>
      </c>
      <c r="B1273" s="12" t="s">
        <v>11</v>
      </c>
      <c r="C1273" s="12">
        <v>2014</v>
      </c>
      <c r="D1273" s="12" t="s">
        <v>380</v>
      </c>
      <c r="E1273" s="12" t="s">
        <v>371</v>
      </c>
      <c r="F1273" s="12">
        <v>9</v>
      </c>
      <c r="G1273" s="15">
        <v>394302.53612599958</v>
      </c>
    </row>
    <row r="1274" spans="1:7" x14ac:dyDescent="0.2">
      <c r="A1274" s="12" t="s">
        <v>421</v>
      </c>
      <c r="B1274" s="12" t="s">
        <v>11</v>
      </c>
      <c r="C1274" s="12">
        <v>2014</v>
      </c>
      <c r="D1274" s="12" t="s">
        <v>381</v>
      </c>
      <c r="E1274" s="12" t="s">
        <v>372</v>
      </c>
      <c r="F1274" s="12">
        <v>10</v>
      </c>
      <c r="G1274" s="15">
        <v>398745.68685699988</v>
      </c>
    </row>
    <row r="1275" spans="1:7" x14ac:dyDescent="0.2">
      <c r="A1275" s="12" t="s">
        <v>421</v>
      </c>
      <c r="B1275" s="12" t="s">
        <v>11</v>
      </c>
      <c r="C1275" s="12">
        <v>2014</v>
      </c>
      <c r="D1275" s="12" t="s">
        <v>381</v>
      </c>
      <c r="E1275" s="12" t="s">
        <v>373</v>
      </c>
      <c r="F1275" s="12">
        <v>11</v>
      </c>
      <c r="G1275" s="15">
        <v>422460.5524439998</v>
      </c>
    </row>
    <row r="1276" spans="1:7" x14ac:dyDescent="0.2">
      <c r="A1276" s="12" t="s">
        <v>421</v>
      </c>
      <c r="B1276" s="12" t="s">
        <v>11</v>
      </c>
      <c r="C1276" s="12">
        <v>2014</v>
      </c>
      <c r="D1276" s="12" t="s">
        <v>381</v>
      </c>
      <c r="E1276" s="12" t="s">
        <v>374</v>
      </c>
      <c r="F1276" s="12">
        <v>12</v>
      </c>
      <c r="G1276" s="15">
        <v>651427.30859700032</v>
      </c>
    </row>
    <row r="1277" spans="1:7" x14ac:dyDescent="0.2">
      <c r="A1277" s="12" t="s">
        <v>421</v>
      </c>
      <c r="B1277" s="12" t="s">
        <v>74</v>
      </c>
      <c r="C1277" s="12">
        <v>2010</v>
      </c>
      <c r="D1277" s="12" t="s">
        <v>382</v>
      </c>
      <c r="E1277" s="12" t="s">
        <v>375</v>
      </c>
      <c r="F1277" s="12">
        <v>1</v>
      </c>
      <c r="G1277" s="15">
        <v>289016</v>
      </c>
    </row>
    <row r="1278" spans="1:7" x14ac:dyDescent="0.2">
      <c r="A1278" s="12" t="s">
        <v>421</v>
      </c>
      <c r="B1278" s="12" t="s">
        <v>74</v>
      </c>
      <c r="C1278" s="12">
        <v>2010</v>
      </c>
      <c r="D1278" s="12" t="s">
        <v>382</v>
      </c>
      <c r="E1278" s="12" t="s">
        <v>376</v>
      </c>
      <c r="F1278" s="12">
        <v>2</v>
      </c>
      <c r="G1278" s="15">
        <v>309428</v>
      </c>
    </row>
    <row r="1279" spans="1:7" x14ac:dyDescent="0.2">
      <c r="A1279" s="12" t="s">
        <v>421</v>
      </c>
      <c r="B1279" s="12" t="s">
        <v>74</v>
      </c>
      <c r="C1279" s="12">
        <v>2010</v>
      </c>
      <c r="D1279" s="12" t="s">
        <v>382</v>
      </c>
      <c r="E1279" s="12" t="s">
        <v>377</v>
      </c>
      <c r="F1279" s="12">
        <v>3</v>
      </c>
      <c r="G1279" s="15">
        <v>329476</v>
      </c>
    </row>
    <row r="1280" spans="1:7" x14ac:dyDescent="0.2">
      <c r="A1280" s="12" t="s">
        <v>421</v>
      </c>
      <c r="B1280" s="12" t="s">
        <v>74</v>
      </c>
      <c r="C1280" s="12">
        <v>2010</v>
      </c>
      <c r="D1280" s="12" t="s">
        <v>379</v>
      </c>
      <c r="E1280" s="12" t="s">
        <v>366</v>
      </c>
      <c r="F1280" s="12">
        <v>4</v>
      </c>
      <c r="G1280" s="15">
        <v>343840</v>
      </c>
    </row>
    <row r="1281" spans="1:7" x14ac:dyDescent="0.2">
      <c r="A1281" s="12" t="s">
        <v>421</v>
      </c>
      <c r="B1281" s="12" t="s">
        <v>74</v>
      </c>
      <c r="C1281" s="12">
        <v>2010</v>
      </c>
      <c r="D1281" s="12" t="s">
        <v>379</v>
      </c>
      <c r="E1281" s="12" t="s">
        <v>367</v>
      </c>
      <c r="F1281" s="12">
        <v>5</v>
      </c>
      <c r="G1281" s="15">
        <v>308840</v>
      </c>
    </row>
    <row r="1282" spans="1:7" x14ac:dyDescent="0.2">
      <c r="A1282" s="12" t="s">
        <v>421</v>
      </c>
      <c r="B1282" s="12" t="s">
        <v>74</v>
      </c>
      <c r="C1282" s="12">
        <v>2010</v>
      </c>
      <c r="D1282" s="12" t="s">
        <v>379</v>
      </c>
      <c r="E1282" s="12" t="s">
        <v>368</v>
      </c>
      <c r="F1282" s="12">
        <v>6</v>
      </c>
      <c r="G1282" s="15">
        <v>323372</v>
      </c>
    </row>
    <row r="1283" spans="1:7" x14ac:dyDescent="0.2">
      <c r="A1283" s="12" t="s">
        <v>421</v>
      </c>
      <c r="B1283" s="12" t="s">
        <v>74</v>
      </c>
      <c r="C1283" s="12">
        <v>2010</v>
      </c>
      <c r="D1283" s="12" t="s">
        <v>380</v>
      </c>
      <c r="E1283" s="12" t="s">
        <v>369</v>
      </c>
      <c r="F1283" s="12">
        <v>7</v>
      </c>
      <c r="G1283" s="15">
        <v>294196</v>
      </c>
    </row>
    <row r="1284" spans="1:7" x14ac:dyDescent="0.2">
      <c r="A1284" s="12" t="s">
        <v>421</v>
      </c>
      <c r="B1284" s="12" t="s">
        <v>74</v>
      </c>
      <c r="C1284" s="12">
        <v>2010</v>
      </c>
      <c r="D1284" s="12" t="s">
        <v>380</v>
      </c>
      <c r="E1284" s="12" t="s">
        <v>370</v>
      </c>
      <c r="F1284" s="12">
        <v>8</v>
      </c>
      <c r="G1284" s="15">
        <v>327516</v>
      </c>
    </row>
    <row r="1285" spans="1:7" x14ac:dyDescent="0.2">
      <c r="A1285" s="12" t="s">
        <v>421</v>
      </c>
      <c r="B1285" s="12" t="s">
        <v>74</v>
      </c>
      <c r="C1285" s="12">
        <v>2010</v>
      </c>
      <c r="D1285" s="12" t="s">
        <v>380</v>
      </c>
      <c r="E1285" s="12" t="s">
        <v>371</v>
      </c>
      <c r="F1285" s="12">
        <v>9</v>
      </c>
      <c r="G1285" s="15">
        <v>311752</v>
      </c>
    </row>
    <row r="1286" spans="1:7" x14ac:dyDescent="0.2">
      <c r="A1286" s="12" t="s">
        <v>421</v>
      </c>
      <c r="B1286" s="12" t="s">
        <v>74</v>
      </c>
      <c r="C1286" s="12">
        <v>2010</v>
      </c>
      <c r="D1286" s="12" t="s">
        <v>381</v>
      </c>
      <c r="E1286" s="12" t="s">
        <v>372</v>
      </c>
      <c r="F1286" s="12">
        <v>10</v>
      </c>
      <c r="G1286" s="15">
        <v>331184</v>
      </c>
    </row>
    <row r="1287" spans="1:7" x14ac:dyDescent="0.2">
      <c r="A1287" s="12" t="s">
        <v>421</v>
      </c>
      <c r="B1287" s="12" t="s">
        <v>74</v>
      </c>
      <c r="C1287" s="12">
        <v>2010</v>
      </c>
      <c r="D1287" s="12" t="s">
        <v>381</v>
      </c>
      <c r="E1287" s="12" t="s">
        <v>373</v>
      </c>
      <c r="F1287" s="12">
        <v>11</v>
      </c>
      <c r="G1287" s="15">
        <v>353108</v>
      </c>
    </row>
    <row r="1288" spans="1:7" x14ac:dyDescent="0.2">
      <c r="A1288" s="12" t="s">
        <v>421</v>
      </c>
      <c r="B1288" s="12" t="s">
        <v>74</v>
      </c>
      <c r="C1288" s="12">
        <v>2010</v>
      </c>
      <c r="D1288" s="12" t="s">
        <v>381</v>
      </c>
      <c r="E1288" s="12" t="s">
        <v>374</v>
      </c>
      <c r="F1288" s="12">
        <v>12</v>
      </c>
      <c r="G1288" s="15">
        <v>460040</v>
      </c>
    </row>
    <row r="1289" spans="1:7" x14ac:dyDescent="0.2">
      <c r="A1289" s="12" t="s">
        <v>421</v>
      </c>
      <c r="B1289" s="12" t="s">
        <v>74</v>
      </c>
      <c r="C1289" s="12">
        <v>2011</v>
      </c>
      <c r="D1289" s="12" t="s">
        <v>382</v>
      </c>
      <c r="E1289" s="12" t="s">
        <v>375</v>
      </c>
      <c r="F1289" s="12">
        <v>1</v>
      </c>
      <c r="G1289" s="15">
        <v>347144</v>
      </c>
    </row>
    <row r="1290" spans="1:7" x14ac:dyDescent="0.2">
      <c r="A1290" s="12" t="s">
        <v>421</v>
      </c>
      <c r="B1290" s="12" t="s">
        <v>74</v>
      </c>
      <c r="C1290" s="12">
        <v>2011</v>
      </c>
      <c r="D1290" s="12" t="s">
        <v>382</v>
      </c>
      <c r="E1290" s="12" t="s">
        <v>376</v>
      </c>
      <c r="F1290" s="12">
        <v>2</v>
      </c>
      <c r="G1290" s="15">
        <v>336700</v>
      </c>
    </row>
    <row r="1291" spans="1:7" x14ac:dyDescent="0.2">
      <c r="A1291" s="12" t="s">
        <v>421</v>
      </c>
      <c r="B1291" s="12" t="s">
        <v>74</v>
      </c>
      <c r="C1291" s="12">
        <v>2011</v>
      </c>
      <c r="D1291" s="12" t="s">
        <v>382</v>
      </c>
      <c r="E1291" s="12" t="s">
        <v>377</v>
      </c>
      <c r="F1291" s="12">
        <v>3</v>
      </c>
      <c r="G1291" s="15">
        <v>418292</v>
      </c>
    </row>
    <row r="1292" spans="1:7" x14ac:dyDescent="0.2">
      <c r="A1292" s="12" t="s">
        <v>421</v>
      </c>
      <c r="B1292" s="12" t="s">
        <v>74</v>
      </c>
      <c r="C1292" s="12">
        <v>2011</v>
      </c>
      <c r="D1292" s="12" t="s">
        <v>379</v>
      </c>
      <c r="E1292" s="12" t="s">
        <v>366</v>
      </c>
      <c r="F1292" s="12">
        <v>4</v>
      </c>
      <c r="G1292" s="15">
        <v>399616</v>
      </c>
    </row>
    <row r="1293" spans="1:7" x14ac:dyDescent="0.2">
      <c r="A1293" s="12" t="s">
        <v>421</v>
      </c>
      <c r="B1293" s="12" t="s">
        <v>74</v>
      </c>
      <c r="C1293" s="12">
        <v>2011</v>
      </c>
      <c r="D1293" s="12" t="s">
        <v>379</v>
      </c>
      <c r="E1293" s="12" t="s">
        <v>367</v>
      </c>
      <c r="F1293" s="12">
        <v>5</v>
      </c>
      <c r="G1293" s="15">
        <v>392756</v>
      </c>
    </row>
    <row r="1294" spans="1:7" x14ac:dyDescent="0.2">
      <c r="A1294" s="12" t="s">
        <v>421</v>
      </c>
      <c r="B1294" s="12" t="s">
        <v>74</v>
      </c>
      <c r="C1294" s="12">
        <v>2011</v>
      </c>
      <c r="D1294" s="12" t="s">
        <v>379</v>
      </c>
      <c r="E1294" s="12" t="s">
        <v>368</v>
      </c>
      <c r="F1294" s="12">
        <v>6</v>
      </c>
      <c r="G1294" s="15">
        <v>392308</v>
      </c>
    </row>
    <row r="1295" spans="1:7" x14ac:dyDescent="0.2">
      <c r="A1295" s="12" t="s">
        <v>421</v>
      </c>
      <c r="B1295" s="12" t="s">
        <v>74</v>
      </c>
      <c r="C1295" s="12">
        <v>2011</v>
      </c>
      <c r="D1295" s="12" t="s">
        <v>380</v>
      </c>
      <c r="E1295" s="12" t="s">
        <v>369</v>
      </c>
      <c r="F1295" s="12">
        <v>7</v>
      </c>
      <c r="G1295" s="15">
        <v>377244</v>
      </c>
    </row>
    <row r="1296" spans="1:7" x14ac:dyDescent="0.2">
      <c r="A1296" s="12" t="s">
        <v>421</v>
      </c>
      <c r="B1296" s="12" t="s">
        <v>74</v>
      </c>
      <c r="C1296" s="12">
        <v>2011</v>
      </c>
      <c r="D1296" s="12" t="s">
        <v>380</v>
      </c>
      <c r="E1296" s="12" t="s">
        <v>370</v>
      </c>
      <c r="F1296" s="12">
        <v>8</v>
      </c>
      <c r="G1296" s="15">
        <v>385112</v>
      </c>
    </row>
    <row r="1297" spans="1:7" x14ac:dyDescent="0.2">
      <c r="A1297" s="12" t="s">
        <v>421</v>
      </c>
      <c r="B1297" s="12" t="s">
        <v>74</v>
      </c>
      <c r="C1297" s="12">
        <v>2011</v>
      </c>
      <c r="D1297" s="12" t="s">
        <v>380</v>
      </c>
      <c r="E1297" s="12" t="s">
        <v>371</v>
      </c>
      <c r="F1297" s="12">
        <v>9</v>
      </c>
      <c r="G1297" s="15">
        <v>377636</v>
      </c>
    </row>
    <row r="1298" spans="1:7" x14ac:dyDescent="0.2">
      <c r="A1298" s="12" t="s">
        <v>421</v>
      </c>
      <c r="B1298" s="12" t="s">
        <v>74</v>
      </c>
      <c r="C1298" s="12">
        <v>2011</v>
      </c>
      <c r="D1298" s="12" t="s">
        <v>381</v>
      </c>
      <c r="E1298" s="12" t="s">
        <v>372</v>
      </c>
      <c r="F1298" s="12">
        <v>10</v>
      </c>
      <c r="G1298" s="15">
        <v>402724</v>
      </c>
    </row>
    <row r="1299" spans="1:7" x14ac:dyDescent="0.2">
      <c r="A1299" s="12" t="s">
        <v>421</v>
      </c>
      <c r="B1299" s="12" t="s">
        <v>74</v>
      </c>
      <c r="C1299" s="12">
        <v>2011</v>
      </c>
      <c r="D1299" s="12" t="s">
        <v>381</v>
      </c>
      <c r="E1299" s="12" t="s">
        <v>373</v>
      </c>
      <c r="F1299" s="12">
        <v>11</v>
      </c>
      <c r="G1299" s="15">
        <v>436464</v>
      </c>
    </row>
    <row r="1300" spans="1:7" x14ac:dyDescent="0.2">
      <c r="A1300" s="12" t="s">
        <v>421</v>
      </c>
      <c r="B1300" s="12" t="s">
        <v>74</v>
      </c>
      <c r="C1300" s="12">
        <v>2011</v>
      </c>
      <c r="D1300" s="12" t="s">
        <v>381</v>
      </c>
      <c r="E1300" s="12" t="s">
        <v>374</v>
      </c>
      <c r="F1300" s="12">
        <v>12</v>
      </c>
      <c r="G1300" s="15">
        <v>469504</v>
      </c>
    </row>
    <row r="1301" spans="1:7" x14ac:dyDescent="0.2">
      <c r="A1301" s="12" t="s">
        <v>421</v>
      </c>
      <c r="B1301" s="12" t="s">
        <v>74</v>
      </c>
      <c r="C1301" s="12">
        <v>2012</v>
      </c>
      <c r="D1301" s="12" t="s">
        <v>382</v>
      </c>
      <c r="E1301" s="12" t="s">
        <v>375</v>
      </c>
      <c r="F1301" s="12">
        <v>1</v>
      </c>
      <c r="G1301" s="15">
        <v>387212</v>
      </c>
    </row>
    <row r="1302" spans="1:7" x14ac:dyDescent="0.2">
      <c r="A1302" s="12" t="s">
        <v>421</v>
      </c>
      <c r="B1302" s="12" t="s">
        <v>74</v>
      </c>
      <c r="C1302" s="12">
        <v>2012</v>
      </c>
      <c r="D1302" s="12" t="s">
        <v>382</v>
      </c>
      <c r="E1302" s="12" t="s">
        <v>376</v>
      </c>
      <c r="F1302" s="12">
        <v>2</v>
      </c>
      <c r="G1302" s="15">
        <v>431368</v>
      </c>
    </row>
    <row r="1303" spans="1:7" x14ac:dyDescent="0.2">
      <c r="A1303" s="12" t="s">
        <v>421</v>
      </c>
      <c r="B1303" s="12" t="s">
        <v>74</v>
      </c>
      <c r="C1303" s="12">
        <v>2012</v>
      </c>
      <c r="D1303" s="12" t="s">
        <v>382</v>
      </c>
      <c r="E1303" s="12" t="s">
        <v>377</v>
      </c>
      <c r="F1303" s="12">
        <v>3</v>
      </c>
      <c r="G1303" s="15">
        <v>473676</v>
      </c>
    </row>
    <row r="1304" spans="1:7" x14ac:dyDescent="0.2">
      <c r="A1304" s="12" t="s">
        <v>421</v>
      </c>
      <c r="B1304" s="12" t="s">
        <v>74</v>
      </c>
      <c r="C1304" s="12">
        <v>2012</v>
      </c>
      <c r="D1304" s="12" t="s">
        <v>379</v>
      </c>
      <c r="E1304" s="12" t="s">
        <v>366</v>
      </c>
      <c r="F1304" s="12">
        <v>4</v>
      </c>
      <c r="G1304" s="15">
        <v>430220</v>
      </c>
    </row>
    <row r="1305" spans="1:7" x14ac:dyDescent="0.2">
      <c r="A1305" s="12" t="s">
        <v>421</v>
      </c>
      <c r="B1305" s="12" t="s">
        <v>74</v>
      </c>
      <c r="C1305" s="12">
        <v>2012</v>
      </c>
      <c r="D1305" s="12" t="s">
        <v>379</v>
      </c>
      <c r="E1305" s="12" t="s">
        <v>367</v>
      </c>
      <c r="F1305" s="12">
        <v>5</v>
      </c>
      <c r="G1305" s="15">
        <v>414148</v>
      </c>
    </row>
    <row r="1306" spans="1:7" x14ac:dyDescent="0.2">
      <c r="A1306" s="12" t="s">
        <v>421</v>
      </c>
      <c r="B1306" s="12" t="s">
        <v>74</v>
      </c>
      <c r="C1306" s="12">
        <v>2012</v>
      </c>
      <c r="D1306" s="12" t="s">
        <v>379</v>
      </c>
      <c r="E1306" s="12" t="s">
        <v>368</v>
      </c>
      <c r="F1306" s="12">
        <v>6</v>
      </c>
      <c r="G1306" s="15">
        <v>452480</v>
      </c>
    </row>
    <row r="1307" spans="1:7" x14ac:dyDescent="0.2">
      <c r="A1307" s="12" t="s">
        <v>421</v>
      </c>
      <c r="B1307" s="12" t="s">
        <v>74</v>
      </c>
      <c r="C1307" s="12">
        <v>2012</v>
      </c>
      <c r="D1307" s="12" t="s">
        <v>380</v>
      </c>
      <c r="E1307" s="12" t="s">
        <v>369</v>
      </c>
      <c r="F1307" s="12">
        <v>7</v>
      </c>
      <c r="G1307" s="15">
        <v>444248</v>
      </c>
    </row>
    <row r="1308" spans="1:7" x14ac:dyDescent="0.2">
      <c r="A1308" s="12" t="s">
        <v>421</v>
      </c>
      <c r="B1308" s="12" t="s">
        <v>74</v>
      </c>
      <c r="C1308" s="12">
        <v>2012</v>
      </c>
      <c r="D1308" s="12" t="s">
        <v>380</v>
      </c>
      <c r="E1308" s="12" t="s">
        <v>370</v>
      </c>
      <c r="F1308" s="12">
        <v>8</v>
      </c>
      <c r="G1308" s="15">
        <v>388696</v>
      </c>
    </row>
    <row r="1309" spans="1:7" x14ac:dyDescent="0.2">
      <c r="A1309" s="12" t="s">
        <v>421</v>
      </c>
      <c r="B1309" s="12" t="s">
        <v>74</v>
      </c>
      <c r="C1309" s="12">
        <v>2012</v>
      </c>
      <c r="D1309" s="12" t="s">
        <v>380</v>
      </c>
      <c r="E1309" s="12" t="s">
        <v>371</v>
      </c>
      <c r="F1309" s="12">
        <v>9</v>
      </c>
      <c r="G1309" s="15">
        <v>415520</v>
      </c>
    </row>
    <row r="1310" spans="1:7" x14ac:dyDescent="0.2">
      <c r="A1310" s="12" t="s">
        <v>421</v>
      </c>
      <c r="B1310" s="12" t="s">
        <v>74</v>
      </c>
      <c r="C1310" s="12">
        <v>2012</v>
      </c>
      <c r="D1310" s="12" t="s">
        <v>381</v>
      </c>
      <c r="E1310" s="12" t="s">
        <v>372</v>
      </c>
      <c r="F1310" s="12">
        <v>10</v>
      </c>
      <c r="G1310" s="15">
        <v>435736</v>
      </c>
    </row>
    <row r="1311" spans="1:7" x14ac:dyDescent="0.2">
      <c r="A1311" s="12" t="s">
        <v>421</v>
      </c>
      <c r="B1311" s="12" t="s">
        <v>74</v>
      </c>
      <c r="C1311" s="12">
        <v>2012</v>
      </c>
      <c r="D1311" s="12" t="s">
        <v>381</v>
      </c>
      <c r="E1311" s="12" t="s">
        <v>373</v>
      </c>
      <c r="F1311" s="12">
        <v>11</v>
      </c>
      <c r="G1311" s="15">
        <v>444836</v>
      </c>
    </row>
    <row r="1312" spans="1:7" x14ac:dyDescent="0.2">
      <c r="A1312" s="12" t="s">
        <v>421</v>
      </c>
      <c r="B1312" s="12" t="s">
        <v>74</v>
      </c>
      <c r="C1312" s="12">
        <v>2012</v>
      </c>
      <c r="D1312" s="12" t="s">
        <v>381</v>
      </c>
      <c r="E1312" s="12" t="s">
        <v>374</v>
      </c>
      <c r="F1312" s="12">
        <v>12</v>
      </c>
      <c r="G1312" s="15">
        <v>521640</v>
      </c>
    </row>
    <row r="1313" spans="1:7" x14ac:dyDescent="0.2">
      <c r="A1313" s="12" t="s">
        <v>421</v>
      </c>
      <c r="B1313" s="12" t="s">
        <v>74</v>
      </c>
      <c r="C1313" s="12">
        <v>2013</v>
      </c>
      <c r="D1313" s="12" t="s">
        <v>382</v>
      </c>
      <c r="E1313" s="12" t="s">
        <v>375</v>
      </c>
      <c r="F1313" s="12">
        <v>1</v>
      </c>
      <c r="G1313" s="15">
        <v>424088</v>
      </c>
    </row>
    <row r="1314" spans="1:7" x14ac:dyDescent="0.2">
      <c r="A1314" s="12" t="s">
        <v>421</v>
      </c>
      <c r="B1314" s="12" t="s">
        <v>74</v>
      </c>
      <c r="C1314" s="12">
        <v>2013</v>
      </c>
      <c r="D1314" s="12" t="s">
        <v>382</v>
      </c>
      <c r="E1314" s="12" t="s">
        <v>376</v>
      </c>
      <c r="F1314" s="12">
        <v>2</v>
      </c>
      <c r="G1314" s="15">
        <v>427084</v>
      </c>
    </row>
    <row r="1315" spans="1:7" x14ac:dyDescent="0.2">
      <c r="A1315" s="12" t="s">
        <v>421</v>
      </c>
      <c r="B1315" s="12" t="s">
        <v>74</v>
      </c>
      <c r="C1315" s="12">
        <v>2013</v>
      </c>
      <c r="D1315" s="12" t="s">
        <v>382</v>
      </c>
      <c r="E1315" s="12" t="s">
        <v>377</v>
      </c>
      <c r="F1315" s="12">
        <v>3</v>
      </c>
      <c r="G1315" s="15">
        <v>462000</v>
      </c>
    </row>
    <row r="1316" spans="1:7" x14ac:dyDescent="0.2">
      <c r="A1316" s="12" t="s">
        <v>421</v>
      </c>
      <c r="B1316" s="12" t="s">
        <v>74</v>
      </c>
      <c r="C1316" s="12">
        <v>2013</v>
      </c>
      <c r="D1316" s="12" t="s">
        <v>379</v>
      </c>
      <c r="E1316" s="12" t="s">
        <v>366</v>
      </c>
      <c r="F1316" s="12">
        <v>4</v>
      </c>
      <c r="G1316" s="15">
        <v>465528</v>
      </c>
    </row>
    <row r="1317" spans="1:7" x14ac:dyDescent="0.2">
      <c r="A1317" s="12" t="s">
        <v>421</v>
      </c>
      <c r="B1317" s="12" t="s">
        <v>74</v>
      </c>
      <c r="C1317" s="12">
        <v>2013</v>
      </c>
      <c r="D1317" s="12" t="s">
        <v>379</v>
      </c>
      <c r="E1317" s="12" t="s">
        <v>367</v>
      </c>
      <c r="F1317" s="12">
        <v>5</v>
      </c>
      <c r="G1317" s="15">
        <v>427084</v>
      </c>
    </row>
    <row r="1318" spans="1:7" x14ac:dyDescent="0.2">
      <c r="A1318" s="12" t="s">
        <v>421</v>
      </c>
      <c r="B1318" s="12" t="s">
        <v>74</v>
      </c>
      <c r="C1318" s="12">
        <v>2013</v>
      </c>
      <c r="D1318" s="12" t="s">
        <v>379</v>
      </c>
      <c r="E1318" s="12" t="s">
        <v>368</v>
      </c>
      <c r="F1318" s="12">
        <v>6</v>
      </c>
      <c r="G1318" s="15">
        <v>411096</v>
      </c>
    </row>
    <row r="1319" spans="1:7" x14ac:dyDescent="0.2">
      <c r="A1319" s="12" t="s">
        <v>421</v>
      </c>
      <c r="B1319" s="12" t="s">
        <v>74</v>
      </c>
      <c r="C1319" s="12">
        <v>2013</v>
      </c>
      <c r="D1319" s="12" t="s">
        <v>380</v>
      </c>
      <c r="E1319" s="12" t="s">
        <v>369</v>
      </c>
      <c r="F1319" s="12">
        <v>7</v>
      </c>
      <c r="G1319" s="15">
        <v>419020</v>
      </c>
    </row>
    <row r="1320" spans="1:7" x14ac:dyDescent="0.2">
      <c r="A1320" s="12" t="s">
        <v>421</v>
      </c>
      <c r="B1320" s="12" t="s">
        <v>74</v>
      </c>
      <c r="C1320" s="12">
        <v>2013</v>
      </c>
      <c r="D1320" s="12" t="s">
        <v>380</v>
      </c>
      <c r="E1320" s="12" t="s">
        <v>370</v>
      </c>
      <c r="F1320" s="12">
        <v>8</v>
      </c>
      <c r="G1320" s="15">
        <v>392644</v>
      </c>
    </row>
    <row r="1321" spans="1:7" x14ac:dyDescent="0.2">
      <c r="A1321" s="12" t="s">
        <v>421</v>
      </c>
      <c r="B1321" s="12" t="s">
        <v>74</v>
      </c>
      <c r="C1321" s="12">
        <v>2013</v>
      </c>
      <c r="D1321" s="12" t="s">
        <v>380</v>
      </c>
      <c r="E1321" s="12" t="s">
        <v>371</v>
      </c>
      <c r="F1321" s="12">
        <v>9</v>
      </c>
      <c r="G1321" s="15">
        <v>414344</v>
      </c>
    </row>
    <row r="1322" spans="1:7" x14ac:dyDescent="0.2">
      <c r="A1322" s="12" t="s">
        <v>421</v>
      </c>
      <c r="B1322" s="12" t="s">
        <v>74</v>
      </c>
      <c r="C1322" s="12">
        <v>2013</v>
      </c>
      <c r="D1322" s="12" t="s">
        <v>381</v>
      </c>
      <c r="E1322" s="12" t="s">
        <v>372</v>
      </c>
      <c r="F1322" s="12">
        <v>10</v>
      </c>
      <c r="G1322" s="15">
        <v>461496</v>
      </c>
    </row>
    <row r="1323" spans="1:7" x14ac:dyDescent="0.2">
      <c r="A1323" s="12" t="s">
        <v>421</v>
      </c>
      <c r="B1323" s="12" t="s">
        <v>74</v>
      </c>
      <c r="C1323" s="12">
        <v>2013</v>
      </c>
      <c r="D1323" s="12" t="s">
        <v>381</v>
      </c>
      <c r="E1323" s="12" t="s">
        <v>373</v>
      </c>
      <c r="F1323" s="12">
        <v>11</v>
      </c>
      <c r="G1323" s="15">
        <v>479556</v>
      </c>
    </row>
    <row r="1324" spans="1:7" x14ac:dyDescent="0.2">
      <c r="A1324" s="12" t="s">
        <v>421</v>
      </c>
      <c r="B1324" s="12" t="s">
        <v>74</v>
      </c>
      <c r="C1324" s="12">
        <v>2013</v>
      </c>
      <c r="D1324" s="12" t="s">
        <v>381</v>
      </c>
      <c r="E1324" s="12" t="s">
        <v>374</v>
      </c>
      <c r="F1324" s="12">
        <v>12</v>
      </c>
      <c r="G1324" s="15">
        <v>550984</v>
      </c>
    </row>
    <row r="1325" spans="1:7" x14ac:dyDescent="0.2">
      <c r="A1325" s="12" t="s">
        <v>421</v>
      </c>
      <c r="B1325" s="12" t="s">
        <v>74</v>
      </c>
      <c r="C1325" s="12">
        <v>2014</v>
      </c>
      <c r="D1325" s="12" t="s">
        <v>382</v>
      </c>
      <c r="E1325" s="12" t="s">
        <v>375</v>
      </c>
      <c r="F1325" s="12">
        <v>1</v>
      </c>
      <c r="G1325" s="15">
        <v>469168</v>
      </c>
    </row>
    <row r="1326" spans="1:7" x14ac:dyDescent="0.2">
      <c r="A1326" s="12" t="s">
        <v>421</v>
      </c>
      <c r="B1326" s="12" t="s">
        <v>74</v>
      </c>
      <c r="C1326" s="12">
        <v>2014</v>
      </c>
      <c r="D1326" s="12" t="s">
        <v>382</v>
      </c>
      <c r="E1326" s="12" t="s">
        <v>376</v>
      </c>
      <c r="F1326" s="12">
        <v>2</v>
      </c>
      <c r="G1326" s="15">
        <v>439852</v>
      </c>
    </row>
    <row r="1327" spans="1:7" x14ac:dyDescent="0.2">
      <c r="A1327" s="12" t="s">
        <v>421</v>
      </c>
      <c r="B1327" s="12" t="s">
        <v>74</v>
      </c>
      <c r="C1327" s="12">
        <v>2014</v>
      </c>
      <c r="D1327" s="12" t="s">
        <v>382</v>
      </c>
      <c r="E1327" s="12" t="s">
        <v>377</v>
      </c>
      <c r="F1327" s="12">
        <v>3</v>
      </c>
      <c r="G1327" s="15">
        <v>527884</v>
      </c>
    </row>
    <row r="1328" spans="1:7" x14ac:dyDescent="0.2">
      <c r="A1328" s="12" t="s">
        <v>421</v>
      </c>
      <c r="B1328" s="12" t="s">
        <v>74</v>
      </c>
      <c r="C1328" s="12">
        <v>2014</v>
      </c>
      <c r="D1328" s="12" t="s">
        <v>379</v>
      </c>
      <c r="E1328" s="12" t="s">
        <v>366</v>
      </c>
      <c r="F1328" s="12">
        <v>4</v>
      </c>
      <c r="G1328" s="15">
        <v>496132</v>
      </c>
    </row>
    <row r="1329" spans="1:7" x14ac:dyDescent="0.2">
      <c r="A1329" s="12" t="s">
        <v>421</v>
      </c>
      <c r="B1329" s="12" t="s">
        <v>74</v>
      </c>
      <c r="C1329" s="12">
        <v>2014</v>
      </c>
      <c r="D1329" s="12" t="s">
        <v>379</v>
      </c>
      <c r="E1329" s="12" t="s">
        <v>367</v>
      </c>
      <c r="F1329" s="12">
        <v>5</v>
      </c>
      <c r="G1329" s="15">
        <v>449428</v>
      </c>
    </row>
    <row r="1330" spans="1:7" x14ac:dyDescent="0.2">
      <c r="A1330" s="12" t="s">
        <v>421</v>
      </c>
      <c r="B1330" s="12" t="s">
        <v>74</v>
      </c>
      <c r="C1330" s="12">
        <v>2014</v>
      </c>
      <c r="D1330" s="12" t="s">
        <v>379</v>
      </c>
      <c r="E1330" s="12" t="s">
        <v>368</v>
      </c>
      <c r="F1330" s="12">
        <v>6</v>
      </c>
      <c r="G1330" s="15">
        <v>422940</v>
      </c>
    </row>
    <row r="1331" spans="1:7" x14ac:dyDescent="0.2">
      <c r="A1331" s="12" t="s">
        <v>421</v>
      </c>
      <c r="B1331" s="12" t="s">
        <v>74</v>
      </c>
      <c r="C1331" s="12">
        <v>2014</v>
      </c>
      <c r="D1331" s="12" t="s">
        <v>380</v>
      </c>
      <c r="E1331" s="12" t="s">
        <v>369</v>
      </c>
      <c r="F1331" s="12">
        <v>7</v>
      </c>
      <c r="G1331" s="15">
        <v>439544</v>
      </c>
    </row>
    <row r="1332" spans="1:7" x14ac:dyDescent="0.2">
      <c r="A1332" s="12" t="s">
        <v>421</v>
      </c>
      <c r="B1332" s="12" t="s">
        <v>74</v>
      </c>
      <c r="C1332" s="12">
        <v>2014</v>
      </c>
      <c r="D1332" s="12" t="s">
        <v>380</v>
      </c>
      <c r="E1332" s="12" t="s">
        <v>370</v>
      </c>
      <c r="F1332" s="12">
        <v>8</v>
      </c>
      <c r="G1332" s="15">
        <v>436940</v>
      </c>
    </row>
    <row r="1333" spans="1:7" x14ac:dyDescent="0.2">
      <c r="A1333" s="12" t="s">
        <v>421</v>
      </c>
      <c r="B1333" s="12" t="s">
        <v>74</v>
      </c>
      <c r="C1333" s="12">
        <v>2014</v>
      </c>
      <c r="D1333" s="12" t="s">
        <v>380</v>
      </c>
      <c r="E1333" s="12" t="s">
        <v>371</v>
      </c>
      <c r="F1333" s="12">
        <v>9</v>
      </c>
      <c r="G1333" s="15">
        <v>439404</v>
      </c>
    </row>
    <row r="1334" spans="1:7" x14ac:dyDescent="0.2">
      <c r="A1334" s="12" t="s">
        <v>421</v>
      </c>
      <c r="B1334" s="12" t="s">
        <v>74</v>
      </c>
      <c r="C1334" s="12">
        <v>2014</v>
      </c>
      <c r="D1334" s="12" t="s">
        <v>381</v>
      </c>
      <c r="E1334" s="12" t="s">
        <v>372</v>
      </c>
      <c r="F1334" s="12">
        <v>10</v>
      </c>
      <c r="G1334" s="15">
        <v>439628</v>
      </c>
    </row>
    <row r="1335" spans="1:7" x14ac:dyDescent="0.2">
      <c r="A1335" s="12" t="s">
        <v>421</v>
      </c>
      <c r="B1335" s="12" t="s">
        <v>74</v>
      </c>
      <c r="C1335" s="12">
        <v>2014</v>
      </c>
      <c r="D1335" s="12" t="s">
        <v>381</v>
      </c>
      <c r="E1335" s="12" t="s">
        <v>373</v>
      </c>
      <c r="F1335" s="12">
        <v>11</v>
      </c>
      <c r="G1335" s="15">
        <v>464380</v>
      </c>
    </row>
    <row r="1336" spans="1:7" x14ac:dyDescent="0.2">
      <c r="A1336" s="12" t="s">
        <v>421</v>
      </c>
      <c r="B1336" s="12" t="s">
        <v>74</v>
      </c>
      <c r="C1336" s="12">
        <v>2014</v>
      </c>
      <c r="D1336" s="12" t="s">
        <v>381</v>
      </c>
      <c r="E1336" s="12" t="s">
        <v>374</v>
      </c>
      <c r="F1336" s="12">
        <v>12</v>
      </c>
      <c r="G1336" s="15">
        <v>708792</v>
      </c>
    </row>
    <row r="1337" spans="1:7" x14ac:dyDescent="0.2">
      <c r="A1337" s="12" t="s">
        <v>446</v>
      </c>
      <c r="B1337" s="12" t="s">
        <v>4</v>
      </c>
      <c r="C1337" s="12">
        <v>2011</v>
      </c>
      <c r="D1337" s="12" t="s">
        <v>381</v>
      </c>
      <c r="E1337" s="12" t="s">
        <v>374</v>
      </c>
      <c r="F1337" s="12">
        <v>12</v>
      </c>
      <c r="G1337" s="15">
        <v>9203460.2500000037</v>
      </c>
    </row>
    <row r="1338" spans="1:7" x14ac:dyDescent="0.2">
      <c r="A1338" s="12" t="s">
        <v>448</v>
      </c>
      <c r="B1338" s="12" t="s">
        <v>4</v>
      </c>
      <c r="C1338" s="12">
        <v>2012</v>
      </c>
      <c r="D1338" s="12" t="s">
        <v>382</v>
      </c>
      <c r="E1338" s="12" t="s">
        <v>376</v>
      </c>
      <c r="F1338" s="12">
        <v>2</v>
      </c>
      <c r="G1338" s="15">
        <v>9180802.2299999911</v>
      </c>
    </row>
    <row r="1339" spans="1:7" x14ac:dyDescent="0.2">
      <c r="A1339" s="12" t="s">
        <v>413</v>
      </c>
      <c r="B1339" s="12" t="s">
        <v>4</v>
      </c>
      <c r="C1339" s="12">
        <v>2014</v>
      </c>
      <c r="D1339" s="12" t="s">
        <v>379</v>
      </c>
      <c r="E1339" s="12" t="s">
        <v>367</v>
      </c>
      <c r="F1339" s="12">
        <v>5</v>
      </c>
      <c r="G1339" s="15">
        <v>9168589.3000000045</v>
      </c>
    </row>
    <row r="1340" spans="1:7" x14ac:dyDescent="0.2">
      <c r="A1340" s="12" t="s">
        <v>422</v>
      </c>
      <c r="B1340" s="12" t="s">
        <v>11</v>
      </c>
      <c r="C1340" s="12">
        <v>2014</v>
      </c>
      <c r="D1340" s="12" t="s">
        <v>381</v>
      </c>
      <c r="E1340" s="12" t="s">
        <v>372</v>
      </c>
      <c r="F1340" s="12">
        <v>10</v>
      </c>
      <c r="G1340" s="15">
        <v>35587.779671999961</v>
      </c>
    </row>
    <row r="1341" spans="1:7" x14ac:dyDescent="0.2">
      <c r="A1341" s="12" t="s">
        <v>422</v>
      </c>
      <c r="B1341" s="12" t="s">
        <v>11</v>
      </c>
      <c r="C1341" s="12">
        <v>2014</v>
      </c>
      <c r="D1341" s="12" t="s">
        <v>381</v>
      </c>
      <c r="E1341" s="12" t="s">
        <v>373</v>
      </c>
      <c r="F1341" s="12">
        <v>11</v>
      </c>
      <c r="G1341" s="15">
        <v>67305.219032999972</v>
      </c>
    </row>
    <row r="1342" spans="1:7" x14ac:dyDescent="0.2">
      <c r="A1342" s="12" t="s">
        <v>422</v>
      </c>
      <c r="B1342" s="12" t="s">
        <v>11</v>
      </c>
      <c r="C1342" s="12">
        <v>2014</v>
      </c>
      <c r="D1342" s="12" t="s">
        <v>381</v>
      </c>
      <c r="E1342" s="12" t="s">
        <v>374</v>
      </c>
      <c r="F1342" s="12">
        <v>12</v>
      </c>
      <c r="G1342" s="15">
        <v>70595.008335000006</v>
      </c>
    </row>
    <row r="1343" spans="1:7" x14ac:dyDescent="0.2">
      <c r="A1343" s="12" t="s">
        <v>422</v>
      </c>
      <c r="B1343" s="12" t="s">
        <v>74</v>
      </c>
      <c r="C1343" s="12">
        <v>2014</v>
      </c>
      <c r="D1343" s="12" t="s">
        <v>381</v>
      </c>
      <c r="E1343" s="12" t="s">
        <v>372</v>
      </c>
      <c r="F1343" s="12">
        <v>10</v>
      </c>
      <c r="G1343" s="15">
        <v>35280</v>
      </c>
    </row>
    <row r="1344" spans="1:7" x14ac:dyDescent="0.2">
      <c r="A1344" s="12" t="s">
        <v>422</v>
      </c>
      <c r="B1344" s="12" t="s">
        <v>74</v>
      </c>
      <c r="C1344" s="12">
        <v>2014</v>
      </c>
      <c r="D1344" s="12" t="s">
        <v>381</v>
      </c>
      <c r="E1344" s="12" t="s">
        <v>373</v>
      </c>
      <c r="F1344" s="12">
        <v>11</v>
      </c>
      <c r="G1344" s="15">
        <v>65880</v>
      </c>
    </row>
    <row r="1345" spans="1:7" x14ac:dyDescent="0.2">
      <c r="A1345" s="12" t="s">
        <v>422</v>
      </c>
      <c r="B1345" s="12" t="s">
        <v>74</v>
      </c>
      <c r="C1345" s="12">
        <v>2014</v>
      </c>
      <c r="D1345" s="12" t="s">
        <v>381</v>
      </c>
      <c r="E1345" s="12" t="s">
        <v>374</v>
      </c>
      <c r="F1345" s="12">
        <v>12</v>
      </c>
      <c r="G1345" s="15">
        <v>67710</v>
      </c>
    </row>
    <row r="1346" spans="1:7" x14ac:dyDescent="0.2">
      <c r="A1346" s="12" t="s">
        <v>413</v>
      </c>
      <c r="B1346" s="12" t="s">
        <v>4</v>
      </c>
      <c r="C1346" s="12">
        <v>2013</v>
      </c>
      <c r="D1346" s="12" t="s">
        <v>381</v>
      </c>
      <c r="E1346" s="12" t="s">
        <v>373</v>
      </c>
      <c r="F1346" s="12">
        <v>11</v>
      </c>
      <c r="G1346" s="15">
        <v>9151864.5899999961</v>
      </c>
    </row>
    <row r="1347" spans="1:7" x14ac:dyDescent="0.2">
      <c r="A1347" s="12" t="s">
        <v>414</v>
      </c>
      <c r="B1347" s="12" t="s">
        <v>4</v>
      </c>
      <c r="C1347" s="12">
        <v>2011</v>
      </c>
      <c r="D1347" s="12" t="s">
        <v>382</v>
      </c>
      <c r="E1347" s="12" t="s">
        <v>376</v>
      </c>
      <c r="F1347" s="12">
        <v>2</v>
      </c>
      <c r="G1347" s="15">
        <v>9148545.0500000007</v>
      </c>
    </row>
    <row r="1348" spans="1:7" x14ac:dyDescent="0.2">
      <c r="A1348" s="12" t="s">
        <v>446</v>
      </c>
      <c r="B1348" s="12" t="s">
        <v>4</v>
      </c>
      <c r="C1348" s="12">
        <v>2010</v>
      </c>
      <c r="D1348" s="12" t="s">
        <v>379</v>
      </c>
      <c r="E1348" s="12" t="s">
        <v>368</v>
      </c>
      <c r="F1348" s="12">
        <v>6</v>
      </c>
      <c r="G1348" s="15">
        <v>9137648.1400000043</v>
      </c>
    </row>
    <row r="1349" spans="1:7" x14ac:dyDescent="0.2">
      <c r="A1349" s="12" t="s">
        <v>420</v>
      </c>
      <c r="B1349" s="12" t="s">
        <v>4</v>
      </c>
      <c r="C1349" s="12">
        <v>2014</v>
      </c>
      <c r="D1349" s="12" t="s">
        <v>379</v>
      </c>
      <c r="E1349" s="12" t="s">
        <v>366</v>
      </c>
      <c r="F1349" s="12">
        <v>4</v>
      </c>
      <c r="G1349" s="15">
        <v>9116721.5700000003</v>
      </c>
    </row>
    <row r="1350" spans="1:7" x14ac:dyDescent="0.2">
      <c r="A1350" s="12" t="s">
        <v>423</v>
      </c>
      <c r="B1350" s="12" t="s">
        <v>11</v>
      </c>
      <c r="C1350" s="12">
        <v>2014</v>
      </c>
      <c r="D1350" s="12" t="s">
        <v>380</v>
      </c>
      <c r="E1350" s="12" t="s">
        <v>371</v>
      </c>
      <c r="F1350" s="12">
        <v>9</v>
      </c>
      <c r="G1350" s="15">
        <v>0</v>
      </c>
    </row>
    <row r="1351" spans="1:7" x14ac:dyDescent="0.2">
      <c r="A1351" s="12" t="s">
        <v>423</v>
      </c>
      <c r="B1351" s="12" t="s">
        <v>11</v>
      </c>
      <c r="C1351" s="12">
        <v>2014</v>
      </c>
      <c r="D1351" s="12" t="s">
        <v>381</v>
      </c>
      <c r="E1351" s="12" t="s">
        <v>372</v>
      </c>
      <c r="F1351" s="12">
        <v>10</v>
      </c>
      <c r="G1351" s="15">
        <v>0</v>
      </c>
    </row>
    <row r="1352" spans="1:7" x14ac:dyDescent="0.2">
      <c r="A1352" s="12" t="s">
        <v>423</v>
      </c>
      <c r="B1352" s="12" t="s">
        <v>11</v>
      </c>
      <c r="C1352" s="12">
        <v>2014</v>
      </c>
      <c r="D1352" s="12" t="s">
        <v>381</v>
      </c>
      <c r="E1352" s="12" t="s">
        <v>373</v>
      </c>
      <c r="F1352" s="12">
        <v>11</v>
      </c>
      <c r="G1352" s="15">
        <v>0</v>
      </c>
    </row>
    <row r="1353" spans="1:7" x14ac:dyDescent="0.2">
      <c r="A1353" s="12" t="s">
        <v>423</v>
      </c>
      <c r="B1353" s="12" t="s">
        <v>11</v>
      </c>
      <c r="C1353" s="12">
        <v>2014</v>
      </c>
      <c r="D1353" s="12" t="s">
        <v>381</v>
      </c>
      <c r="E1353" s="12" t="s">
        <v>374</v>
      </c>
      <c r="F1353" s="12">
        <v>12</v>
      </c>
      <c r="G1353" s="15">
        <v>0</v>
      </c>
    </row>
    <row r="1354" spans="1:7" x14ac:dyDescent="0.2">
      <c r="A1354" s="12" t="s">
        <v>423</v>
      </c>
      <c r="B1354" s="12" t="s">
        <v>74</v>
      </c>
      <c r="C1354" s="12">
        <v>2014</v>
      </c>
      <c r="D1354" s="12" t="s">
        <v>380</v>
      </c>
      <c r="E1354" s="12" t="s">
        <v>371</v>
      </c>
      <c r="F1354" s="12">
        <v>9</v>
      </c>
      <c r="G1354" s="15">
        <v>23100</v>
      </c>
    </row>
    <row r="1355" spans="1:7" x14ac:dyDescent="0.2">
      <c r="A1355" s="12" t="s">
        <v>423</v>
      </c>
      <c r="B1355" s="12" t="s">
        <v>74</v>
      </c>
      <c r="C1355" s="12">
        <v>2014</v>
      </c>
      <c r="D1355" s="12" t="s">
        <v>381</v>
      </c>
      <c r="E1355" s="12" t="s">
        <v>372</v>
      </c>
      <c r="F1355" s="12">
        <v>10</v>
      </c>
      <c r="G1355" s="15">
        <v>84588</v>
      </c>
    </row>
    <row r="1356" spans="1:7" x14ac:dyDescent="0.2">
      <c r="A1356" s="12" t="s">
        <v>423</v>
      </c>
      <c r="B1356" s="12" t="s">
        <v>74</v>
      </c>
      <c r="C1356" s="12">
        <v>2014</v>
      </c>
      <c r="D1356" s="12" t="s">
        <v>381</v>
      </c>
      <c r="E1356" s="12" t="s">
        <v>373</v>
      </c>
      <c r="F1356" s="12">
        <v>11</v>
      </c>
      <c r="G1356" s="15">
        <v>92428</v>
      </c>
    </row>
    <row r="1357" spans="1:7" x14ac:dyDescent="0.2">
      <c r="A1357" s="12" t="s">
        <v>423</v>
      </c>
      <c r="B1357" s="12" t="s">
        <v>74</v>
      </c>
      <c r="C1357" s="12">
        <v>2014</v>
      </c>
      <c r="D1357" s="12" t="s">
        <v>381</v>
      </c>
      <c r="E1357" s="12" t="s">
        <v>374</v>
      </c>
      <c r="F1357" s="12">
        <v>12</v>
      </c>
      <c r="G1357" s="15">
        <v>108136</v>
      </c>
    </row>
    <row r="1358" spans="1:7" x14ac:dyDescent="0.2">
      <c r="A1358" s="12" t="s">
        <v>446</v>
      </c>
      <c r="B1358" s="12" t="s">
        <v>4</v>
      </c>
      <c r="C1358" s="12">
        <v>2010</v>
      </c>
      <c r="D1358" s="12" t="s">
        <v>382</v>
      </c>
      <c r="E1358" s="12" t="s">
        <v>376</v>
      </c>
      <c r="F1358" s="12">
        <v>2</v>
      </c>
      <c r="G1358" s="15">
        <v>9079556.4200000018</v>
      </c>
    </row>
    <row r="1359" spans="1:7" x14ac:dyDescent="0.2">
      <c r="A1359" s="12" t="s">
        <v>446</v>
      </c>
      <c r="B1359" s="12" t="s">
        <v>4</v>
      </c>
      <c r="C1359" s="12">
        <v>2010</v>
      </c>
      <c r="D1359" s="12" t="s">
        <v>379</v>
      </c>
      <c r="E1359" s="12" t="s">
        <v>367</v>
      </c>
      <c r="F1359" s="12">
        <v>5</v>
      </c>
      <c r="G1359" s="15">
        <v>9062339.9899999965</v>
      </c>
    </row>
    <row r="1360" spans="1:7" x14ac:dyDescent="0.2">
      <c r="A1360" s="12" t="s">
        <v>446</v>
      </c>
      <c r="B1360" s="12" t="s">
        <v>4</v>
      </c>
      <c r="C1360" s="12">
        <v>2011</v>
      </c>
      <c r="D1360" s="12" t="s">
        <v>380</v>
      </c>
      <c r="E1360" s="12" t="s">
        <v>370</v>
      </c>
      <c r="F1360" s="12">
        <v>8</v>
      </c>
      <c r="G1360" s="15">
        <v>9059074.6699999962</v>
      </c>
    </row>
    <row r="1361" spans="1:7" x14ac:dyDescent="0.2">
      <c r="A1361" s="12" t="s">
        <v>446</v>
      </c>
      <c r="B1361" s="12" t="s">
        <v>4</v>
      </c>
      <c r="C1361" s="12">
        <v>2010</v>
      </c>
      <c r="D1361" s="12" t="s">
        <v>382</v>
      </c>
      <c r="E1361" s="12" t="s">
        <v>375</v>
      </c>
      <c r="F1361" s="12">
        <v>1</v>
      </c>
      <c r="G1361" s="15">
        <v>8975692.7599999998</v>
      </c>
    </row>
    <row r="1362" spans="1:7" x14ac:dyDescent="0.2">
      <c r="A1362" s="12" t="s">
        <v>446</v>
      </c>
      <c r="B1362" s="12" t="s">
        <v>4</v>
      </c>
      <c r="C1362" s="12">
        <v>2011</v>
      </c>
      <c r="D1362" s="12" t="s">
        <v>379</v>
      </c>
      <c r="E1362" s="12" t="s">
        <v>366</v>
      </c>
      <c r="F1362" s="12">
        <v>4</v>
      </c>
      <c r="G1362" s="15">
        <v>8950939.6500000004</v>
      </c>
    </row>
    <row r="1363" spans="1:7" x14ac:dyDescent="0.2">
      <c r="A1363" s="12" t="s">
        <v>413</v>
      </c>
      <c r="B1363" s="12" t="s">
        <v>4</v>
      </c>
      <c r="C1363" s="12">
        <v>2013</v>
      </c>
      <c r="D1363" s="12" t="s">
        <v>379</v>
      </c>
      <c r="E1363" s="12" t="s">
        <v>367</v>
      </c>
      <c r="F1363" s="12">
        <v>5</v>
      </c>
      <c r="G1363" s="15">
        <v>8922006.1700000037</v>
      </c>
    </row>
    <row r="1364" spans="1:7" x14ac:dyDescent="0.2">
      <c r="A1364" s="12" t="s">
        <v>413</v>
      </c>
      <c r="B1364" s="12" t="s">
        <v>4</v>
      </c>
      <c r="C1364" s="12">
        <v>2013</v>
      </c>
      <c r="D1364" s="12" t="s">
        <v>382</v>
      </c>
      <c r="E1364" s="12" t="s">
        <v>376</v>
      </c>
      <c r="F1364" s="12">
        <v>2</v>
      </c>
      <c r="G1364" s="15">
        <v>8891371.3899999969</v>
      </c>
    </row>
    <row r="1365" spans="1:7" x14ac:dyDescent="0.2">
      <c r="A1365" s="12" t="s">
        <v>413</v>
      </c>
      <c r="B1365" s="12" t="s">
        <v>4</v>
      </c>
      <c r="C1365" s="12">
        <v>2013</v>
      </c>
      <c r="D1365" s="12" t="s">
        <v>382</v>
      </c>
      <c r="E1365" s="12" t="s">
        <v>375</v>
      </c>
      <c r="F1365" s="12">
        <v>1</v>
      </c>
      <c r="G1365" s="15">
        <v>8890504.4099999983</v>
      </c>
    </row>
    <row r="1366" spans="1:7" x14ac:dyDescent="0.2">
      <c r="A1366" s="12" t="s">
        <v>446</v>
      </c>
      <c r="B1366" s="12" t="s">
        <v>4</v>
      </c>
      <c r="C1366" s="12">
        <v>2011</v>
      </c>
      <c r="D1366" s="12" t="s">
        <v>379</v>
      </c>
      <c r="E1366" s="12" t="s">
        <v>367</v>
      </c>
      <c r="F1366" s="12">
        <v>5</v>
      </c>
      <c r="G1366" s="15">
        <v>8708174.3100000061</v>
      </c>
    </row>
    <row r="1367" spans="1:7" x14ac:dyDescent="0.2">
      <c r="A1367" s="12" t="s">
        <v>446</v>
      </c>
      <c r="B1367" s="12" t="s">
        <v>4</v>
      </c>
      <c r="C1367" s="12">
        <v>2012</v>
      </c>
      <c r="D1367" s="12" t="s">
        <v>382</v>
      </c>
      <c r="E1367" s="12" t="s">
        <v>377</v>
      </c>
      <c r="F1367" s="12">
        <v>3</v>
      </c>
      <c r="G1367" s="15">
        <v>8698601.0500000007</v>
      </c>
    </row>
    <row r="1368" spans="1:7" x14ac:dyDescent="0.2">
      <c r="A1368" s="12" t="s">
        <v>446</v>
      </c>
      <c r="B1368" s="12" t="s">
        <v>4</v>
      </c>
      <c r="C1368" s="12">
        <v>2010</v>
      </c>
      <c r="D1368" s="12" t="s">
        <v>381</v>
      </c>
      <c r="E1368" s="12" t="s">
        <v>372</v>
      </c>
      <c r="F1368" s="12">
        <v>10</v>
      </c>
      <c r="G1368" s="15">
        <v>8520465.9600000046</v>
      </c>
    </row>
    <row r="1369" spans="1:7" x14ac:dyDescent="0.2">
      <c r="A1369" s="12" t="s">
        <v>453</v>
      </c>
      <c r="B1369" s="12" t="s">
        <v>4</v>
      </c>
      <c r="C1369" s="12">
        <v>2011</v>
      </c>
      <c r="D1369" s="12" t="s">
        <v>381</v>
      </c>
      <c r="E1369" s="12" t="s">
        <v>373</v>
      </c>
      <c r="F1369" s="12">
        <v>11</v>
      </c>
      <c r="G1369" s="15">
        <v>8514001.3700000085</v>
      </c>
    </row>
    <row r="1370" spans="1:7" x14ac:dyDescent="0.2">
      <c r="A1370" s="12" t="s">
        <v>424</v>
      </c>
      <c r="B1370" s="12" t="s">
        <v>4</v>
      </c>
      <c r="C1370" s="12">
        <v>2010</v>
      </c>
      <c r="D1370" s="12" t="s">
        <v>382</v>
      </c>
      <c r="E1370" s="12" t="s">
        <v>375</v>
      </c>
      <c r="F1370" s="12">
        <v>1</v>
      </c>
      <c r="G1370" s="15">
        <v>8504727.5500000101</v>
      </c>
    </row>
    <row r="1371" spans="1:7" x14ac:dyDescent="0.2">
      <c r="A1371" s="12" t="s">
        <v>446</v>
      </c>
      <c r="B1371" s="12" t="s">
        <v>4</v>
      </c>
      <c r="C1371" s="12">
        <v>2013</v>
      </c>
      <c r="D1371" s="12" t="s">
        <v>381</v>
      </c>
      <c r="E1371" s="12" t="s">
        <v>374</v>
      </c>
      <c r="F1371" s="12">
        <v>12</v>
      </c>
      <c r="G1371" s="15">
        <v>8501045.450000003</v>
      </c>
    </row>
    <row r="1372" spans="1:7" x14ac:dyDescent="0.2">
      <c r="A1372" s="12" t="s">
        <v>413</v>
      </c>
      <c r="B1372" s="12" t="s">
        <v>4</v>
      </c>
      <c r="C1372" s="12">
        <v>2013</v>
      </c>
      <c r="D1372" s="12" t="s">
        <v>380</v>
      </c>
      <c r="E1372" s="12" t="s">
        <v>370</v>
      </c>
      <c r="F1372" s="12">
        <v>8</v>
      </c>
      <c r="G1372" s="15">
        <v>8475309.8500000034</v>
      </c>
    </row>
    <row r="1373" spans="1:7" x14ac:dyDescent="0.2">
      <c r="A1373" s="12" t="s">
        <v>413</v>
      </c>
      <c r="B1373" s="12" t="s">
        <v>4</v>
      </c>
      <c r="C1373" s="12">
        <v>2012</v>
      </c>
      <c r="D1373" s="12" t="s">
        <v>382</v>
      </c>
      <c r="E1373" s="12" t="s">
        <v>377</v>
      </c>
      <c r="F1373" s="12">
        <v>3</v>
      </c>
      <c r="G1373" s="15">
        <v>8474310.7699999977</v>
      </c>
    </row>
    <row r="1374" spans="1:7" x14ac:dyDescent="0.2">
      <c r="A1374" s="12" t="s">
        <v>446</v>
      </c>
      <c r="B1374" s="12" t="s">
        <v>4</v>
      </c>
      <c r="C1374" s="12">
        <v>2012</v>
      </c>
      <c r="D1374" s="12" t="s">
        <v>381</v>
      </c>
      <c r="E1374" s="12" t="s">
        <v>374</v>
      </c>
      <c r="F1374" s="12">
        <v>12</v>
      </c>
      <c r="G1374" s="15">
        <v>8454764.4600000009</v>
      </c>
    </row>
    <row r="1375" spans="1:7" x14ac:dyDescent="0.2">
      <c r="A1375" s="12" t="s">
        <v>420</v>
      </c>
      <c r="B1375" s="12" t="s">
        <v>4</v>
      </c>
      <c r="C1375" s="12">
        <v>2014</v>
      </c>
      <c r="D1375" s="12" t="s">
        <v>381</v>
      </c>
      <c r="E1375" s="12" t="s">
        <v>373</v>
      </c>
      <c r="F1375" s="12">
        <v>11</v>
      </c>
      <c r="G1375" s="15">
        <v>8426183.7000000011</v>
      </c>
    </row>
    <row r="1376" spans="1:7" x14ac:dyDescent="0.2">
      <c r="A1376" s="12" t="s">
        <v>414</v>
      </c>
      <c r="B1376" s="12" t="s">
        <v>4</v>
      </c>
      <c r="C1376" s="12">
        <v>2011</v>
      </c>
      <c r="D1376" s="12" t="s">
        <v>382</v>
      </c>
      <c r="E1376" s="12" t="s">
        <v>375</v>
      </c>
      <c r="F1376" s="12">
        <v>1</v>
      </c>
      <c r="G1376" s="15">
        <v>8423648.1299999915</v>
      </c>
    </row>
    <row r="1377" spans="1:7" x14ac:dyDescent="0.2">
      <c r="A1377" s="12" t="s">
        <v>413</v>
      </c>
      <c r="B1377" s="12" t="s">
        <v>4</v>
      </c>
      <c r="C1377" s="12">
        <v>2012</v>
      </c>
      <c r="D1377" s="12" t="s">
        <v>381</v>
      </c>
      <c r="E1377" s="12" t="s">
        <v>372</v>
      </c>
      <c r="F1377" s="12">
        <v>10</v>
      </c>
      <c r="G1377" s="15">
        <v>8407750.1300000027</v>
      </c>
    </row>
    <row r="1378" spans="1:7" x14ac:dyDescent="0.2">
      <c r="A1378" s="12" t="s">
        <v>413</v>
      </c>
      <c r="B1378" s="12" t="s">
        <v>4</v>
      </c>
      <c r="C1378" s="12">
        <v>2013</v>
      </c>
      <c r="D1378" s="12" t="s">
        <v>380</v>
      </c>
      <c r="E1378" s="12" t="s">
        <v>369</v>
      </c>
      <c r="F1378" s="12">
        <v>7</v>
      </c>
      <c r="G1378" s="15">
        <v>8398532.1900000032</v>
      </c>
    </row>
    <row r="1379" spans="1:7" x14ac:dyDescent="0.2">
      <c r="A1379" s="12" t="s">
        <v>413</v>
      </c>
      <c r="B1379" s="12" t="s">
        <v>4</v>
      </c>
      <c r="C1379" s="12">
        <v>2011</v>
      </c>
      <c r="D1379" s="12" t="s">
        <v>381</v>
      </c>
      <c r="E1379" s="12" t="s">
        <v>374</v>
      </c>
      <c r="F1379" s="12">
        <v>12</v>
      </c>
      <c r="G1379" s="15">
        <v>8382791.5800000038</v>
      </c>
    </row>
    <row r="1380" spans="1:7" x14ac:dyDescent="0.2">
      <c r="A1380" s="12" t="s">
        <v>420</v>
      </c>
      <c r="B1380" s="12" t="s">
        <v>4</v>
      </c>
      <c r="C1380" s="12">
        <v>2014</v>
      </c>
      <c r="D1380" s="12" t="s">
        <v>380</v>
      </c>
      <c r="E1380" s="12" t="s">
        <v>369</v>
      </c>
      <c r="F1380" s="12">
        <v>7</v>
      </c>
      <c r="G1380" s="15">
        <v>8372386.3600000013</v>
      </c>
    </row>
    <row r="1381" spans="1:7" x14ac:dyDescent="0.2">
      <c r="A1381" s="12" t="s">
        <v>413</v>
      </c>
      <c r="B1381" s="12" t="s">
        <v>4</v>
      </c>
      <c r="C1381" s="12">
        <v>2012</v>
      </c>
      <c r="D1381" s="12" t="s">
        <v>381</v>
      </c>
      <c r="E1381" s="12" t="s">
        <v>373</v>
      </c>
      <c r="F1381" s="12">
        <v>11</v>
      </c>
      <c r="G1381" s="15">
        <v>8348004.5000000056</v>
      </c>
    </row>
    <row r="1382" spans="1:7" x14ac:dyDescent="0.2">
      <c r="A1382" s="12" t="s">
        <v>413</v>
      </c>
      <c r="B1382" s="12" t="s">
        <v>4</v>
      </c>
      <c r="C1382" s="12">
        <v>2012</v>
      </c>
      <c r="D1382" s="12" t="s">
        <v>380</v>
      </c>
      <c r="E1382" s="12" t="s">
        <v>369</v>
      </c>
      <c r="F1382" s="12">
        <v>7</v>
      </c>
      <c r="G1382" s="15">
        <v>8336130.1599999983</v>
      </c>
    </row>
    <row r="1383" spans="1:7" x14ac:dyDescent="0.2">
      <c r="A1383" s="12" t="s">
        <v>413</v>
      </c>
      <c r="B1383" s="12" t="s">
        <v>4</v>
      </c>
      <c r="C1383" s="12">
        <v>2013</v>
      </c>
      <c r="D1383" s="12" t="s">
        <v>380</v>
      </c>
      <c r="E1383" s="12" t="s">
        <v>371</v>
      </c>
      <c r="F1383" s="12">
        <v>9</v>
      </c>
      <c r="G1383" s="15">
        <v>8317017.7500000037</v>
      </c>
    </row>
    <row r="1384" spans="1:7" x14ac:dyDescent="0.2">
      <c r="A1384" s="12" t="s">
        <v>420</v>
      </c>
      <c r="B1384" s="12" t="s">
        <v>4</v>
      </c>
      <c r="C1384" s="12">
        <v>2014</v>
      </c>
      <c r="D1384" s="12" t="s">
        <v>379</v>
      </c>
      <c r="E1384" s="12" t="s">
        <v>367</v>
      </c>
      <c r="F1384" s="12">
        <v>5</v>
      </c>
      <c r="G1384" s="15">
        <v>8310136.6800000006</v>
      </c>
    </row>
    <row r="1385" spans="1:7" x14ac:dyDescent="0.2">
      <c r="A1385" s="12" t="s">
        <v>446</v>
      </c>
      <c r="B1385" s="12" t="s">
        <v>4</v>
      </c>
      <c r="C1385" s="12">
        <v>2011</v>
      </c>
      <c r="D1385" s="12" t="s">
        <v>381</v>
      </c>
      <c r="E1385" s="12" t="s">
        <v>373</v>
      </c>
      <c r="F1385" s="12">
        <v>11</v>
      </c>
      <c r="G1385" s="15">
        <v>8293517.2600000007</v>
      </c>
    </row>
    <row r="1386" spans="1:7" x14ac:dyDescent="0.2">
      <c r="A1386" s="12" t="s">
        <v>446</v>
      </c>
      <c r="B1386" s="12" t="s">
        <v>4</v>
      </c>
      <c r="C1386" s="12">
        <v>2010</v>
      </c>
      <c r="D1386" s="12" t="s">
        <v>380</v>
      </c>
      <c r="E1386" s="12" t="s">
        <v>370</v>
      </c>
      <c r="F1386" s="12">
        <v>8</v>
      </c>
      <c r="G1386" s="15">
        <v>8270821.8099999987</v>
      </c>
    </row>
    <row r="1387" spans="1:7" x14ac:dyDescent="0.2">
      <c r="A1387" s="12" t="s">
        <v>413</v>
      </c>
      <c r="B1387" s="12" t="s">
        <v>4</v>
      </c>
      <c r="C1387" s="12">
        <v>2012</v>
      </c>
      <c r="D1387" s="12" t="s">
        <v>379</v>
      </c>
      <c r="E1387" s="12" t="s">
        <v>368</v>
      </c>
      <c r="F1387" s="12">
        <v>6</v>
      </c>
      <c r="G1387" s="15">
        <v>8209462.6399999997</v>
      </c>
    </row>
    <row r="1388" spans="1:7" x14ac:dyDescent="0.2">
      <c r="A1388" s="12" t="s">
        <v>446</v>
      </c>
      <c r="B1388" s="12" t="s">
        <v>4</v>
      </c>
      <c r="C1388" s="12">
        <v>2011</v>
      </c>
      <c r="D1388" s="12" t="s">
        <v>382</v>
      </c>
      <c r="E1388" s="12" t="s">
        <v>375</v>
      </c>
      <c r="F1388" s="12">
        <v>1</v>
      </c>
      <c r="G1388" s="15">
        <v>8115462.4699999988</v>
      </c>
    </row>
    <row r="1389" spans="1:7" x14ac:dyDescent="0.2">
      <c r="A1389" s="12" t="s">
        <v>420</v>
      </c>
      <c r="B1389" s="12" t="s">
        <v>4</v>
      </c>
      <c r="C1389" s="12">
        <v>2013</v>
      </c>
      <c r="D1389" s="12" t="s">
        <v>381</v>
      </c>
      <c r="E1389" s="12" t="s">
        <v>372</v>
      </c>
      <c r="F1389" s="12">
        <v>10</v>
      </c>
      <c r="G1389" s="15">
        <v>8114946.9799999986</v>
      </c>
    </row>
    <row r="1390" spans="1:7" x14ac:dyDescent="0.2">
      <c r="A1390" s="12" t="s">
        <v>414</v>
      </c>
      <c r="B1390" s="12" t="s">
        <v>4</v>
      </c>
      <c r="C1390" s="12">
        <v>2010</v>
      </c>
      <c r="D1390" s="12" t="s">
        <v>381</v>
      </c>
      <c r="E1390" s="12" t="s">
        <v>373</v>
      </c>
      <c r="F1390" s="12">
        <v>11</v>
      </c>
      <c r="G1390" s="15">
        <v>8103350.7100000046</v>
      </c>
    </row>
    <row r="1391" spans="1:7" x14ac:dyDescent="0.2">
      <c r="A1391" s="12" t="s">
        <v>420</v>
      </c>
      <c r="B1391" s="12" t="s">
        <v>4</v>
      </c>
      <c r="C1391" s="12">
        <v>2013</v>
      </c>
      <c r="D1391" s="12" t="s">
        <v>381</v>
      </c>
      <c r="E1391" s="12" t="s">
        <v>373</v>
      </c>
      <c r="F1391" s="12">
        <v>11</v>
      </c>
      <c r="G1391" s="15">
        <v>8096025.2100000009</v>
      </c>
    </row>
    <row r="1392" spans="1:7" x14ac:dyDescent="0.2">
      <c r="A1392" s="12" t="s">
        <v>413</v>
      </c>
      <c r="B1392" s="12" t="s">
        <v>4</v>
      </c>
      <c r="C1392" s="12">
        <v>2011</v>
      </c>
      <c r="D1392" s="12" t="s">
        <v>381</v>
      </c>
      <c r="E1392" s="12" t="s">
        <v>373</v>
      </c>
      <c r="F1392" s="12">
        <v>11</v>
      </c>
      <c r="G1392" s="15">
        <v>8084120.0900000008</v>
      </c>
    </row>
    <row r="1393" spans="1:7" x14ac:dyDescent="0.2">
      <c r="A1393" s="12" t="s">
        <v>420</v>
      </c>
      <c r="B1393" s="12" t="s">
        <v>4</v>
      </c>
      <c r="C1393" s="12">
        <v>2014</v>
      </c>
      <c r="D1393" s="12" t="s">
        <v>382</v>
      </c>
      <c r="E1393" s="12" t="s">
        <v>375</v>
      </c>
      <c r="F1393" s="12">
        <v>1</v>
      </c>
      <c r="G1393" s="15">
        <v>8073271.8799999971</v>
      </c>
    </row>
    <row r="1394" spans="1:7" x14ac:dyDescent="0.2">
      <c r="A1394" s="12" t="s">
        <v>413</v>
      </c>
      <c r="B1394" s="12" t="s">
        <v>4</v>
      </c>
      <c r="C1394" s="12">
        <v>2013</v>
      </c>
      <c r="D1394" s="12" t="s">
        <v>379</v>
      </c>
      <c r="E1394" s="12" t="s">
        <v>368</v>
      </c>
      <c r="F1394" s="12">
        <v>6</v>
      </c>
      <c r="G1394" s="15">
        <v>7991836.0000000019</v>
      </c>
    </row>
    <row r="1395" spans="1:7" x14ac:dyDescent="0.2">
      <c r="A1395" s="12" t="s">
        <v>446</v>
      </c>
      <c r="B1395" s="12" t="s">
        <v>4</v>
      </c>
      <c r="C1395" s="12">
        <v>2010</v>
      </c>
      <c r="D1395" s="12" t="s">
        <v>380</v>
      </c>
      <c r="E1395" s="12" t="s">
        <v>369</v>
      </c>
      <c r="F1395" s="12">
        <v>7</v>
      </c>
      <c r="G1395" s="15">
        <v>7987905.9400000051</v>
      </c>
    </row>
    <row r="1396" spans="1:7" x14ac:dyDescent="0.2">
      <c r="A1396" s="12" t="s">
        <v>420</v>
      </c>
      <c r="B1396" s="12" t="s">
        <v>4</v>
      </c>
      <c r="C1396" s="12">
        <v>2014</v>
      </c>
      <c r="D1396" s="12" t="s">
        <v>382</v>
      </c>
      <c r="E1396" s="12" t="s">
        <v>376</v>
      </c>
      <c r="F1396" s="12">
        <v>2</v>
      </c>
      <c r="G1396" s="15">
        <v>7974079.9800000004</v>
      </c>
    </row>
    <row r="1397" spans="1:7" x14ac:dyDescent="0.2">
      <c r="A1397" s="12" t="s">
        <v>446</v>
      </c>
      <c r="B1397" s="12" t="s">
        <v>4</v>
      </c>
      <c r="C1397" s="12">
        <v>2011</v>
      </c>
      <c r="D1397" s="12" t="s">
        <v>382</v>
      </c>
      <c r="E1397" s="12" t="s">
        <v>376</v>
      </c>
      <c r="F1397" s="12">
        <v>2</v>
      </c>
      <c r="G1397" s="15">
        <v>7955406.1899999995</v>
      </c>
    </row>
    <row r="1398" spans="1:7" x14ac:dyDescent="0.2">
      <c r="A1398" s="12" t="s">
        <v>420</v>
      </c>
      <c r="B1398" s="12" t="s">
        <v>4</v>
      </c>
      <c r="C1398" s="12">
        <v>2014</v>
      </c>
      <c r="D1398" s="12" t="s">
        <v>380</v>
      </c>
      <c r="E1398" s="12" t="s">
        <v>370</v>
      </c>
      <c r="F1398" s="12">
        <v>8</v>
      </c>
      <c r="G1398" s="15">
        <v>7950744.9499999974</v>
      </c>
    </row>
    <row r="1399" spans="1:7" x14ac:dyDescent="0.2">
      <c r="A1399" s="12" t="s">
        <v>413</v>
      </c>
      <c r="B1399" s="12" t="s">
        <v>4</v>
      </c>
      <c r="C1399" s="12">
        <v>2012</v>
      </c>
      <c r="D1399" s="12" t="s">
        <v>379</v>
      </c>
      <c r="E1399" s="12" t="s">
        <v>366</v>
      </c>
      <c r="F1399" s="12">
        <v>4</v>
      </c>
      <c r="G1399" s="15">
        <v>7935842.8800000045</v>
      </c>
    </row>
    <row r="1400" spans="1:7" x14ac:dyDescent="0.2">
      <c r="A1400" s="12" t="s">
        <v>446</v>
      </c>
      <c r="B1400" s="12" t="s">
        <v>4</v>
      </c>
      <c r="C1400" s="12">
        <v>2013</v>
      </c>
      <c r="D1400" s="12" t="s">
        <v>379</v>
      </c>
      <c r="E1400" s="12" t="s">
        <v>366</v>
      </c>
      <c r="F1400" s="12">
        <v>4</v>
      </c>
      <c r="G1400" s="15">
        <v>7921646.9200000018</v>
      </c>
    </row>
    <row r="1401" spans="1:7" x14ac:dyDescent="0.2">
      <c r="A1401" s="12" t="s">
        <v>414</v>
      </c>
      <c r="B1401" s="12" t="s">
        <v>4</v>
      </c>
      <c r="C1401" s="12">
        <v>2010</v>
      </c>
      <c r="D1401" s="12" t="s">
        <v>381</v>
      </c>
      <c r="E1401" s="12" t="s">
        <v>372</v>
      </c>
      <c r="F1401" s="12">
        <v>10</v>
      </c>
      <c r="G1401" s="15">
        <v>7897602.2800000031</v>
      </c>
    </row>
    <row r="1402" spans="1:7" x14ac:dyDescent="0.2">
      <c r="A1402" s="12" t="s">
        <v>446</v>
      </c>
      <c r="B1402" s="12" t="s">
        <v>4</v>
      </c>
      <c r="C1402" s="12">
        <v>2012</v>
      </c>
      <c r="D1402" s="12" t="s">
        <v>382</v>
      </c>
      <c r="E1402" s="12" t="s">
        <v>375</v>
      </c>
      <c r="F1402" s="12">
        <v>1</v>
      </c>
      <c r="G1402" s="15">
        <v>7896616.9500000011</v>
      </c>
    </row>
    <row r="1403" spans="1:7" x14ac:dyDescent="0.2">
      <c r="A1403" s="12" t="s">
        <v>413</v>
      </c>
      <c r="B1403" s="12" t="s">
        <v>4</v>
      </c>
      <c r="C1403" s="12">
        <v>2012</v>
      </c>
      <c r="D1403" s="12" t="s">
        <v>379</v>
      </c>
      <c r="E1403" s="12" t="s">
        <v>367</v>
      </c>
      <c r="F1403" s="12">
        <v>5</v>
      </c>
      <c r="G1403" s="15">
        <v>7889012.3200000022</v>
      </c>
    </row>
    <row r="1404" spans="1:7" x14ac:dyDescent="0.2">
      <c r="A1404" s="12" t="s">
        <v>413</v>
      </c>
      <c r="B1404" s="12" t="s">
        <v>4</v>
      </c>
      <c r="C1404" s="12">
        <v>2012</v>
      </c>
      <c r="D1404" s="12" t="s">
        <v>380</v>
      </c>
      <c r="E1404" s="12" t="s">
        <v>370</v>
      </c>
      <c r="F1404" s="12">
        <v>8</v>
      </c>
      <c r="G1404" s="15">
        <v>7874085.5099999942</v>
      </c>
    </row>
    <row r="1405" spans="1:7" x14ac:dyDescent="0.2">
      <c r="A1405" s="12" t="s">
        <v>413</v>
      </c>
      <c r="B1405" s="12" t="s">
        <v>4</v>
      </c>
      <c r="C1405" s="12">
        <v>2012</v>
      </c>
      <c r="D1405" s="12" t="s">
        <v>382</v>
      </c>
      <c r="E1405" s="12" t="s">
        <v>375</v>
      </c>
      <c r="F1405" s="12">
        <v>1</v>
      </c>
      <c r="G1405" s="15">
        <v>7864277.8299999982</v>
      </c>
    </row>
    <row r="1406" spans="1:7" x14ac:dyDescent="0.2">
      <c r="A1406" s="12" t="s">
        <v>420</v>
      </c>
      <c r="B1406" s="12" t="s">
        <v>4</v>
      </c>
      <c r="C1406" s="12">
        <v>2014</v>
      </c>
      <c r="D1406" s="12" t="s">
        <v>379</v>
      </c>
      <c r="E1406" s="12" t="s">
        <v>368</v>
      </c>
      <c r="F1406" s="12">
        <v>6</v>
      </c>
      <c r="G1406" s="15">
        <v>7850136.6500000004</v>
      </c>
    </row>
    <row r="1407" spans="1:7" x14ac:dyDescent="0.2">
      <c r="A1407" s="12" t="s">
        <v>448</v>
      </c>
      <c r="B1407" s="12" t="s">
        <v>4</v>
      </c>
      <c r="C1407" s="12">
        <v>2012</v>
      </c>
      <c r="D1407" s="12" t="s">
        <v>382</v>
      </c>
      <c r="E1407" s="12" t="s">
        <v>375</v>
      </c>
      <c r="F1407" s="12">
        <v>1</v>
      </c>
      <c r="G1407" s="15">
        <v>7826273.6600000001</v>
      </c>
    </row>
    <row r="1408" spans="1:7" x14ac:dyDescent="0.2">
      <c r="A1408" s="12" t="s">
        <v>446</v>
      </c>
      <c r="B1408" s="12" t="s">
        <v>4</v>
      </c>
      <c r="C1408" s="12">
        <v>2012</v>
      </c>
      <c r="D1408" s="12" t="s">
        <v>380</v>
      </c>
      <c r="E1408" s="12" t="s">
        <v>369</v>
      </c>
      <c r="F1408" s="12">
        <v>7</v>
      </c>
      <c r="G1408" s="15">
        <v>7821647.1500000004</v>
      </c>
    </row>
    <row r="1409" spans="1:7" x14ac:dyDescent="0.2">
      <c r="A1409" s="12" t="s">
        <v>446</v>
      </c>
      <c r="B1409" s="12" t="s">
        <v>4</v>
      </c>
      <c r="C1409" s="12">
        <v>2012</v>
      </c>
      <c r="D1409" s="12" t="s">
        <v>379</v>
      </c>
      <c r="E1409" s="12" t="s">
        <v>367</v>
      </c>
      <c r="F1409" s="12">
        <v>5</v>
      </c>
      <c r="G1409" s="15">
        <v>7820870.6800000016</v>
      </c>
    </row>
    <row r="1410" spans="1:7" x14ac:dyDescent="0.2">
      <c r="A1410" s="12" t="s">
        <v>420</v>
      </c>
      <c r="B1410" s="12" t="s">
        <v>4</v>
      </c>
      <c r="C1410" s="12">
        <v>2014</v>
      </c>
      <c r="D1410" s="12" t="s">
        <v>381</v>
      </c>
      <c r="E1410" s="12" t="s">
        <v>372</v>
      </c>
      <c r="F1410" s="12">
        <v>10</v>
      </c>
      <c r="G1410" s="15">
        <v>7817912.6799999997</v>
      </c>
    </row>
    <row r="1411" spans="1:7" x14ac:dyDescent="0.2">
      <c r="A1411" s="12" t="s">
        <v>446</v>
      </c>
      <c r="B1411" s="12" t="s">
        <v>4</v>
      </c>
      <c r="C1411" s="12">
        <v>2012</v>
      </c>
      <c r="D1411" s="12" t="s">
        <v>381</v>
      </c>
      <c r="E1411" s="12" t="s">
        <v>373</v>
      </c>
      <c r="F1411" s="12">
        <v>11</v>
      </c>
      <c r="G1411" s="15">
        <v>7815497.6399999997</v>
      </c>
    </row>
    <row r="1412" spans="1:7" x14ac:dyDescent="0.2">
      <c r="A1412" s="12" t="s">
        <v>420</v>
      </c>
      <c r="B1412" s="12" t="s">
        <v>4</v>
      </c>
      <c r="C1412" s="12">
        <v>2013</v>
      </c>
      <c r="D1412" s="12" t="s">
        <v>379</v>
      </c>
      <c r="E1412" s="12" t="s">
        <v>366</v>
      </c>
      <c r="F1412" s="12">
        <v>4</v>
      </c>
      <c r="G1412" s="15">
        <v>7791908.7599999988</v>
      </c>
    </row>
    <row r="1413" spans="1:7" x14ac:dyDescent="0.2">
      <c r="A1413" s="12" t="s">
        <v>446</v>
      </c>
      <c r="B1413" s="12" t="s">
        <v>4</v>
      </c>
      <c r="C1413" s="12">
        <v>2011</v>
      </c>
      <c r="D1413" s="12" t="s">
        <v>381</v>
      </c>
      <c r="E1413" s="12" t="s">
        <v>372</v>
      </c>
      <c r="F1413" s="12">
        <v>10</v>
      </c>
      <c r="G1413" s="15">
        <v>7789651.8999999976</v>
      </c>
    </row>
    <row r="1414" spans="1:7" x14ac:dyDescent="0.2">
      <c r="A1414" s="12" t="s">
        <v>420</v>
      </c>
      <c r="B1414" s="12" t="s">
        <v>4</v>
      </c>
      <c r="C1414" s="12">
        <v>2014</v>
      </c>
      <c r="D1414" s="12" t="s">
        <v>380</v>
      </c>
      <c r="E1414" s="12" t="s">
        <v>371</v>
      </c>
      <c r="F1414" s="12">
        <v>9</v>
      </c>
      <c r="G1414" s="15">
        <v>7768333.7200000025</v>
      </c>
    </row>
    <row r="1415" spans="1:7" x14ac:dyDescent="0.2">
      <c r="A1415" s="12" t="s">
        <v>420</v>
      </c>
      <c r="B1415" s="12" t="s">
        <v>4</v>
      </c>
      <c r="C1415" s="12">
        <v>2012</v>
      </c>
      <c r="D1415" s="12" t="s">
        <v>381</v>
      </c>
      <c r="E1415" s="12" t="s">
        <v>374</v>
      </c>
      <c r="F1415" s="12">
        <v>12</v>
      </c>
      <c r="G1415" s="15">
        <v>7718678.3099999987</v>
      </c>
    </row>
    <row r="1416" spans="1:7" x14ac:dyDescent="0.2">
      <c r="A1416" s="12" t="s">
        <v>448</v>
      </c>
      <c r="B1416" s="12" t="s">
        <v>4</v>
      </c>
      <c r="C1416" s="12">
        <v>2011</v>
      </c>
      <c r="D1416" s="12" t="s">
        <v>381</v>
      </c>
      <c r="E1416" s="12" t="s">
        <v>374</v>
      </c>
      <c r="F1416" s="12">
        <v>12</v>
      </c>
      <c r="G1416" s="15">
        <v>7710313.9299999997</v>
      </c>
    </row>
    <row r="1417" spans="1:7" x14ac:dyDescent="0.2">
      <c r="A1417" s="12" t="s">
        <v>420</v>
      </c>
      <c r="B1417" s="12" t="s">
        <v>4</v>
      </c>
      <c r="C1417" s="12">
        <v>2013</v>
      </c>
      <c r="D1417" s="12" t="s">
        <v>382</v>
      </c>
      <c r="E1417" s="12" t="s">
        <v>377</v>
      </c>
      <c r="F1417" s="12">
        <v>3</v>
      </c>
      <c r="G1417" s="15">
        <v>7675819.1299999999</v>
      </c>
    </row>
    <row r="1418" spans="1:7" x14ac:dyDescent="0.2">
      <c r="A1418" s="12" t="s">
        <v>424</v>
      </c>
      <c r="B1418" s="12" t="s">
        <v>11</v>
      </c>
      <c r="C1418" s="12">
        <v>2010</v>
      </c>
      <c r="D1418" s="12" t="s">
        <v>382</v>
      </c>
      <c r="E1418" s="12" t="s">
        <v>375</v>
      </c>
      <c r="F1418" s="12">
        <v>1</v>
      </c>
      <c r="G1418" s="15">
        <v>200619.09297799956</v>
      </c>
    </row>
    <row r="1419" spans="1:7" x14ac:dyDescent="0.2">
      <c r="A1419" s="12" t="s">
        <v>424</v>
      </c>
      <c r="B1419" s="12" t="s">
        <v>11</v>
      </c>
      <c r="C1419" s="12">
        <v>2010</v>
      </c>
      <c r="D1419" s="12" t="s">
        <v>382</v>
      </c>
      <c r="E1419" s="12" t="s">
        <v>376</v>
      </c>
      <c r="F1419" s="12">
        <v>2</v>
      </c>
      <c r="G1419" s="15">
        <v>224460.38966999951</v>
      </c>
    </row>
    <row r="1420" spans="1:7" x14ac:dyDescent="0.2">
      <c r="A1420" s="12" t="s">
        <v>424</v>
      </c>
      <c r="B1420" s="12" t="s">
        <v>11</v>
      </c>
      <c r="C1420" s="12">
        <v>2010</v>
      </c>
      <c r="D1420" s="12" t="s">
        <v>382</v>
      </c>
      <c r="E1420" s="12" t="s">
        <v>377</v>
      </c>
      <c r="F1420" s="12">
        <v>3</v>
      </c>
      <c r="G1420" s="15">
        <v>263383.11267299973</v>
      </c>
    </row>
    <row r="1421" spans="1:7" x14ac:dyDescent="0.2">
      <c r="A1421" s="12" t="s">
        <v>424</v>
      </c>
      <c r="B1421" s="12" t="s">
        <v>11</v>
      </c>
      <c r="C1421" s="12">
        <v>2010</v>
      </c>
      <c r="D1421" s="12" t="s">
        <v>379</v>
      </c>
      <c r="E1421" s="12" t="s">
        <v>366</v>
      </c>
      <c r="F1421" s="12">
        <v>4</v>
      </c>
      <c r="G1421" s="15">
        <v>269641.45306899952</v>
      </c>
    </row>
    <row r="1422" spans="1:7" x14ac:dyDescent="0.2">
      <c r="A1422" s="12" t="s">
        <v>424</v>
      </c>
      <c r="B1422" s="12" t="s">
        <v>11</v>
      </c>
      <c r="C1422" s="12">
        <v>2010</v>
      </c>
      <c r="D1422" s="12" t="s">
        <v>379</v>
      </c>
      <c r="E1422" s="12" t="s">
        <v>367</v>
      </c>
      <c r="F1422" s="12">
        <v>5</v>
      </c>
      <c r="G1422" s="15">
        <v>227973.36863499956</v>
      </c>
    </row>
    <row r="1423" spans="1:7" x14ac:dyDescent="0.2">
      <c r="A1423" s="12" t="s">
        <v>424</v>
      </c>
      <c r="B1423" s="12" t="s">
        <v>11</v>
      </c>
      <c r="C1423" s="12">
        <v>2010</v>
      </c>
      <c r="D1423" s="12" t="s">
        <v>379</v>
      </c>
      <c r="E1423" s="12" t="s">
        <v>368</v>
      </c>
      <c r="F1423" s="12">
        <v>6</v>
      </c>
      <c r="G1423" s="15">
        <v>287242.47095999966</v>
      </c>
    </row>
    <row r="1424" spans="1:7" x14ac:dyDescent="0.2">
      <c r="A1424" s="12" t="s">
        <v>424</v>
      </c>
      <c r="B1424" s="12" t="s">
        <v>11</v>
      </c>
      <c r="C1424" s="12">
        <v>2010</v>
      </c>
      <c r="D1424" s="12" t="s">
        <v>380</v>
      </c>
      <c r="E1424" s="12" t="s">
        <v>369</v>
      </c>
      <c r="F1424" s="12">
        <v>7</v>
      </c>
      <c r="G1424" s="15">
        <v>240625.51128399925</v>
      </c>
    </row>
    <row r="1425" spans="1:7" x14ac:dyDescent="0.2">
      <c r="A1425" s="12" t="s">
        <v>424</v>
      </c>
      <c r="B1425" s="12" t="s">
        <v>11</v>
      </c>
      <c r="C1425" s="12">
        <v>2010</v>
      </c>
      <c r="D1425" s="12" t="s">
        <v>380</v>
      </c>
      <c r="E1425" s="12" t="s">
        <v>370</v>
      </c>
      <c r="F1425" s="12">
        <v>8</v>
      </c>
      <c r="G1425" s="15">
        <v>249349.25848899962</v>
      </c>
    </row>
    <row r="1426" spans="1:7" x14ac:dyDescent="0.2">
      <c r="A1426" s="12" t="s">
        <v>424</v>
      </c>
      <c r="B1426" s="12" t="s">
        <v>11</v>
      </c>
      <c r="C1426" s="12">
        <v>2010</v>
      </c>
      <c r="D1426" s="12" t="s">
        <v>380</v>
      </c>
      <c r="E1426" s="12" t="s">
        <v>371</v>
      </c>
      <c r="F1426" s="12">
        <v>9</v>
      </c>
      <c r="G1426" s="15">
        <v>271158.62648299965</v>
      </c>
    </row>
    <row r="1427" spans="1:7" x14ac:dyDescent="0.2">
      <c r="A1427" s="12" t="s">
        <v>424</v>
      </c>
      <c r="B1427" s="12" t="s">
        <v>11</v>
      </c>
      <c r="C1427" s="12">
        <v>2010</v>
      </c>
      <c r="D1427" s="12" t="s">
        <v>381</v>
      </c>
      <c r="E1427" s="12" t="s">
        <v>372</v>
      </c>
      <c r="F1427" s="12">
        <v>10</v>
      </c>
      <c r="G1427" s="15">
        <v>281742.71730099962</v>
      </c>
    </row>
    <row r="1428" spans="1:7" x14ac:dyDescent="0.2">
      <c r="A1428" s="12" t="s">
        <v>424</v>
      </c>
      <c r="B1428" s="12" t="s">
        <v>11</v>
      </c>
      <c r="C1428" s="12">
        <v>2010</v>
      </c>
      <c r="D1428" s="12" t="s">
        <v>381</v>
      </c>
      <c r="E1428" s="12" t="s">
        <v>373</v>
      </c>
      <c r="F1428" s="12">
        <v>11</v>
      </c>
      <c r="G1428" s="15">
        <v>331529.48572899977</v>
      </c>
    </row>
    <row r="1429" spans="1:7" x14ac:dyDescent="0.2">
      <c r="A1429" s="12" t="s">
        <v>424</v>
      </c>
      <c r="B1429" s="12" t="s">
        <v>11</v>
      </c>
      <c r="C1429" s="12">
        <v>2010</v>
      </c>
      <c r="D1429" s="12" t="s">
        <v>381</v>
      </c>
      <c r="E1429" s="12" t="s">
        <v>374</v>
      </c>
      <c r="F1429" s="12">
        <v>12</v>
      </c>
      <c r="G1429" s="15">
        <v>420618.27052200009</v>
      </c>
    </row>
    <row r="1430" spans="1:7" x14ac:dyDescent="0.2">
      <c r="A1430" s="12" t="s">
        <v>424</v>
      </c>
      <c r="B1430" s="12" t="s">
        <v>11</v>
      </c>
      <c r="C1430" s="12">
        <v>2011</v>
      </c>
      <c r="D1430" s="12" t="s">
        <v>382</v>
      </c>
      <c r="E1430" s="12" t="s">
        <v>375</v>
      </c>
      <c r="F1430" s="12">
        <v>1</v>
      </c>
      <c r="G1430" s="15">
        <v>347297.25238999969</v>
      </c>
    </row>
    <row r="1431" spans="1:7" x14ac:dyDescent="0.2">
      <c r="A1431" s="12" t="s">
        <v>424</v>
      </c>
      <c r="B1431" s="12" t="s">
        <v>11</v>
      </c>
      <c r="C1431" s="12">
        <v>2011</v>
      </c>
      <c r="D1431" s="12" t="s">
        <v>382</v>
      </c>
      <c r="E1431" s="12" t="s">
        <v>376</v>
      </c>
      <c r="F1431" s="12">
        <v>2</v>
      </c>
      <c r="G1431" s="15">
        <v>405672.30608399975</v>
      </c>
    </row>
    <row r="1432" spans="1:7" x14ac:dyDescent="0.2">
      <c r="A1432" s="12" t="s">
        <v>424</v>
      </c>
      <c r="B1432" s="12" t="s">
        <v>11</v>
      </c>
      <c r="C1432" s="12">
        <v>2011</v>
      </c>
      <c r="D1432" s="12" t="s">
        <v>382</v>
      </c>
      <c r="E1432" s="12" t="s">
        <v>377</v>
      </c>
      <c r="F1432" s="12">
        <v>3</v>
      </c>
      <c r="G1432" s="15">
        <v>501353.57061400119</v>
      </c>
    </row>
    <row r="1433" spans="1:7" x14ac:dyDescent="0.2">
      <c r="A1433" s="12" t="s">
        <v>424</v>
      </c>
      <c r="B1433" s="12" t="s">
        <v>11</v>
      </c>
      <c r="C1433" s="12">
        <v>2011</v>
      </c>
      <c r="D1433" s="12" t="s">
        <v>379</v>
      </c>
      <c r="E1433" s="12" t="s">
        <v>366</v>
      </c>
      <c r="F1433" s="12">
        <v>4</v>
      </c>
      <c r="G1433" s="15">
        <v>435871.28186599992</v>
      </c>
    </row>
    <row r="1434" spans="1:7" x14ac:dyDescent="0.2">
      <c r="A1434" s="12" t="s">
        <v>424</v>
      </c>
      <c r="B1434" s="12" t="s">
        <v>11</v>
      </c>
      <c r="C1434" s="12">
        <v>2011</v>
      </c>
      <c r="D1434" s="12" t="s">
        <v>379</v>
      </c>
      <c r="E1434" s="12" t="s">
        <v>367</v>
      </c>
      <c r="F1434" s="12">
        <v>5</v>
      </c>
      <c r="G1434" s="15">
        <v>372041.62844599987</v>
      </c>
    </row>
    <row r="1435" spans="1:7" x14ac:dyDescent="0.2">
      <c r="A1435" s="12" t="s">
        <v>424</v>
      </c>
      <c r="B1435" s="12" t="s">
        <v>11</v>
      </c>
      <c r="C1435" s="12">
        <v>2011</v>
      </c>
      <c r="D1435" s="12" t="s">
        <v>379</v>
      </c>
      <c r="E1435" s="12" t="s">
        <v>368</v>
      </c>
      <c r="F1435" s="12">
        <v>6</v>
      </c>
      <c r="G1435" s="15">
        <v>546001.81715900009</v>
      </c>
    </row>
    <row r="1436" spans="1:7" x14ac:dyDescent="0.2">
      <c r="A1436" s="12" t="s">
        <v>424</v>
      </c>
      <c r="B1436" s="12" t="s">
        <v>11</v>
      </c>
      <c r="C1436" s="12">
        <v>2011</v>
      </c>
      <c r="D1436" s="12" t="s">
        <v>380</v>
      </c>
      <c r="E1436" s="12" t="s">
        <v>369</v>
      </c>
      <c r="F1436" s="12">
        <v>7</v>
      </c>
      <c r="G1436" s="15">
        <v>461238.78277800069</v>
      </c>
    </row>
    <row r="1437" spans="1:7" x14ac:dyDescent="0.2">
      <c r="A1437" s="12" t="s">
        <v>424</v>
      </c>
      <c r="B1437" s="12" t="s">
        <v>11</v>
      </c>
      <c r="C1437" s="12">
        <v>2011</v>
      </c>
      <c r="D1437" s="12" t="s">
        <v>380</v>
      </c>
      <c r="E1437" s="12" t="s">
        <v>370</v>
      </c>
      <c r="F1437" s="12">
        <v>8</v>
      </c>
      <c r="G1437" s="15">
        <v>450058.65956400044</v>
      </c>
    </row>
    <row r="1438" spans="1:7" x14ac:dyDescent="0.2">
      <c r="A1438" s="12" t="s">
        <v>424</v>
      </c>
      <c r="B1438" s="12" t="s">
        <v>11</v>
      </c>
      <c r="C1438" s="12">
        <v>2011</v>
      </c>
      <c r="D1438" s="12" t="s">
        <v>380</v>
      </c>
      <c r="E1438" s="12" t="s">
        <v>371</v>
      </c>
      <c r="F1438" s="12">
        <v>9</v>
      </c>
      <c r="G1438" s="15">
        <v>425124.63677200006</v>
      </c>
    </row>
    <row r="1439" spans="1:7" x14ac:dyDescent="0.2">
      <c r="A1439" s="12" t="s">
        <v>424</v>
      </c>
      <c r="B1439" s="12" t="s">
        <v>11</v>
      </c>
      <c r="C1439" s="12">
        <v>2011</v>
      </c>
      <c r="D1439" s="12" t="s">
        <v>381</v>
      </c>
      <c r="E1439" s="12" t="s">
        <v>372</v>
      </c>
      <c r="F1439" s="12">
        <v>10</v>
      </c>
      <c r="G1439" s="15">
        <v>472725.95300099964</v>
      </c>
    </row>
    <row r="1440" spans="1:7" x14ac:dyDescent="0.2">
      <c r="A1440" s="12" t="s">
        <v>424</v>
      </c>
      <c r="B1440" s="12" t="s">
        <v>11</v>
      </c>
      <c r="C1440" s="12">
        <v>2011</v>
      </c>
      <c r="D1440" s="12" t="s">
        <v>381</v>
      </c>
      <c r="E1440" s="12" t="s">
        <v>373</v>
      </c>
      <c r="F1440" s="12">
        <v>11</v>
      </c>
      <c r="G1440" s="15">
        <v>500558.86071299959</v>
      </c>
    </row>
    <row r="1441" spans="1:7" x14ac:dyDescent="0.2">
      <c r="A1441" s="12" t="s">
        <v>424</v>
      </c>
      <c r="B1441" s="12" t="s">
        <v>11</v>
      </c>
      <c r="C1441" s="12">
        <v>2011</v>
      </c>
      <c r="D1441" s="12" t="s">
        <v>381</v>
      </c>
      <c r="E1441" s="12" t="s">
        <v>374</v>
      </c>
      <c r="F1441" s="12">
        <v>12</v>
      </c>
      <c r="G1441" s="15">
        <v>606878.40083499905</v>
      </c>
    </row>
    <row r="1442" spans="1:7" x14ac:dyDescent="0.2">
      <c r="A1442" s="12" t="s">
        <v>424</v>
      </c>
      <c r="B1442" s="12" t="s">
        <v>11</v>
      </c>
      <c r="C1442" s="12">
        <v>2012</v>
      </c>
      <c r="D1442" s="12" t="s">
        <v>382</v>
      </c>
      <c r="E1442" s="12" t="s">
        <v>375</v>
      </c>
      <c r="F1442" s="12">
        <v>1</v>
      </c>
      <c r="G1442" s="15">
        <v>525682.53018100013</v>
      </c>
    </row>
    <row r="1443" spans="1:7" x14ac:dyDescent="0.2">
      <c r="A1443" s="12" t="s">
        <v>424</v>
      </c>
      <c r="B1443" s="12" t="s">
        <v>11</v>
      </c>
      <c r="C1443" s="12">
        <v>2012</v>
      </c>
      <c r="D1443" s="12" t="s">
        <v>382</v>
      </c>
      <c r="E1443" s="12" t="s">
        <v>376</v>
      </c>
      <c r="F1443" s="12">
        <v>2</v>
      </c>
      <c r="G1443" s="15">
        <v>583037.10415500053</v>
      </c>
    </row>
    <row r="1444" spans="1:7" x14ac:dyDescent="0.2">
      <c r="A1444" s="12" t="s">
        <v>424</v>
      </c>
      <c r="B1444" s="12" t="s">
        <v>11</v>
      </c>
      <c r="C1444" s="12">
        <v>2012</v>
      </c>
      <c r="D1444" s="12" t="s">
        <v>382</v>
      </c>
      <c r="E1444" s="12" t="s">
        <v>377</v>
      </c>
      <c r="F1444" s="12">
        <v>3</v>
      </c>
      <c r="G1444" s="15">
        <v>649106.39451900078</v>
      </c>
    </row>
    <row r="1445" spans="1:7" x14ac:dyDescent="0.2">
      <c r="A1445" s="12" t="s">
        <v>424</v>
      </c>
      <c r="B1445" s="12" t="s">
        <v>11</v>
      </c>
      <c r="C1445" s="12">
        <v>2012</v>
      </c>
      <c r="D1445" s="12" t="s">
        <v>379</v>
      </c>
      <c r="E1445" s="12" t="s">
        <v>366</v>
      </c>
      <c r="F1445" s="12">
        <v>4</v>
      </c>
      <c r="G1445" s="15">
        <v>608323.32790800056</v>
      </c>
    </row>
    <row r="1446" spans="1:7" x14ac:dyDescent="0.2">
      <c r="A1446" s="12" t="s">
        <v>424</v>
      </c>
      <c r="B1446" s="12" t="s">
        <v>11</v>
      </c>
      <c r="C1446" s="12">
        <v>2012</v>
      </c>
      <c r="D1446" s="12" t="s">
        <v>379</v>
      </c>
      <c r="E1446" s="12" t="s">
        <v>367</v>
      </c>
      <c r="F1446" s="12">
        <v>5</v>
      </c>
      <c r="G1446" s="15">
        <v>662986.72519800195</v>
      </c>
    </row>
    <row r="1447" spans="1:7" x14ac:dyDescent="0.2">
      <c r="A1447" s="12" t="s">
        <v>424</v>
      </c>
      <c r="B1447" s="12" t="s">
        <v>11</v>
      </c>
      <c r="C1447" s="12">
        <v>2012</v>
      </c>
      <c r="D1447" s="12" t="s">
        <v>379</v>
      </c>
      <c r="E1447" s="12" t="s">
        <v>368</v>
      </c>
      <c r="F1447" s="12">
        <v>6</v>
      </c>
      <c r="G1447" s="15">
        <v>692752.22287800082</v>
      </c>
    </row>
    <row r="1448" spans="1:7" x14ac:dyDescent="0.2">
      <c r="A1448" s="12" t="s">
        <v>424</v>
      </c>
      <c r="B1448" s="12" t="s">
        <v>11</v>
      </c>
      <c r="C1448" s="12">
        <v>2012</v>
      </c>
      <c r="D1448" s="12" t="s">
        <v>380</v>
      </c>
      <c r="E1448" s="12" t="s">
        <v>369</v>
      </c>
      <c r="F1448" s="12">
        <v>7</v>
      </c>
      <c r="G1448" s="15">
        <v>650876.43015300063</v>
      </c>
    </row>
    <row r="1449" spans="1:7" x14ac:dyDescent="0.2">
      <c r="A1449" s="12" t="s">
        <v>424</v>
      </c>
      <c r="B1449" s="12" t="s">
        <v>11</v>
      </c>
      <c r="C1449" s="12">
        <v>2012</v>
      </c>
      <c r="D1449" s="12" t="s">
        <v>380</v>
      </c>
      <c r="E1449" s="12" t="s">
        <v>370</v>
      </c>
      <c r="F1449" s="12">
        <v>8</v>
      </c>
      <c r="G1449" s="15">
        <v>699615.62647200061</v>
      </c>
    </row>
    <row r="1450" spans="1:7" x14ac:dyDescent="0.2">
      <c r="A1450" s="12" t="s">
        <v>424</v>
      </c>
      <c r="B1450" s="12" t="s">
        <v>11</v>
      </c>
      <c r="C1450" s="12">
        <v>2012</v>
      </c>
      <c r="D1450" s="12" t="s">
        <v>380</v>
      </c>
      <c r="E1450" s="12" t="s">
        <v>371</v>
      </c>
      <c r="F1450" s="12">
        <v>9</v>
      </c>
      <c r="G1450" s="15">
        <v>668450.35570100043</v>
      </c>
    </row>
    <row r="1451" spans="1:7" x14ac:dyDescent="0.2">
      <c r="A1451" s="12" t="s">
        <v>424</v>
      </c>
      <c r="B1451" s="12" t="s">
        <v>11</v>
      </c>
      <c r="C1451" s="12">
        <v>2012</v>
      </c>
      <c r="D1451" s="12" t="s">
        <v>381</v>
      </c>
      <c r="E1451" s="12" t="s">
        <v>372</v>
      </c>
      <c r="F1451" s="12">
        <v>10</v>
      </c>
      <c r="G1451" s="15">
        <v>694991.85983500152</v>
      </c>
    </row>
    <row r="1452" spans="1:7" x14ac:dyDescent="0.2">
      <c r="A1452" s="12" t="s">
        <v>424</v>
      </c>
      <c r="B1452" s="12" t="s">
        <v>11</v>
      </c>
      <c r="C1452" s="12">
        <v>2012</v>
      </c>
      <c r="D1452" s="12" t="s">
        <v>381</v>
      </c>
      <c r="E1452" s="12" t="s">
        <v>373</v>
      </c>
      <c r="F1452" s="12">
        <v>11</v>
      </c>
      <c r="G1452" s="15">
        <v>762316.43060800119</v>
      </c>
    </row>
    <row r="1453" spans="1:7" x14ac:dyDescent="0.2">
      <c r="A1453" s="12" t="s">
        <v>424</v>
      </c>
      <c r="B1453" s="12" t="s">
        <v>11</v>
      </c>
      <c r="C1453" s="12">
        <v>2012</v>
      </c>
      <c r="D1453" s="12" t="s">
        <v>381</v>
      </c>
      <c r="E1453" s="12" t="s">
        <v>374</v>
      </c>
      <c r="F1453" s="12">
        <v>12</v>
      </c>
      <c r="G1453" s="15">
        <v>883834.79739000101</v>
      </c>
    </row>
    <row r="1454" spans="1:7" x14ac:dyDescent="0.2">
      <c r="A1454" s="12" t="s">
        <v>424</v>
      </c>
      <c r="B1454" s="12" t="s">
        <v>11</v>
      </c>
      <c r="C1454" s="12">
        <v>2013</v>
      </c>
      <c r="D1454" s="12" t="s">
        <v>382</v>
      </c>
      <c r="E1454" s="12" t="s">
        <v>375</v>
      </c>
      <c r="F1454" s="12">
        <v>1</v>
      </c>
      <c r="G1454" s="15">
        <v>790284.80021999986</v>
      </c>
    </row>
    <row r="1455" spans="1:7" x14ac:dyDescent="0.2">
      <c r="A1455" s="12" t="s">
        <v>424</v>
      </c>
      <c r="B1455" s="12" t="s">
        <v>11</v>
      </c>
      <c r="C1455" s="12">
        <v>2013</v>
      </c>
      <c r="D1455" s="12" t="s">
        <v>382</v>
      </c>
      <c r="E1455" s="12" t="s">
        <v>376</v>
      </c>
      <c r="F1455" s="12">
        <v>2</v>
      </c>
      <c r="G1455" s="15">
        <v>802205.44858100137</v>
      </c>
    </row>
    <row r="1456" spans="1:7" x14ac:dyDescent="0.2">
      <c r="A1456" s="12" t="s">
        <v>424</v>
      </c>
      <c r="B1456" s="12" t="s">
        <v>11</v>
      </c>
      <c r="C1456" s="12">
        <v>2013</v>
      </c>
      <c r="D1456" s="12" t="s">
        <v>382</v>
      </c>
      <c r="E1456" s="12" t="s">
        <v>377</v>
      </c>
      <c r="F1456" s="12">
        <v>3</v>
      </c>
      <c r="G1456" s="15">
        <v>838166.0710770014</v>
      </c>
    </row>
    <row r="1457" spans="1:7" x14ac:dyDescent="0.2">
      <c r="A1457" s="12" t="s">
        <v>424</v>
      </c>
      <c r="B1457" s="12" t="s">
        <v>11</v>
      </c>
      <c r="C1457" s="12">
        <v>2013</v>
      </c>
      <c r="D1457" s="12" t="s">
        <v>379</v>
      </c>
      <c r="E1457" s="12" t="s">
        <v>366</v>
      </c>
      <c r="F1457" s="12">
        <v>4</v>
      </c>
      <c r="G1457" s="15">
        <v>879120.72279000049</v>
      </c>
    </row>
    <row r="1458" spans="1:7" x14ac:dyDescent="0.2">
      <c r="A1458" s="12" t="s">
        <v>424</v>
      </c>
      <c r="B1458" s="12" t="s">
        <v>11</v>
      </c>
      <c r="C1458" s="12">
        <v>2013</v>
      </c>
      <c r="D1458" s="12" t="s">
        <v>379</v>
      </c>
      <c r="E1458" s="12" t="s">
        <v>367</v>
      </c>
      <c r="F1458" s="12">
        <v>5</v>
      </c>
      <c r="G1458" s="15">
        <v>842771.77614300011</v>
      </c>
    </row>
    <row r="1459" spans="1:7" x14ac:dyDescent="0.2">
      <c r="A1459" s="12" t="s">
        <v>424</v>
      </c>
      <c r="B1459" s="12" t="s">
        <v>11</v>
      </c>
      <c r="C1459" s="12">
        <v>2013</v>
      </c>
      <c r="D1459" s="12" t="s">
        <v>379</v>
      </c>
      <c r="E1459" s="12" t="s">
        <v>368</v>
      </c>
      <c r="F1459" s="12">
        <v>6</v>
      </c>
      <c r="G1459" s="15">
        <v>808517.97372300015</v>
      </c>
    </row>
    <row r="1460" spans="1:7" x14ac:dyDescent="0.2">
      <c r="A1460" s="12" t="s">
        <v>424</v>
      </c>
      <c r="B1460" s="12" t="s">
        <v>11</v>
      </c>
      <c r="C1460" s="12">
        <v>2013</v>
      </c>
      <c r="D1460" s="12" t="s">
        <v>380</v>
      </c>
      <c r="E1460" s="12" t="s">
        <v>369</v>
      </c>
      <c r="F1460" s="12">
        <v>7</v>
      </c>
      <c r="G1460" s="15">
        <v>857022.36936900031</v>
      </c>
    </row>
    <row r="1461" spans="1:7" x14ac:dyDescent="0.2">
      <c r="A1461" s="12" t="s">
        <v>424</v>
      </c>
      <c r="B1461" s="12" t="s">
        <v>11</v>
      </c>
      <c r="C1461" s="12">
        <v>2013</v>
      </c>
      <c r="D1461" s="12" t="s">
        <v>380</v>
      </c>
      <c r="E1461" s="12" t="s">
        <v>370</v>
      </c>
      <c r="F1461" s="12">
        <v>8</v>
      </c>
      <c r="G1461" s="15">
        <v>804571.5166670006</v>
      </c>
    </row>
    <row r="1462" spans="1:7" x14ac:dyDescent="0.2">
      <c r="A1462" s="12" t="s">
        <v>424</v>
      </c>
      <c r="B1462" s="12" t="s">
        <v>11</v>
      </c>
      <c r="C1462" s="12">
        <v>2013</v>
      </c>
      <c r="D1462" s="12" t="s">
        <v>380</v>
      </c>
      <c r="E1462" s="12" t="s">
        <v>371</v>
      </c>
      <c r="F1462" s="12">
        <v>9</v>
      </c>
      <c r="G1462" s="15">
        <v>849689.36447500042</v>
      </c>
    </row>
    <row r="1463" spans="1:7" x14ac:dyDescent="0.2">
      <c r="A1463" s="12" t="s">
        <v>424</v>
      </c>
      <c r="B1463" s="12" t="s">
        <v>11</v>
      </c>
      <c r="C1463" s="12">
        <v>2013</v>
      </c>
      <c r="D1463" s="12" t="s">
        <v>381</v>
      </c>
      <c r="E1463" s="12" t="s">
        <v>372</v>
      </c>
      <c r="F1463" s="12">
        <v>10</v>
      </c>
      <c r="G1463" s="15">
        <v>974531.06351800193</v>
      </c>
    </row>
    <row r="1464" spans="1:7" x14ac:dyDescent="0.2">
      <c r="A1464" s="12" t="s">
        <v>424</v>
      </c>
      <c r="B1464" s="12" t="s">
        <v>11</v>
      </c>
      <c r="C1464" s="12">
        <v>2013</v>
      </c>
      <c r="D1464" s="12" t="s">
        <v>381</v>
      </c>
      <c r="E1464" s="12" t="s">
        <v>373</v>
      </c>
      <c r="F1464" s="12">
        <v>11</v>
      </c>
      <c r="G1464" s="15">
        <v>984049.52059900016</v>
      </c>
    </row>
    <row r="1465" spans="1:7" x14ac:dyDescent="0.2">
      <c r="A1465" s="12" t="s">
        <v>424</v>
      </c>
      <c r="B1465" s="12" t="s">
        <v>11</v>
      </c>
      <c r="C1465" s="12">
        <v>2013</v>
      </c>
      <c r="D1465" s="12" t="s">
        <v>381</v>
      </c>
      <c r="E1465" s="12" t="s">
        <v>374</v>
      </c>
      <c r="F1465" s="12">
        <v>12</v>
      </c>
      <c r="G1465" s="15">
        <v>1176134.5132740007</v>
      </c>
    </row>
    <row r="1466" spans="1:7" x14ac:dyDescent="0.2">
      <c r="A1466" s="12" t="s">
        <v>424</v>
      </c>
      <c r="B1466" s="12" t="s">
        <v>11</v>
      </c>
      <c r="C1466" s="12">
        <v>2014</v>
      </c>
      <c r="D1466" s="12" t="s">
        <v>382</v>
      </c>
      <c r="E1466" s="12" t="s">
        <v>375</v>
      </c>
      <c r="F1466" s="12">
        <v>1</v>
      </c>
      <c r="G1466" s="15">
        <v>992926.79120200116</v>
      </c>
    </row>
    <row r="1467" spans="1:7" x14ac:dyDescent="0.2">
      <c r="A1467" s="12" t="s">
        <v>424</v>
      </c>
      <c r="B1467" s="12" t="s">
        <v>11</v>
      </c>
      <c r="C1467" s="12">
        <v>2014</v>
      </c>
      <c r="D1467" s="12" t="s">
        <v>382</v>
      </c>
      <c r="E1467" s="12" t="s">
        <v>376</v>
      </c>
      <c r="F1467" s="12">
        <v>2</v>
      </c>
      <c r="G1467" s="15">
        <v>1028905.4752810007</v>
      </c>
    </row>
    <row r="1468" spans="1:7" x14ac:dyDescent="0.2">
      <c r="A1468" s="12" t="s">
        <v>424</v>
      </c>
      <c r="B1468" s="12" t="s">
        <v>11</v>
      </c>
      <c r="C1468" s="12">
        <v>2014</v>
      </c>
      <c r="D1468" s="12" t="s">
        <v>382</v>
      </c>
      <c r="E1468" s="12" t="s">
        <v>377</v>
      </c>
      <c r="F1468" s="12">
        <v>3</v>
      </c>
      <c r="G1468" s="15">
        <v>1183395.2716720027</v>
      </c>
    </row>
    <row r="1469" spans="1:7" x14ac:dyDescent="0.2">
      <c r="A1469" s="12" t="s">
        <v>424</v>
      </c>
      <c r="B1469" s="12" t="s">
        <v>11</v>
      </c>
      <c r="C1469" s="12">
        <v>2014</v>
      </c>
      <c r="D1469" s="12" t="s">
        <v>379</v>
      </c>
      <c r="E1469" s="12" t="s">
        <v>366</v>
      </c>
      <c r="F1469" s="12">
        <v>4</v>
      </c>
      <c r="G1469" s="15">
        <v>1143822.3314740011</v>
      </c>
    </row>
    <row r="1470" spans="1:7" x14ac:dyDescent="0.2">
      <c r="A1470" s="12" t="s">
        <v>424</v>
      </c>
      <c r="B1470" s="12" t="s">
        <v>11</v>
      </c>
      <c r="C1470" s="12">
        <v>2014</v>
      </c>
      <c r="D1470" s="12" t="s">
        <v>379</v>
      </c>
      <c r="E1470" s="12" t="s">
        <v>367</v>
      </c>
      <c r="F1470" s="12">
        <v>5</v>
      </c>
      <c r="G1470" s="15">
        <v>1025636.3277450006</v>
      </c>
    </row>
    <row r="1471" spans="1:7" x14ac:dyDescent="0.2">
      <c r="A1471" s="12" t="s">
        <v>424</v>
      </c>
      <c r="B1471" s="12" t="s">
        <v>11</v>
      </c>
      <c r="C1471" s="12">
        <v>2014</v>
      </c>
      <c r="D1471" s="12" t="s">
        <v>379</v>
      </c>
      <c r="E1471" s="12" t="s">
        <v>368</v>
      </c>
      <c r="F1471" s="12">
        <v>6</v>
      </c>
      <c r="G1471" s="15">
        <v>989242.22709400125</v>
      </c>
    </row>
    <row r="1472" spans="1:7" x14ac:dyDescent="0.2">
      <c r="A1472" s="12" t="s">
        <v>424</v>
      </c>
      <c r="B1472" s="12" t="s">
        <v>11</v>
      </c>
      <c r="C1472" s="12">
        <v>2014</v>
      </c>
      <c r="D1472" s="12" t="s">
        <v>380</v>
      </c>
      <c r="E1472" s="12" t="s">
        <v>369</v>
      </c>
      <c r="F1472" s="12">
        <v>7</v>
      </c>
      <c r="G1472" s="15">
        <v>1048484.237065</v>
      </c>
    </row>
    <row r="1473" spans="1:7" x14ac:dyDescent="0.2">
      <c r="A1473" s="12" t="s">
        <v>424</v>
      </c>
      <c r="B1473" s="12" t="s">
        <v>11</v>
      </c>
      <c r="C1473" s="12">
        <v>2014</v>
      </c>
      <c r="D1473" s="12" t="s">
        <v>380</v>
      </c>
      <c r="E1473" s="12" t="s">
        <v>370</v>
      </c>
      <c r="F1473" s="12">
        <v>8</v>
      </c>
      <c r="G1473" s="15">
        <v>1043571.485030001</v>
      </c>
    </row>
    <row r="1474" spans="1:7" x14ac:dyDescent="0.2">
      <c r="A1474" s="12" t="s">
        <v>424</v>
      </c>
      <c r="B1474" s="12" t="s">
        <v>11</v>
      </c>
      <c r="C1474" s="12">
        <v>2014</v>
      </c>
      <c r="D1474" s="12" t="s">
        <v>380</v>
      </c>
      <c r="E1474" s="12" t="s">
        <v>371</v>
      </c>
      <c r="F1474" s="12">
        <v>9</v>
      </c>
      <c r="G1474" s="15">
        <v>1077969.7801739986</v>
      </c>
    </row>
    <row r="1475" spans="1:7" x14ac:dyDescent="0.2">
      <c r="A1475" s="12" t="s">
        <v>424</v>
      </c>
      <c r="B1475" s="12" t="s">
        <v>11</v>
      </c>
      <c r="C1475" s="12">
        <v>2014</v>
      </c>
      <c r="D1475" s="12" t="s">
        <v>381</v>
      </c>
      <c r="E1475" s="12" t="s">
        <v>372</v>
      </c>
      <c r="F1475" s="12">
        <v>10</v>
      </c>
      <c r="G1475" s="15">
        <v>1109017.6506090006</v>
      </c>
    </row>
    <row r="1476" spans="1:7" x14ac:dyDescent="0.2">
      <c r="A1476" s="12" t="s">
        <v>424</v>
      </c>
      <c r="B1476" s="12" t="s">
        <v>11</v>
      </c>
      <c r="C1476" s="12">
        <v>2014</v>
      </c>
      <c r="D1476" s="12" t="s">
        <v>381</v>
      </c>
      <c r="E1476" s="12" t="s">
        <v>373</v>
      </c>
      <c r="F1476" s="12">
        <v>11</v>
      </c>
      <c r="G1476" s="15">
        <v>1187197.2360050015</v>
      </c>
    </row>
    <row r="1477" spans="1:7" x14ac:dyDescent="0.2">
      <c r="A1477" s="12" t="s">
        <v>424</v>
      </c>
      <c r="B1477" s="12" t="s">
        <v>11</v>
      </c>
      <c r="C1477" s="12">
        <v>2014</v>
      </c>
      <c r="D1477" s="12" t="s">
        <v>381</v>
      </c>
      <c r="E1477" s="12" t="s">
        <v>374</v>
      </c>
      <c r="F1477" s="12">
        <v>12</v>
      </c>
      <c r="G1477" s="15">
        <v>1892872.5257160028</v>
      </c>
    </row>
    <row r="1478" spans="1:7" x14ac:dyDescent="0.2">
      <c r="A1478" s="12" t="s">
        <v>424</v>
      </c>
      <c r="B1478" s="12" t="s">
        <v>74</v>
      </c>
      <c r="C1478" s="12">
        <v>2010</v>
      </c>
      <c r="D1478" s="12" t="s">
        <v>382</v>
      </c>
      <c r="E1478" s="12" t="s">
        <v>375</v>
      </c>
      <c r="F1478" s="12">
        <v>1</v>
      </c>
      <c r="G1478" s="15">
        <v>183946</v>
      </c>
    </row>
    <row r="1479" spans="1:7" x14ac:dyDescent="0.2">
      <c r="A1479" s="12" t="s">
        <v>424</v>
      </c>
      <c r="B1479" s="12" t="s">
        <v>74</v>
      </c>
      <c r="C1479" s="12">
        <v>2010</v>
      </c>
      <c r="D1479" s="12" t="s">
        <v>382</v>
      </c>
      <c r="E1479" s="12" t="s">
        <v>376</v>
      </c>
      <c r="F1479" s="12">
        <v>2</v>
      </c>
      <c r="G1479" s="15">
        <v>207004</v>
      </c>
    </row>
    <row r="1480" spans="1:7" x14ac:dyDescent="0.2">
      <c r="A1480" s="12" t="s">
        <v>424</v>
      </c>
      <c r="B1480" s="12" t="s">
        <v>74</v>
      </c>
      <c r="C1480" s="12">
        <v>2010</v>
      </c>
      <c r="D1480" s="12" t="s">
        <v>382</v>
      </c>
      <c r="E1480" s="12" t="s">
        <v>377</v>
      </c>
      <c r="F1480" s="12">
        <v>3</v>
      </c>
      <c r="G1480" s="15">
        <v>237538</v>
      </c>
    </row>
    <row r="1481" spans="1:7" x14ac:dyDescent="0.2">
      <c r="A1481" s="12" t="s">
        <v>424</v>
      </c>
      <c r="B1481" s="12" t="s">
        <v>74</v>
      </c>
      <c r="C1481" s="12">
        <v>2010</v>
      </c>
      <c r="D1481" s="12" t="s">
        <v>379</v>
      </c>
      <c r="E1481" s="12" t="s">
        <v>366</v>
      </c>
      <c r="F1481" s="12">
        <v>4</v>
      </c>
      <c r="G1481" s="15">
        <v>247408</v>
      </c>
    </row>
    <row r="1482" spans="1:7" x14ac:dyDescent="0.2">
      <c r="A1482" s="12" t="s">
        <v>424</v>
      </c>
      <c r="B1482" s="12" t="s">
        <v>74</v>
      </c>
      <c r="C1482" s="12">
        <v>2010</v>
      </c>
      <c r="D1482" s="12" t="s">
        <v>379</v>
      </c>
      <c r="E1482" s="12" t="s">
        <v>367</v>
      </c>
      <c r="F1482" s="12">
        <v>5</v>
      </c>
      <c r="G1482" s="15">
        <v>204582</v>
      </c>
    </row>
    <row r="1483" spans="1:7" x14ac:dyDescent="0.2">
      <c r="A1483" s="12" t="s">
        <v>424</v>
      </c>
      <c r="B1483" s="12" t="s">
        <v>74</v>
      </c>
      <c r="C1483" s="12">
        <v>2010</v>
      </c>
      <c r="D1483" s="12" t="s">
        <v>379</v>
      </c>
      <c r="E1483" s="12" t="s">
        <v>368</v>
      </c>
      <c r="F1483" s="12">
        <v>6</v>
      </c>
      <c r="G1483" s="15">
        <v>263774</v>
      </c>
    </row>
    <row r="1484" spans="1:7" x14ac:dyDescent="0.2">
      <c r="A1484" s="12" t="s">
        <v>424</v>
      </c>
      <c r="B1484" s="12" t="s">
        <v>74</v>
      </c>
      <c r="C1484" s="12">
        <v>2010</v>
      </c>
      <c r="D1484" s="12" t="s">
        <v>380</v>
      </c>
      <c r="E1484" s="12" t="s">
        <v>369</v>
      </c>
      <c r="F1484" s="12">
        <v>7</v>
      </c>
      <c r="G1484" s="15">
        <v>222278</v>
      </c>
    </row>
    <row r="1485" spans="1:7" x14ac:dyDescent="0.2">
      <c r="A1485" s="12" t="s">
        <v>424</v>
      </c>
      <c r="B1485" s="12" t="s">
        <v>74</v>
      </c>
      <c r="C1485" s="12">
        <v>2010</v>
      </c>
      <c r="D1485" s="12" t="s">
        <v>380</v>
      </c>
      <c r="E1485" s="12" t="s">
        <v>370</v>
      </c>
      <c r="F1485" s="12">
        <v>8</v>
      </c>
      <c r="G1485" s="15">
        <v>224966</v>
      </c>
    </row>
    <row r="1486" spans="1:7" x14ac:dyDescent="0.2">
      <c r="A1486" s="12" t="s">
        <v>424</v>
      </c>
      <c r="B1486" s="12" t="s">
        <v>74</v>
      </c>
      <c r="C1486" s="12">
        <v>2010</v>
      </c>
      <c r="D1486" s="12" t="s">
        <v>380</v>
      </c>
      <c r="E1486" s="12" t="s">
        <v>371</v>
      </c>
      <c r="F1486" s="12">
        <v>9</v>
      </c>
      <c r="G1486" s="15">
        <v>247072</v>
      </c>
    </row>
    <row r="1487" spans="1:7" x14ac:dyDescent="0.2">
      <c r="A1487" s="12" t="s">
        <v>424</v>
      </c>
      <c r="B1487" s="12" t="s">
        <v>74</v>
      </c>
      <c r="C1487" s="12">
        <v>2010</v>
      </c>
      <c r="D1487" s="12" t="s">
        <v>381</v>
      </c>
      <c r="E1487" s="12" t="s">
        <v>372</v>
      </c>
      <c r="F1487" s="12">
        <v>10</v>
      </c>
      <c r="G1487" s="15">
        <v>258916</v>
      </c>
    </row>
    <row r="1488" spans="1:7" x14ac:dyDescent="0.2">
      <c r="A1488" s="12" t="s">
        <v>424</v>
      </c>
      <c r="B1488" s="12" t="s">
        <v>74</v>
      </c>
      <c r="C1488" s="12">
        <v>2010</v>
      </c>
      <c r="D1488" s="12" t="s">
        <v>381</v>
      </c>
      <c r="E1488" s="12" t="s">
        <v>373</v>
      </c>
      <c r="F1488" s="12">
        <v>11</v>
      </c>
      <c r="G1488" s="15">
        <v>308070</v>
      </c>
    </row>
    <row r="1489" spans="1:7" x14ac:dyDescent="0.2">
      <c r="A1489" s="12" t="s">
        <v>424</v>
      </c>
      <c r="B1489" s="12" t="s">
        <v>74</v>
      </c>
      <c r="C1489" s="12">
        <v>2010</v>
      </c>
      <c r="D1489" s="12" t="s">
        <v>381</v>
      </c>
      <c r="E1489" s="12" t="s">
        <v>374</v>
      </c>
      <c r="F1489" s="12">
        <v>12</v>
      </c>
      <c r="G1489" s="15">
        <v>384916</v>
      </c>
    </row>
    <row r="1490" spans="1:7" x14ac:dyDescent="0.2">
      <c r="A1490" s="12" t="s">
        <v>424</v>
      </c>
      <c r="B1490" s="12" t="s">
        <v>74</v>
      </c>
      <c r="C1490" s="12">
        <v>2011</v>
      </c>
      <c r="D1490" s="12" t="s">
        <v>382</v>
      </c>
      <c r="E1490" s="12" t="s">
        <v>375</v>
      </c>
      <c r="F1490" s="12">
        <v>1</v>
      </c>
      <c r="G1490" s="15">
        <v>316638</v>
      </c>
    </row>
    <row r="1491" spans="1:7" x14ac:dyDescent="0.2">
      <c r="A1491" s="12" t="s">
        <v>424</v>
      </c>
      <c r="B1491" s="12" t="s">
        <v>74</v>
      </c>
      <c r="C1491" s="12">
        <v>2011</v>
      </c>
      <c r="D1491" s="12" t="s">
        <v>382</v>
      </c>
      <c r="E1491" s="12" t="s">
        <v>376</v>
      </c>
      <c r="F1491" s="12">
        <v>2</v>
      </c>
      <c r="G1491" s="15">
        <v>367304</v>
      </c>
    </row>
    <row r="1492" spans="1:7" x14ac:dyDescent="0.2">
      <c r="A1492" s="12" t="s">
        <v>424</v>
      </c>
      <c r="B1492" s="12" t="s">
        <v>74</v>
      </c>
      <c r="C1492" s="12">
        <v>2011</v>
      </c>
      <c r="D1492" s="12" t="s">
        <v>382</v>
      </c>
      <c r="E1492" s="12" t="s">
        <v>377</v>
      </c>
      <c r="F1492" s="12">
        <v>3</v>
      </c>
      <c r="G1492" s="15">
        <v>453796</v>
      </c>
    </row>
    <row r="1493" spans="1:7" x14ac:dyDescent="0.2">
      <c r="A1493" s="12" t="s">
        <v>424</v>
      </c>
      <c r="B1493" s="12" t="s">
        <v>74</v>
      </c>
      <c r="C1493" s="12">
        <v>2011</v>
      </c>
      <c r="D1493" s="12" t="s">
        <v>379</v>
      </c>
      <c r="E1493" s="12" t="s">
        <v>366</v>
      </c>
      <c r="F1493" s="12">
        <v>4</v>
      </c>
      <c r="G1493" s="15">
        <v>373562</v>
      </c>
    </row>
    <row r="1494" spans="1:7" x14ac:dyDescent="0.2">
      <c r="A1494" s="12" t="s">
        <v>424</v>
      </c>
      <c r="B1494" s="12" t="s">
        <v>74</v>
      </c>
      <c r="C1494" s="12">
        <v>2011</v>
      </c>
      <c r="D1494" s="12" t="s">
        <v>379</v>
      </c>
      <c r="E1494" s="12" t="s">
        <v>367</v>
      </c>
      <c r="F1494" s="12">
        <v>5</v>
      </c>
      <c r="G1494" s="15">
        <v>309064</v>
      </c>
    </row>
    <row r="1495" spans="1:7" x14ac:dyDescent="0.2">
      <c r="A1495" s="12" t="s">
        <v>424</v>
      </c>
      <c r="B1495" s="12" t="s">
        <v>74</v>
      </c>
      <c r="C1495" s="12">
        <v>2011</v>
      </c>
      <c r="D1495" s="12" t="s">
        <v>379</v>
      </c>
      <c r="E1495" s="12" t="s">
        <v>368</v>
      </c>
      <c r="F1495" s="12">
        <v>6</v>
      </c>
      <c r="G1495" s="15">
        <v>476462</v>
      </c>
    </row>
    <row r="1496" spans="1:7" x14ac:dyDescent="0.2">
      <c r="A1496" s="12" t="s">
        <v>424</v>
      </c>
      <c r="B1496" s="12" t="s">
        <v>74</v>
      </c>
      <c r="C1496" s="12">
        <v>2011</v>
      </c>
      <c r="D1496" s="12" t="s">
        <v>380</v>
      </c>
      <c r="E1496" s="12" t="s">
        <v>369</v>
      </c>
      <c r="F1496" s="12">
        <v>7</v>
      </c>
      <c r="G1496" s="15">
        <v>415310</v>
      </c>
    </row>
    <row r="1497" spans="1:7" x14ac:dyDescent="0.2">
      <c r="A1497" s="12" t="s">
        <v>424</v>
      </c>
      <c r="B1497" s="12" t="s">
        <v>74</v>
      </c>
      <c r="C1497" s="12">
        <v>2011</v>
      </c>
      <c r="D1497" s="12" t="s">
        <v>380</v>
      </c>
      <c r="E1497" s="12" t="s">
        <v>370</v>
      </c>
      <c r="F1497" s="12">
        <v>8</v>
      </c>
      <c r="G1497" s="15">
        <v>396536</v>
      </c>
    </row>
    <row r="1498" spans="1:7" x14ac:dyDescent="0.2">
      <c r="A1498" s="12" t="s">
        <v>424</v>
      </c>
      <c r="B1498" s="12" t="s">
        <v>74</v>
      </c>
      <c r="C1498" s="12">
        <v>2011</v>
      </c>
      <c r="D1498" s="12" t="s">
        <v>380</v>
      </c>
      <c r="E1498" s="12" t="s">
        <v>371</v>
      </c>
      <c r="F1498" s="12">
        <v>9</v>
      </c>
      <c r="G1498" s="15">
        <v>373240</v>
      </c>
    </row>
    <row r="1499" spans="1:7" x14ac:dyDescent="0.2">
      <c r="A1499" s="12" t="s">
        <v>424</v>
      </c>
      <c r="B1499" s="12" t="s">
        <v>74</v>
      </c>
      <c r="C1499" s="12">
        <v>2011</v>
      </c>
      <c r="D1499" s="12" t="s">
        <v>381</v>
      </c>
      <c r="E1499" s="12" t="s">
        <v>372</v>
      </c>
      <c r="F1499" s="12">
        <v>10</v>
      </c>
      <c r="G1499" s="15">
        <v>416010</v>
      </c>
    </row>
    <row r="1500" spans="1:7" x14ac:dyDescent="0.2">
      <c r="A1500" s="12" t="s">
        <v>424</v>
      </c>
      <c r="B1500" s="12" t="s">
        <v>74</v>
      </c>
      <c r="C1500" s="12">
        <v>2011</v>
      </c>
      <c r="D1500" s="12" t="s">
        <v>381</v>
      </c>
      <c r="E1500" s="12" t="s">
        <v>373</v>
      </c>
      <c r="F1500" s="12">
        <v>11</v>
      </c>
      <c r="G1500" s="15">
        <v>443898</v>
      </c>
    </row>
    <row r="1501" spans="1:7" x14ac:dyDescent="0.2">
      <c r="A1501" s="12" t="s">
        <v>424</v>
      </c>
      <c r="B1501" s="12" t="s">
        <v>74</v>
      </c>
      <c r="C1501" s="12">
        <v>2011</v>
      </c>
      <c r="D1501" s="12" t="s">
        <v>381</v>
      </c>
      <c r="E1501" s="12" t="s">
        <v>374</v>
      </c>
      <c r="F1501" s="12">
        <v>12</v>
      </c>
      <c r="G1501" s="15">
        <v>535318</v>
      </c>
    </row>
    <row r="1502" spans="1:7" x14ac:dyDescent="0.2">
      <c r="A1502" s="12" t="s">
        <v>424</v>
      </c>
      <c r="B1502" s="12" t="s">
        <v>74</v>
      </c>
      <c r="C1502" s="12">
        <v>2012</v>
      </c>
      <c r="D1502" s="12" t="s">
        <v>382</v>
      </c>
      <c r="E1502" s="12" t="s">
        <v>375</v>
      </c>
      <c r="F1502" s="12">
        <v>1</v>
      </c>
      <c r="G1502" s="15">
        <v>465528</v>
      </c>
    </row>
    <row r="1503" spans="1:7" x14ac:dyDescent="0.2">
      <c r="A1503" s="12" t="s">
        <v>424</v>
      </c>
      <c r="B1503" s="12" t="s">
        <v>74</v>
      </c>
      <c r="C1503" s="12">
        <v>2012</v>
      </c>
      <c r="D1503" s="12" t="s">
        <v>382</v>
      </c>
      <c r="E1503" s="12" t="s">
        <v>376</v>
      </c>
      <c r="F1503" s="12">
        <v>2</v>
      </c>
      <c r="G1503" s="15">
        <v>511168</v>
      </c>
    </row>
    <row r="1504" spans="1:7" x14ac:dyDescent="0.2">
      <c r="A1504" s="12" t="s">
        <v>424</v>
      </c>
      <c r="B1504" s="12" t="s">
        <v>74</v>
      </c>
      <c r="C1504" s="12">
        <v>2012</v>
      </c>
      <c r="D1504" s="12" t="s">
        <v>382</v>
      </c>
      <c r="E1504" s="12" t="s">
        <v>377</v>
      </c>
      <c r="F1504" s="12">
        <v>3</v>
      </c>
      <c r="G1504" s="15">
        <v>570318</v>
      </c>
    </row>
    <row r="1505" spans="1:7" x14ac:dyDescent="0.2">
      <c r="A1505" s="12" t="s">
        <v>424</v>
      </c>
      <c r="B1505" s="12" t="s">
        <v>74</v>
      </c>
      <c r="C1505" s="12">
        <v>2012</v>
      </c>
      <c r="D1505" s="12" t="s">
        <v>379</v>
      </c>
      <c r="E1505" s="12" t="s">
        <v>366</v>
      </c>
      <c r="F1505" s="12">
        <v>4</v>
      </c>
      <c r="G1505" s="15">
        <v>537768</v>
      </c>
    </row>
    <row r="1506" spans="1:7" x14ac:dyDescent="0.2">
      <c r="A1506" s="12" t="s">
        <v>424</v>
      </c>
      <c r="B1506" s="12" t="s">
        <v>74</v>
      </c>
      <c r="C1506" s="12">
        <v>2012</v>
      </c>
      <c r="D1506" s="12" t="s">
        <v>379</v>
      </c>
      <c r="E1506" s="12" t="s">
        <v>367</v>
      </c>
      <c r="F1506" s="12">
        <v>5</v>
      </c>
      <c r="G1506" s="15">
        <v>579068</v>
      </c>
    </row>
    <row r="1507" spans="1:7" x14ac:dyDescent="0.2">
      <c r="A1507" s="12" t="s">
        <v>424</v>
      </c>
      <c r="B1507" s="12" t="s">
        <v>74</v>
      </c>
      <c r="C1507" s="12">
        <v>2012</v>
      </c>
      <c r="D1507" s="12" t="s">
        <v>379</v>
      </c>
      <c r="E1507" s="12" t="s">
        <v>368</v>
      </c>
      <c r="F1507" s="12">
        <v>6</v>
      </c>
      <c r="G1507" s="15">
        <v>614964</v>
      </c>
    </row>
    <row r="1508" spans="1:7" x14ac:dyDescent="0.2">
      <c r="A1508" s="12" t="s">
        <v>424</v>
      </c>
      <c r="B1508" s="12" t="s">
        <v>74</v>
      </c>
      <c r="C1508" s="12">
        <v>2012</v>
      </c>
      <c r="D1508" s="12" t="s">
        <v>380</v>
      </c>
      <c r="E1508" s="12" t="s">
        <v>369</v>
      </c>
      <c r="F1508" s="12">
        <v>7</v>
      </c>
      <c r="G1508" s="15">
        <v>575148</v>
      </c>
    </row>
    <row r="1509" spans="1:7" x14ac:dyDescent="0.2">
      <c r="A1509" s="12" t="s">
        <v>424</v>
      </c>
      <c r="B1509" s="12" t="s">
        <v>74</v>
      </c>
      <c r="C1509" s="12">
        <v>2012</v>
      </c>
      <c r="D1509" s="12" t="s">
        <v>380</v>
      </c>
      <c r="E1509" s="12" t="s">
        <v>370</v>
      </c>
      <c r="F1509" s="12">
        <v>8</v>
      </c>
      <c r="G1509" s="15">
        <v>614950</v>
      </c>
    </row>
    <row r="1510" spans="1:7" x14ac:dyDescent="0.2">
      <c r="A1510" s="12" t="s">
        <v>424</v>
      </c>
      <c r="B1510" s="12" t="s">
        <v>74</v>
      </c>
      <c r="C1510" s="12">
        <v>2012</v>
      </c>
      <c r="D1510" s="12" t="s">
        <v>380</v>
      </c>
      <c r="E1510" s="12" t="s">
        <v>371</v>
      </c>
      <c r="F1510" s="12">
        <v>9</v>
      </c>
      <c r="G1510" s="15">
        <v>591794</v>
      </c>
    </row>
    <row r="1511" spans="1:7" x14ac:dyDescent="0.2">
      <c r="A1511" s="12" t="s">
        <v>424</v>
      </c>
      <c r="B1511" s="12" t="s">
        <v>74</v>
      </c>
      <c r="C1511" s="12">
        <v>2012</v>
      </c>
      <c r="D1511" s="12" t="s">
        <v>381</v>
      </c>
      <c r="E1511" s="12" t="s">
        <v>372</v>
      </c>
      <c r="F1511" s="12">
        <v>10</v>
      </c>
      <c r="G1511" s="15">
        <v>599508</v>
      </c>
    </row>
    <row r="1512" spans="1:7" x14ac:dyDescent="0.2">
      <c r="A1512" s="12" t="s">
        <v>424</v>
      </c>
      <c r="B1512" s="12" t="s">
        <v>74</v>
      </c>
      <c r="C1512" s="12">
        <v>2012</v>
      </c>
      <c r="D1512" s="12" t="s">
        <v>381</v>
      </c>
      <c r="E1512" s="12" t="s">
        <v>373</v>
      </c>
      <c r="F1512" s="12">
        <v>11</v>
      </c>
      <c r="G1512" s="15">
        <v>672224</v>
      </c>
    </row>
    <row r="1513" spans="1:7" x14ac:dyDescent="0.2">
      <c r="A1513" s="12" t="s">
        <v>424</v>
      </c>
      <c r="B1513" s="12" t="s">
        <v>74</v>
      </c>
      <c r="C1513" s="12">
        <v>2012</v>
      </c>
      <c r="D1513" s="12" t="s">
        <v>381</v>
      </c>
      <c r="E1513" s="12" t="s">
        <v>374</v>
      </c>
      <c r="F1513" s="12">
        <v>12</v>
      </c>
      <c r="G1513" s="15">
        <v>771246</v>
      </c>
    </row>
    <row r="1514" spans="1:7" x14ac:dyDescent="0.2">
      <c r="A1514" s="12" t="s">
        <v>424</v>
      </c>
      <c r="B1514" s="12" t="s">
        <v>74</v>
      </c>
      <c r="C1514" s="12">
        <v>2013</v>
      </c>
      <c r="D1514" s="12" t="s">
        <v>382</v>
      </c>
      <c r="E1514" s="12" t="s">
        <v>375</v>
      </c>
      <c r="F1514" s="12">
        <v>1</v>
      </c>
      <c r="G1514" s="15">
        <v>690354</v>
      </c>
    </row>
    <row r="1515" spans="1:7" x14ac:dyDescent="0.2">
      <c r="A1515" s="12" t="s">
        <v>424</v>
      </c>
      <c r="B1515" s="12" t="s">
        <v>74</v>
      </c>
      <c r="C1515" s="12">
        <v>2013</v>
      </c>
      <c r="D1515" s="12" t="s">
        <v>382</v>
      </c>
      <c r="E1515" s="12" t="s">
        <v>376</v>
      </c>
      <c r="F1515" s="12">
        <v>2</v>
      </c>
      <c r="G1515" s="15">
        <v>703444</v>
      </c>
    </row>
    <row r="1516" spans="1:7" x14ac:dyDescent="0.2">
      <c r="A1516" s="12" t="s">
        <v>424</v>
      </c>
      <c r="B1516" s="12" t="s">
        <v>74</v>
      </c>
      <c r="C1516" s="12">
        <v>2013</v>
      </c>
      <c r="D1516" s="12" t="s">
        <v>382</v>
      </c>
      <c r="E1516" s="12" t="s">
        <v>377</v>
      </c>
      <c r="F1516" s="12">
        <v>3</v>
      </c>
      <c r="G1516" s="15">
        <v>735042</v>
      </c>
    </row>
    <row r="1517" spans="1:7" x14ac:dyDescent="0.2">
      <c r="A1517" s="12" t="s">
        <v>424</v>
      </c>
      <c r="B1517" s="12" t="s">
        <v>74</v>
      </c>
      <c r="C1517" s="12">
        <v>2013</v>
      </c>
      <c r="D1517" s="12" t="s">
        <v>379</v>
      </c>
      <c r="E1517" s="12" t="s">
        <v>366</v>
      </c>
      <c r="F1517" s="12">
        <v>4</v>
      </c>
      <c r="G1517" s="15">
        <v>773276</v>
      </c>
    </row>
    <row r="1518" spans="1:7" x14ac:dyDescent="0.2">
      <c r="A1518" s="12" t="s">
        <v>424</v>
      </c>
      <c r="B1518" s="12" t="s">
        <v>74</v>
      </c>
      <c r="C1518" s="12">
        <v>2013</v>
      </c>
      <c r="D1518" s="12" t="s">
        <v>379</v>
      </c>
      <c r="E1518" s="12" t="s">
        <v>367</v>
      </c>
      <c r="F1518" s="12">
        <v>5</v>
      </c>
      <c r="G1518" s="15">
        <v>742980</v>
      </c>
    </row>
    <row r="1519" spans="1:7" x14ac:dyDescent="0.2">
      <c r="A1519" s="12" t="s">
        <v>424</v>
      </c>
      <c r="B1519" s="12" t="s">
        <v>74</v>
      </c>
      <c r="C1519" s="12">
        <v>2013</v>
      </c>
      <c r="D1519" s="12" t="s">
        <v>379</v>
      </c>
      <c r="E1519" s="12" t="s">
        <v>368</v>
      </c>
      <c r="F1519" s="12">
        <v>6</v>
      </c>
      <c r="G1519" s="15">
        <v>715008</v>
      </c>
    </row>
    <row r="1520" spans="1:7" x14ac:dyDescent="0.2">
      <c r="A1520" s="12" t="s">
        <v>424</v>
      </c>
      <c r="B1520" s="12" t="s">
        <v>74</v>
      </c>
      <c r="C1520" s="12">
        <v>2013</v>
      </c>
      <c r="D1520" s="12" t="s">
        <v>380</v>
      </c>
      <c r="E1520" s="12" t="s">
        <v>369</v>
      </c>
      <c r="F1520" s="12">
        <v>7</v>
      </c>
      <c r="G1520" s="15">
        <v>754180</v>
      </c>
    </row>
    <row r="1521" spans="1:7" x14ac:dyDescent="0.2">
      <c r="A1521" s="12" t="s">
        <v>424</v>
      </c>
      <c r="B1521" s="12" t="s">
        <v>74</v>
      </c>
      <c r="C1521" s="12">
        <v>2013</v>
      </c>
      <c r="D1521" s="12" t="s">
        <v>380</v>
      </c>
      <c r="E1521" s="12" t="s">
        <v>370</v>
      </c>
      <c r="F1521" s="12">
        <v>8</v>
      </c>
      <c r="G1521" s="15">
        <v>713216</v>
      </c>
    </row>
    <row r="1522" spans="1:7" x14ac:dyDescent="0.2">
      <c r="A1522" s="12" t="s">
        <v>424</v>
      </c>
      <c r="B1522" s="12" t="s">
        <v>74</v>
      </c>
      <c r="C1522" s="12">
        <v>2013</v>
      </c>
      <c r="D1522" s="12" t="s">
        <v>380</v>
      </c>
      <c r="E1522" s="12" t="s">
        <v>371</v>
      </c>
      <c r="F1522" s="12">
        <v>9</v>
      </c>
      <c r="G1522" s="15">
        <v>748790</v>
      </c>
    </row>
    <row r="1523" spans="1:7" x14ac:dyDescent="0.2">
      <c r="A1523" s="12" t="s">
        <v>424</v>
      </c>
      <c r="B1523" s="12" t="s">
        <v>74</v>
      </c>
      <c r="C1523" s="12">
        <v>2013</v>
      </c>
      <c r="D1523" s="12" t="s">
        <v>381</v>
      </c>
      <c r="E1523" s="12" t="s">
        <v>372</v>
      </c>
      <c r="F1523" s="12">
        <v>10</v>
      </c>
      <c r="G1523" s="15">
        <v>863688</v>
      </c>
    </row>
    <row r="1524" spans="1:7" x14ac:dyDescent="0.2">
      <c r="A1524" s="12" t="s">
        <v>424</v>
      </c>
      <c r="B1524" s="12" t="s">
        <v>74</v>
      </c>
      <c r="C1524" s="12">
        <v>2013</v>
      </c>
      <c r="D1524" s="12" t="s">
        <v>381</v>
      </c>
      <c r="E1524" s="12" t="s">
        <v>373</v>
      </c>
      <c r="F1524" s="12">
        <v>11</v>
      </c>
      <c r="G1524" s="15">
        <v>873264</v>
      </c>
    </row>
    <row r="1525" spans="1:7" x14ac:dyDescent="0.2">
      <c r="A1525" s="12" t="s">
        <v>424</v>
      </c>
      <c r="B1525" s="12" t="s">
        <v>74</v>
      </c>
      <c r="C1525" s="12">
        <v>2013</v>
      </c>
      <c r="D1525" s="12" t="s">
        <v>381</v>
      </c>
      <c r="E1525" s="12" t="s">
        <v>374</v>
      </c>
      <c r="F1525" s="12">
        <v>12</v>
      </c>
      <c r="G1525" s="15">
        <v>1034110</v>
      </c>
    </row>
    <row r="1526" spans="1:7" x14ac:dyDescent="0.2">
      <c r="A1526" s="12" t="s">
        <v>424</v>
      </c>
      <c r="B1526" s="12" t="s">
        <v>74</v>
      </c>
      <c r="C1526" s="12">
        <v>2014</v>
      </c>
      <c r="D1526" s="12" t="s">
        <v>382</v>
      </c>
      <c r="E1526" s="12" t="s">
        <v>375</v>
      </c>
      <c r="F1526" s="12">
        <v>1</v>
      </c>
      <c r="G1526" s="15">
        <v>885472</v>
      </c>
    </row>
    <row r="1527" spans="1:7" x14ac:dyDescent="0.2">
      <c r="A1527" s="12" t="s">
        <v>424</v>
      </c>
      <c r="B1527" s="12" t="s">
        <v>74</v>
      </c>
      <c r="C1527" s="12">
        <v>2014</v>
      </c>
      <c r="D1527" s="12" t="s">
        <v>382</v>
      </c>
      <c r="E1527" s="12" t="s">
        <v>376</v>
      </c>
      <c r="F1527" s="12">
        <v>2</v>
      </c>
      <c r="G1527" s="15">
        <v>905898</v>
      </c>
    </row>
    <row r="1528" spans="1:7" x14ac:dyDescent="0.2">
      <c r="A1528" s="12" t="s">
        <v>424</v>
      </c>
      <c r="B1528" s="12" t="s">
        <v>74</v>
      </c>
      <c r="C1528" s="12">
        <v>2014</v>
      </c>
      <c r="D1528" s="12" t="s">
        <v>382</v>
      </c>
      <c r="E1528" s="12" t="s">
        <v>377</v>
      </c>
      <c r="F1528" s="12">
        <v>3</v>
      </c>
      <c r="G1528" s="15">
        <v>1058610</v>
      </c>
    </row>
    <row r="1529" spans="1:7" x14ac:dyDescent="0.2">
      <c r="A1529" s="12" t="s">
        <v>424</v>
      </c>
      <c r="B1529" s="12" t="s">
        <v>74</v>
      </c>
      <c r="C1529" s="12">
        <v>2014</v>
      </c>
      <c r="D1529" s="12" t="s">
        <v>379</v>
      </c>
      <c r="E1529" s="12" t="s">
        <v>366</v>
      </c>
      <c r="F1529" s="12">
        <v>4</v>
      </c>
      <c r="G1529" s="15">
        <v>1010562</v>
      </c>
    </row>
    <row r="1530" spans="1:7" x14ac:dyDescent="0.2">
      <c r="A1530" s="12" t="s">
        <v>424</v>
      </c>
      <c r="B1530" s="12" t="s">
        <v>74</v>
      </c>
      <c r="C1530" s="12">
        <v>2014</v>
      </c>
      <c r="D1530" s="12" t="s">
        <v>379</v>
      </c>
      <c r="E1530" s="12" t="s">
        <v>367</v>
      </c>
      <c r="F1530" s="12">
        <v>5</v>
      </c>
      <c r="G1530" s="15">
        <v>914144</v>
      </c>
    </row>
    <row r="1531" spans="1:7" x14ac:dyDescent="0.2">
      <c r="A1531" s="12" t="s">
        <v>424</v>
      </c>
      <c r="B1531" s="12" t="s">
        <v>74</v>
      </c>
      <c r="C1531" s="12">
        <v>2014</v>
      </c>
      <c r="D1531" s="12" t="s">
        <v>379</v>
      </c>
      <c r="E1531" s="12" t="s">
        <v>368</v>
      </c>
      <c r="F1531" s="12">
        <v>6</v>
      </c>
      <c r="G1531" s="15">
        <v>878528</v>
      </c>
    </row>
    <row r="1532" spans="1:7" x14ac:dyDescent="0.2">
      <c r="A1532" s="12" t="s">
        <v>424</v>
      </c>
      <c r="B1532" s="12" t="s">
        <v>74</v>
      </c>
      <c r="C1532" s="12">
        <v>2014</v>
      </c>
      <c r="D1532" s="12" t="s">
        <v>380</v>
      </c>
      <c r="E1532" s="12" t="s">
        <v>369</v>
      </c>
      <c r="F1532" s="12">
        <v>7</v>
      </c>
      <c r="G1532" s="15">
        <v>934136</v>
      </c>
    </row>
    <row r="1533" spans="1:7" x14ac:dyDescent="0.2">
      <c r="A1533" s="12" t="s">
        <v>424</v>
      </c>
      <c r="B1533" s="12" t="s">
        <v>74</v>
      </c>
      <c r="C1533" s="12">
        <v>2014</v>
      </c>
      <c r="D1533" s="12" t="s">
        <v>380</v>
      </c>
      <c r="E1533" s="12" t="s">
        <v>370</v>
      </c>
      <c r="F1533" s="12">
        <v>8</v>
      </c>
      <c r="G1533" s="15">
        <v>925372</v>
      </c>
    </row>
    <row r="1534" spans="1:7" x14ac:dyDescent="0.2">
      <c r="A1534" s="12" t="s">
        <v>424</v>
      </c>
      <c r="B1534" s="12" t="s">
        <v>74</v>
      </c>
      <c r="C1534" s="12">
        <v>2014</v>
      </c>
      <c r="D1534" s="12" t="s">
        <v>380</v>
      </c>
      <c r="E1534" s="12" t="s">
        <v>371</v>
      </c>
      <c r="F1534" s="12">
        <v>9</v>
      </c>
      <c r="G1534" s="15">
        <v>960204</v>
      </c>
    </row>
    <row r="1535" spans="1:7" x14ac:dyDescent="0.2">
      <c r="A1535" s="12" t="s">
        <v>424</v>
      </c>
      <c r="B1535" s="12" t="s">
        <v>74</v>
      </c>
      <c r="C1535" s="12">
        <v>2014</v>
      </c>
      <c r="D1535" s="12" t="s">
        <v>381</v>
      </c>
      <c r="E1535" s="12" t="s">
        <v>372</v>
      </c>
      <c r="F1535" s="12">
        <v>10</v>
      </c>
      <c r="G1535" s="15">
        <v>984214</v>
      </c>
    </row>
    <row r="1536" spans="1:7" x14ac:dyDescent="0.2">
      <c r="A1536" s="12" t="s">
        <v>424</v>
      </c>
      <c r="B1536" s="12" t="s">
        <v>74</v>
      </c>
      <c r="C1536" s="12">
        <v>2014</v>
      </c>
      <c r="D1536" s="12" t="s">
        <v>381</v>
      </c>
      <c r="E1536" s="12" t="s">
        <v>373</v>
      </c>
      <c r="F1536" s="12">
        <v>11</v>
      </c>
      <c r="G1536" s="15">
        <v>1055026</v>
      </c>
    </row>
    <row r="1537" spans="1:7" x14ac:dyDescent="0.2">
      <c r="A1537" s="12" t="s">
        <v>424</v>
      </c>
      <c r="B1537" s="12" t="s">
        <v>74</v>
      </c>
      <c r="C1537" s="12">
        <v>2014</v>
      </c>
      <c r="D1537" s="12" t="s">
        <v>381</v>
      </c>
      <c r="E1537" s="12" t="s">
        <v>374</v>
      </c>
      <c r="F1537" s="12">
        <v>12</v>
      </c>
      <c r="G1537" s="15">
        <v>1678754</v>
      </c>
    </row>
    <row r="1538" spans="1:7" x14ac:dyDescent="0.2">
      <c r="A1538" s="12" t="s">
        <v>446</v>
      </c>
      <c r="B1538" s="12" t="s">
        <v>4</v>
      </c>
      <c r="C1538" s="12">
        <v>2012</v>
      </c>
      <c r="D1538" s="12" t="s">
        <v>379</v>
      </c>
      <c r="E1538" s="12" t="s">
        <v>368</v>
      </c>
      <c r="F1538" s="12">
        <v>6</v>
      </c>
      <c r="G1538" s="15">
        <v>7660087.6699999999</v>
      </c>
    </row>
    <row r="1539" spans="1:7" x14ac:dyDescent="0.2">
      <c r="A1539" s="12" t="s">
        <v>446</v>
      </c>
      <c r="B1539" s="12" t="s">
        <v>4</v>
      </c>
      <c r="C1539" s="12">
        <v>2014</v>
      </c>
      <c r="D1539" s="12" t="s">
        <v>382</v>
      </c>
      <c r="E1539" s="12" t="s">
        <v>377</v>
      </c>
      <c r="F1539" s="12">
        <v>3</v>
      </c>
      <c r="G1539" s="15">
        <v>7634646.9499999993</v>
      </c>
    </row>
    <row r="1540" spans="1:7" x14ac:dyDescent="0.2">
      <c r="A1540" s="12" t="s">
        <v>413</v>
      </c>
      <c r="B1540" s="12" t="s">
        <v>4</v>
      </c>
      <c r="C1540" s="12">
        <v>2012</v>
      </c>
      <c r="D1540" s="12" t="s">
        <v>382</v>
      </c>
      <c r="E1540" s="12" t="s">
        <v>376</v>
      </c>
      <c r="F1540" s="12">
        <v>2</v>
      </c>
      <c r="G1540" s="15">
        <v>7599558.0200000014</v>
      </c>
    </row>
    <row r="1541" spans="1:7" x14ac:dyDescent="0.2">
      <c r="A1541" s="12" t="s">
        <v>446</v>
      </c>
      <c r="B1541" s="12" t="s">
        <v>4</v>
      </c>
      <c r="C1541" s="12">
        <v>2011</v>
      </c>
      <c r="D1541" s="12" t="s">
        <v>380</v>
      </c>
      <c r="E1541" s="12" t="s">
        <v>371</v>
      </c>
      <c r="F1541" s="12">
        <v>9</v>
      </c>
      <c r="G1541" s="15">
        <v>7582993.4300000034</v>
      </c>
    </row>
    <row r="1542" spans="1:7" x14ac:dyDescent="0.2">
      <c r="A1542" s="12" t="s">
        <v>446</v>
      </c>
      <c r="B1542" s="12" t="s">
        <v>4</v>
      </c>
      <c r="C1542" s="12">
        <v>2010</v>
      </c>
      <c r="D1542" s="12" t="s">
        <v>380</v>
      </c>
      <c r="E1542" s="12" t="s">
        <v>371</v>
      </c>
      <c r="F1542" s="12">
        <v>9</v>
      </c>
      <c r="G1542" s="15">
        <v>7575307.6999999946</v>
      </c>
    </row>
    <row r="1543" spans="1:7" x14ac:dyDescent="0.2">
      <c r="A1543" s="12" t="s">
        <v>446</v>
      </c>
      <c r="B1543" s="12" t="s">
        <v>4</v>
      </c>
      <c r="C1543" s="12">
        <v>2012</v>
      </c>
      <c r="D1543" s="12" t="s">
        <v>381</v>
      </c>
      <c r="E1543" s="12" t="s">
        <v>372</v>
      </c>
      <c r="F1543" s="12">
        <v>10</v>
      </c>
      <c r="G1543" s="15">
        <v>7519469.4299999978</v>
      </c>
    </row>
    <row r="1544" spans="1:7" x14ac:dyDescent="0.2">
      <c r="A1544" s="12" t="s">
        <v>446</v>
      </c>
      <c r="B1544" s="12" t="s">
        <v>4</v>
      </c>
      <c r="C1544" s="12">
        <v>2013</v>
      </c>
      <c r="D1544" s="12" t="s">
        <v>382</v>
      </c>
      <c r="E1544" s="12" t="s">
        <v>377</v>
      </c>
      <c r="F1544" s="12">
        <v>3</v>
      </c>
      <c r="G1544" s="15">
        <v>7497423.2299999995</v>
      </c>
    </row>
    <row r="1545" spans="1:7" x14ac:dyDescent="0.2">
      <c r="A1545" s="12" t="s">
        <v>413</v>
      </c>
      <c r="B1545" s="12" t="s">
        <v>4</v>
      </c>
      <c r="C1545" s="12">
        <v>2012</v>
      </c>
      <c r="D1545" s="12" t="s">
        <v>380</v>
      </c>
      <c r="E1545" s="12" t="s">
        <v>371</v>
      </c>
      <c r="F1545" s="12">
        <v>9</v>
      </c>
      <c r="G1545" s="15">
        <v>7465018.4799999995</v>
      </c>
    </row>
    <row r="1546" spans="1:7" x14ac:dyDescent="0.2">
      <c r="A1546" s="12" t="s">
        <v>446</v>
      </c>
      <c r="B1546" s="12" t="s">
        <v>4</v>
      </c>
      <c r="C1546" s="12">
        <v>2012</v>
      </c>
      <c r="D1546" s="12" t="s">
        <v>379</v>
      </c>
      <c r="E1546" s="12" t="s">
        <v>366</v>
      </c>
      <c r="F1546" s="12">
        <v>4</v>
      </c>
      <c r="G1546" s="15">
        <v>7363680.7699999986</v>
      </c>
    </row>
    <row r="1547" spans="1:7" x14ac:dyDescent="0.2">
      <c r="A1547" s="12" t="s">
        <v>446</v>
      </c>
      <c r="B1547" s="12" t="s">
        <v>4</v>
      </c>
      <c r="C1547" s="12">
        <v>2014</v>
      </c>
      <c r="D1547" s="12" t="s">
        <v>381</v>
      </c>
      <c r="E1547" s="12" t="s">
        <v>372</v>
      </c>
      <c r="F1547" s="12">
        <v>10</v>
      </c>
      <c r="G1547" s="15">
        <v>7342280.5500000007</v>
      </c>
    </row>
    <row r="1548" spans="1:7" x14ac:dyDescent="0.2">
      <c r="A1548" s="12" t="s">
        <v>453</v>
      </c>
      <c r="B1548" s="12" t="s">
        <v>4</v>
      </c>
      <c r="C1548" s="12">
        <v>2011</v>
      </c>
      <c r="D1548" s="12" t="s">
        <v>381</v>
      </c>
      <c r="E1548" s="12" t="s">
        <v>372</v>
      </c>
      <c r="F1548" s="12">
        <v>10</v>
      </c>
      <c r="G1548" s="15">
        <v>7340569.7600000007</v>
      </c>
    </row>
    <row r="1549" spans="1:7" x14ac:dyDescent="0.2">
      <c r="A1549" s="12" t="s">
        <v>446</v>
      </c>
      <c r="B1549" s="12" t="s">
        <v>4</v>
      </c>
      <c r="C1549" s="12">
        <v>2014</v>
      </c>
      <c r="D1549" s="12" t="s">
        <v>379</v>
      </c>
      <c r="E1549" s="12" t="s">
        <v>366</v>
      </c>
      <c r="F1549" s="12">
        <v>4</v>
      </c>
      <c r="G1549" s="15">
        <v>7319068.5400000028</v>
      </c>
    </row>
    <row r="1550" spans="1:7" x14ac:dyDescent="0.2">
      <c r="A1550" s="12" t="s">
        <v>414</v>
      </c>
      <c r="B1550" s="12" t="s">
        <v>4</v>
      </c>
      <c r="C1550" s="12">
        <v>2010</v>
      </c>
      <c r="D1550" s="12" t="s">
        <v>380</v>
      </c>
      <c r="E1550" s="12" t="s">
        <v>371</v>
      </c>
      <c r="F1550" s="12">
        <v>9</v>
      </c>
      <c r="G1550" s="15">
        <v>7266820.8900000006</v>
      </c>
    </row>
    <row r="1551" spans="1:7" x14ac:dyDescent="0.2">
      <c r="A1551" s="12" t="s">
        <v>413</v>
      </c>
      <c r="B1551" s="12" t="s">
        <v>4</v>
      </c>
      <c r="C1551" s="12">
        <v>2010</v>
      </c>
      <c r="D1551" s="12" t="s">
        <v>381</v>
      </c>
      <c r="E1551" s="12" t="s">
        <v>374</v>
      </c>
      <c r="F1551" s="12">
        <v>12</v>
      </c>
      <c r="G1551" s="15">
        <v>7238975.5200000014</v>
      </c>
    </row>
    <row r="1552" spans="1:7" x14ac:dyDescent="0.2">
      <c r="A1552" s="12" t="s">
        <v>446</v>
      </c>
      <c r="B1552" s="12" t="s">
        <v>4</v>
      </c>
      <c r="C1552" s="12">
        <v>2013</v>
      </c>
      <c r="D1552" s="12" t="s">
        <v>382</v>
      </c>
      <c r="E1552" s="12" t="s">
        <v>375</v>
      </c>
      <c r="F1552" s="12">
        <v>1</v>
      </c>
      <c r="G1552" s="15">
        <v>7235513.3900000015</v>
      </c>
    </row>
    <row r="1553" spans="1:7" x14ac:dyDescent="0.2">
      <c r="A1553" s="12" t="s">
        <v>446</v>
      </c>
      <c r="B1553" s="12" t="s">
        <v>4</v>
      </c>
      <c r="C1553" s="12">
        <v>2014</v>
      </c>
      <c r="D1553" s="12" t="s">
        <v>381</v>
      </c>
      <c r="E1553" s="12" t="s">
        <v>373</v>
      </c>
      <c r="F1553" s="12">
        <v>11</v>
      </c>
      <c r="G1553" s="15">
        <v>7234805.9600000009</v>
      </c>
    </row>
    <row r="1554" spans="1:7" x14ac:dyDescent="0.2">
      <c r="A1554" s="12" t="s">
        <v>446</v>
      </c>
      <c r="B1554" s="12" t="s">
        <v>4</v>
      </c>
      <c r="C1554" s="12">
        <v>2013</v>
      </c>
      <c r="D1554" s="12" t="s">
        <v>379</v>
      </c>
      <c r="E1554" s="12" t="s">
        <v>367</v>
      </c>
      <c r="F1554" s="12">
        <v>5</v>
      </c>
      <c r="G1554" s="15">
        <v>7220689.0699999994</v>
      </c>
    </row>
    <row r="1555" spans="1:7" x14ac:dyDescent="0.2">
      <c r="A1555" s="12" t="s">
        <v>446</v>
      </c>
      <c r="B1555" s="12" t="s">
        <v>4</v>
      </c>
      <c r="C1555" s="12">
        <v>2012</v>
      </c>
      <c r="D1555" s="12" t="s">
        <v>382</v>
      </c>
      <c r="E1555" s="12" t="s">
        <v>376</v>
      </c>
      <c r="F1555" s="12">
        <v>2</v>
      </c>
      <c r="G1555" s="15">
        <v>7218215.5699999984</v>
      </c>
    </row>
    <row r="1556" spans="1:7" x14ac:dyDescent="0.2">
      <c r="A1556" s="12" t="s">
        <v>446</v>
      </c>
      <c r="B1556" s="12" t="s">
        <v>4</v>
      </c>
      <c r="C1556" s="12">
        <v>2013</v>
      </c>
      <c r="D1556" s="12" t="s">
        <v>381</v>
      </c>
      <c r="E1556" s="12" t="s">
        <v>372</v>
      </c>
      <c r="F1556" s="12">
        <v>10</v>
      </c>
      <c r="G1556" s="15">
        <v>7207833.4400000004</v>
      </c>
    </row>
    <row r="1557" spans="1:7" x14ac:dyDescent="0.2">
      <c r="A1557" s="12" t="s">
        <v>446</v>
      </c>
      <c r="B1557" s="12" t="s">
        <v>4</v>
      </c>
      <c r="C1557" s="12">
        <v>2013</v>
      </c>
      <c r="D1557" s="12" t="s">
        <v>381</v>
      </c>
      <c r="E1557" s="12" t="s">
        <v>373</v>
      </c>
      <c r="F1557" s="12">
        <v>11</v>
      </c>
      <c r="G1557" s="15">
        <v>7202009.7099999972</v>
      </c>
    </row>
    <row r="1558" spans="1:7" x14ac:dyDescent="0.2">
      <c r="A1558" s="12" t="s">
        <v>420</v>
      </c>
      <c r="B1558" s="12" t="s">
        <v>4</v>
      </c>
      <c r="C1558" s="12">
        <v>2012</v>
      </c>
      <c r="D1558" s="12" t="s">
        <v>382</v>
      </c>
      <c r="E1558" s="12" t="s">
        <v>377</v>
      </c>
      <c r="F1558" s="12">
        <v>3</v>
      </c>
      <c r="G1558" s="15">
        <v>7171844.1400000025</v>
      </c>
    </row>
    <row r="1559" spans="1:7" x14ac:dyDescent="0.2">
      <c r="A1559" s="12" t="s">
        <v>446</v>
      </c>
      <c r="B1559" s="12" t="s">
        <v>4</v>
      </c>
      <c r="C1559" s="12">
        <v>2014</v>
      </c>
      <c r="D1559" s="12" t="s">
        <v>380</v>
      </c>
      <c r="E1559" s="12" t="s">
        <v>371</v>
      </c>
      <c r="F1559" s="12">
        <v>9</v>
      </c>
      <c r="G1559" s="15">
        <v>7166478.1400000006</v>
      </c>
    </row>
    <row r="1560" spans="1:7" x14ac:dyDescent="0.2">
      <c r="A1560" s="12" t="s">
        <v>446</v>
      </c>
      <c r="B1560" s="12" t="s">
        <v>4</v>
      </c>
      <c r="C1560" s="12">
        <v>2013</v>
      </c>
      <c r="D1560" s="12" t="s">
        <v>379</v>
      </c>
      <c r="E1560" s="12" t="s">
        <v>368</v>
      </c>
      <c r="F1560" s="12">
        <v>6</v>
      </c>
      <c r="G1560" s="15">
        <v>7131913.5099999998</v>
      </c>
    </row>
    <row r="1561" spans="1:7" x14ac:dyDescent="0.2">
      <c r="A1561" s="12" t="s">
        <v>446</v>
      </c>
      <c r="B1561" s="12" t="s">
        <v>4</v>
      </c>
      <c r="C1561" s="12">
        <v>2014</v>
      </c>
      <c r="D1561" s="12" t="s">
        <v>382</v>
      </c>
      <c r="E1561" s="12" t="s">
        <v>375</v>
      </c>
      <c r="F1561" s="12">
        <v>1</v>
      </c>
      <c r="G1561" s="15">
        <v>7128946.6999999993</v>
      </c>
    </row>
    <row r="1562" spans="1:7" x14ac:dyDescent="0.2">
      <c r="A1562" s="12" t="s">
        <v>446</v>
      </c>
      <c r="B1562" s="12" t="s">
        <v>4</v>
      </c>
      <c r="C1562" s="12">
        <v>2013</v>
      </c>
      <c r="D1562" s="12" t="s">
        <v>382</v>
      </c>
      <c r="E1562" s="12" t="s">
        <v>376</v>
      </c>
      <c r="F1562" s="12">
        <v>2</v>
      </c>
      <c r="G1562" s="15">
        <v>7111620.1600000039</v>
      </c>
    </row>
    <row r="1563" spans="1:7" x14ac:dyDescent="0.2">
      <c r="A1563" s="12" t="s">
        <v>420</v>
      </c>
      <c r="B1563" s="12" t="s">
        <v>4</v>
      </c>
      <c r="C1563" s="12">
        <v>2013</v>
      </c>
      <c r="D1563" s="12" t="s">
        <v>379</v>
      </c>
      <c r="E1563" s="12" t="s">
        <v>367</v>
      </c>
      <c r="F1563" s="12">
        <v>5</v>
      </c>
      <c r="G1563" s="15">
        <v>7111210.3599999985</v>
      </c>
    </row>
    <row r="1564" spans="1:7" x14ac:dyDescent="0.2">
      <c r="A1564" s="12" t="s">
        <v>446</v>
      </c>
      <c r="B1564" s="12" t="s">
        <v>4</v>
      </c>
      <c r="C1564" s="12">
        <v>2012</v>
      </c>
      <c r="D1564" s="12" t="s">
        <v>380</v>
      </c>
      <c r="E1564" s="12" t="s">
        <v>370</v>
      </c>
      <c r="F1564" s="12">
        <v>8</v>
      </c>
      <c r="G1564" s="15">
        <v>7110364.5599999968</v>
      </c>
    </row>
    <row r="1565" spans="1:7" x14ac:dyDescent="0.2">
      <c r="A1565" s="12" t="s">
        <v>420</v>
      </c>
      <c r="B1565" s="12" t="s">
        <v>4</v>
      </c>
      <c r="C1565" s="12">
        <v>2013</v>
      </c>
      <c r="D1565" s="12" t="s">
        <v>382</v>
      </c>
      <c r="E1565" s="12" t="s">
        <v>375</v>
      </c>
      <c r="F1565" s="12">
        <v>1</v>
      </c>
      <c r="G1565" s="15">
        <v>7053112.1800000025</v>
      </c>
    </row>
    <row r="1566" spans="1:7" x14ac:dyDescent="0.2">
      <c r="A1566" s="12" t="s">
        <v>420</v>
      </c>
      <c r="B1566" s="12" t="s">
        <v>4</v>
      </c>
      <c r="C1566" s="12">
        <v>2013</v>
      </c>
      <c r="D1566" s="12" t="s">
        <v>379</v>
      </c>
      <c r="E1566" s="12" t="s">
        <v>368</v>
      </c>
      <c r="F1566" s="12">
        <v>6</v>
      </c>
      <c r="G1566" s="15">
        <v>7050812.6000000015</v>
      </c>
    </row>
    <row r="1567" spans="1:7" x14ac:dyDescent="0.2">
      <c r="A1567" s="12" t="s">
        <v>420</v>
      </c>
      <c r="B1567" s="12" t="s">
        <v>4</v>
      </c>
      <c r="C1567" s="12">
        <v>2013</v>
      </c>
      <c r="D1567" s="12" t="s">
        <v>380</v>
      </c>
      <c r="E1567" s="12" t="s">
        <v>369</v>
      </c>
      <c r="F1567" s="12">
        <v>7</v>
      </c>
      <c r="G1567" s="15">
        <v>7035953.6999999983</v>
      </c>
    </row>
    <row r="1568" spans="1:7" x14ac:dyDescent="0.2">
      <c r="A1568" s="12" t="s">
        <v>425</v>
      </c>
      <c r="B1568" s="12" t="s">
        <v>11</v>
      </c>
      <c r="C1568" s="12">
        <v>2012</v>
      </c>
      <c r="D1568" s="12" t="s">
        <v>380</v>
      </c>
      <c r="E1568" s="12" t="s">
        <v>369</v>
      </c>
      <c r="F1568" s="12">
        <v>7</v>
      </c>
      <c r="G1568" s="15">
        <v>472.00108999999998</v>
      </c>
    </row>
    <row r="1569" spans="1:7" x14ac:dyDescent="0.2">
      <c r="A1569" s="12" t="s">
        <v>425</v>
      </c>
      <c r="B1569" s="12" t="s">
        <v>11</v>
      </c>
      <c r="C1569" s="12">
        <v>2012</v>
      </c>
      <c r="D1569" s="12" t="s">
        <v>380</v>
      </c>
      <c r="E1569" s="12" t="s">
        <v>370</v>
      </c>
      <c r="F1569" s="12">
        <v>8</v>
      </c>
      <c r="G1569" s="15">
        <v>6828.2824840000012</v>
      </c>
    </row>
    <row r="1570" spans="1:7" x14ac:dyDescent="0.2">
      <c r="A1570" s="12" t="s">
        <v>425</v>
      </c>
      <c r="B1570" s="12" t="s">
        <v>11</v>
      </c>
      <c r="C1570" s="12">
        <v>2012</v>
      </c>
      <c r="D1570" s="12" t="s">
        <v>380</v>
      </c>
      <c r="E1570" s="12" t="s">
        <v>371</v>
      </c>
      <c r="F1570" s="12">
        <v>9</v>
      </c>
      <c r="G1570" s="15">
        <v>11160.203627999999</v>
      </c>
    </row>
    <row r="1571" spans="1:7" x14ac:dyDescent="0.2">
      <c r="A1571" s="12" t="s">
        <v>425</v>
      </c>
      <c r="B1571" s="12" t="s">
        <v>11</v>
      </c>
      <c r="C1571" s="12">
        <v>2012</v>
      </c>
      <c r="D1571" s="12" t="s">
        <v>381</v>
      </c>
      <c r="E1571" s="12" t="s">
        <v>372</v>
      </c>
      <c r="F1571" s="12">
        <v>10</v>
      </c>
      <c r="G1571" s="15">
        <v>19519.867451999991</v>
      </c>
    </row>
    <row r="1572" spans="1:7" x14ac:dyDescent="0.2">
      <c r="A1572" s="12" t="s">
        <v>425</v>
      </c>
      <c r="B1572" s="12" t="s">
        <v>11</v>
      </c>
      <c r="C1572" s="12">
        <v>2012</v>
      </c>
      <c r="D1572" s="12" t="s">
        <v>381</v>
      </c>
      <c r="E1572" s="12" t="s">
        <v>373</v>
      </c>
      <c r="F1572" s="12">
        <v>11</v>
      </c>
      <c r="G1572" s="15">
        <v>21103.69334999999</v>
      </c>
    </row>
    <row r="1573" spans="1:7" x14ac:dyDescent="0.2">
      <c r="A1573" s="12" t="s">
        <v>425</v>
      </c>
      <c r="B1573" s="12" t="s">
        <v>11</v>
      </c>
      <c r="C1573" s="12">
        <v>2012</v>
      </c>
      <c r="D1573" s="12" t="s">
        <v>381</v>
      </c>
      <c r="E1573" s="12" t="s">
        <v>374</v>
      </c>
      <c r="F1573" s="12">
        <v>12</v>
      </c>
      <c r="G1573" s="15">
        <v>20117.735508999995</v>
      </c>
    </row>
    <row r="1574" spans="1:7" x14ac:dyDescent="0.2">
      <c r="A1574" s="12" t="s">
        <v>425</v>
      </c>
      <c r="B1574" s="12" t="s">
        <v>11</v>
      </c>
      <c r="C1574" s="12">
        <v>2013</v>
      </c>
      <c r="D1574" s="12" t="s">
        <v>382</v>
      </c>
      <c r="E1574" s="12" t="s">
        <v>375</v>
      </c>
      <c r="F1574" s="12">
        <v>1</v>
      </c>
      <c r="G1574" s="15">
        <v>10897.980801999995</v>
      </c>
    </row>
    <row r="1575" spans="1:7" x14ac:dyDescent="0.2">
      <c r="A1575" s="12" t="s">
        <v>425</v>
      </c>
      <c r="B1575" s="12" t="s">
        <v>11</v>
      </c>
      <c r="C1575" s="12">
        <v>2013</v>
      </c>
      <c r="D1575" s="12" t="s">
        <v>382</v>
      </c>
      <c r="E1575" s="12" t="s">
        <v>376</v>
      </c>
      <c r="F1575" s="12">
        <v>2</v>
      </c>
      <c r="G1575" s="15">
        <v>12041.272343999999</v>
      </c>
    </row>
    <row r="1576" spans="1:7" x14ac:dyDescent="0.2">
      <c r="A1576" s="12" t="s">
        <v>425</v>
      </c>
      <c r="B1576" s="12" t="s">
        <v>11</v>
      </c>
      <c r="C1576" s="12">
        <v>2013</v>
      </c>
      <c r="D1576" s="12" t="s">
        <v>382</v>
      </c>
      <c r="E1576" s="12" t="s">
        <v>377</v>
      </c>
      <c r="F1576" s="12">
        <v>3</v>
      </c>
      <c r="G1576" s="15">
        <v>15397.724569999997</v>
      </c>
    </row>
    <row r="1577" spans="1:7" x14ac:dyDescent="0.2">
      <c r="A1577" s="12" t="s">
        <v>425</v>
      </c>
      <c r="B1577" s="12" t="s">
        <v>11</v>
      </c>
      <c r="C1577" s="12">
        <v>2013</v>
      </c>
      <c r="D1577" s="12" t="s">
        <v>379</v>
      </c>
      <c r="E1577" s="12" t="s">
        <v>366</v>
      </c>
      <c r="F1577" s="12">
        <v>4</v>
      </c>
      <c r="G1577" s="15">
        <v>9492.4664309999989</v>
      </c>
    </row>
    <row r="1578" spans="1:7" x14ac:dyDescent="0.2">
      <c r="A1578" s="12" t="s">
        <v>425</v>
      </c>
      <c r="B1578" s="12" t="s">
        <v>11</v>
      </c>
      <c r="C1578" s="12">
        <v>2013</v>
      </c>
      <c r="D1578" s="12" t="s">
        <v>379</v>
      </c>
      <c r="E1578" s="12" t="s">
        <v>367</v>
      </c>
      <c r="F1578" s="12">
        <v>5</v>
      </c>
      <c r="G1578" s="15">
        <v>10562.335575999998</v>
      </c>
    </row>
    <row r="1579" spans="1:7" x14ac:dyDescent="0.2">
      <c r="A1579" s="12" t="s">
        <v>425</v>
      </c>
      <c r="B1579" s="12" t="s">
        <v>11</v>
      </c>
      <c r="C1579" s="12">
        <v>2013</v>
      </c>
      <c r="D1579" s="12" t="s">
        <v>379</v>
      </c>
      <c r="E1579" s="12" t="s">
        <v>368</v>
      </c>
      <c r="F1579" s="12">
        <v>6</v>
      </c>
      <c r="G1579" s="15">
        <v>9251.2214309999963</v>
      </c>
    </row>
    <row r="1580" spans="1:7" x14ac:dyDescent="0.2">
      <c r="A1580" s="12" t="s">
        <v>425</v>
      </c>
      <c r="B1580" s="12" t="s">
        <v>11</v>
      </c>
      <c r="C1580" s="12">
        <v>2013</v>
      </c>
      <c r="D1580" s="12" t="s">
        <v>380</v>
      </c>
      <c r="E1580" s="12" t="s">
        <v>369</v>
      </c>
      <c r="F1580" s="12">
        <v>7</v>
      </c>
      <c r="G1580" s="15">
        <v>3241.0741690000004</v>
      </c>
    </row>
    <row r="1581" spans="1:7" x14ac:dyDescent="0.2">
      <c r="A1581" s="12" t="s">
        <v>425</v>
      </c>
      <c r="B1581" s="12" t="s">
        <v>11</v>
      </c>
      <c r="C1581" s="12">
        <v>2013</v>
      </c>
      <c r="D1581" s="12" t="s">
        <v>380</v>
      </c>
      <c r="E1581" s="12" t="s">
        <v>370</v>
      </c>
      <c r="F1581" s="12">
        <v>8</v>
      </c>
      <c r="G1581" s="15">
        <v>3933.3424420000001</v>
      </c>
    </row>
    <row r="1582" spans="1:7" x14ac:dyDescent="0.2">
      <c r="A1582" s="12" t="s">
        <v>425</v>
      </c>
      <c r="B1582" s="12" t="s">
        <v>11</v>
      </c>
      <c r="C1582" s="12">
        <v>2013</v>
      </c>
      <c r="D1582" s="12" t="s">
        <v>380</v>
      </c>
      <c r="E1582" s="12" t="s">
        <v>371</v>
      </c>
      <c r="F1582" s="12">
        <v>9</v>
      </c>
      <c r="G1582" s="15">
        <v>2968.3624280000004</v>
      </c>
    </row>
    <row r="1583" spans="1:7" x14ac:dyDescent="0.2">
      <c r="A1583" s="12" t="s">
        <v>425</v>
      </c>
      <c r="B1583" s="12" t="s">
        <v>11</v>
      </c>
      <c r="C1583" s="12">
        <v>2013</v>
      </c>
      <c r="D1583" s="12" t="s">
        <v>381</v>
      </c>
      <c r="E1583" s="12" t="s">
        <v>372</v>
      </c>
      <c r="F1583" s="12">
        <v>10</v>
      </c>
      <c r="G1583" s="15">
        <v>1510.403493</v>
      </c>
    </row>
    <row r="1584" spans="1:7" x14ac:dyDescent="0.2">
      <c r="A1584" s="12" t="s">
        <v>425</v>
      </c>
      <c r="B1584" s="12" t="s">
        <v>11</v>
      </c>
      <c r="C1584" s="12">
        <v>2013</v>
      </c>
      <c r="D1584" s="12" t="s">
        <v>381</v>
      </c>
      <c r="E1584" s="12" t="s">
        <v>373</v>
      </c>
      <c r="F1584" s="12">
        <v>11</v>
      </c>
      <c r="G1584" s="15">
        <v>2706.139596</v>
      </c>
    </row>
    <row r="1585" spans="1:7" x14ac:dyDescent="0.2">
      <c r="A1585" s="12" t="s">
        <v>425</v>
      </c>
      <c r="B1585" s="12" t="s">
        <v>11</v>
      </c>
      <c r="C1585" s="12">
        <v>2013</v>
      </c>
      <c r="D1585" s="12" t="s">
        <v>381</v>
      </c>
      <c r="E1585" s="12" t="s">
        <v>374</v>
      </c>
      <c r="F1585" s="12">
        <v>12</v>
      </c>
      <c r="G1585" s="15">
        <v>1573.3369710000002</v>
      </c>
    </row>
    <row r="1586" spans="1:7" x14ac:dyDescent="0.2">
      <c r="A1586" s="12" t="s">
        <v>425</v>
      </c>
      <c r="B1586" s="12" t="s">
        <v>11</v>
      </c>
      <c r="C1586" s="12">
        <v>2014</v>
      </c>
      <c r="D1586" s="12" t="s">
        <v>382</v>
      </c>
      <c r="E1586" s="12" t="s">
        <v>375</v>
      </c>
      <c r="F1586" s="12">
        <v>1</v>
      </c>
      <c r="G1586" s="15">
        <v>996.44674899999984</v>
      </c>
    </row>
    <row r="1587" spans="1:7" x14ac:dyDescent="0.2">
      <c r="A1587" s="12" t="s">
        <v>425</v>
      </c>
      <c r="B1587" s="12" t="s">
        <v>11</v>
      </c>
      <c r="C1587" s="12">
        <v>2014</v>
      </c>
      <c r="D1587" s="12" t="s">
        <v>382</v>
      </c>
      <c r="E1587" s="12" t="s">
        <v>376</v>
      </c>
      <c r="F1587" s="12">
        <v>2</v>
      </c>
      <c r="G1587" s="15">
        <v>891.55761899999993</v>
      </c>
    </row>
    <row r="1588" spans="1:7" x14ac:dyDescent="0.2">
      <c r="A1588" s="12" t="s">
        <v>425</v>
      </c>
      <c r="B1588" s="12" t="s">
        <v>11</v>
      </c>
      <c r="C1588" s="12">
        <v>2014</v>
      </c>
      <c r="D1588" s="12" t="s">
        <v>382</v>
      </c>
      <c r="E1588" s="12" t="s">
        <v>377</v>
      </c>
      <c r="F1588" s="12">
        <v>3</v>
      </c>
      <c r="G1588" s="15">
        <v>849.60196399999995</v>
      </c>
    </row>
    <row r="1589" spans="1:7" x14ac:dyDescent="0.2">
      <c r="A1589" s="12" t="s">
        <v>425</v>
      </c>
      <c r="B1589" s="12" t="s">
        <v>11</v>
      </c>
      <c r="C1589" s="12">
        <v>2014</v>
      </c>
      <c r="D1589" s="12" t="s">
        <v>379</v>
      </c>
      <c r="E1589" s="12" t="s">
        <v>366</v>
      </c>
      <c r="F1589" s="12">
        <v>4</v>
      </c>
      <c r="G1589" s="15">
        <v>944.00218099999995</v>
      </c>
    </row>
    <row r="1590" spans="1:7" x14ac:dyDescent="0.2">
      <c r="A1590" s="12" t="s">
        <v>425</v>
      </c>
      <c r="B1590" s="12" t="s">
        <v>11</v>
      </c>
      <c r="C1590" s="12">
        <v>2014</v>
      </c>
      <c r="D1590" s="12" t="s">
        <v>379</v>
      </c>
      <c r="E1590" s="12" t="s">
        <v>367</v>
      </c>
      <c r="F1590" s="12">
        <v>5</v>
      </c>
      <c r="G1590" s="15">
        <v>576.8902240000001</v>
      </c>
    </row>
    <row r="1591" spans="1:7" x14ac:dyDescent="0.2">
      <c r="A1591" s="12" t="s">
        <v>425</v>
      </c>
      <c r="B1591" s="12" t="s">
        <v>11</v>
      </c>
      <c r="C1591" s="12">
        <v>2014</v>
      </c>
      <c r="D1591" s="12" t="s">
        <v>379</v>
      </c>
      <c r="E1591" s="12" t="s">
        <v>368</v>
      </c>
      <c r="F1591" s="12">
        <v>6</v>
      </c>
      <c r="G1591" s="15">
        <v>377.60087399999998</v>
      </c>
    </row>
    <row r="1592" spans="1:7" x14ac:dyDescent="0.2">
      <c r="A1592" s="12" t="s">
        <v>425</v>
      </c>
      <c r="B1592" s="12" t="s">
        <v>11</v>
      </c>
      <c r="C1592" s="12">
        <v>2014</v>
      </c>
      <c r="D1592" s="12" t="s">
        <v>380</v>
      </c>
      <c r="E1592" s="12" t="s">
        <v>369</v>
      </c>
      <c r="F1592" s="12">
        <v>7</v>
      </c>
      <c r="G1592" s="15">
        <v>241.245003</v>
      </c>
    </row>
    <row r="1593" spans="1:7" x14ac:dyDescent="0.2">
      <c r="A1593" s="12" t="s">
        <v>425</v>
      </c>
      <c r="B1593" s="12" t="s">
        <v>11</v>
      </c>
      <c r="C1593" s="12">
        <v>2014</v>
      </c>
      <c r="D1593" s="12" t="s">
        <v>380</v>
      </c>
      <c r="E1593" s="12" t="s">
        <v>370</v>
      </c>
      <c r="F1593" s="12">
        <v>8</v>
      </c>
      <c r="G1593" s="15">
        <v>272.71174200000002</v>
      </c>
    </row>
    <row r="1594" spans="1:7" x14ac:dyDescent="0.2">
      <c r="A1594" s="12" t="s">
        <v>425</v>
      </c>
      <c r="B1594" s="12" t="s">
        <v>11</v>
      </c>
      <c r="C1594" s="12">
        <v>2014</v>
      </c>
      <c r="D1594" s="12" t="s">
        <v>380</v>
      </c>
      <c r="E1594" s="12" t="s">
        <v>371</v>
      </c>
      <c r="F1594" s="12">
        <v>9</v>
      </c>
      <c r="G1594" s="15">
        <v>377.60087400000003</v>
      </c>
    </row>
    <row r="1595" spans="1:7" x14ac:dyDescent="0.2">
      <c r="A1595" s="12" t="s">
        <v>425</v>
      </c>
      <c r="B1595" s="12" t="s">
        <v>11</v>
      </c>
      <c r="C1595" s="12">
        <v>2014</v>
      </c>
      <c r="D1595" s="12" t="s">
        <v>381</v>
      </c>
      <c r="E1595" s="12" t="s">
        <v>372</v>
      </c>
      <c r="F1595" s="12">
        <v>10</v>
      </c>
      <c r="G1595" s="15">
        <v>293.68956800000001</v>
      </c>
    </row>
    <row r="1596" spans="1:7" x14ac:dyDescent="0.2">
      <c r="A1596" s="12" t="s">
        <v>425</v>
      </c>
      <c r="B1596" s="12" t="s">
        <v>11</v>
      </c>
      <c r="C1596" s="12">
        <v>2014</v>
      </c>
      <c r="D1596" s="12" t="s">
        <v>381</v>
      </c>
      <c r="E1596" s="12" t="s">
        <v>373</v>
      </c>
      <c r="F1596" s="12">
        <v>11</v>
      </c>
      <c r="G1596" s="15">
        <v>807.64631300000008</v>
      </c>
    </row>
    <row r="1597" spans="1:7" x14ac:dyDescent="0.2">
      <c r="A1597" s="12" t="s">
        <v>425</v>
      </c>
      <c r="B1597" s="12" t="s">
        <v>11</v>
      </c>
      <c r="C1597" s="12">
        <v>2014</v>
      </c>
      <c r="D1597" s="12" t="s">
        <v>381</v>
      </c>
      <c r="E1597" s="12" t="s">
        <v>374</v>
      </c>
      <c r="F1597" s="12">
        <v>12</v>
      </c>
      <c r="G1597" s="15">
        <v>398.57870000000003</v>
      </c>
    </row>
    <row r="1598" spans="1:7" x14ac:dyDescent="0.2">
      <c r="A1598" s="12" t="s">
        <v>425</v>
      </c>
      <c r="B1598" s="12" t="s">
        <v>74</v>
      </c>
      <c r="C1598" s="12">
        <v>2012</v>
      </c>
      <c r="D1598" s="12" t="s">
        <v>380</v>
      </c>
      <c r="E1598" s="12" t="s">
        <v>369</v>
      </c>
      <c r="F1598" s="12">
        <v>7</v>
      </c>
      <c r="G1598" s="15">
        <v>504</v>
      </c>
    </row>
    <row r="1599" spans="1:7" x14ac:dyDescent="0.2">
      <c r="A1599" s="12" t="s">
        <v>425</v>
      </c>
      <c r="B1599" s="12" t="s">
        <v>74</v>
      </c>
      <c r="C1599" s="12">
        <v>2012</v>
      </c>
      <c r="D1599" s="12" t="s">
        <v>380</v>
      </c>
      <c r="E1599" s="12" t="s">
        <v>370</v>
      </c>
      <c r="F1599" s="12">
        <v>8</v>
      </c>
      <c r="G1599" s="15">
        <v>8064</v>
      </c>
    </row>
    <row r="1600" spans="1:7" x14ac:dyDescent="0.2">
      <c r="A1600" s="12" t="s">
        <v>425</v>
      </c>
      <c r="B1600" s="12" t="s">
        <v>74</v>
      </c>
      <c r="C1600" s="12">
        <v>2012</v>
      </c>
      <c r="D1600" s="12" t="s">
        <v>380</v>
      </c>
      <c r="E1600" s="12" t="s">
        <v>371</v>
      </c>
      <c r="F1600" s="12">
        <v>9</v>
      </c>
      <c r="G1600" s="15">
        <v>16996</v>
      </c>
    </row>
    <row r="1601" spans="1:7" x14ac:dyDescent="0.2">
      <c r="A1601" s="12" t="s">
        <v>425</v>
      </c>
      <c r="B1601" s="12" t="s">
        <v>74</v>
      </c>
      <c r="C1601" s="12">
        <v>2012</v>
      </c>
      <c r="D1601" s="12" t="s">
        <v>381</v>
      </c>
      <c r="E1601" s="12" t="s">
        <v>372</v>
      </c>
      <c r="F1601" s="12">
        <v>10</v>
      </c>
      <c r="G1601" s="15">
        <v>25088</v>
      </c>
    </row>
    <row r="1602" spans="1:7" x14ac:dyDescent="0.2">
      <c r="A1602" s="12" t="s">
        <v>425</v>
      </c>
      <c r="B1602" s="12" t="s">
        <v>74</v>
      </c>
      <c r="C1602" s="12">
        <v>2012</v>
      </c>
      <c r="D1602" s="12" t="s">
        <v>381</v>
      </c>
      <c r="E1602" s="12" t="s">
        <v>373</v>
      </c>
      <c r="F1602" s="12">
        <v>11</v>
      </c>
      <c r="G1602" s="15">
        <v>26992</v>
      </c>
    </row>
    <row r="1603" spans="1:7" x14ac:dyDescent="0.2">
      <c r="A1603" s="12" t="s">
        <v>425</v>
      </c>
      <c r="B1603" s="12" t="s">
        <v>74</v>
      </c>
      <c r="C1603" s="12">
        <v>2012</v>
      </c>
      <c r="D1603" s="12" t="s">
        <v>381</v>
      </c>
      <c r="E1603" s="12" t="s">
        <v>374</v>
      </c>
      <c r="F1603" s="12">
        <v>12</v>
      </c>
      <c r="G1603" s="15">
        <v>25956</v>
      </c>
    </row>
    <row r="1604" spans="1:7" x14ac:dyDescent="0.2">
      <c r="A1604" s="12" t="s">
        <v>425</v>
      </c>
      <c r="B1604" s="12" t="s">
        <v>74</v>
      </c>
      <c r="C1604" s="12">
        <v>2013</v>
      </c>
      <c r="D1604" s="12" t="s">
        <v>382</v>
      </c>
      <c r="E1604" s="12" t="s">
        <v>375</v>
      </c>
      <c r="F1604" s="12">
        <v>1</v>
      </c>
      <c r="G1604" s="15">
        <v>15316</v>
      </c>
    </row>
    <row r="1605" spans="1:7" x14ac:dyDescent="0.2">
      <c r="A1605" s="12" t="s">
        <v>425</v>
      </c>
      <c r="B1605" s="12" t="s">
        <v>74</v>
      </c>
      <c r="C1605" s="12">
        <v>2013</v>
      </c>
      <c r="D1605" s="12" t="s">
        <v>382</v>
      </c>
      <c r="E1605" s="12" t="s">
        <v>376</v>
      </c>
      <c r="F1605" s="12">
        <v>2</v>
      </c>
      <c r="G1605" s="15">
        <v>16604</v>
      </c>
    </row>
    <row r="1606" spans="1:7" x14ac:dyDescent="0.2">
      <c r="A1606" s="12" t="s">
        <v>425</v>
      </c>
      <c r="B1606" s="12" t="s">
        <v>74</v>
      </c>
      <c r="C1606" s="12">
        <v>2013</v>
      </c>
      <c r="D1606" s="12" t="s">
        <v>382</v>
      </c>
      <c r="E1606" s="12" t="s">
        <v>377</v>
      </c>
      <c r="F1606" s="12">
        <v>3</v>
      </c>
      <c r="G1606" s="15">
        <v>17304</v>
      </c>
    </row>
    <row r="1607" spans="1:7" x14ac:dyDescent="0.2">
      <c r="A1607" s="12" t="s">
        <v>425</v>
      </c>
      <c r="B1607" s="12" t="s">
        <v>74</v>
      </c>
      <c r="C1607" s="12">
        <v>2013</v>
      </c>
      <c r="D1607" s="12" t="s">
        <v>379</v>
      </c>
      <c r="E1607" s="12" t="s">
        <v>366</v>
      </c>
      <c r="F1607" s="12">
        <v>4</v>
      </c>
      <c r="G1607" s="15">
        <v>10668</v>
      </c>
    </row>
    <row r="1608" spans="1:7" x14ac:dyDescent="0.2">
      <c r="A1608" s="12" t="s">
        <v>425</v>
      </c>
      <c r="B1608" s="12" t="s">
        <v>74</v>
      </c>
      <c r="C1608" s="12">
        <v>2013</v>
      </c>
      <c r="D1608" s="12" t="s">
        <v>379</v>
      </c>
      <c r="E1608" s="12" t="s">
        <v>367</v>
      </c>
      <c r="F1608" s="12">
        <v>5</v>
      </c>
      <c r="G1608" s="15">
        <v>12180</v>
      </c>
    </row>
    <row r="1609" spans="1:7" x14ac:dyDescent="0.2">
      <c r="A1609" s="12" t="s">
        <v>425</v>
      </c>
      <c r="B1609" s="12" t="s">
        <v>74</v>
      </c>
      <c r="C1609" s="12">
        <v>2013</v>
      </c>
      <c r="D1609" s="12" t="s">
        <v>379</v>
      </c>
      <c r="E1609" s="12" t="s">
        <v>368</v>
      </c>
      <c r="F1609" s="12">
        <v>6</v>
      </c>
      <c r="G1609" s="15">
        <v>11928</v>
      </c>
    </row>
    <row r="1610" spans="1:7" x14ac:dyDescent="0.2">
      <c r="A1610" s="12" t="s">
        <v>425</v>
      </c>
      <c r="B1610" s="12" t="s">
        <v>74</v>
      </c>
      <c r="C1610" s="12">
        <v>2013</v>
      </c>
      <c r="D1610" s="12" t="s">
        <v>380</v>
      </c>
      <c r="E1610" s="12" t="s">
        <v>369</v>
      </c>
      <c r="F1610" s="12">
        <v>7</v>
      </c>
      <c r="G1610" s="15">
        <v>4256</v>
      </c>
    </row>
    <row r="1611" spans="1:7" x14ac:dyDescent="0.2">
      <c r="A1611" s="12" t="s">
        <v>425</v>
      </c>
      <c r="B1611" s="12" t="s">
        <v>74</v>
      </c>
      <c r="C1611" s="12">
        <v>2013</v>
      </c>
      <c r="D1611" s="12" t="s">
        <v>380</v>
      </c>
      <c r="E1611" s="12" t="s">
        <v>370</v>
      </c>
      <c r="F1611" s="12">
        <v>8</v>
      </c>
      <c r="G1611" s="15">
        <v>5572</v>
      </c>
    </row>
    <row r="1612" spans="1:7" x14ac:dyDescent="0.2">
      <c r="A1612" s="12" t="s">
        <v>425</v>
      </c>
      <c r="B1612" s="12" t="s">
        <v>74</v>
      </c>
      <c r="C1612" s="12">
        <v>2013</v>
      </c>
      <c r="D1612" s="12" t="s">
        <v>380</v>
      </c>
      <c r="E1612" s="12" t="s">
        <v>371</v>
      </c>
      <c r="F1612" s="12">
        <v>9</v>
      </c>
      <c r="G1612" s="15">
        <v>4984</v>
      </c>
    </row>
    <row r="1613" spans="1:7" x14ac:dyDescent="0.2">
      <c r="A1613" s="12" t="s">
        <v>425</v>
      </c>
      <c r="B1613" s="12" t="s">
        <v>74</v>
      </c>
      <c r="C1613" s="12">
        <v>2013</v>
      </c>
      <c r="D1613" s="12" t="s">
        <v>381</v>
      </c>
      <c r="E1613" s="12" t="s">
        <v>372</v>
      </c>
      <c r="F1613" s="12">
        <v>10</v>
      </c>
      <c r="G1613" s="15">
        <v>2184</v>
      </c>
    </row>
    <row r="1614" spans="1:7" x14ac:dyDescent="0.2">
      <c r="A1614" s="12" t="s">
        <v>425</v>
      </c>
      <c r="B1614" s="12" t="s">
        <v>74</v>
      </c>
      <c r="C1614" s="12">
        <v>2013</v>
      </c>
      <c r="D1614" s="12" t="s">
        <v>381</v>
      </c>
      <c r="E1614" s="12" t="s">
        <v>373</v>
      </c>
      <c r="F1614" s="12">
        <v>11</v>
      </c>
      <c r="G1614" s="15">
        <v>3808</v>
      </c>
    </row>
    <row r="1615" spans="1:7" x14ac:dyDescent="0.2">
      <c r="A1615" s="12" t="s">
        <v>425</v>
      </c>
      <c r="B1615" s="12" t="s">
        <v>74</v>
      </c>
      <c r="C1615" s="12">
        <v>2013</v>
      </c>
      <c r="D1615" s="12" t="s">
        <v>381</v>
      </c>
      <c r="E1615" s="12" t="s">
        <v>374</v>
      </c>
      <c r="F1615" s="12">
        <v>12</v>
      </c>
      <c r="G1615" s="15">
        <v>1988</v>
      </c>
    </row>
    <row r="1616" spans="1:7" x14ac:dyDescent="0.2">
      <c r="A1616" s="12" t="s">
        <v>425</v>
      </c>
      <c r="B1616" s="12" t="s">
        <v>74</v>
      </c>
      <c r="C1616" s="12">
        <v>2014</v>
      </c>
      <c r="D1616" s="12" t="s">
        <v>382</v>
      </c>
      <c r="E1616" s="12" t="s">
        <v>375</v>
      </c>
      <c r="F1616" s="12">
        <v>1</v>
      </c>
      <c r="G1616" s="15">
        <v>896</v>
      </c>
    </row>
    <row r="1617" spans="1:7" x14ac:dyDescent="0.2">
      <c r="A1617" s="12" t="s">
        <v>425</v>
      </c>
      <c r="B1617" s="12" t="s">
        <v>74</v>
      </c>
      <c r="C1617" s="12">
        <v>2014</v>
      </c>
      <c r="D1617" s="12" t="s">
        <v>382</v>
      </c>
      <c r="E1617" s="12" t="s">
        <v>376</v>
      </c>
      <c r="F1617" s="12">
        <v>2</v>
      </c>
      <c r="G1617" s="15">
        <v>868</v>
      </c>
    </row>
    <row r="1618" spans="1:7" x14ac:dyDescent="0.2">
      <c r="A1618" s="12" t="s">
        <v>425</v>
      </c>
      <c r="B1618" s="12" t="s">
        <v>74</v>
      </c>
      <c r="C1618" s="12">
        <v>2014</v>
      </c>
      <c r="D1618" s="12" t="s">
        <v>382</v>
      </c>
      <c r="E1618" s="12" t="s">
        <v>377</v>
      </c>
      <c r="F1618" s="12">
        <v>3</v>
      </c>
      <c r="G1618" s="15">
        <v>672</v>
      </c>
    </row>
    <row r="1619" spans="1:7" x14ac:dyDescent="0.2">
      <c r="A1619" s="12" t="s">
        <v>425</v>
      </c>
      <c r="B1619" s="12" t="s">
        <v>74</v>
      </c>
      <c r="C1619" s="12">
        <v>2014</v>
      </c>
      <c r="D1619" s="12" t="s">
        <v>379</v>
      </c>
      <c r="E1619" s="12" t="s">
        <v>366</v>
      </c>
      <c r="F1619" s="12">
        <v>4</v>
      </c>
      <c r="G1619" s="15">
        <v>1008</v>
      </c>
    </row>
    <row r="1620" spans="1:7" x14ac:dyDescent="0.2">
      <c r="A1620" s="12" t="s">
        <v>425</v>
      </c>
      <c r="B1620" s="12" t="s">
        <v>74</v>
      </c>
      <c r="C1620" s="12">
        <v>2014</v>
      </c>
      <c r="D1620" s="12" t="s">
        <v>379</v>
      </c>
      <c r="E1620" s="12" t="s">
        <v>367</v>
      </c>
      <c r="F1620" s="12">
        <v>5</v>
      </c>
      <c r="G1620" s="15">
        <v>784</v>
      </c>
    </row>
    <row r="1621" spans="1:7" x14ac:dyDescent="0.2">
      <c r="A1621" s="12" t="s">
        <v>425</v>
      </c>
      <c r="B1621" s="12" t="s">
        <v>74</v>
      </c>
      <c r="C1621" s="12">
        <v>2014</v>
      </c>
      <c r="D1621" s="12" t="s">
        <v>379</v>
      </c>
      <c r="E1621" s="12" t="s">
        <v>368</v>
      </c>
      <c r="F1621" s="12">
        <v>6</v>
      </c>
      <c r="G1621" s="15">
        <v>308</v>
      </c>
    </row>
    <row r="1622" spans="1:7" x14ac:dyDescent="0.2">
      <c r="A1622" s="12" t="s">
        <v>425</v>
      </c>
      <c r="B1622" s="12" t="s">
        <v>74</v>
      </c>
      <c r="C1622" s="12">
        <v>2014</v>
      </c>
      <c r="D1622" s="12" t="s">
        <v>380</v>
      </c>
      <c r="E1622" s="12" t="s">
        <v>369</v>
      </c>
      <c r="F1622" s="12">
        <v>7</v>
      </c>
      <c r="G1622" s="15">
        <v>504</v>
      </c>
    </row>
    <row r="1623" spans="1:7" x14ac:dyDescent="0.2">
      <c r="A1623" s="12" t="s">
        <v>425</v>
      </c>
      <c r="B1623" s="12" t="s">
        <v>74</v>
      </c>
      <c r="C1623" s="12">
        <v>2014</v>
      </c>
      <c r="D1623" s="12" t="s">
        <v>380</v>
      </c>
      <c r="E1623" s="12" t="s">
        <v>370</v>
      </c>
      <c r="F1623" s="12">
        <v>8</v>
      </c>
      <c r="G1623" s="15">
        <v>252</v>
      </c>
    </row>
    <row r="1624" spans="1:7" x14ac:dyDescent="0.2">
      <c r="A1624" s="12" t="s">
        <v>425</v>
      </c>
      <c r="B1624" s="12" t="s">
        <v>74</v>
      </c>
      <c r="C1624" s="12">
        <v>2014</v>
      </c>
      <c r="D1624" s="12" t="s">
        <v>380</v>
      </c>
      <c r="E1624" s="12" t="s">
        <v>371</v>
      </c>
      <c r="F1624" s="12">
        <v>9</v>
      </c>
      <c r="G1624" s="15">
        <v>364</v>
      </c>
    </row>
    <row r="1625" spans="1:7" x14ac:dyDescent="0.2">
      <c r="A1625" s="12" t="s">
        <v>425</v>
      </c>
      <c r="B1625" s="12" t="s">
        <v>74</v>
      </c>
      <c r="C1625" s="12">
        <v>2014</v>
      </c>
      <c r="D1625" s="12" t="s">
        <v>381</v>
      </c>
      <c r="E1625" s="12" t="s">
        <v>372</v>
      </c>
      <c r="F1625" s="12">
        <v>10</v>
      </c>
      <c r="G1625" s="15">
        <v>224</v>
      </c>
    </row>
    <row r="1626" spans="1:7" x14ac:dyDescent="0.2">
      <c r="A1626" s="12" t="s">
        <v>425</v>
      </c>
      <c r="B1626" s="12" t="s">
        <v>74</v>
      </c>
      <c r="C1626" s="12">
        <v>2014</v>
      </c>
      <c r="D1626" s="12" t="s">
        <v>381</v>
      </c>
      <c r="E1626" s="12" t="s">
        <v>373</v>
      </c>
      <c r="F1626" s="12">
        <v>11</v>
      </c>
      <c r="G1626" s="15">
        <v>616</v>
      </c>
    </row>
    <row r="1627" spans="1:7" x14ac:dyDescent="0.2">
      <c r="A1627" s="12" t="s">
        <v>425</v>
      </c>
      <c r="B1627" s="12" t="s">
        <v>74</v>
      </c>
      <c r="C1627" s="12">
        <v>2014</v>
      </c>
      <c r="D1627" s="12" t="s">
        <v>381</v>
      </c>
      <c r="E1627" s="12" t="s">
        <v>374</v>
      </c>
      <c r="F1627" s="12">
        <v>12</v>
      </c>
      <c r="G1627" s="15">
        <v>420</v>
      </c>
    </row>
    <row r="1628" spans="1:7" x14ac:dyDescent="0.2">
      <c r="A1628" s="12" t="s">
        <v>446</v>
      </c>
      <c r="B1628" s="12" t="s">
        <v>4</v>
      </c>
      <c r="C1628" s="12">
        <v>2014</v>
      </c>
      <c r="D1628" s="12" t="s">
        <v>380</v>
      </c>
      <c r="E1628" s="12" t="s">
        <v>369</v>
      </c>
      <c r="F1628" s="12">
        <v>7</v>
      </c>
      <c r="G1628" s="15">
        <v>6897871.4700000025</v>
      </c>
    </row>
    <row r="1629" spans="1:7" x14ac:dyDescent="0.2">
      <c r="A1629" s="12" t="s">
        <v>413</v>
      </c>
      <c r="B1629" s="12" t="s">
        <v>4</v>
      </c>
      <c r="C1629" s="12">
        <v>2011</v>
      </c>
      <c r="D1629" s="12" t="s">
        <v>381</v>
      </c>
      <c r="E1629" s="12" t="s">
        <v>372</v>
      </c>
      <c r="F1629" s="12">
        <v>10</v>
      </c>
      <c r="G1629" s="15">
        <v>6869389.9100000001</v>
      </c>
    </row>
    <row r="1630" spans="1:7" x14ac:dyDescent="0.2">
      <c r="A1630" s="12" t="s">
        <v>420</v>
      </c>
      <c r="B1630" s="12" t="s">
        <v>4</v>
      </c>
      <c r="C1630" s="12">
        <v>2012</v>
      </c>
      <c r="D1630" s="12" t="s">
        <v>381</v>
      </c>
      <c r="E1630" s="12" t="s">
        <v>373</v>
      </c>
      <c r="F1630" s="12">
        <v>11</v>
      </c>
      <c r="G1630" s="15">
        <v>6864422.0400000019</v>
      </c>
    </row>
    <row r="1631" spans="1:7" x14ac:dyDescent="0.2">
      <c r="A1631" s="12" t="s">
        <v>446</v>
      </c>
      <c r="B1631" s="12" t="s">
        <v>4</v>
      </c>
      <c r="C1631" s="12">
        <v>2014</v>
      </c>
      <c r="D1631" s="12" t="s">
        <v>382</v>
      </c>
      <c r="E1631" s="12" t="s">
        <v>376</v>
      </c>
      <c r="F1631" s="12">
        <v>2</v>
      </c>
      <c r="G1631" s="15">
        <v>6844393.0900000017</v>
      </c>
    </row>
    <row r="1632" spans="1:7" x14ac:dyDescent="0.2">
      <c r="A1632" s="12" t="s">
        <v>446</v>
      </c>
      <c r="B1632" s="12" t="s">
        <v>4</v>
      </c>
      <c r="C1632" s="12">
        <v>2013</v>
      </c>
      <c r="D1632" s="12" t="s">
        <v>380</v>
      </c>
      <c r="E1632" s="12" t="s">
        <v>369</v>
      </c>
      <c r="F1632" s="12">
        <v>7</v>
      </c>
      <c r="G1632" s="15">
        <v>6842687.950000002</v>
      </c>
    </row>
    <row r="1633" spans="1:7" x14ac:dyDescent="0.2">
      <c r="A1633" s="12" t="s">
        <v>420</v>
      </c>
      <c r="B1633" s="12" t="s">
        <v>4</v>
      </c>
      <c r="C1633" s="12">
        <v>2013</v>
      </c>
      <c r="D1633" s="12" t="s">
        <v>380</v>
      </c>
      <c r="E1633" s="12" t="s">
        <v>371</v>
      </c>
      <c r="F1633" s="12">
        <v>9</v>
      </c>
      <c r="G1633" s="15">
        <v>6832487.3700000029</v>
      </c>
    </row>
    <row r="1634" spans="1:7" x14ac:dyDescent="0.2">
      <c r="A1634" s="12" t="s">
        <v>446</v>
      </c>
      <c r="B1634" s="12" t="s">
        <v>4</v>
      </c>
      <c r="C1634" s="12">
        <v>2013</v>
      </c>
      <c r="D1634" s="12" t="s">
        <v>380</v>
      </c>
      <c r="E1634" s="12" t="s">
        <v>370</v>
      </c>
      <c r="F1634" s="12">
        <v>8</v>
      </c>
      <c r="G1634" s="15">
        <v>6817538.2400000002</v>
      </c>
    </row>
    <row r="1635" spans="1:7" x14ac:dyDescent="0.2">
      <c r="A1635" s="12" t="s">
        <v>446</v>
      </c>
      <c r="B1635" s="12" t="s">
        <v>4</v>
      </c>
      <c r="C1635" s="12">
        <v>2012</v>
      </c>
      <c r="D1635" s="12" t="s">
        <v>380</v>
      </c>
      <c r="E1635" s="12" t="s">
        <v>371</v>
      </c>
      <c r="F1635" s="12">
        <v>9</v>
      </c>
      <c r="G1635" s="15">
        <v>6790131.2799999975</v>
      </c>
    </row>
    <row r="1636" spans="1:7" x14ac:dyDescent="0.2">
      <c r="A1636" s="12" t="s">
        <v>413</v>
      </c>
      <c r="B1636" s="12" t="s">
        <v>4</v>
      </c>
      <c r="C1636" s="12">
        <v>2011</v>
      </c>
      <c r="D1636" s="12" t="s">
        <v>379</v>
      </c>
      <c r="E1636" s="12" t="s">
        <v>366</v>
      </c>
      <c r="F1636" s="12">
        <v>4</v>
      </c>
      <c r="G1636" s="15">
        <v>6787142.5800000019</v>
      </c>
    </row>
    <row r="1637" spans="1:7" x14ac:dyDescent="0.2">
      <c r="A1637" s="12" t="s">
        <v>414</v>
      </c>
      <c r="B1637" s="12" t="s">
        <v>4</v>
      </c>
      <c r="C1637" s="12">
        <v>2010</v>
      </c>
      <c r="D1637" s="12" t="s">
        <v>380</v>
      </c>
      <c r="E1637" s="12" t="s">
        <v>369</v>
      </c>
      <c r="F1637" s="12">
        <v>7</v>
      </c>
      <c r="G1637" s="15">
        <v>6784044.4399999958</v>
      </c>
    </row>
    <row r="1638" spans="1:7" x14ac:dyDescent="0.2">
      <c r="A1638" s="12" t="s">
        <v>446</v>
      </c>
      <c r="B1638" s="12" t="s">
        <v>4</v>
      </c>
      <c r="C1638" s="12">
        <v>2014</v>
      </c>
      <c r="D1638" s="12" t="s">
        <v>379</v>
      </c>
      <c r="E1638" s="12" t="s">
        <v>367</v>
      </c>
      <c r="F1638" s="12">
        <v>5</v>
      </c>
      <c r="G1638" s="15">
        <v>6781252.259999997</v>
      </c>
    </row>
    <row r="1639" spans="1:7" x14ac:dyDescent="0.2">
      <c r="A1639" s="12" t="s">
        <v>446</v>
      </c>
      <c r="B1639" s="12" t="s">
        <v>4</v>
      </c>
      <c r="C1639" s="12">
        <v>2014</v>
      </c>
      <c r="D1639" s="12" t="s">
        <v>380</v>
      </c>
      <c r="E1639" s="12" t="s">
        <v>370</v>
      </c>
      <c r="F1639" s="12">
        <v>8</v>
      </c>
      <c r="G1639" s="15">
        <v>6745496.5499999989</v>
      </c>
    </row>
    <row r="1640" spans="1:7" x14ac:dyDescent="0.2">
      <c r="A1640" s="12" t="s">
        <v>448</v>
      </c>
      <c r="B1640" s="12" t="s">
        <v>4</v>
      </c>
      <c r="C1640" s="12">
        <v>2011</v>
      </c>
      <c r="D1640" s="12" t="s">
        <v>381</v>
      </c>
      <c r="E1640" s="12" t="s">
        <v>373</v>
      </c>
      <c r="F1640" s="12">
        <v>11</v>
      </c>
      <c r="G1640" s="15">
        <v>6704051.3299999991</v>
      </c>
    </row>
    <row r="1641" spans="1:7" x14ac:dyDescent="0.2">
      <c r="A1641" s="12" t="s">
        <v>413</v>
      </c>
      <c r="B1641" s="12" t="s">
        <v>4</v>
      </c>
      <c r="C1641" s="12">
        <v>2011</v>
      </c>
      <c r="D1641" s="12" t="s">
        <v>379</v>
      </c>
      <c r="E1641" s="12" t="s">
        <v>368</v>
      </c>
      <c r="F1641" s="12">
        <v>6</v>
      </c>
      <c r="G1641" s="15">
        <v>6701177.6600000001</v>
      </c>
    </row>
    <row r="1642" spans="1:7" x14ac:dyDescent="0.2">
      <c r="A1642" s="12" t="s">
        <v>413</v>
      </c>
      <c r="B1642" s="12" t="s">
        <v>4</v>
      </c>
      <c r="C1642" s="12">
        <v>2011</v>
      </c>
      <c r="D1642" s="12" t="s">
        <v>382</v>
      </c>
      <c r="E1642" s="12" t="s">
        <v>377</v>
      </c>
      <c r="F1642" s="12">
        <v>3</v>
      </c>
      <c r="G1642" s="15">
        <v>6696977.5700000003</v>
      </c>
    </row>
    <row r="1643" spans="1:7" x14ac:dyDescent="0.2">
      <c r="A1643" s="12" t="s">
        <v>420</v>
      </c>
      <c r="B1643" s="12" t="s">
        <v>4</v>
      </c>
      <c r="C1643" s="12">
        <v>2013</v>
      </c>
      <c r="D1643" s="12" t="s">
        <v>382</v>
      </c>
      <c r="E1643" s="12" t="s">
        <v>376</v>
      </c>
      <c r="F1643" s="12">
        <v>2</v>
      </c>
      <c r="G1643" s="15">
        <v>6686285.8100000005</v>
      </c>
    </row>
    <row r="1644" spans="1:7" x14ac:dyDescent="0.2">
      <c r="A1644" s="12" t="s">
        <v>413</v>
      </c>
      <c r="B1644" s="12" t="s">
        <v>4</v>
      </c>
      <c r="C1644" s="12">
        <v>2011</v>
      </c>
      <c r="D1644" s="12" t="s">
        <v>380</v>
      </c>
      <c r="E1644" s="12" t="s">
        <v>370</v>
      </c>
      <c r="F1644" s="12">
        <v>8</v>
      </c>
      <c r="G1644" s="15">
        <v>6645099.709999999</v>
      </c>
    </row>
    <row r="1645" spans="1:7" x14ac:dyDescent="0.2">
      <c r="A1645" s="12" t="s">
        <v>414</v>
      </c>
      <c r="B1645" s="12" t="s">
        <v>4</v>
      </c>
      <c r="C1645" s="12">
        <v>2010</v>
      </c>
      <c r="D1645" s="12" t="s">
        <v>379</v>
      </c>
      <c r="E1645" s="12" t="s">
        <v>368</v>
      </c>
      <c r="F1645" s="12">
        <v>6</v>
      </c>
      <c r="G1645" s="15">
        <v>6636711.5499999961</v>
      </c>
    </row>
    <row r="1646" spans="1:7" x14ac:dyDescent="0.2">
      <c r="A1646" s="12" t="s">
        <v>420</v>
      </c>
      <c r="B1646" s="12" t="s">
        <v>4</v>
      </c>
      <c r="C1646" s="12">
        <v>2012</v>
      </c>
      <c r="D1646" s="12" t="s">
        <v>381</v>
      </c>
      <c r="E1646" s="12" t="s">
        <v>372</v>
      </c>
      <c r="F1646" s="12">
        <v>10</v>
      </c>
      <c r="G1646" s="15">
        <v>6616359.2400000002</v>
      </c>
    </row>
    <row r="1647" spans="1:7" x14ac:dyDescent="0.2">
      <c r="A1647" s="12" t="s">
        <v>413</v>
      </c>
      <c r="B1647" s="12" t="s">
        <v>4</v>
      </c>
      <c r="C1647" s="12">
        <v>2011</v>
      </c>
      <c r="D1647" s="12" t="s">
        <v>380</v>
      </c>
      <c r="E1647" s="12" t="s">
        <v>369</v>
      </c>
      <c r="F1647" s="12">
        <v>7</v>
      </c>
      <c r="G1647" s="15">
        <v>6609492.4899999965</v>
      </c>
    </row>
    <row r="1648" spans="1:7" x14ac:dyDescent="0.2">
      <c r="A1648" s="12" t="s">
        <v>414</v>
      </c>
      <c r="B1648" s="12" t="s">
        <v>4</v>
      </c>
      <c r="C1648" s="12">
        <v>2010</v>
      </c>
      <c r="D1648" s="12" t="s">
        <v>380</v>
      </c>
      <c r="E1648" s="12" t="s">
        <v>370</v>
      </c>
      <c r="F1648" s="12">
        <v>8</v>
      </c>
      <c r="G1648" s="15">
        <v>6600421.2499999981</v>
      </c>
    </row>
    <row r="1649" spans="1:7" x14ac:dyDescent="0.2">
      <c r="A1649" s="12" t="s">
        <v>413</v>
      </c>
      <c r="B1649" s="12" t="s">
        <v>4</v>
      </c>
      <c r="C1649" s="12">
        <v>2011</v>
      </c>
      <c r="D1649" s="12" t="s">
        <v>379</v>
      </c>
      <c r="E1649" s="12" t="s">
        <v>367</v>
      </c>
      <c r="F1649" s="12">
        <v>5</v>
      </c>
      <c r="G1649" s="15">
        <v>6480980.0499999961</v>
      </c>
    </row>
    <row r="1650" spans="1:7" x14ac:dyDescent="0.2">
      <c r="A1650" s="12" t="s">
        <v>426</v>
      </c>
      <c r="B1650" s="12" t="s">
        <v>11</v>
      </c>
      <c r="C1650" s="12">
        <v>2013</v>
      </c>
      <c r="D1650" s="12" t="s">
        <v>382</v>
      </c>
      <c r="E1650" s="12" t="s">
        <v>377</v>
      </c>
      <c r="F1650" s="12">
        <v>3</v>
      </c>
      <c r="G1650" s="15">
        <v>398.57870200000002</v>
      </c>
    </row>
    <row r="1651" spans="1:7" x14ac:dyDescent="0.2">
      <c r="A1651" s="12" t="s">
        <v>426</v>
      </c>
      <c r="B1651" s="12" t="s">
        <v>11</v>
      </c>
      <c r="C1651" s="12">
        <v>2013</v>
      </c>
      <c r="D1651" s="12" t="s">
        <v>379</v>
      </c>
      <c r="E1651" s="12" t="s">
        <v>366</v>
      </c>
      <c r="F1651" s="12">
        <v>4</v>
      </c>
      <c r="G1651" s="15">
        <v>62.933478999999998</v>
      </c>
    </row>
    <row r="1652" spans="1:7" x14ac:dyDescent="0.2">
      <c r="A1652" s="12" t="s">
        <v>426</v>
      </c>
      <c r="B1652" s="12" t="s">
        <v>11</v>
      </c>
      <c r="C1652" s="12">
        <v>2013</v>
      </c>
      <c r="D1652" s="12" t="s">
        <v>379</v>
      </c>
      <c r="E1652" s="12" t="s">
        <v>367</v>
      </c>
      <c r="F1652" s="12">
        <v>5</v>
      </c>
      <c r="G1652" s="15">
        <v>1237.6917550000003</v>
      </c>
    </row>
    <row r="1653" spans="1:7" x14ac:dyDescent="0.2">
      <c r="A1653" s="12" t="s">
        <v>426</v>
      </c>
      <c r="B1653" s="12" t="s">
        <v>11</v>
      </c>
      <c r="C1653" s="12">
        <v>2013</v>
      </c>
      <c r="D1653" s="12" t="s">
        <v>379</v>
      </c>
      <c r="E1653" s="12" t="s">
        <v>368</v>
      </c>
      <c r="F1653" s="12">
        <v>6</v>
      </c>
      <c r="G1653" s="15">
        <v>146.84478300000001</v>
      </c>
    </row>
    <row r="1654" spans="1:7" x14ac:dyDescent="0.2">
      <c r="A1654" s="12" t="s">
        <v>426</v>
      </c>
      <c r="B1654" s="12" t="s">
        <v>11</v>
      </c>
      <c r="C1654" s="12">
        <v>2013</v>
      </c>
      <c r="D1654" s="12" t="s">
        <v>380</v>
      </c>
      <c r="E1654" s="12" t="s">
        <v>369</v>
      </c>
      <c r="F1654" s="12">
        <v>7</v>
      </c>
      <c r="G1654" s="15">
        <v>104.88912999999999</v>
      </c>
    </row>
    <row r="1655" spans="1:7" x14ac:dyDescent="0.2">
      <c r="A1655" s="12" t="s">
        <v>426</v>
      </c>
      <c r="B1655" s="12" t="s">
        <v>11</v>
      </c>
      <c r="C1655" s="12">
        <v>2013</v>
      </c>
      <c r="D1655" s="12" t="s">
        <v>380</v>
      </c>
      <c r="E1655" s="12" t="s">
        <v>370</v>
      </c>
      <c r="F1655" s="12">
        <v>8</v>
      </c>
      <c r="G1655" s="15">
        <v>692.26826799999992</v>
      </c>
    </row>
    <row r="1656" spans="1:7" x14ac:dyDescent="0.2">
      <c r="A1656" s="12" t="s">
        <v>426</v>
      </c>
      <c r="B1656" s="12" t="s">
        <v>11</v>
      </c>
      <c r="C1656" s="12">
        <v>2013</v>
      </c>
      <c r="D1656" s="12" t="s">
        <v>380</v>
      </c>
      <c r="E1656" s="12" t="s">
        <v>371</v>
      </c>
      <c r="F1656" s="12">
        <v>9</v>
      </c>
      <c r="G1656" s="15">
        <v>776.17957399999989</v>
      </c>
    </row>
    <row r="1657" spans="1:7" x14ac:dyDescent="0.2">
      <c r="A1657" s="12" t="s">
        <v>426</v>
      </c>
      <c r="B1657" s="12" t="s">
        <v>11</v>
      </c>
      <c r="C1657" s="12">
        <v>2013</v>
      </c>
      <c r="D1657" s="12" t="s">
        <v>381</v>
      </c>
      <c r="E1657" s="12" t="s">
        <v>372</v>
      </c>
      <c r="F1657" s="12">
        <v>10</v>
      </c>
      <c r="G1657" s="15">
        <v>4384.3657129999992</v>
      </c>
    </row>
    <row r="1658" spans="1:7" x14ac:dyDescent="0.2">
      <c r="A1658" s="12" t="s">
        <v>426</v>
      </c>
      <c r="B1658" s="12" t="s">
        <v>11</v>
      </c>
      <c r="C1658" s="12">
        <v>2013</v>
      </c>
      <c r="D1658" s="12" t="s">
        <v>381</v>
      </c>
      <c r="E1658" s="12" t="s">
        <v>373</v>
      </c>
      <c r="F1658" s="12">
        <v>11</v>
      </c>
      <c r="G1658" s="15">
        <v>1615.292627</v>
      </c>
    </row>
    <row r="1659" spans="1:7" x14ac:dyDescent="0.2">
      <c r="A1659" s="12" t="s">
        <v>426</v>
      </c>
      <c r="B1659" s="12" t="s">
        <v>11</v>
      </c>
      <c r="C1659" s="12">
        <v>2013</v>
      </c>
      <c r="D1659" s="12" t="s">
        <v>381</v>
      </c>
      <c r="E1659" s="12" t="s">
        <v>374</v>
      </c>
      <c r="F1659" s="12">
        <v>12</v>
      </c>
      <c r="G1659" s="15">
        <v>1867.0265440000005</v>
      </c>
    </row>
    <row r="1660" spans="1:7" x14ac:dyDescent="0.2">
      <c r="A1660" s="12" t="s">
        <v>426</v>
      </c>
      <c r="B1660" s="12" t="s">
        <v>11</v>
      </c>
      <c r="C1660" s="12">
        <v>2014</v>
      </c>
      <c r="D1660" s="12" t="s">
        <v>382</v>
      </c>
      <c r="E1660" s="12" t="s">
        <v>375</v>
      </c>
      <c r="F1660" s="12">
        <v>1</v>
      </c>
      <c r="G1660" s="15">
        <v>923.024359</v>
      </c>
    </row>
    <row r="1661" spans="1:7" x14ac:dyDescent="0.2">
      <c r="A1661" s="12" t="s">
        <v>426</v>
      </c>
      <c r="B1661" s="12" t="s">
        <v>11</v>
      </c>
      <c r="C1661" s="12">
        <v>2014</v>
      </c>
      <c r="D1661" s="12" t="s">
        <v>382</v>
      </c>
      <c r="E1661" s="12" t="s">
        <v>376</v>
      </c>
      <c r="F1661" s="12">
        <v>2</v>
      </c>
      <c r="G1661" s="15">
        <v>146.844784</v>
      </c>
    </row>
    <row r="1662" spans="1:7" x14ac:dyDescent="0.2">
      <c r="A1662" s="12" t="s">
        <v>426</v>
      </c>
      <c r="B1662" s="12" t="s">
        <v>11</v>
      </c>
      <c r="C1662" s="12">
        <v>2014</v>
      </c>
      <c r="D1662" s="12" t="s">
        <v>382</v>
      </c>
      <c r="E1662" s="12" t="s">
        <v>377</v>
      </c>
      <c r="F1662" s="12">
        <v>3</v>
      </c>
      <c r="G1662" s="15">
        <v>1111.824799</v>
      </c>
    </row>
    <row r="1663" spans="1:7" x14ac:dyDescent="0.2">
      <c r="A1663" s="12" t="s">
        <v>426</v>
      </c>
      <c r="B1663" s="12" t="s">
        <v>11</v>
      </c>
      <c r="C1663" s="12">
        <v>2014</v>
      </c>
      <c r="D1663" s="12" t="s">
        <v>379</v>
      </c>
      <c r="E1663" s="12" t="s">
        <v>366</v>
      </c>
      <c r="F1663" s="12">
        <v>4</v>
      </c>
      <c r="G1663" s="15">
        <v>1090.8469709999999</v>
      </c>
    </row>
    <row r="1664" spans="1:7" x14ac:dyDescent="0.2">
      <c r="A1664" s="12" t="s">
        <v>426</v>
      </c>
      <c r="B1664" s="12" t="s">
        <v>11</v>
      </c>
      <c r="C1664" s="12">
        <v>2014</v>
      </c>
      <c r="D1664" s="12" t="s">
        <v>379</v>
      </c>
      <c r="E1664" s="12" t="s">
        <v>367</v>
      </c>
      <c r="F1664" s="12">
        <v>5</v>
      </c>
      <c r="G1664" s="15">
        <v>272.71174100000002</v>
      </c>
    </row>
    <row r="1665" spans="1:7" x14ac:dyDescent="0.2">
      <c r="A1665" s="12" t="s">
        <v>426</v>
      </c>
      <c r="B1665" s="12" t="s">
        <v>11</v>
      </c>
      <c r="C1665" s="12">
        <v>2014</v>
      </c>
      <c r="D1665" s="12" t="s">
        <v>379</v>
      </c>
      <c r="E1665" s="12" t="s">
        <v>368</v>
      </c>
      <c r="F1665" s="12">
        <v>6</v>
      </c>
      <c r="G1665" s="15">
        <v>41.955652000000001</v>
      </c>
    </row>
    <row r="1666" spans="1:7" x14ac:dyDescent="0.2">
      <c r="A1666" s="12" t="s">
        <v>426</v>
      </c>
      <c r="B1666" s="12" t="s">
        <v>11</v>
      </c>
      <c r="C1666" s="12">
        <v>2014</v>
      </c>
      <c r="D1666" s="12" t="s">
        <v>380</v>
      </c>
      <c r="E1666" s="12" t="s">
        <v>369</v>
      </c>
      <c r="F1666" s="12">
        <v>7</v>
      </c>
      <c r="G1666" s="15">
        <v>0</v>
      </c>
    </row>
    <row r="1667" spans="1:7" x14ac:dyDescent="0.2">
      <c r="A1667" s="12" t="s">
        <v>426</v>
      </c>
      <c r="B1667" s="12" t="s">
        <v>11</v>
      </c>
      <c r="C1667" s="12">
        <v>2014</v>
      </c>
      <c r="D1667" s="12" t="s">
        <v>380</v>
      </c>
      <c r="E1667" s="12" t="s">
        <v>370</v>
      </c>
      <c r="F1667" s="12">
        <v>8</v>
      </c>
      <c r="G1667" s="15">
        <v>0</v>
      </c>
    </row>
    <row r="1668" spans="1:7" x14ac:dyDescent="0.2">
      <c r="A1668" s="12" t="s">
        <v>426</v>
      </c>
      <c r="B1668" s="12" t="s">
        <v>11</v>
      </c>
      <c r="C1668" s="12">
        <v>2014</v>
      </c>
      <c r="D1668" s="12" t="s">
        <v>380</v>
      </c>
      <c r="E1668" s="12" t="s">
        <v>371</v>
      </c>
      <c r="F1668" s="12">
        <v>9</v>
      </c>
      <c r="G1668" s="15">
        <v>0</v>
      </c>
    </row>
    <row r="1669" spans="1:7" x14ac:dyDescent="0.2">
      <c r="A1669" s="12" t="s">
        <v>426</v>
      </c>
      <c r="B1669" s="12" t="s">
        <v>11</v>
      </c>
      <c r="C1669" s="12">
        <v>2014</v>
      </c>
      <c r="D1669" s="12" t="s">
        <v>381</v>
      </c>
      <c r="E1669" s="12" t="s">
        <v>372</v>
      </c>
      <c r="F1669" s="12">
        <v>10</v>
      </c>
      <c r="G1669" s="15">
        <v>1384.5365280000001</v>
      </c>
    </row>
    <row r="1670" spans="1:7" x14ac:dyDescent="0.2">
      <c r="A1670" s="12" t="s">
        <v>426</v>
      </c>
      <c r="B1670" s="12" t="s">
        <v>11</v>
      </c>
      <c r="C1670" s="12">
        <v>2014</v>
      </c>
      <c r="D1670" s="12" t="s">
        <v>381</v>
      </c>
      <c r="E1670" s="12" t="s">
        <v>373</v>
      </c>
      <c r="F1670" s="12">
        <v>11</v>
      </c>
      <c r="G1670" s="15">
        <v>1510.4034970000002</v>
      </c>
    </row>
    <row r="1671" spans="1:7" x14ac:dyDescent="0.2">
      <c r="A1671" s="12" t="s">
        <v>426</v>
      </c>
      <c r="B1671" s="12" t="s">
        <v>11</v>
      </c>
      <c r="C1671" s="12">
        <v>2014</v>
      </c>
      <c r="D1671" s="12" t="s">
        <v>381</v>
      </c>
      <c r="E1671" s="12" t="s">
        <v>374</v>
      </c>
      <c r="F1671" s="12">
        <v>12</v>
      </c>
      <c r="G1671" s="15">
        <v>2202.6717580000004</v>
      </c>
    </row>
    <row r="1672" spans="1:7" x14ac:dyDescent="0.2">
      <c r="A1672" s="12" t="s">
        <v>426</v>
      </c>
      <c r="B1672" s="12" t="s">
        <v>74</v>
      </c>
      <c r="C1672" s="12">
        <v>2013</v>
      </c>
      <c r="D1672" s="12" t="s">
        <v>382</v>
      </c>
      <c r="E1672" s="12" t="s">
        <v>377</v>
      </c>
      <c r="F1672" s="12">
        <v>3</v>
      </c>
      <c r="G1672" s="15">
        <v>532</v>
      </c>
    </row>
    <row r="1673" spans="1:7" x14ac:dyDescent="0.2">
      <c r="A1673" s="12" t="s">
        <v>426</v>
      </c>
      <c r="B1673" s="12" t="s">
        <v>74</v>
      </c>
      <c r="C1673" s="12">
        <v>2013</v>
      </c>
      <c r="D1673" s="12" t="s">
        <v>379</v>
      </c>
      <c r="E1673" s="12" t="s">
        <v>366</v>
      </c>
      <c r="F1673" s="12">
        <v>4</v>
      </c>
      <c r="G1673" s="15">
        <v>84</v>
      </c>
    </row>
    <row r="1674" spans="1:7" x14ac:dyDescent="0.2">
      <c r="A1674" s="12" t="s">
        <v>426</v>
      </c>
      <c r="B1674" s="12" t="s">
        <v>74</v>
      </c>
      <c r="C1674" s="12">
        <v>2013</v>
      </c>
      <c r="D1674" s="12" t="s">
        <v>379</v>
      </c>
      <c r="E1674" s="12" t="s">
        <v>367</v>
      </c>
      <c r="F1674" s="12">
        <v>5</v>
      </c>
      <c r="G1674" s="15">
        <v>1652</v>
      </c>
    </row>
    <row r="1675" spans="1:7" x14ac:dyDescent="0.2">
      <c r="A1675" s="12" t="s">
        <v>426</v>
      </c>
      <c r="B1675" s="12" t="s">
        <v>74</v>
      </c>
      <c r="C1675" s="12">
        <v>2013</v>
      </c>
      <c r="D1675" s="12" t="s">
        <v>379</v>
      </c>
      <c r="E1675" s="12" t="s">
        <v>368</v>
      </c>
      <c r="F1675" s="12">
        <v>6</v>
      </c>
      <c r="G1675" s="15">
        <v>196</v>
      </c>
    </row>
    <row r="1676" spans="1:7" x14ac:dyDescent="0.2">
      <c r="A1676" s="12" t="s">
        <v>426</v>
      </c>
      <c r="B1676" s="12" t="s">
        <v>74</v>
      </c>
      <c r="C1676" s="12">
        <v>2013</v>
      </c>
      <c r="D1676" s="12" t="s">
        <v>380</v>
      </c>
      <c r="E1676" s="12" t="s">
        <v>369</v>
      </c>
      <c r="F1676" s="12">
        <v>7</v>
      </c>
      <c r="G1676" s="15">
        <v>140</v>
      </c>
    </row>
    <row r="1677" spans="1:7" x14ac:dyDescent="0.2">
      <c r="A1677" s="12" t="s">
        <v>426</v>
      </c>
      <c r="B1677" s="12" t="s">
        <v>74</v>
      </c>
      <c r="C1677" s="12">
        <v>2013</v>
      </c>
      <c r="D1677" s="12" t="s">
        <v>380</v>
      </c>
      <c r="E1677" s="12" t="s">
        <v>370</v>
      </c>
      <c r="F1677" s="12">
        <v>8</v>
      </c>
      <c r="G1677" s="15">
        <v>924</v>
      </c>
    </row>
    <row r="1678" spans="1:7" x14ac:dyDescent="0.2">
      <c r="A1678" s="12" t="s">
        <v>426</v>
      </c>
      <c r="B1678" s="12" t="s">
        <v>74</v>
      </c>
      <c r="C1678" s="12">
        <v>2013</v>
      </c>
      <c r="D1678" s="12" t="s">
        <v>380</v>
      </c>
      <c r="E1678" s="12" t="s">
        <v>371</v>
      </c>
      <c r="F1678" s="12">
        <v>9</v>
      </c>
      <c r="G1678" s="15">
        <v>1036</v>
      </c>
    </row>
    <row r="1679" spans="1:7" x14ac:dyDescent="0.2">
      <c r="A1679" s="12" t="s">
        <v>426</v>
      </c>
      <c r="B1679" s="12" t="s">
        <v>74</v>
      </c>
      <c r="C1679" s="12">
        <v>2013</v>
      </c>
      <c r="D1679" s="12" t="s">
        <v>381</v>
      </c>
      <c r="E1679" s="12" t="s">
        <v>372</v>
      </c>
      <c r="F1679" s="12">
        <v>10</v>
      </c>
      <c r="G1679" s="15">
        <v>5852</v>
      </c>
    </row>
    <row r="1680" spans="1:7" x14ac:dyDescent="0.2">
      <c r="A1680" s="12" t="s">
        <v>426</v>
      </c>
      <c r="B1680" s="12" t="s">
        <v>74</v>
      </c>
      <c r="C1680" s="12">
        <v>2013</v>
      </c>
      <c r="D1680" s="12" t="s">
        <v>381</v>
      </c>
      <c r="E1680" s="12" t="s">
        <v>373</v>
      </c>
      <c r="F1680" s="12">
        <v>11</v>
      </c>
      <c r="G1680" s="15">
        <v>2156</v>
      </c>
    </row>
    <row r="1681" spans="1:7" x14ac:dyDescent="0.2">
      <c r="A1681" s="12" t="s">
        <v>426</v>
      </c>
      <c r="B1681" s="12" t="s">
        <v>74</v>
      </c>
      <c r="C1681" s="12">
        <v>2013</v>
      </c>
      <c r="D1681" s="12" t="s">
        <v>381</v>
      </c>
      <c r="E1681" s="12" t="s">
        <v>374</v>
      </c>
      <c r="F1681" s="12">
        <v>12</v>
      </c>
      <c r="G1681" s="15">
        <v>2492</v>
      </c>
    </row>
    <row r="1682" spans="1:7" x14ac:dyDescent="0.2">
      <c r="A1682" s="12" t="s">
        <v>426</v>
      </c>
      <c r="B1682" s="12" t="s">
        <v>74</v>
      </c>
      <c r="C1682" s="12">
        <v>2014</v>
      </c>
      <c r="D1682" s="12" t="s">
        <v>382</v>
      </c>
      <c r="E1682" s="12" t="s">
        <v>375</v>
      </c>
      <c r="F1682" s="12">
        <v>1</v>
      </c>
      <c r="G1682" s="15">
        <v>1232</v>
      </c>
    </row>
    <row r="1683" spans="1:7" x14ac:dyDescent="0.2">
      <c r="A1683" s="12" t="s">
        <v>426</v>
      </c>
      <c r="B1683" s="12" t="s">
        <v>74</v>
      </c>
      <c r="C1683" s="12">
        <v>2014</v>
      </c>
      <c r="D1683" s="12" t="s">
        <v>382</v>
      </c>
      <c r="E1683" s="12" t="s">
        <v>376</v>
      </c>
      <c r="F1683" s="12">
        <v>2</v>
      </c>
      <c r="G1683" s="15">
        <v>196</v>
      </c>
    </row>
    <row r="1684" spans="1:7" x14ac:dyDescent="0.2">
      <c r="A1684" s="12" t="s">
        <v>426</v>
      </c>
      <c r="B1684" s="12" t="s">
        <v>74</v>
      </c>
      <c r="C1684" s="12">
        <v>2014</v>
      </c>
      <c r="D1684" s="12" t="s">
        <v>382</v>
      </c>
      <c r="E1684" s="12" t="s">
        <v>377</v>
      </c>
      <c r="F1684" s="12">
        <v>3</v>
      </c>
      <c r="G1684" s="15">
        <v>1484</v>
      </c>
    </row>
    <row r="1685" spans="1:7" x14ac:dyDescent="0.2">
      <c r="A1685" s="12" t="s">
        <v>426</v>
      </c>
      <c r="B1685" s="12" t="s">
        <v>74</v>
      </c>
      <c r="C1685" s="12">
        <v>2014</v>
      </c>
      <c r="D1685" s="12" t="s">
        <v>379</v>
      </c>
      <c r="E1685" s="12" t="s">
        <v>366</v>
      </c>
      <c r="F1685" s="12">
        <v>4</v>
      </c>
      <c r="G1685" s="15">
        <v>1456</v>
      </c>
    </row>
    <row r="1686" spans="1:7" x14ac:dyDescent="0.2">
      <c r="A1686" s="12" t="s">
        <v>426</v>
      </c>
      <c r="B1686" s="12" t="s">
        <v>74</v>
      </c>
      <c r="C1686" s="12">
        <v>2014</v>
      </c>
      <c r="D1686" s="12" t="s">
        <v>379</v>
      </c>
      <c r="E1686" s="12" t="s">
        <v>367</v>
      </c>
      <c r="F1686" s="12">
        <v>5</v>
      </c>
      <c r="G1686" s="15">
        <v>364</v>
      </c>
    </row>
    <row r="1687" spans="1:7" x14ac:dyDescent="0.2">
      <c r="A1687" s="12" t="s">
        <v>426</v>
      </c>
      <c r="B1687" s="12" t="s">
        <v>74</v>
      </c>
      <c r="C1687" s="12">
        <v>2014</v>
      </c>
      <c r="D1687" s="12" t="s">
        <v>379</v>
      </c>
      <c r="E1687" s="12" t="s">
        <v>368</v>
      </c>
      <c r="F1687" s="12">
        <v>6</v>
      </c>
      <c r="G1687" s="15">
        <v>56</v>
      </c>
    </row>
    <row r="1688" spans="1:7" x14ac:dyDescent="0.2">
      <c r="A1688" s="12" t="s">
        <v>426</v>
      </c>
      <c r="B1688" s="12" t="s">
        <v>74</v>
      </c>
      <c r="C1688" s="12">
        <v>2014</v>
      </c>
      <c r="D1688" s="12" t="s">
        <v>380</v>
      </c>
      <c r="E1688" s="12" t="s">
        <v>369</v>
      </c>
      <c r="F1688" s="12">
        <v>7</v>
      </c>
      <c r="G1688" s="15">
        <v>0</v>
      </c>
    </row>
    <row r="1689" spans="1:7" x14ac:dyDescent="0.2">
      <c r="A1689" s="12" t="s">
        <v>426</v>
      </c>
      <c r="B1689" s="12" t="s">
        <v>74</v>
      </c>
      <c r="C1689" s="12">
        <v>2014</v>
      </c>
      <c r="D1689" s="12" t="s">
        <v>380</v>
      </c>
      <c r="E1689" s="12" t="s">
        <v>370</v>
      </c>
      <c r="F1689" s="12">
        <v>8</v>
      </c>
      <c r="G1689" s="15">
        <v>0</v>
      </c>
    </row>
    <row r="1690" spans="1:7" x14ac:dyDescent="0.2">
      <c r="A1690" s="12" t="s">
        <v>426</v>
      </c>
      <c r="B1690" s="12" t="s">
        <v>74</v>
      </c>
      <c r="C1690" s="12">
        <v>2014</v>
      </c>
      <c r="D1690" s="12" t="s">
        <v>380</v>
      </c>
      <c r="E1690" s="12" t="s">
        <v>371</v>
      </c>
      <c r="F1690" s="12">
        <v>9</v>
      </c>
      <c r="G1690" s="15">
        <v>0</v>
      </c>
    </row>
    <row r="1691" spans="1:7" x14ac:dyDescent="0.2">
      <c r="A1691" s="12" t="s">
        <v>426</v>
      </c>
      <c r="B1691" s="12" t="s">
        <v>74</v>
      </c>
      <c r="C1691" s="12">
        <v>2014</v>
      </c>
      <c r="D1691" s="12" t="s">
        <v>381</v>
      </c>
      <c r="E1691" s="12" t="s">
        <v>372</v>
      </c>
      <c r="F1691" s="12">
        <v>10</v>
      </c>
      <c r="G1691" s="15">
        <v>1848</v>
      </c>
    </row>
    <row r="1692" spans="1:7" x14ac:dyDescent="0.2">
      <c r="A1692" s="12" t="s">
        <v>426</v>
      </c>
      <c r="B1692" s="12" t="s">
        <v>74</v>
      </c>
      <c r="C1692" s="12">
        <v>2014</v>
      </c>
      <c r="D1692" s="12" t="s">
        <v>381</v>
      </c>
      <c r="E1692" s="12" t="s">
        <v>373</v>
      </c>
      <c r="F1692" s="12">
        <v>11</v>
      </c>
      <c r="G1692" s="15">
        <v>1680</v>
      </c>
    </row>
    <row r="1693" spans="1:7" x14ac:dyDescent="0.2">
      <c r="A1693" s="12" t="s">
        <v>426</v>
      </c>
      <c r="B1693" s="12" t="s">
        <v>74</v>
      </c>
      <c r="C1693" s="12">
        <v>2014</v>
      </c>
      <c r="D1693" s="12" t="s">
        <v>381</v>
      </c>
      <c r="E1693" s="12" t="s">
        <v>374</v>
      </c>
      <c r="F1693" s="12">
        <v>12</v>
      </c>
      <c r="G1693" s="15">
        <v>2436</v>
      </c>
    </row>
    <row r="1694" spans="1:7" x14ac:dyDescent="0.2">
      <c r="A1694" s="12" t="s">
        <v>414</v>
      </c>
      <c r="B1694" s="12" t="s">
        <v>4</v>
      </c>
      <c r="C1694" s="12">
        <v>2010</v>
      </c>
      <c r="D1694" s="12" t="s">
        <v>379</v>
      </c>
      <c r="E1694" s="12" t="s">
        <v>366</v>
      </c>
      <c r="F1694" s="12">
        <v>4</v>
      </c>
      <c r="G1694" s="15">
        <v>6460101.120000002</v>
      </c>
    </row>
    <row r="1695" spans="1:7" x14ac:dyDescent="0.2">
      <c r="A1695" s="12" t="s">
        <v>413</v>
      </c>
      <c r="B1695" s="12" t="s">
        <v>4</v>
      </c>
      <c r="C1695" s="12">
        <v>2011</v>
      </c>
      <c r="D1695" s="12" t="s">
        <v>380</v>
      </c>
      <c r="E1695" s="12" t="s">
        <v>371</v>
      </c>
      <c r="F1695" s="12">
        <v>9</v>
      </c>
      <c r="G1695" s="15">
        <v>6446975.7100000028</v>
      </c>
    </row>
    <row r="1696" spans="1:7" x14ac:dyDescent="0.2">
      <c r="A1696" s="12" t="s">
        <v>420</v>
      </c>
      <c r="B1696" s="12" t="s">
        <v>4</v>
      </c>
      <c r="C1696" s="12">
        <v>2013</v>
      </c>
      <c r="D1696" s="12" t="s">
        <v>380</v>
      </c>
      <c r="E1696" s="12" t="s">
        <v>370</v>
      </c>
      <c r="F1696" s="12">
        <v>8</v>
      </c>
      <c r="G1696" s="15">
        <v>6423177.0999999996</v>
      </c>
    </row>
    <row r="1697" spans="1:7" x14ac:dyDescent="0.2">
      <c r="A1697" s="12" t="s">
        <v>419</v>
      </c>
      <c r="B1697" s="12" t="s">
        <v>4</v>
      </c>
      <c r="C1697" s="12">
        <v>2014</v>
      </c>
      <c r="D1697" s="12" t="s">
        <v>381</v>
      </c>
      <c r="E1697" s="12" t="s">
        <v>373</v>
      </c>
      <c r="F1697" s="12">
        <v>11</v>
      </c>
      <c r="G1697" s="15">
        <v>6413629.96</v>
      </c>
    </row>
    <row r="1698" spans="1:7" x14ac:dyDescent="0.2">
      <c r="A1698" s="12" t="s">
        <v>420</v>
      </c>
      <c r="B1698" s="12" t="s">
        <v>4</v>
      </c>
      <c r="C1698" s="12">
        <v>2011</v>
      </c>
      <c r="D1698" s="12" t="s">
        <v>381</v>
      </c>
      <c r="E1698" s="12" t="s">
        <v>374</v>
      </c>
      <c r="F1698" s="12">
        <v>12</v>
      </c>
      <c r="G1698" s="15">
        <v>6410036.0500000017</v>
      </c>
    </row>
    <row r="1699" spans="1:7" x14ac:dyDescent="0.2">
      <c r="A1699" s="12" t="s">
        <v>420</v>
      </c>
      <c r="B1699" s="12" t="s">
        <v>4</v>
      </c>
      <c r="C1699" s="12">
        <v>2012</v>
      </c>
      <c r="D1699" s="12" t="s">
        <v>379</v>
      </c>
      <c r="E1699" s="12" t="s">
        <v>367</v>
      </c>
      <c r="F1699" s="12">
        <v>5</v>
      </c>
      <c r="G1699" s="15">
        <v>6278829.6100000013</v>
      </c>
    </row>
    <row r="1700" spans="1:7" x14ac:dyDescent="0.2">
      <c r="A1700" s="12" t="s">
        <v>446</v>
      </c>
      <c r="B1700" s="12" t="s">
        <v>4</v>
      </c>
      <c r="C1700" s="12">
        <v>2014</v>
      </c>
      <c r="D1700" s="12" t="s">
        <v>379</v>
      </c>
      <c r="E1700" s="12" t="s">
        <v>368</v>
      </c>
      <c r="F1700" s="12">
        <v>6</v>
      </c>
      <c r="G1700" s="15">
        <v>6229164.5199999996</v>
      </c>
    </row>
    <row r="1701" spans="1:7" x14ac:dyDescent="0.2">
      <c r="A1701" s="12" t="s">
        <v>446</v>
      </c>
      <c r="B1701" s="12" t="s">
        <v>4</v>
      </c>
      <c r="C1701" s="12">
        <v>2013</v>
      </c>
      <c r="D1701" s="12" t="s">
        <v>380</v>
      </c>
      <c r="E1701" s="12" t="s">
        <v>371</v>
      </c>
      <c r="F1701" s="12">
        <v>9</v>
      </c>
      <c r="G1701" s="15">
        <v>6192330.2699999996</v>
      </c>
    </row>
    <row r="1702" spans="1:7" x14ac:dyDescent="0.2">
      <c r="A1702" s="12" t="s">
        <v>427</v>
      </c>
      <c r="B1702" s="12" t="s">
        <v>11</v>
      </c>
      <c r="C1702" s="12">
        <v>2014</v>
      </c>
      <c r="D1702" s="12" t="s">
        <v>379</v>
      </c>
      <c r="E1702" s="12" t="s">
        <v>367</v>
      </c>
      <c r="F1702" s="12">
        <v>5</v>
      </c>
      <c r="G1702" s="15">
        <v>52.444566000000002</v>
      </c>
    </row>
    <row r="1703" spans="1:7" x14ac:dyDescent="0.2">
      <c r="A1703" s="12" t="s">
        <v>427</v>
      </c>
      <c r="B1703" s="12" t="s">
        <v>11</v>
      </c>
      <c r="C1703" s="12">
        <v>2014</v>
      </c>
      <c r="D1703" s="12" t="s">
        <v>379</v>
      </c>
      <c r="E1703" s="12" t="s">
        <v>368</v>
      </c>
      <c r="F1703" s="12">
        <v>6</v>
      </c>
      <c r="G1703" s="15">
        <v>41.955652000000001</v>
      </c>
    </row>
    <row r="1704" spans="1:7" x14ac:dyDescent="0.2">
      <c r="A1704" s="12" t="s">
        <v>427</v>
      </c>
      <c r="B1704" s="12" t="s">
        <v>11</v>
      </c>
      <c r="C1704" s="12">
        <v>2014</v>
      </c>
      <c r="D1704" s="12" t="s">
        <v>380</v>
      </c>
      <c r="E1704" s="12" t="s">
        <v>369</v>
      </c>
      <c r="F1704" s="12">
        <v>7</v>
      </c>
      <c r="G1704" s="15">
        <v>0</v>
      </c>
    </row>
    <row r="1705" spans="1:7" x14ac:dyDescent="0.2">
      <c r="A1705" s="12" t="s">
        <v>427</v>
      </c>
      <c r="B1705" s="12" t="s">
        <v>11</v>
      </c>
      <c r="C1705" s="12">
        <v>2014</v>
      </c>
      <c r="D1705" s="12" t="s">
        <v>380</v>
      </c>
      <c r="E1705" s="12" t="s">
        <v>370</v>
      </c>
      <c r="F1705" s="12">
        <v>8</v>
      </c>
      <c r="G1705" s="15">
        <v>0</v>
      </c>
    </row>
    <row r="1706" spans="1:7" x14ac:dyDescent="0.2">
      <c r="A1706" s="12" t="s">
        <v>427</v>
      </c>
      <c r="B1706" s="12" t="s">
        <v>11</v>
      </c>
      <c r="C1706" s="12">
        <v>2014</v>
      </c>
      <c r="D1706" s="12" t="s">
        <v>380</v>
      </c>
      <c r="E1706" s="12" t="s">
        <v>371</v>
      </c>
      <c r="F1706" s="12">
        <v>9</v>
      </c>
      <c r="G1706" s="15">
        <v>178.311521</v>
      </c>
    </row>
    <row r="1707" spans="1:7" x14ac:dyDescent="0.2">
      <c r="A1707" s="12" t="s">
        <v>427</v>
      </c>
      <c r="B1707" s="12" t="s">
        <v>11</v>
      </c>
      <c r="C1707" s="12">
        <v>2014</v>
      </c>
      <c r="D1707" s="12" t="s">
        <v>381</v>
      </c>
      <c r="E1707" s="12" t="s">
        <v>372</v>
      </c>
      <c r="F1707" s="12">
        <v>10</v>
      </c>
      <c r="G1707" s="15">
        <v>41.955652000000001</v>
      </c>
    </row>
    <row r="1708" spans="1:7" x14ac:dyDescent="0.2">
      <c r="A1708" s="12" t="s">
        <v>427</v>
      </c>
      <c r="B1708" s="12" t="s">
        <v>11</v>
      </c>
      <c r="C1708" s="12">
        <v>2014</v>
      </c>
      <c r="D1708" s="12" t="s">
        <v>381</v>
      </c>
      <c r="E1708" s="12" t="s">
        <v>373</v>
      </c>
      <c r="F1708" s="12">
        <v>11</v>
      </c>
      <c r="G1708" s="15">
        <v>0</v>
      </c>
    </row>
    <row r="1709" spans="1:7" x14ac:dyDescent="0.2">
      <c r="A1709" s="12" t="s">
        <v>427</v>
      </c>
      <c r="B1709" s="12" t="s">
        <v>11</v>
      </c>
      <c r="C1709" s="12">
        <v>2014</v>
      </c>
      <c r="D1709" s="12" t="s">
        <v>381</v>
      </c>
      <c r="E1709" s="12" t="s">
        <v>374</v>
      </c>
      <c r="F1709" s="12">
        <v>12</v>
      </c>
      <c r="G1709" s="15">
        <v>0</v>
      </c>
    </row>
    <row r="1710" spans="1:7" x14ac:dyDescent="0.2">
      <c r="A1710" s="12" t="s">
        <v>427</v>
      </c>
      <c r="B1710" s="12" t="s">
        <v>74</v>
      </c>
      <c r="C1710" s="12">
        <v>2014</v>
      </c>
      <c r="D1710" s="12" t="s">
        <v>379</v>
      </c>
      <c r="E1710" s="12" t="s">
        <v>367</v>
      </c>
      <c r="F1710" s="12">
        <v>5</v>
      </c>
      <c r="G1710" s="15">
        <v>70</v>
      </c>
    </row>
    <row r="1711" spans="1:7" x14ac:dyDescent="0.2">
      <c r="A1711" s="12" t="s">
        <v>427</v>
      </c>
      <c r="B1711" s="12" t="s">
        <v>74</v>
      </c>
      <c r="C1711" s="12">
        <v>2014</v>
      </c>
      <c r="D1711" s="12" t="s">
        <v>379</v>
      </c>
      <c r="E1711" s="12" t="s">
        <v>368</v>
      </c>
      <c r="F1711" s="12">
        <v>6</v>
      </c>
      <c r="G1711" s="15">
        <v>56</v>
      </c>
    </row>
    <row r="1712" spans="1:7" x14ac:dyDescent="0.2">
      <c r="A1712" s="12" t="s">
        <v>427</v>
      </c>
      <c r="B1712" s="12" t="s">
        <v>74</v>
      </c>
      <c r="C1712" s="12">
        <v>2014</v>
      </c>
      <c r="D1712" s="12" t="s">
        <v>380</v>
      </c>
      <c r="E1712" s="12" t="s">
        <v>369</v>
      </c>
      <c r="F1712" s="12">
        <v>7</v>
      </c>
      <c r="G1712" s="15">
        <v>0</v>
      </c>
    </row>
    <row r="1713" spans="1:7" x14ac:dyDescent="0.2">
      <c r="A1713" s="12" t="s">
        <v>427</v>
      </c>
      <c r="B1713" s="12" t="s">
        <v>74</v>
      </c>
      <c r="C1713" s="12">
        <v>2014</v>
      </c>
      <c r="D1713" s="12" t="s">
        <v>380</v>
      </c>
      <c r="E1713" s="12" t="s">
        <v>370</v>
      </c>
      <c r="F1713" s="12">
        <v>8</v>
      </c>
      <c r="G1713" s="15">
        <v>0</v>
      </c>
    </row>
    <row r="1714" spans="1:7" x14ac:dyDescent="0.2">
      <c r="A1714" s="12" t="s">
        <v>427</v>
      </c>
      <c r="B1714" s="12" t="s">
        <v>74</v>
      </c>
      <c r="C1714" s="12">
        <v>2014</v>
      </c>
      <c r="D1714" s="12" t="s">
        <v>380</v>
      </c>
      <c r="E1714" s="12" t="s">
        <v>371</v>
      </c>
      <c r="F1714" s="12">
        <v>9</v>
      </c>
      <c r="G1714" s="15">
        <v>154</v>
      </c>
    </row>
    <row r="1715" spans="1:7" x14ac:dyDescent="0.2">
      <c r="A1715" s="12" t="s">
        <v>427</v>
      </c>
      <c r="B1715" s="12" t="s">
        <v>74</v>
      </c>
      <c r="C1715" s="12">
        <v>2014</v>
      </c>
      <c r="D1715" s="12" t="s">
        <v>381</v>
      </c>
      <c r="E1715" s="12" t="s">
        <v>372</v>
      </c>
      <c r="F1715" s="12">
        <v>10</v>
      </c>
      <c r="G1715" s="15">
        <v>56</v>
      </c>
    </row>
    <row r="1716" spans="1:7" x14ac:dyDescent="0.2">
      <c r="A1716" s="12" t="s">
        <v>427</v>
      </c>
      <c r="B1716" s="12" t="s">
        <v>74</v>
      </c>
      <c r="C1716" s="12">
        <v>2014</v>
      </c>
      <c r="D1716" s="12" t="s">
        <v>381</v>
      </c>
      <c r="E1716" s="12" t="s">
        <v>373</v>
      </c>
      <c r="F1716" s="12">
        <v>11</v>
      </c>
      <c r="G1716" s="15">
        <v>0</v>
      </c>
    </row>
    <row r="1717" spans="1:7" x14ac:dyDescent="0.2">
      <c r="A1717" s="12" t="s">
        <v>427</v>
      </c>
      <c r="B1717" s="12" t="s">
        <v>74</v>
      </c>
      <c r="C1717" s="12">
        <v>2014</v>
      </c>
      <c r="D1717" s="12" t="s">
        <v>381</v>
      </c>
      <c r="E1717" s="12" t="s">
        <v>374</v>
      </c>
      <c r="F1717" s="12">
        <v>12</v>
      </c>
      <c r="G1717" s="15">
        <v>0</v>
      </c>
    </row>
    <row r="1718" spans="1:7" x14ac:dyDescent="0.2">
      <c r="A1718" s="12" t="s">
        <v>420</v>
      </c>
      <c r="B1718" s="12" t="s">
        <v>4</v>
      </c>
      <c r="C1718" s="12">
        <v>2012</v>
      </c>
      <c r="D1718" s="12" t="s">
        <v>379</v>
      </c>
      <c r="E1718" s="12" t="s">
        <v>368</v>
      </c>
      <c r="F1718" s="12">
        <v>6</v>
      </c>
      <c r="G1718" s="15">
        <v>6177348.2599999998</v>
      </c>
    </row>
    <row r="1719" spans="1:7" x14ac:dyDescent="0.2">
      <c r="A1719" s="12" t="s">
        <v>420</v>
      </c>
      <c r="B1719" s="12" t="s">
        <v>4</v>
      </c>
      <c r="C1719" s="12">
        <v>2012</v>
      </c>
      <c r="D1719" s="12" t="s">
        <v>380</v>
      </c>
      <c r="E1719" s="12" t="s">
        <v>370</v>
      </c>
      <c r="F1719" s="12">
        <v>8</v>
      </c>
      <c r="G1719" s="15">
        <v>6149013.3200000022</v>
      </c>
    </row>
    <row r="1720" spans="1:7" x14ac:dyDescent="0.2">
      <c r="A1720" s="12" t="s">
        <v>413</v>
      </c>
      <c r="B1720" s="12" t="s">
        <v>4</v>
      </c>
      <c r="C1720" s="12">
        <v>2011</v>
      </c>
      <c r="D1720" s="12" t="s">
        <v>382</v>
      </c>
      <c r="E1720" s="12" t="s">
        <v>376</v>
      </c>
      <c r="F1720" s="12">
        <v>2</v>
      </c>
      <c r="G1720" s="15">
        <v>6126920.5</v>
      </c>
    </row>
    <row r="1721" spans="1:7" x14ac:dyDescent="0.2">
      <c r="A1721" s="12" t="s">
        <v>420</v>
      </c>
      <c r="B1721" s="12" t="s">
        <v>4</v>
      </c>
      <c r="C1721" s="12">
        <v>2012</v>
      </c>
      <c r="D1721" s="12" t="s">
        <v>380</v>
      </c>
      <c r="E1721" s="12" t="s">
        <v>369</v>
      </c>
      <c r="F1721" s="12">
        <v>7</v>
      </c>
      <c r="G1721" s="15">
        <v>6116670.9999999991</v>
      </c>
    </row>
    <row r="1722" spans="1:7" x14ac:dyDescent="0.2">
      <c r="A1722" s="12" t="s">
        <v>453</v>
      </c>
      <c r="B1722" s="12" t="s">
        <v>4</v>
      </c>
      <c r="C1722" s="12">
        <v>2011</v>
      </c>
      <c r="D1722" s="12" t="s">
        <v>380</v>
      </c>
      <c r="E1722" s="12" t="s">
        <v>371</v>
      </c>
      <c r="F1722" s="12">
        <v>9</v>
      </c>
      <c r="G1722" s="15">
        <v>6091343.8100000052</v>
      </c>
    </row>
    <row r="1723" spans="1:7" x14ac:dyDescent="0.2">
      <c r="A1723" s="12" t="s">
        <v>414</v>
      </c>
      <c r="B1723" s="12" t="s">
        <v>4</v>
      </c>
      <c r="C1723" s="12">
        <v>2010</v>
      </c>
      <c r="D1723" s="12" t="s">
        <v>379</v>
      </c>
      <c r="E1723" s="12" t="s">
        <v>367</v>
      </c>
      <c r="F1723" s="12">
        <v>5</v>
      </c>
      <c r="G1723" s="15">
        <v>6055709.3200000003</v>
      </c>
    </row>
    <row r="1724" spans="1:7" x14ac:dyDescent="0.2">
      <c r="A1724" s="12" t="s">
        <v>414</v>
      </c>
      <c r="B1724" s="12" t="s">
        <v>4</v>
      </c>
      <c r="C1724" s="12">
        <v>2010</v>
      </c>
      <c r="D1724" s="12" t="s">
        <v>382</v>
      </c>
      <c r="E1724" s="12" t="s">
        <v>377</v>
      </c>
      <c r="F1724" s="12">
        <v>3</v>
      </c>
      <c r="G1724" s="15">
        <v>6012818.7600000007</v>
      </c>
    </row>
    <row r="1725" spans="1:7" x14ac:dyDescent="0.2">
      <c r="A1725" s="12" t="s">
        <v>414</v>
      </c>
      <c r="B1725" s="12" t="s">
        <v>4</v>
      </c>
      <c r="C1725" s="12">
        <v>2010</v>
      </c>
      <c r="D1725" s="12" t="s">
        <v>382</v>
      </c>
      <c r="E1725" s="12" t="s">
        <v>376</v>
      </c>
      <c r="F1725" s="12">
        <v>2</v>
      </c>
      <c r="G1725" s="15">
        <v>5987425.2599999998</v>
      </c>
    </row>
    <row r="1726" spans="1:7" x14ac:dyDescent="0.2">
      <c r="A1726" s="12" t="s">
        <v>420</v>
      </c>
      <c r="B1726" s="12" t="s">
        <v>4</v>
      </c>
      <c r="C1726" s="12">
        <v>2011</v>
      </c>
      <c r="D1726" s="12" t="s">
        <v>381</v>
      </c>
      <c r="E1726" s="12" t="s">
        <v>373</v>
      </c>
      <c r="F1726" s="12">
        <v>11</v>
      </c>
      <c r="G1726" s="15">
        <v>5953259.4399999995</v>
      </c>
    </row>
    <row r="1727" spans="1:7" x14ac:dyDescent="0.2">
      <c r="A1727" s="12" t="s">
        <v>420</v>
      </c>
      <c r="B1727" s="12" t="s">
        <v>4</v>
      </c>
      <c r="C1727" s="12">
        <v>2012</v>
      </c>
      <c r="D1727" s="12" t="s">
        <v>380</v>
      </c>
      <c r="E1727" s="12" t="s">
        <v>371</v>
      </c>
      <c r="F1727" s="12">
        <v>9</v>
      </c>
      <c r="G1727" s="15">
        <v>5929738.6400000006</v>
      </c>
    </row>
    <row r="1728" spans="1:7" x14ac:dyDescent="0.2">
      <c r="A1728" s="12" t="s">
        <v>420</v>
      </c>
      <c r="B1728" s="12" t="s">
        <v>4</v>
      </c>
      <c r="C1728" s="12">
        <v>2012</v>
      </c>
      <c r="D1728" s="12" t="s">
        <v>379</v>
      </c>
      <c r="E1728" s="12" t="s">
        <v>366</v>
      </c>
      <c r="F1728" s="12">
        <v>4</v>
      </c>
      <c r="G1728" s="15">
        <v>5922653.8800000008</v>
      </c>
    </row>
    <row r="1729" spans="1:7" x14ac:dyDescent="0.2">
      <c r="A1729" s="12" t="s">
        <v>419</v>
      </c>
      <c r="B1729" s="12" t="s">
        <v>4</v>
      </c>
      <c r="C1729" s="12">
        <v>2014</v>
      </c>
      <c r="D1729" s="12" t="s">
        <v>381</v>
      </c>
      <c r="E1729" s="12" t="s">
        <v>372</v>
      </c>
      <c r="F1729" s="12">
        <v>10</v>
      </c>
      <c r="G1729" s="15">
        <v>5892576.3699999982</v>
      </c>
    </row>
    <row r="1730" spans="1:7" x14ac:dyDescent="0.2">
      <c r="A1730" s="12" t="s">
        <v>413</v>
      </c>
      <c r="B1730" s="12" t="s">
        <v>4</v>
      </c>
      <c r="C1730" s="12">
        <v>2011</v>
      </c>
      <c r="D1730" s="12" t="s">
        <v>382</v>
      </c>
      <c r="E1730" s="12" t="s">
        <v>375</v>
      </c>
      <c r="F1730" s="12">
        <v>1</v>
      </c>
      <c r="G1730" s="15">
        <v>5879618.4900000002</v>
      </c>
    </row>
    <row r="1731" spans="1:7" x14ac:dyDescent="0.2">
      <c r="A1731" s="12" t="s">
        <v>453</v>
      </c>
      <c r="B1731" s="12" t="s">
        <v>4</v>
      </c>
      <c r="C1731" s="12">
        <v>2011</v>
      </c>
      <c r="D1731" s="12" t="s">
        <v>380</v>
      </c>
      <c r="E1731" s="12" t="s">
        <v>370</v>
      </c>
      <c r="F1731" s="12">
        <v>8</v>
      </c>
      <c r="G1731" s="15">
        <v>5838792.5999999922</v>
      </c>
    </row>
    <row r="1732" spans="1:7" x14ac:dyDescent="0.2">
      <c r="A1732" s="12" t="s">
        <v>413</v>
      </c>
      <c r="B1732" s="12" t="s">
        <v>4</v>
      </c>
      <c r="C1732" s="12">
        <v>2010</v>
      </c>
      <c r="D1732" s="12" t="s">
        <v>381</v>
      </c>
      <c r="E1732" s="12" t="s">
        <v>373</v>
      </c>
      <c r="F1732" s="12">
        <v>11</v>
      </c>
      <c r="G1732" s="15">
        <v>5734708.3100000005</v>
      </c>
    </row>
    <row r="1733" spans="1:7" x14ac:dyDescent="0.2">
      <c r="A1733" s="12" t="s">
        <v>419</v>
      </c>
      <c r="B1733" s="12" t="s">
        <v>4</v>
      </c>
      <c r="C1733" s="12">
        <v>2014</v>
      </c>
      <c r="D1733" s="12" t="s">
        <v>382</v>
      </c>
      <c r="E1733" s="12" t="s">
        <v>377</v>
      </c>
      <c r="F1733" s="12">
        <v>3</v>
      </c>
      <c r="G1733" s="15">
        <v>5721850.1500000041</v>
      </c>
    </row>
    <row r="1734" spans="1:7" x14ac:dyDescent="0.2">
      <c r="A1734" s="12" t="s">
        <v>453</v>
      </c>
      <c r="B1734" s="12" t="s">
        <v>4</v>
      </c>
      <c r="C1734" s="12">
        <v>2011</v>
      </c>
      <c r="D1734" s="12" t="s">
        <v>379</v>
      </c>
      <c r="E1734" s="12" t="s">
        <v>368</v>
      </c>
      <c r="F1734" s="12">
        <v>6</v>
      </c>
      <c r="G1734" s="15">
        <v>5721728.1800000034</v>
      </c>
    </row>
    <row r="1735" spans="1:7" x14ac:dyDescent="0.2">
      <c r="A1735" s="12" t="s">
        <v>415</v>
      </c>
      <c r="B1735" s="12" t="s">
        <v>4</v>
      </c>
      <c r="C1735" s="12">
        <v>2014</v>
      </c>
      <c r="D1735" s="12" t="s">
        <v>381</v>
      </c>
      <c r="E1735" s="12" t="s">
        <v>374</v>
      </c>
      <c r="F1735" s="12">
        <v>12</v>
      </c>
      <c r="G1735" s="15">
        <v>5711605.040000001</v>
      </c>
    </row>
    <row r="1736" spans="1:7" x14ac:dyDescent="0.2">
      <c r="A1736" s="12" t="s">
        <v>453</v>
      </c>
      <c r="B1736" s="12" t="s">
        <v>4</v>
      </c>
      <c r="C1736" s="12">
        <v>2011</v>
      </c>
      <c r="D1736" s="12" t="s">
        <v>379</v>
      </c>
      <c r="E1736" s="12" t="s">
        <v>367</v>
      </c>
      <c r="F1736" s="12">
        <v>5</v>
      </c>
      <c r="G1736" s="15">
        <v>5660831.25</v>
      </c>
    </row>
    <row r="1737" spans="1:7" x14ac:dyDescent="0.2">
      <c r="A1737" s="12" t="s">
        <v>413</v>
      </c>
      <c r="B1737" s="12" t="s">
        <v>4</v>
      </c>
      <c r="C1737" s="12">
        <v>2010</v>
      </c>
      <c r="D1737" s="12" t="s">
        <v>380</v>
      </c>
      <c r="E1737" s="12" t="s">
        <v>371</v>
      </c>
      <c r="F1737" s="12">
        <v>9</v>
      </c>
      <c r="G1737" s="15">
        <v>5601072.4599999972</v>
      </c>
    </row>
    <row r="1738" spans="1:7" x14ac:dyDescent="0.2">
      <c r="A1738" s="12" t="s">
        <v>413</v>
      </c>
      <c r="B1738" s="12" t="s">
        <v>4</v>
      </c>
      <c r="C1738" s="12">
        <v>2010</v>
      </c>
      <c r="D1738" s="12" t="s">
        <v>380</v>
      </c>
      <c r="E1738" s="12" t="s">
        <v>370</v>
      </c>
      <c r="F1738" s="12">
        <v>8</v>
      </c>
      <c r="G1738" s="15">
        <v>5564399.4299999988</v>
      </c>
    </row>
    <row r="1739" spans="1:7" x14ac:dyDescent="0.2">
      <c r="A1739" s="12" t="s">
        <v>420</v>
      </c>
      <c r="B1739" s="12" t="s">
        <v>4</v>
      </c>
      <c r="C1739" s="12">
        <v>2011</v>
      </c>
      <c r="D1739" s="12" t="s">
        <v>381</v>
      </c>
      <c r="E1739" s="12" t="s">
        <v>372</v>
      </c>
      <c r="F1739" s="12">
        <v>10</v>
      </c>
      <c r="G1739" s="15">
        <v>5560763.5199999986</v>
      </c>
    </row>
    <row r="1740" spans="1:7" x14ac:dyDescent="0.2">
      <c r="A1740" s="12" t="s">
        <v>413</v>
      </c>
      <c r="B1740" s="12" t="s">
        <v>4</v>
      </c>
      <c r="C1740" s="12">
        <v>2010</v>
      </c>
      <c r="D1740" s="12" t="s">
        <v>381</v>
      </c>
      <c r="E1740" s="12" t="s">
        <v>372</v>
      </c>
      <c r="F1740" s="12">
        <v>10</v>
      </c>
      <c r="G1740" s="15">
        <v>5547162.6499999985</v>
      </c>
    </row>
    <row r="1741" spans="1:7" x14ac:dyDescent="0.2">
      <c r="A1741" s="12" t="s">
        <v>419</v>
      </c>
      <c r="B1741" s="12" t="s">
        <v>4</v>
      </c>
      <c r="C1741" s="12">
        <v>2014</v>
      </c>
      <c r="D1741" s="12" t="s">
        <v>379</v>
      </c>
      <c r="E1741" s="12" t="s">
        <v>366</v>
      </c>
      <c r="F1741" s="12">
        <v>4</v>
      </c>
      <c r="G1741" s="15">
        <v>5539763.7100000018</v>
      </c>
    </row>
    <row r="1742" spans="1:7" x14ac:dyDescent="0.2">
      <c r="A1742" s="12" t="s">
        <v>419</v>
      </c>
      <c r="B1742" s="12" t="s">
        <v>4</v>
      </c>
      <c r="C1742" s="12">
        <v>2014</v>
      </c>
      <c r="D1742" s="12" t="s">
        <v>380</v>
      </c>
      <c r="E1742" s="12" t="s">
        <v>371</v>
      </c>
      <c r="F1742" s="12">
        <v>9</v>
      </c>
      <c r="G1742" s="15">
        <v>5493999.8900000006</v>
      </c>
    </row>
    <row r="1743" spans="1:7" x14ac:dyDescent="0.2">
      <c r="A1743" s="12" t="s">
        <v>415</v>
      </c>
      <c r="B1743" s="12" t="s">
        <v>4</v>
      </c>
      <c r="C1743" s="12">
        <v>2013</v>
      </c>
      <c r="D1743" s="12" t="s">
        <v>381</v>
      </c>
      <c r="E1743" s="12" t="s">
        <v>374</v>
      </c>
      <c r="F1743" s="12">
        <v>12</v>
      </c>
      <c r="G1743" s="15">
        <v>5471437.3099999996</v>
      </c>
    </row>
    <row r="1744" spans="1:7" x14ac:dyDescent="0.2">
      <c r="A1744" s="12" t="s">
        <v>414</v>
      </c>
      <c r="B1744" s="12" t="s">
        <v>4</v>
      </c>
      <c r="C1744" s="12">
        <v>2010</v>
      </c>
      <c r="D1744" s="12" t="s">
        <v>382</v>
      </c>
      <c r="E1744" s="12" t="s">
        <v>375</v>
      </c>
      <c r="F1744" s="12">
        <v>1</v>
      </c>
      <c r="G1744" s="15">
        <v>5430943.6000000034</v>
      </c>
    </row>
    <row r="1745" spans="1:7" x14ac:dyDescent="0.2">
      <c r="A1745" s="12" t="s">
        <v>413</v>
      </c>
      <c r="B1745" s="12" t="s">
        <v>4</v>
      </c>
      <c r="C1745" s="12">
        <v>2010</v>
      </c>
      <c r="D1745" s="12" t="s">
        <v>380</v>
      </c>
      <c r="E1745" s="12" t="s">
        <v>369</v>
      </c>
      <c r="F1745" s="12">
        <v>7</v>
      </c>
      <c r="G1745" s="15">
        <v>5424008.570000004</v>
      </c>
    </row>
    <row r="1746" spans="1:7" x14ac:dyDescent="0.2">
      <c r="A1746" s="12" t="s">
        <v>448</v>
      </c>
      <c r="B1746" s="12" t="s">
        <v>4</v>
      </c>
      <c r="C1746" s="12">
        <v>2011</v>
      </c>
      <c r="D1746" s="12" t="s">
        <v>381</v>
      </c>
      <c r="E1746" s="12" t="s">
        <v>372</v>
      </c>
      <c r="F1746" s="12">
        <v>10</v>
      </c>
      <c r="G1746" s="15">
        <v>5422666.4400000004</v>
      </c>
    </row>
    <row r="1747" spans="1:7" x14ac:dyDescent="0.2">
      <c r="A1747" s="12" t="s">
        <v>411</v>
      </c>
      <c r="B1747" s="12" t="s">
        <v>4</v>
      </c>
      <c r="C1747" s="12">
        <v>2014</v>
      </c>
      <c r="D1747" s="12" t="s">
        <v>381</v>
      </c>
      <c r="E1747" s="12" t="s">
        <v>374</v>
      </c>
      <c r="F1747" s="12">
        <v>12</v>
      </c>
      <c r="G1747" s="15">
        <v>5364796.540000001</v>
      </c>
    </row>
    <row r="1748" spans="1:7" x14ac:dyDescent="0.2">
      <c r="A1748" s="12" t="s">
        <v>420</v>
      </c>
      <c r="B1748" s="12" t="s">
        <v>4</v>
      </c>
      <c r="C1748" s="12">
        <v>2012</v>
      </c>
      <c r="D1748" s="12" t="s">
        <v>382</v>
      </c>
      <c r="E1748" s="12" t="s">
        <v>376</v>
      </c>
      <c r="F1748" s="12">
        <v>2</v>
      </c>
      <c r="G1748" s="15">
        <v>5349106.7999999989</v>
      </c>
    </row>
    <row r="1749" spans="1:7" x14ac:dyDescent="0.2">
      <c r="A1749" s="12" t="s">
        <v>453</v>
      </c>
      <c r="B1749" s="12" t="s">
        <v>4</v>
      </c>
      <c r="C1749" s="12">
        <v>2011</v>
      </c>
      <c r="D1749" s="12" t="s">
        <v>380</v>
      </c>
      <c r="E1749" s="12" t="s">
        <v>369</v>
      </c>
      <c r="F1749" s="12">
        <v>7</v>
      </c>
      <c r="G1749" s="15">
        <v>5317288.9899999974</v>
      </c>
    </row>
    <row r="1750" spans="1:7" x14ac:dyDescent="0.2">
      <c r="A1750" s="12" t="s">
        <v>413</v>
      </c>
      <c r="B1750" s="12" t="s">
        <v>4</v>
      </c>
      <c r="C1750" s="12">
        <v>2010</v>
      </c>
      <c r="D1750" s="12" t="s">
        <v>382</v>
      </c>
      <c r="E1750" s="12" t="s">
        <v>377</v>
      </c>
      <c r="F1750" s="12">
        <v>3</v>
      </c>
      <c r="G1750" s="15">
        <v>5316039.4800000014</v>
      </c>
    </row>
    <row r="1751" spans="1:7" x14ac:dyDescent="0.2">
      <c r="A1751" s="12" t="s">
        <v>420</v>
      </c>
      <c r="B1751" s="12" t="s">
        <v>4</v>
      </c>
      <c r="C1751" s="12">
        <v>2012</v>
      </c>
      <c r="D1751" s="12" t="s">
        <v>382</v>
      </c>
      <c r="E1751" s="12" t="s">
        <v>375</v>
      </c>
      <c r="F1751" s="12">
        <v>1</v>
      </c>
      <c r="G1751" s="15">
        <v>5275786.5499999989</v>
      </c>
    </row>
    <row r="1752" spans="1:7" x14ac:dyDescent="0.2">
      <c r="A1752" s="12" t="s">
        <v>419</v>
      </c>
      <c r="B1752" s="12" t="s">
        <v>4</v>
      </c>
      <c r="C1752" s="12">
        <v>2014</v>
      </c>
      <c r="D1752" s="12" t="s">
        <v>380</v>
      </c>
      <c r="E1752" s="12" t="s">
        <v>369</v>
      </c>
      <c r="F1752" s="12">
        <v>7</v>
      </c>
      <c r="G1752" s="15">
        <v>5162136.9100000076</v>
      </c>
    </row>
    <row r="1753" spans="1:7" x14ac:dyDescent="0.2">
      <c r="A1753" s="12" t="s">
        <v>420</v>
      </c>
      <c r="B1753" s="12" t="s">
        <v>4</v>
      </c>
      <c r="C1753" s="12">
        <v>2011</v>
      </c>
      <c r="D1753" s="12" t="s">
        <v>380</v>
      </c>
      <c r="E1753" s="12" t="s">
        <v>371</v>
      </c>
      <c r="F1753" s="12">
        <v>9</v>
      </c>
      <c r="G1753" s="15">
        <v>5128147.2300000014</v>
      </c>
    </row>
    <row r="1754" spans="1:7" x14ac:dyDescent="0.2">
      <c r="A1754" s="12" t="s">
        <v>420</v>
      </c>
      <c r="B1754" s="12" t="s">
        <v>4</v>
      </c>
      <c r="C1754" s="12">
        <v>2011</v>
      </c>
      <c r="D1754" s="12" t="s">
        <v>380</v>
      </c>
      <c r="E1754" s="12" t="s">
        <v>370</v>
      </c>
      <c r="F1754" s="12">
        <v>8</v>
      </c>
      <c r="G1754" s="15">
        <v>5018694.1899999995</v>
      </c>
    </row>
    <row r="1755" spans="1:7" x14ac:dyDescent="0.2">
      <c r="A1755" s="12" t="s">
        <v>413</v>
      </c>
      <c r="B1755" s="12" t="s">
        <v>4</v>
      </c>
      <c r="C1755" s="12">
        <v>2010</v>
      </c>
      <c r="D1755" s="12" t="s">
        <v>379</v>
      </c>
      <c r="E1755" s="12" t="s">
        <v>368</v>
      </c>
      <c r="F1755" s="12">
        <v>6</v>
      </c>
      <c r="G1755" s="15">
        <v>5009672.5000000028</v>
      </c>
    </row>
    <row r="1756" spans="1:7" x14ac:dyDescent="0.2">
      <c r="A1756" s="12" t="s">
        <v>413</v>
      </c>
      <c r="B1756" s="12" t="s">
        <v>4</v>
      </c>
      <c r="C1756" s="12">
        <v>2010</v>
      </c>
      <c r="D1756" s="12" t="s">
        <v>379</v>
      </c>
      <c r="E1756" s="12" t="s">
        <v>366</v>
      </c>
      <c r="F1756" s="12">
        <v>4</v>
      </c>
      <c r="G1756" s="15">
        <v>4974877.7699999996</v>
      </c>
    </row>
    <row r="1757" spans="1:7" x14ac:dyDescent="0.2">
      <c r="A1757" s="12" t="s">
        <v>453</v>
      </c>
      <c r="B1757" s="12" t="s">
        <v>4</v>
      </c>
      <c r="C1757" s="12">
        <v>2011</v>
      </c>
      <c r="D1757" s="12" t="s">
        <v>382</v>
      </c>
      <c r="E1757" s="12" t="s">
        <v>377</v>
      </c>
      <c r="F1757" s="12">
        <v>3</v>
      </c>
      <c r="G1757" s="15">
        <v>4950917.9199999981</v>
      </c>
    </row>
    <row r="1758" spans="1:7" x14ac:dyDescent="0.2">
      <c r="A1758" s="12" t="s">
        <v>419</v>
      </c>
      <c r="B1758" s="12" t="s">
        <v>4</v>
      </c>
      <c r="C1758" s="12">
        <v>2014</v>
      </c>
      <c r="D1758" s="12" t="s">
        <v>379</v>
      </c>
      <c r="E1758" s="12" t="s">
        <v>368</v>
      </c>
      <c r="F1758" s="12">
        <v>6</v>
      </c>
      <c r="G1758" s="15">
        <v>4934228.4100000057</v>
      </c>
    </row>
    <row r="1759" spans="1:7" x14ac:dyDescent="0.2">
      <c r="A1759" s="12" t="s">
        <v>420</v>
      </c>
      <c r="B1759" s="12" t="s">
        <v>4</v>
      </c>
      <c r="C1759" s="12">
        <v>2010</v>
      </c>
      <c r="D1759" s="12" t="s">
        <v>381</v>
      </c>
      <c r="E1759" s="12" t="s">
        <v>374</v>
      </c>
      <c r="F1759" s="12">
        <v>12</v>
      </c>
      <c r="G1759" s="15">
        <v>4932950.8699999992</v>
      </c>
    </row>
    <row r="1760" spans="1:7" x14ac:dyDescent="0.2">
      <c r="A1760" s="12" t="s">
        <v>415</v>
      </c>
      <c r="B1760" s="12" t="s">
        <v>4</v>
      </c>
      <c r="C1760" s="12">
        <v>2014</v>
      </c>
      <c r="D1760" s="12" t="s">
        <v>379</v>
      </c>
      <c r="E1760" s="12" t="s">
        <v>368</v>
      </c>
      <c r="F1760" s="12">
        <v>6</v>
      </c>
      <c r="G1760" s="15">
        <v>4924288.6000000015</v>
      </c>
    </row>
    <row r="1761" spans="1:7" x14ac:dyDescent="0.2">
      <c r="A1761" s="12" t="s">
        <v>419</v>
      </c>
      <c r="B1761" s="12" t="s">
        <v>4</v>
      </c>
      <c r="C1761" s="12">
        <v>2014</v>
      </c>
      <c r="D1761" s="12" t="s">
        <v>380</v>
      </c>
      <c r="E1761" s="12" t="s">
        <v>370</v>
      </c>
      <c r="F1761" s="12">
        <v>8</v>
      </c>
      <c r="G1761" s="15">
        <v>4886200.8199999994</v>
      </c>
    </row>
    <row r="1762" spans="1:7" x14ac:dyDescent="0.2">
      <c r="A1762" s="12" t="s">
        <v>419</v>
      </c>
      <c r="B1762" s="12" t="s">
        <v>4</v>
      </c>
      <c r="C1762" s="12">
        <v>2014</v>
      </c>
      <c r="D1762" s="12" t="s">
        <v>382</v>
      </c>
      <c r="E1762" s="12" t="s">
        <v>376</v>
      </c>
      <c r="F1762" s="12">
        <v>2</v>
      </c>
      <c r="G1762" s="15">
        <v>4886014.1899999976</v>
      </c>
    </row>
    <row r="1763" spans="1:7" x14ac:dyDescent="0.2">
      <c r="A1763" s="12" t="s">
        <v>419</v>
      </c>
      <c r="B1763" s="12" t="s">
        <v>4</v>
      </c>
      <c r="C1763" s="12">
        <v>2014</v>
      </c>
      <c r="D1763" s="12" t="s">
        <v>379</v>
      </c>
      <c r="E1763" s="12" t="s">
        <v>367</v>
      </c>
      <c r="F1763" s="12">
        <v>5</v>
      </c>
      <c r="G1763" s="15">
        <v>4838688.6800000034</v>
      </c>
    </row>
    <row r="1764" spans="1:7" x14ac:dyDescent="0.2">
      <c r="A1764" s="12" t="s">
        <v>453</v>
      </c>
      <c r="B1764" s="12" t="s">
        <v>4</v>
      </c>
      <c r="C1764" s="12">
        <v>2011</v>
      </c>
      <c r="D1764" s="12" t="s">
        <v>379</v>
      </c>
      <c r="E1764" s="12" t="s">
        <v>366</v>
      </c>
      <c r="F1764" s="12">
        <v>4</v>
      </c>
      <c r="G1764" s="15">
        <v>4781658.129999999</v>
      </c>
    </row>
    <row r="1765" spans="1:7" x14ac:dyDescent="0.2">
      <c r="A1765" s="12" t="s">
        <v>413</v>
      </c>
      <c r="B1765" s="12" t="s">
        <v>4</v>
      </c>
      <c r="C1765" s="12">
        <v>2010</v>
      </c>
      <c r="D1765" s="12" t="s">
        <v>379</v>
      </c>
      <c r="E1765" s="12" t="s">
        <v>367</v>
      </c>
      <c r="F1765" s="12">
        <v>5</v>
      </c>
      <c r="G1765" s="15">
        <v>4730167.6799999978</v>
      </c>
    </row>
    <row r="1766" spans="1:7" x14ac:dyDescent="0.2">
      <c r="A1766" s="12" t="s">
        <v>413</v>
      </c>
      <c r="B1766" s="12" t="s">
        <v>4</v>
      </c>
      <c r="C1766" s="12">
        <v>2010</v>
      </c>
      <c r="D1766" s="12" t="s">
        <v>382</v>
      </c>
      <c r="E1766" s="12" t="s">
        <v>376</v>
      </c>
      <c r="F1766" s="12">
        <v>2</v>
      </c>
      <c r="G1766" s="15">
        <v>4715022.4400000013</v>
      </c>
    </row>
    <row r="1767" spans="1:7" x14ac:dyDescent="0.2">
      <c r="A1767" s="12" t="s">
        <v>413</v>
      </c>
      <c r="B1767" s="12" t="s">
        <v>4</v>
      </c>
      <c r="C1767" s="12">
        <v>2010</v>
      </c>
      <c r="D1767" s="12" t="s">
        <v>382</v>
      </c>
      <c r="E1767" s="12" t="s">
        <v>375</v>
      </c>
      <c r="F1767" s="12">
        <v>1</v>
      </c>
      <c r="G1767" s="15">
        <v>4651951.3299999991</v>
      </c>
    </row>
    <row r="1768" spans="1:7" x14ac:dyDescent="0.2">
      <c r="A1768" s="12" t="s">
        <v>415</v>
      </c>
      <c r="B1768" s="12" t="s">
        <v>4</v>
      </c>
      <c r="C1768" s="12">
        <v>2014</v>
      </c>
      <c r="D1768" s="12" t="s">
        <v>379</v>
      </c>
      <c r="E1768" s="12" t="s">
        <v>366</v>
      </c>
      <c r="F1768" s="12">
        <v>4</v>
      </c>
      <c r="G1768" s="15">
        <v>4564222.2500000028</v>
      </c>
    </row>
    <row r="1769" spans="1:7" x14ac:dyDescent="0.2">
      <c r="A1769" s="12" t="s">
        <v>420</v>
      </c>
      <c r="B1769" s="12" t="s">
        <v>4</v>
      </c>
      <c r="C1769" s="12">
        <v>2011</v>
      </c>
      <c r="D1769" s="12" t="s">
        <v>379</v>
      </c>
      <c r="E1769" s="12" t="s">
        <v>368</v>
      </c>
      <c r="F1769" s="12">
        <v>6</v>
      </c>
      <c r="G1769" s="15">
        <v>4557037.370000001</v>
      </c>
    </row>
    <row r="1770" spans="1:7" x14ac:dyDescent="0.2">
      <c r="A1770" s="12" t="s">
        <v>419</v>
      </c>
      <c r="B1770" s="12" t="s">
        <v>4</v>
      </c>
      <c r="C1770" s="12">
        <v>2013</v>
      </c>
      <c r="D1770" s="12" t="s">
        <v>381</v>
      </c>
      <c r="E1770" s="12" t="s">
        <v>372</v>
      </c>
      <c r="F1770" s="12">
        <v>10</v>
      </c>
      <c r="G1770" s="15">
        <v>4520602.9799999986</v>
      </c>
    </row>
    <row r="1771" spans="1:7" x14ac:dyDescent="0.2">
      <c r="A1771" s="12" t="s">
        <v>420</v>
      </c>
      <c r="B1771" s="12" t="s">
        <v>4</v>
      </c>
      <c r="C1771" s="12">
        <v>2011</v>
      </c>
      <c r="D1771" s="12" t="s">
        <v>379</v>
      </c>
      <c r="E1771" s="12" t="s">
        <v>367</v>
      </c>
      <c r="F1771" s="12">
        <v>5</v>
      </c>
      <c r="G1771" s="15">
        <v>4517499.5400000019</v>
      </c>
    </row>
    <row r="1772" spans="1:7" x14ac:dyDescent="0.2">
      <c r="A1772" s="12" t="s">
        <v>415</v>
      </c>
      <c r="B1772" s="12" t="s">
        <v>4</v>
      </c>
      <c r="C1772" s="12">
        <v>2014</v>
      </c>
      <c r="D1772" s="12" t="s">
        <v>382</v>
      </c>
      <c r="E1772" s="12" t="s">
        <v>376</v>
      </c>
      <c r="F1772" s="12">
        <v>2</v>
      </c>
      <c r="G1772" s="15">
        <v>4482155.97</v>
      </c>
    </row>
    <row r="1773" spans="1:7" x14ac:dyDescent="0.2">
      <c r="A1773" s="12" t="s">
        <v>428</v>
      </c>
      <c r="B1773" s="12" t="s">
        <v>11</v>
      </c>
      <c r="C1773" s="12">
        <v>2010</v>
      </c>
      <c r="D1773" s="12" t="s">
        <v>379</v>
      </c>
      <c r="E1773" s="12" t="s">
        <v>368</v>
      </c>
      <c r="F1773" s="12">
        <v>6</v>
      </c>
      <c r="G1773" s="15">
        <v>75.164232999999996</v>
      </c>
    </row>
    <row r="1774" spans="1:7" x14ac:dyDescent="0.2">
      <c r="A1774" s="12" t="s">
        <v>428</v>
      </c>
      <c r="B1774" s="12" t="s">
        <v>11</v>
      </c>
      <c r="C1774" s="12">
        <v>2010</v>
      </c>
      <c r="D1774" s="12" t="s">
        <v>380</v>
      </c>
      <c r="E1774" s="12" t="s">
        <v>369</v>
      </c>
      <c r="F1774" s="12">
        <v>7</v>
      </c>
      <c r="G1774" s="15">
        <v>2104.5985430000001</v>
      </c>
    </row>
    <row r="1775" spans="1:7" x14ac:dyDescent="0.2">
      <c r="A1775" s="12" t="s">
        <v>428</v>
      </c>
      <c r="B1775" s="12" t="s">
        <v>11</v>
      </c>
      <c r="C1775" s="12">
        <v>2010</v>
      </c>
      <c r="D1775" s="12" t="s">
        <v>380</v>
      </c>
      <c r="E1775" s="12" t="s">
        <v>370</v>
      </c>
      <c r="F1775" s="12">
        <v>8</v>
      </c>
      <c r="G1775" s="15">
        <v>6063.2481899999984</v>
      </c>
    </row>
    <row r="1776" spans="1:7" x14ac:dyDescent="0.2">
      <c r="A1776" s="12" t="s">
        <v>428</v>
      </c>
      <c r="B1776" s="12" t="s">
        <v>11</v>
      </c>
      <c r="C1776" s="12">
        <v>2010</v>
      </c>
      <c r="D1776" s="12" t="s">
        <v>380</v>
      </c>
      <c r="E1776" s="12" t="s">
        <v>371</v>
      </c>
      <c r="F1776" s="12">
        <v>9</v>
      </c>
      <c r="G1776" s="15">
        <v>4910.7299380000004</v>
      </c>
    </row>
    <row r="1777" spans="1:7" x14ac:dyDescent="0.2">
      <c r="A1777" s="12" t="s">
        <v>428</v>
      </c>
      <c r="B1777" s="12" t="s">
        <v>11</v>
      </c>
      <c r="C1777" s="12">
        <v>2010</v>
      </c>
      <c r="D1777" s="12" t="s">
        <v>381</v>
      </c>
      <c r="E1777" s="12" t="s">
        <v>372</v>
      </c>
      <c r="F1777" s="12">
        <v>10</v>
      </c>
      <c r="G1777" s="15">
        <v>4234.2518309999996</v>
      </c>
    </row>
    <row r="1778" spans="1:7" x14ac:dyDescent="0.2">
      <c r="A1778" s="12" t="s">
        <v>428</v>
      </c>
      <c r="B1778" s="12" t="s">
        <v>11</v>
      </c>
      <c r="C1778" s="12">
        <v>2010</v>
      </c>
      <c r="D1778" s="12" t="s">
        <v>381</v>
      </c>
      <c r="E1778" s="12" t="s">
        <v>373</v>
      </c>
      <c r="F1778" s="12">
        <v>11</v>
      </c>
      <c r="G1778" s="15">
        <v>7315.9854190000015</v>
      </c>
    </row>
    <row r="1779" spans="1:7" x14ac:dyDescent="0.2">
      <c r="A1779" s="12" t="s">
        <v>428</v>
      </c>
      <c r="B1779" s="12" t="s">
        <v>11</v>
      </c>
      <c r="C1779" s="12">
        <v>2010</v>
      </c>
      <c r="D1779" s="12" t="s">
        <v>381</v>
      </c>
      <c r="E1779" s="12" t="s">
        <v>374</v>
      </c>
      <c r="F1779" s="12">
        <v>12</v>
      </c>
      <c r="G1779" s="15">
        <v>6439.0693570000003</v>
      </c>
    </row>
    <row r="1780" spans="1:7" x14ac:dyDescent="0.2">
      <c r="A1780" s="12" t="s">
        <v>428</v>
      </c>
      <c r="B1780" s="12" t="s">
        <v>11</v>
      </c>
      <c r="C1780" s="12">
        <v>2011</v>
      </c>
      <c r="D1780" s="12" t="s">
        <v>382</v>
      </c>
      <c r="E1780" s="12" t="s">
        <v>375</v>
      </c>
      <c r="F1780" s="12">
        <v>1</v>
      </c>
      <c r="G1780" s="15">
        <v>7391.1496479999996</v>
      </c>
    </row>
    <row r="1781" spans="1:7" x14ac:dyDescent="0.2">
      <c r="A1781" s="12" t="s">
        <v>428</v>
      </c>
      <c r="B1781" s="12" t="s">
        <v>11</v>
      </c>
      <c r="C1781" s="12">
        <v>2011</v>
      </c>
      <c r="D1781" s="12" t="s">
        <v>382</v>
      </c>
      <c r="E1781" s="12" t="s">
        <v>376</v>
      </c>
      <c r="F1781" s="12">
        <v>2</v>
      </c>
      <c r="G1781" s="15">
        <v>3532.7189869999993</v>
      </c>
    </row>
    <row r="1782" spans="1:7" x14ac:dyDescent="0.2">
      <c r="A1782" s="12" t="s">
        <v>428</v>
      </c>
      <c r="B1782" s="12" t="s">
        <v>11</v>
      </c>
      <c r="C1782" s="12">
        <v>2011</v>
      </c>
      <c r="D1782" s="12" t="s">
        <v>382</v>
      </c>
      <c r="E1782" s="12" t="s">
        <v>377</v>
      </c>
      <c r="F1782" s="12">
        <v>3</v>
      </c>
      <c r="G1782" s="15">
        <v>3507.664237</v>
      </c>
    </row>
    <row r="1783" spans="1:7" x14ac:dyDescent="0.2">
      <c r="A1783" s="12" t="s">
        <v>428</v>
      </c>
      <c r="B1783" s="12" t="s">
        <v>11</v>
      </c>
      <c r="C1783" s="12">
        <v>2011</v>
      </c>
      <c r="D1783" s="12" t="s">
        <v>379</v>
      </c>
      <c r="E1783" s="12" t="s">
        <v>366</v>
      </c>
      <c r="F1783" s="12">
        <v>4</v>
      </c>
      <c r="G1783" s="15">
        <v>5010.9489130000002</v>
      </c>
    </row>
    <row r="1784" spans="1:7" x14ac:dyDescent="0.2">
      <c r="A1784" s="12" t="s">
        <v>428</v>
      </c>
      <c r="B1784" s="12" t="s">
        <v>11</v>
      </c>
      <c r="C1784" s="12">
        <v>2011</v>
      </c>
      <c r="D1784" s="12" t="s">
        <v>379</v>
      </c>
      <c r="E1784" s="12" t="s">
        <v>367</v>
      </c>
      <c r="F1784" s="12">
        <v>5</v>
      </c>
      <c r="G1784" s="15">
        <v>7992.4635190000008</v>
      </c>
    </row>
    <row r="1785" spans="1:7" x14ac:dyDescent="0.2">
      <c r="A1785" s="12" t="s">
        <v>428</v>
      </c>
      <c r="B1785" s="12" t="s">
        <v>11</v>
      </c>
      <c r="C1785" s="12">
        <v>2011</v>
      </c>
      <c r="D1785" s="12" t="s">
        <v>379</v>
      </c>
      <c r="E1785" s="12" t="s">
        <v>368</v>
      </c>
      <c r="F1785" s="12">
        <v>6</v>
      </c>
      <c r="G1785" s="15">
        <v>3232.0620469999994</v>
      </c>
    </row>
    <row r="1786" spans="1:7" x14ac:dyDescent="0.2">
      <c r="A1786" s="12" t="s">
        <v>428</v>
      </c>
      <c r="B1786" s="12" t="s">
        <v>11</v>
      </c>
      <c r="C1786" s="12">
        <v>2011</v>
      </c>
      <c r="D1786" s="12" t="s">
        <v>380</v>
      </c>
      <c r="E1786" s="12" t="s">
        <v>369</v>
      </c>
      <c r="F1786" s="12">
        <v>7</v>
      </c>
      <c r="G1786" s="15">
        <v>4935.784681000001</v>
      </c>
    </row>
    <row r="1787" spans="1:7" x14ac:dyDescent="0.2">
      <c r="A1787" s="12" t="s">
        <v>428</v>
      </c>
      <c r="B1787" s="12" t="s">
        <v>11</v>
      </c>
      <c r="C1787" s="12">
        <v>2011</v>
      </c>
      <c r="D1787" s="12" t="s">
        <v>380</v>
      </c>
      <c r="E1787" s="12" t="s">
        <v>370</v>
      </c>
      <c r="F1787" s="12">
        <v>8</v>
      </c>
      <c r="G1787" s="15">
        <v>4810.5109549999988</v>
      </c>
    </row>
    <row r="1788" spans="1:7" x14ac:dyDescent="0.2">
      <c r="A1788" s="12" t="s">
        <v>428</v>
      </c>
      <c r="B1788" s="12" t="s">
        <v>11</v>
      </c>
      <c r="C1788" s="12">
        <v>2011</v>
      </c>
      <c r="D1788" s="12" t="s">
        <v>380</v>
      </c>
      <c r="E1788" s="12" t="s">
        <v>371</v>
      </c>
      <c r="F1788" s="12">
        <v>9</v>
      </c>
      <c r="G1788" s="15">
        <v>6313.7956329999988</v>
      </c>
    </row>
    <row r="1789" spans="1:7" x14ac:dyDescent="0.2">
      <c r="A1789" s="12" t="s">
        <v>428</v>
      </c>
      <c r="B1789" s="12" t="s">
        <v>11</v>
      </c>
      <c r="C1789" s="12">
        <v>2011</v>
      </c>
      <c r="D1789" s="12" t="s">
        <v>381</v>
      </c>
      <c r="E1789" s="12" t="s">
        <v>372</v>
      </c>
      <c r="F1789" s="12">
        <v>10</v>
      </c>
      <c r="G1789" s="15">
        <v>8067.6277540000001</v>
      </c>
    </row>
    <row r="1790" spans="1:7" x14ac:dyDescent="0.2">
      <c r="A1790" s="12" t="s">
        <v>428</v>
      </c>
      <c r="B1790" s="12" t="s">
        <v>11</v>
      </c>
      <c r="C1790" s="12">
        <v>2011</v>
      </c>
      <c r="D1790" s="12" t="s">
        <v>381</v>
      </c>
      <c r="E1790" s="12" t="s">
        <v>373</v>
      </c>
      <c r="F1790" s="12">
        <v>11</v>
      </c>
      <c r="G1790" s="15">
        <v>7766.9708139999993</v>
      </c>
    </row>
    <row r="1791" spans="1:7" x14ac:dyDescent="0.2">
      <c r="A1791" s="12" t="s">
        <v>428</v>
      </c>
      <c r="B1791" s="12" t="s">
        <v>11</v>
      </c>
      <c r="C1791" s="12">
        <v>2011</v>
      </c>
      <c r="D1791" s="12" t="s">
        <v>381</v>
      </c>
      <c r="E1791" s="12" t="s">
        <v>374</v>
      </c>
      <c r="F1791" s="12">
        <v>12</v>
      </c>
      <c r="G1791" s="15">
        <v>7065.437968000002</v>
      </c>
    </row>
    <row r="1792" spans="1:7" x14ac:dyDescent="0.2">
      <c r="A1792" s="12" t="s">
        <v>428</v>
      </c>
      <c r="B1792" s="12" t="s">
        <v>11</v>
      </c>
      <c r="C1792" s="12">
        <v>2012</v>
      </c>
      <c r="D1792" s="12" t="s">
        <v>382</v>
      </c>
      <c r="E1792" s="12" t="s">
        <v>375</v>
      </c>
      <c r="F1792" s="12">
        <v>1</v>
      </c>
      <c r="G1792" s="15">
        <v>11374.854045000002</v>
      </c>
    </row>
    <row r="1793" spans="1:7" x14ac:dyDescent="0.2">
      <c r="A1793" s="12" t="s">
        <v>428</v>
      </c>
      <c r="B1793" s="12" t="s">
        <v>11</v>
      </c>
      <c r="C1793" s="12">
        <v>2012</v>
      </c>
      <c r="D1793" s="12" t="s">
        <v>382</v>
      </c>
      <c r="E1793" s="12" t="s">
        <v>376</v>
      </c>
      <c r="F1793" s="12">
        <v>2</v>
      </c>
      <c r="G1793" s="15">
        <v>10873.759147999999</v>
      </c>
    </row>
    <row r="1794" spans="1:7" x14ac:dyDescent="0.2">
      <c r="A1794" s="12" t="s">
        <v>428</v>
      </c>
      <c r="B1794" s="12" t="s">
        <v>11</v>
      </c>
      <c r="C1794" s="12">
        <v>2012</v>
      </c>
      <c r="D1794" s="12" t="s">
        <v>382</v>
      </c>
      <c r="E1794" s="12" t="s">
        <v>377</v>
      </c>
      <c r="F1794" s="12">
        <v>3</v>
      </c>
      <c r="G1794" s="15">
        <v>12802.974483000004</v>
      </c>
    </row>
    <row r="1795" spans="1:7" x14ac:dyDescent="0.2">
      <c r="A1795" s="12" t="s">
        <v>428</v>
      </c>
      <c r="B1795" s="12" t="s">
        <v>11</v>
      </c>
      <c r="C1795" s="12">
        <v>2012</v>
      </c>
      <c r="D1795" s="12" t="s">
        <v>379</v>
      </c>
      <c r="E1795" s="12" t="s">
        <v>366</v>
      </c>
      <c r="F1795" s="12">
        <v>4</v>
      </c>
      <c r="G1795" s="15">
        <v>18089.525588999993</v>
      </c>
    </row>
    <row r="1796" spans="1:7" x14ac:dyDescent="0.2">
      <c r="A1796" s="12" t="s">
        <v>428</v>
      </c>
      <c r="B1796" s="12" t="s">
        <v>11</v>
      </c>
      <c r="C1796" s="12">
        <v>2012</v>
      </c>
      <c r="D1796" s="12" t="s">
        <v>379</v>
      </c>
      <c r="E1796" s="12" t="s">
        <v>367</v>
      </c>
      <c r="F1796" s="12">
        <v>5</v>
      </c>
      <c r="G1796" s="15">
        <v>17939.197121999994</v>
      </c>
    </row>
    <row r="1797" spans="1:7" x14ac:dyDescent="0.2">
      <c r="A1797" s="12" t="s">
        <v>428</v>
      </c>
      <c r="B1797" s="12" t="s">
        <v>11</v>
      </c>
      <c r="C1797" s="12">
        <v>2012</v>
      </c>
      <c r="D1797" s="12" t="s">
        <v>379</v>
      </c>
      <c r="E1797" s="12" t="s">
        <v>368</v>
      </c>
      <c r="F1797" s="12">
        <v>6</v>
      </c>
      <c r="G1797" s="15">
        <v>15558.996383999998</v>
      </c>
    </row>
    <row r="1798" spans="1:7" x14ac:dyDescent="0.2">
      <c r="A1798" s="12" t="s">
        <v>428</v>
      </c>
      <c r="B1798" s="12" t="s">
        <v>11</v>
      </c>
      <c r="C1798" s="12">
        <v>2012</v>
      </c>
      <c r="D1798" s="12" t="s">
        <v>380</v>
      </c>
      <c r="E1798" s="12" t="s">
        <v>369</v>
      </c>
      <c r="F1798" s="12">
        <v>7</v>
      </c>
      <c r="G1798" s="15">
        <v>31794.470882999995</v>
      </c>
    </row>
    <row r="1799" spans="1:7" x14ac:dyDescent="0.2">
      <c r="A1799" s="12" t="s">
        <v>428</v>
      </c>
      <c r="B1799" s="12" t="s">
        <v>11</v>
      </c>
      <c r="C1799" s="12">
        <v>2012</v>
      </c>
      <c r="D1799" s="12" t="s">
        <v>380</v>
      </c>
      <c r="E1799" s="12" t="s">
        <v>370</v>
      </c>
      <c r="F1799" s="12">
        <v>8</v>
      </c>
      <c r="G1799" s="15">
        <v>18164.689822</v>
      </c>
    </row>
    <row r="1800" spans="1:7" x14ac:dyDescent="0.2">
      <c r="A1800" s="12" t="s">
        <v>428</v>
      </c>
      <c r="B1800" s="12" t="s">
        <v>11</v>
      </c>
      <c r="C1800" s="12">
        <v>2012</v>
      </c>
      <c r="D1800" s="12" t="s">
        <v>380</v>
      </c>
      <c r="E1800" s="12" t="s">
        <v>371</v>
      </c>
      <c r="F1800" s="12">
        <v>9</v>
      </c>
      <c r="G1800" s="15">
        <v>18089.525592999998</v>
      </c>
    </row>
    <row r="1801" spans="1:7" x14ac:dyDescent="0.2">
      <c r="A1801" s="12" t="s">
        <v>428</v>
      </c>
      <c r="B1801" s="12" t="s">
        <v>11</v>
      </c>
      <c r="C1801" s="12">
        <v>2012</v>
      </c>
      <c r="D1801" s="12" t="s">
        <v>381</v>
      </c>
      <c r="E1801" s="12" t="s">
        <v>372</v>
      </c>
      <c r="F1801" s="12">
        <v>10</v>
      </c>
      <c r="G1801" s="15">
        <v>24729.032913999992</v>
      </c>
    </row>
    <row r="1802" spans="1:7" x14ac:dyDescent="0.2">
      <c r="A1802" s="12" t="s">
        <v>428</v>
      </c>
      <c r="B1802" s="12" t="s">
        <v>11</v>
      </c>
      <c r="C1802" s="12">
        <v>2012</v>
      </c>
      <c r="D1802" s="12" t="s">
        <v>381</v>
      </c>
      <c r="E1802" s="12" t="s">
        <v>373</v>
      </c>
      <c r="F1802" s="12">
        <v>11</v>
      </c>
      <c r="G1802" s="15">
        <v>36604.981848999989</v>
      </c>
    </row>
    <row r="1803" spans="1:7" x14ac:dyDescent="0.2">
      <c r="A1803" s="12" t="s">
        <v>428</v>
      </c>
      <c r="B1803" s="12" t="s">
        <v>11</v>
      </c>
      <c r="C1803" s="12">
        <v>2012</v>
      </c>
      <c r="D1803" s="12" t="s">
        <v>381</v>
      </c>
      <c r="E1803" s="12" t="s">
        <v>374</v>
      </c>
      <c r="F1803" s="12">
        <v>12</v>
      </c>
      <c r="G1803" s="15">
        <v>26382.646051999989</v>
      </c>
    </row>
    <row r="1804" spans="1:7" x14ac:dyDescent="0.2">
      <c r="A1804" s="12" t="s">
        <v>428</v>
      </c>
      <c r="B1804" s="12" t="s">
        <v>11</v>
      </c>
      <c r="C1804" s="12">
        <v>2013</v>
      </c>
      <c r="D1804" s="12" t="s">
        <v>382</v>
      </c>
      <c r="E1804" s="12" t="s">
        <v>375</v>
      </c>
      <c r="F1804" s="12">
        <v>1</v>
      </c>
      <c r="G1804" s="15">
        <v>25029.689839999995</v>
      </c>
    </row>
    <row r="1805" spans="1:7" x14ac:dyDescent="0.2">
      <c r="A1805" s="12" t="s">
        <v>428</v>
      </c>
      <c r="B1805" s="12" t="s">
        <v>11</v>
      </c>
      <c r="C1805" s="12">
        <v>2013</v>
      </c>
      <c r="D1805" s="12" t="s">
        <v>382</v>
      </c>
      <c r="E1805" s="12" t="s">
        <v>376</v>
      </c>
      <c r="F1805" s="12">
        <v>2</v>
      </c>
      <c r="G1805" s="15">
        <v>20169.069384000006</v>
      </c>
    </row>
    <row r="1806" spans="1:7" x14ac:dyDescent="0.2">
      <c r="A1806" s="12" t="s">
        <v>428</v>
      </c>
      <c r="B1806" s="12" t="s">
        <v>11</v>
      </c>
      <c r="C1806" s="12">
        <v>2013</v>
      </c>
      <c r="D1806" s="12" t="s">
        <v>382</v>
      </c>
      <c r="E1806" s="12" t="s">
        <v>377</v>
      </c>
      <c r="F1806" s="12">
        <v>3</v>
      </c>
      <c r="G1806" s="15">
        <v>19818.302964999995</v>
      </c>
    </row>
    <row r="1807" spans="1:7" x14ac:dyDescent="0.2">
      <c r="A1807" s="12" t="s">
        <v>428</v>
      </c>
      <c r="B1807" s="12" t="s">
        <v>11</v>
      </c>
      <c r="C1807" s="12">
        <v>2013</v>
      </c>
      <c r="D1807" s="12" t="s">
        <v>379</v>
      </c>
      <c r="E1807" s="12" t="s">
        <v>366</v>
      </c>
      <c r="F1807" s="12">
        <v>4</v>
      </c>
      <c r="G1807" s="15">
        <v>22674.54384699999</v>
      </c>
    </row>
    <row r="1808" spans="1:7" x14ac:dyDescent="0.2">
      <c r="A1808" s="12" t="s">
        <v>428</v>
      </c>
      <c r="B1808" s="12" t="s">
        <v>11</v>
      </c>
      <c r="C1808" s="12">
        <v>2013</v>
      </c>
      <c r="D1808" s="12" t="s">
        <v>379</v>
      </c>
      <c r="E1808" s="12" t="s">
        <v>367</v>
      </c>
      <c r="F1808" s="12">
        <v>5</v>
      </c>
      <c r="G1808" s="15">
        <v>19617.865009000005</v>
      </c>
    </row>
    <row r="1809" spans="1:7" x14ac:dyDescent="0.2">
      <c r="A1809" s="12" t="s">
        <v>428</v>
      </c>
      <c r="B1809" s="12" t="s">
        <v>11</v>
      </c>
      <c r="C1809" s="12">
        <v>2013</v>
      </c>
      <c r="D1809" s="12" t="s">
        <v>379</v>
      </c>
      <c r="E1809" s="12" t="s">
        <v>368</v>
      </c>
      <c r="F1809" s="12">
        <v>6</v>
      </c>
      <c r="G1809" s="15">
        <v>19567.75551599999</v>
      </c>
    </row>
    <row r="1810" spans="1:7" x14ac:dyDescent="0.2">
      <c r="A1810" s="12" t="s">
        <v>428</v>
      </c>
      <c r="B1810" s="12" t="s">
        <v>11</v>
      </c>
      <c r="C1810" s="12">
        <v>2013</v>
      </c>
      <c r="D1810" s="12" t="s">
        <v>380</v>
      </c>
      <c r="E1810" s="12" t="s">
        <v>369</v>
      </c>
      <c r="F1810" s="12">
        <v>7</v>
      </c>
      <c r="G1810" s="15">
        <v>25255.182538000008</v>
      </c>
    </row>
    <row r="1811" spans="1:7" x14ac:dyDescent="0.2">
      <c r="A1811" s="12" t="s">
        <v>428</v>
      </c>
      <c r="B1811" s="12" t="s">
        <v>11</v>
      </c>
      <c r="C1811" s="12">
        <v>2013</v>
      </c>
      <c r="D1811" s="12" t="s">
        <v>380</v>
      </c>
      <c r="E1811" s="12" t="s">
        <v>370</v>
      </c>
      <c r="F1811" s="12">
        <v>8</v>
      </c>
      <c r="G1811" s="15">
        <v>21947.956255999998</v>
      </c>
    </row>
    <row r="1812" spans="1:7" x14ac:dyDescent="0.2">
      <c r="A1812" s="12" t="s">
        <v>428</v>
      </c>
      <c r="B1812" s="12" t="s">
        <v>11</v>
      </c>
      <c r="C1812" s="12">
        <v>2013</v>
      </c>
      <c r="D1812" s="12" t="s">
        <v>380</v>
      </c>
      <c r="E1812" s="12" t="s">
        <v>371</v>
      </c>
      <c r="F1812" s="12">
        <v>9</v>
      </c>
      <c r="G1812" s="15">
        <v>19868.412446999999</v>
      </c>
    </row>
    <row r="1813" spans="1:7" x14ac:dyDescent="0.2">
      <c r="A1813" s="12" t="s">
        <v>428</v>
      </c>
      <c r="B1813" s="12" t="s">
        <v>11</v>
      </c>
      <c r="C1813" s="12">
        <v>2013</v>
      </c>
      <c r="D1813" s="12" t="s">
        <v>381</v>
      </c>
      <c r="E1813" s="12" t="s">
        <v>372</v>
      </c>
      <c r="F1813" s="12">
        <v>10</v>
      </c>
      <c r="G1813" s="15">
        <v>21146.204426999997</v>
      </c>
    </row>
    <row r="1814" spans="1:7" x14ac:dyDescent="0.2">
      <c r="A1814" s="12" t="s">
        <v>428</v>
      </c>
      <c r="B1814" s="12" t="s">
        <v>11</v>
      </c>
      <c r="C1814" s="12">
        <v>2013</v>
      </c>
      <c r="D1814" s="12" t="s">
        <v>381</v>
      </c>
      <c r="E1814" s="12" t="s">
        <v>373</v>
      </c>
      <c r="F1814" s="12">
        <v>11</v>
      </c>
      <c r="G1814" s="15">
        <v>19517.646022000001</v>
      </c>
    </row>
    <row r="1815" spans="1:7" x14ac:dyDescent="0.2">
      <c r="A1815" s="12" t="s">
        <v>428</v>
      </c>
      <c r="B1815" s="12" t="s">
        <v>11</v>
      </c>
      <c r="C1815" s="12">
        <v>2013</v>
      </c>
      <c r="D1815" s="12" t="s">
        <v>381</v>
      </c>
      <c r="E1815" s="12" t="s">
        <v>374</v>
      </c>
      <c r="F1815" s="12">
        <v>12</v>
      </c>
      <c r="G1815" s="15">
        <v>28361.970873999991</v>
      </c>
    </row>
    <row r="1816" spans="1:7" x14ac:dyDescent="0.2">
      <c r="A1816" s="12" t="s">
        <v>428</v>
      </c>
      <c r="B1816" s="12" t="s">
        <v>11</v>
      </c>
      <c r="C1816" s="12">
        <v>2014</v>
      </c>
      <c r="D1816" s="12" t="s">
        <v>382</v>
      </c>
      <c r="E1816" s="12" t="s">
        <v>375</v>
      </c>
      <c r="F1816" s="12">
        <v>1</v>
      </c>
      <c r="G1816" s="15">
        <v>31594.032923999985</v>
      </c>
    </row>
    <row r="1817" spans="1:7" x14ac:dyDescent="0.2">
      <c r="A1817" s="12" t="s">
        <v>428</v>
      </c>
      <c r="B1817" s="12" t="s">
        <v>11</v>
      </c>
      <c r="C1817" s="12">
        <v>2014</v>
      </c>
      <c r="D1817" s="12" t="s">
        <v>382</v>
      </c>
      <c r="E1817" s="12" t="s">
        <v>376</v>
      </c>
      <c r="F1817" s="12">
        <v>2</v>
      </c>
      <c r="G1817" s="15">
        <v>30742.171603000003</v>
      </c>
    </row>
    <row r="1818" spans="1:7" x14ac:dyDescent="0.2">
      <c r="A1818" s="12" t="s">
        <v>428</v>
      </c>
      <c r="B1818" s="12" t="s">
        <v>11</v>
      </c>
      <c r="C1818" s="12">
        <v>2014</v>
      </c>
      <c r="D1818" s="12" t="s">
        <v>382</v>
      </c>
      <c r="E1818" s="12" t="s">
        <v>377</v>
      </c>
      <c r="F1818" s="12">
        <v>3</v>
      </c>
      <c r="G1818" s="15">
        <v>36730.255565000007</v>
      </c>
    </row>
    <row r="1819" spans="1:7" x14ac:dyDescent="0.2">
      <c r="A1819" s="12" t="s">
        <v>428</v>
      </c>
      <c r="B1819" s="12" t="s">
        <v>11</v>
      </c>
      <c r="C1819" s="12">
        <v>2014</v>
      </c>
      <c r="D1819" s="12" t="s">
        <v>379</v>
      </c>
      <c r="E1819" s="12" t="s">
        <v>366</v>
      </c>
      <c r="F1819" s="12">
        <v>4</v>
      </c>
      <c r="G1819" s="15">
        <v>33723.68620299999</v>
      </c>
    </row>
    <row r="1820" spans="1:7" x14ac:dyDescent="0.2">
      <c r="A1820" s="12" t="s">
        <v>428</v>
      </c>
      <c r="B1820" s="12" t="s">
        <v>11</v>
      </c>
      <c r="C1820" s="12">
        <v>2014</v>
      </c>
      <c r="D1820" s="12" t="s">
        <v>379</v>
      </c>
      <c r="E1820" s="12" t="s">
        <v>367</v>
      </c>
      <c r="F1820" s="12">
        <v>5</v>
      </c>
      <c r="G1820" s="15">
        <v>44171.514718999992</v>
      </c>
    </row>
    <row r="1821" spans="1:7" x14ac:dyDescent="0.2">
      <c r="A1821" s="12" t="s">
        <v>428</v>
      </c>
      <c r="B1821" s="12" t="s">
        <v>11</v>
      </c>
      <c r="C1821" s="12">
        <v>2014</v>
      </c>
      <c r="D1821" s="12" t="s">
        <v>379</v>
      </c>
      <c r="E1821" s="12" t="s">
        <v>368</v>
      </c>
      <c r="F1821" s="12">
        <v>6</v>
      </c>
      <c r="G1821" s="15">
        <v>31994.908833999987</v>
      </c>
    </row>
    <row r="1822" spans="1:7" x14ac:dyDescent="0.2">
      <c r="A1822" s="12" t="s">
        <v>428</v>
      </c>
      <c r="B1822" s="12" t="s">
        <v>11</v>
      </c>
      <c r="C1822" s="12">
        <v>2014</v>
      </c>
      <c r="D1822" s="12" t="s">
        <v>380</v>
      </c>
      <c r="E1822" s="12" t="s">
        <v>369</v>
      </c>
      <c r="F1822" s="12">
        <v>7</v>
      </c>
      <c r="G1822" s="15">
        <v>27660.438016999989</v>
      </c>
    </row>
    <row r="1823" spans="1:7" x14ac:dyDescent="0.2">
      <c r="A1823" s="12" t="s">
        <v>428</v>
      </c>
      <c r="B1823" s="12" t="s">
        <v>11</v>
      </c>
      <c r="C1823" s="12">
        <v>2014</v>
      </c>
      <c r="D1823" s="12" t="s">
        <v>380</v>
      </c>
      <c r="E1823" s="12" t="s">
        <v>370</v>
      </c>
      <c r="F1823" s="12">
        <v>8</v>
      </c>
      <c r="G1823" s="15">
        <v>27735.602249999989</v>
      </c>
    </row>
    <row r="1824" spans="1:7" x14ac:dyDescent="0.2">
      <c r="A1824" s="12" t="s">
        <v>428</v>
      </c>
      <c r="B1824" s="12" t="s">
        <v>11</v>
      </c>
      <c r="C1824" s="12">
        <v>2014</v>
      </c>
      <c r="D1824" s="12" t="s">
        <v>380</v>
      </c>
      <c r="E1824" s="12" t="s">
        <v>371</v>
      </c>
      <c r="F1824" s="12">
        <v>9</v>
      </c>
      <c r="G1824" s="15">
        <v>26933.850413999993</v>
      </c>
    </row>
    <row r="1825" spans="1:7" x14ac:dyDescent="0.2">
      <c r="A1825" s="12" t="s">
        <v>428</v>
      </c>
      <c r="B1825" s="12" t="s">
        <v>11</v>
      </c>
      <c r="C1825" s="12">
        <v>2014</v>
      </c>
      <c r="D1825" s="12" t="s">
        <v>381</v>
      </c>
      <c r="E1825" s="12" t="s">
        <v>372</v>
      </c>
      <c r="F1825" s="12">
        <v>10</v>
      </c>
      <c r="G1825" s="15">
        <v>34224.781096999992</v>
      </c>
    </row>
    <row r="1826" spans="1:7" x14ac:dyDescent="0.2">
      <c r="A1826" s="12" t="s">
        <v>428</v>
      </c>
      <c r="B1826" s="12" t="s">
        <v>11</v>
      </c>
      <c r="C1826" s="12">
        <v>2014</v>
      </c>
      <c r="D1826" s="12" t="s">
        <v>381</v>
      </c>
      <c r="E1826" s="12" t="s">
        <v>373</v>
      </c>
      <c r="F1826" s="12">
        <v>11</v>
      </c>
      <c r="G1826" s="15">
        <v>31143.047515999991</v>
      </c>
    </row>
    <row r="1827" spans="1:7" x14ac:dyDescent="0.2">
      <c r="A1827" s="12" t="s">
        <v>428</v>
      </c>
      <c r="B1827" s="12" t="s">
        <v>11</v>
      </c>
      <c r="C1827" s="12">
        <v>2014</v>
      </c>
      <c r="D1827" s="12" t="s">
        <v>381</v>
      </c>
      <c r="E1827" s="12" t="s">
        <v>374</v>
      </c>
      <c r="F1827" s="12">
        <v>12</v>
      </c>
      <c r="G1827" s="15">
        <v>41991.751928000005</v>
      </c>
    </row>
    <row r="1828" spans="1:7" x14ac:dyDescent="0.2">
      <c r="A1828" s="12" t="s">
        <v>428</v>
      </c>
      <c r="B1828" s="12" t="s">
        <v>74</v>
      </c>
      <c r="C1828" s="12">
        <v>2010</v>
      </c>
      <c r="D1828" s="12" t="s">
        <v>379</v>
      </c>
      <c r="E1828" s="12" t="s">
        <v>368</v>
      </c>
      <c r="F1828" s="12">
        <v>6</v>
      </c>
      <c r="G1828" s="15">
        <v>90</v>
      </c>
    </row>
    <row r="1829" spans="1:7" x14ac:dyDescent="0.2">
      <c r="A1829" s="12" t="s">
        <v>428</v>
      </c>
      <c r="B1829" s="12" t="s">
        <v>74</v>
      </c>
      <c r="C1829" s="12">
        <v>2010</v>
      </c>
      <c r="D1829" s="12" t="s">
        <v>380</v>
      </c>
      <c r="E1829" s="12" t="s">
        <v>369</v>
      </c>
      <c r="F1829" s="12">
        <v>7</v>
      </c>
      <c r="G1829" s="15">
        <v>2370</v>
      </c>
    </row>
    <row r="1830" spans="1:7" x14ac:dyDescent="0.2">
      <c r="A1830" s="12" t="s">
        <v>428</v>
      </c>
      <c r="B1830" s="12" t="s">
        <v>74</v>
      </c>
      <c r="C1830" s="12">
        <v>2010</v>
      </c>
      <c r="D1830" s="12" t="s">
        <v>380</v>
      </c>
      <c r="E1830" s="12" t="s">
        <v>370</v>
      </c>
      <c r="F1830" s="12">
        <v>8</v>
      </c>
      <c r="G1830" s="15">
        <v>6090</v>
      </c>
    </row>
    <row r="1831" spans="1:7" x14ac:dyDescent="0.2">
      <c r="A1831" s="12" t="s">
        <v>428</v>
      </c>
      <c r="B1831" s="12" t="s">
        <v>74</v>
      </c>
      <c r="C1831" s="12">
        <v>2010</v>
      </c>
      <c r="D1831" s="12" t="s">
        <v>380</v>
      </c>
      <c r="E1831" s="12" t="s">
        <v>371</v>
      </c>
      <c r="F1831" s="12">
        <v>9</v>
      </c>
      <c r="G1831" s="15">
        <v>4740</v>
      </c>
    </row>
    <row r="1832" spans="1:7" x14ac:dyDescent="0.2">
      <c r="A1832" s="12" t="s">
        <v>428</v>
      </c>
      <c r="B1832" s="12" t="s">
        <v>74</v>
      </c>
      <c r="C1832" s="12">
        <v>2010</v>
      </c>
      <c r="D1832" s="12" t="s">
        <v>381</v>
      </c>
      <c r="E1832" s="12" t="s">
        <v>372</v>
      </c>
      <c r="F1832" s="12">
        <v>10</v>
      </c>
      <c r="G1832" s="15">
        <v>4380</v>
      </c>
    </row>
    <row r="1833" spans="1:7" x14ac:dyDescent="0.2">
      <c r="A1833" s="12" t="s">
        <v>428</v>
      </c>
      <c r="B1833" s="12" t="s">
        <v>74</v>
      </c>
      <c r="C1833" s="12">
        <v>2010</v>
      </c>
      <c r="D1833" s="12" t="s">
        <v>381</v>
      </c>
      <c r="E1833" s="12" t="s">
        <v>373</v>
      </c>
      <c r="F1833" s="12">
        <v>11</v>
      </c>
      <c r="G1833" s="15">
        <v>7560</v>
      </c>
    </row>
    <row r="1834" spans="1:7" x14ac:dyDescent="0.2">
      <c r="A1834" s="12" t="s">
        <v>428</v>
      </c>
      <c r="B1834" s="12" t="s">
        <v>74</v>
      </c>
      <c r="C1834" s="12">
        <v>2010</v>
      </c>
      <c r="D1834" s="12" t="s">
        <v>381</v>
      </c>
      <c r="E1834" s="12" t="s">
        <v>374</v>
      </c>
      <c r="F1834" s="12">
        <v>12</v>
      </c>
      <c r="G1834" s="15">
        <v>6900</v>
      </c>
    </row>
    <row r="1835" spans="1:7" x14ac:dyDescent="0.2">
      <c r="A1835" s="12" t="s">
        <v>428</v>
      </c>
      <c r="B1835" s="12" t="s">
        <v>74</v>
      </c>
      <c r="C1835" s="12">
        <v>2011</v>
      </c>
      <c r="D1835" s="12" t="s">
        <v>382</v>
      </c>
      <c r="E1835" s="12" t="s">
        <v>375</v>
      </c>
      <c r="F1835" s="12">
        <v>1</v>
      </c>
      <c r="G1835" s="15">
        <v>8340</v>
      </c>
    </row>
    <row r="1836" spans="1:7" x14ac:dyDescent="0.2">
      <c r="A1836" s="12" t="s">
        <v>428</v>
      </c>
      <c r="B1836" s="12" t="s">
        <v>74</v>
      </c>
      <c r="C1836" s="12">
        <v>2011</v>
      </c>
      <c r="D1836" s="12" t="s">
        <v>382</v>
      </c>
      <c r="E1836" s="12" t="s">
        <v>376</v>
      </c>
      <c r="F1836" s="12">
        <v>2</v>
      </c>
      <c r="G1836" s="15">
        <v>4080</v>
      </c>
    </row>
    <row r="1837" spans="1:7" x14ac:dyDescent="0.2">
      <c r="A1837" s="12" t="s">
        <v>428</v>
      </c>
      <c r="B1837" s="12" t="s">
        <v>74</v>
      </c>
      <c r="C1837" s="12">
        <v>2011</v>
      </c>
      <c r="D1837" s="12" t="s">
        <v>382</v>
      </c>
      <c r="E1837" s="12" t="s">
        <v>377</v>
      </c>
      <c r="F1837" s="12">
        <v>3</v>
      </c>
      <c r="G1837" s="15">
        <v>3870</v>
      </c>
    </row>
    <row r="1838" spans="1:7" x14ac:dyDescent="0.2">
      <c r="A1838" s="12" t="s">
        <v>428</v>
      </c>
      <c r="B1838" s="12" t="s">
        <v>74</v>
      </c>
      <c r="C1838" s="12">
        <v>2011</v>
      </c>
      <c r="D1838" s="12" t="s">
        <v>379</v>
      </c>
      <c r="E1838" s="12" t="s">
        <v>366</v>
      </c>
      <c r="F1838" s="12">
        <v>4</v>
      </c>
      <c r="G1838" s="15">
        <v>5640</v>
      </c>
    </row>
    <row r="1839" spans="1:7" x14ac:dyDescent="0.2">
      <c r="A1839" s="12" t="s">
        <v>428</v>
      </c>
      <c r="B1839" s="12" t="s">
        <v>74</v>
      </c>
      <c r="C1839" s="12">
        <v>2011</v>
      </c>
      <c r="D1839" s="12" t="s">
        <v>379</v>
      </c>
      <c r="E1839" s="12" t="s">
        <v>367</v>
      </c>
      <c r="F1839" s="12">
        <v>5</v>
      </c>
      <c r="G1839" s="15">
        <v>8760</v>
      </c>
    </row>
    <row r="1840" spans="1:7" x14ac:dyDescent="0.2">
      <c r="A1840" s="12" t="s">
        <v>428</v>
      </c>
      <c r="B1840" s="12" t="s">
        <v>74</v>
      </c>
      <c r="C1840" s="12">
        <v>2011</v>
      </c>
      <c r="D1840" s="12" t="s">
        <v>379</v>
      </c>
      <c r="E1840" s="12" t="s">
        <v>368</v>
      </c>
      <c r="F1840" s="12">
        <v>6</v>
      </c>
      <c r="G1840" s="15">
        <v>3300</v>
      </c>
    </row>
    <row r="1841" spans="1:7" x14ac:dyDescent="0.2">
      <c r="A1841" s="12" t="s">
        <v>428</v>
      </c>
      <c r="B1841" s="12" t="s">
        <v>74</v>
      </c>
      <c r="C1841" s="12">
        <v>2011</v>
      </c>
      <c r="D1841" s="12" t="s">
        <v>380</v>
      </c>
      <c r="E1841" s="12" t="s">
        <v>369</v>
      </c>
      <c r="F1841" s="12">
        <v>7</v>
      </c>
      <c r="G1841" s="15">
        <v>5580</v>
      </c>
    </row>
    <row r="1842" spans="1:7" x14ac:dyDescent="0.2">
      <c r="A1842" s="12" t="s">
        <v>428</v>
      </c>
      <c r="B1842" s="12" t="s">
        <v>74</v>
      </c>
      <c r="C1842" s="12">
        <v>2011</v>
      </c>
      <c r="D1842" s="12" t="s">
        <v>380</v>
      </c>
      <c r="E1842" s="12" t="s">
        <v>370</v>
      </c>
      <c r="F1842" s="12">
        <v>8</v>
      </c>
      <c r="G1842" s="15">
        <v>4470</v>
      </c>
    </row>
    <row r="1843" spans="1:7" x14ac:dyDescent="0.2">
      <c r="A1843" s="12" t="s">
        <v>428</v>
      </c>
      <c r="B1843" s="12" t="s">
        <v>74</v>
      </c>
      <c r="C1843" s="12">
        <v>2011</v>
      </c>
      <c r="D1843" s="12" t="s">
        <v>380</v>
      </c>
      <c r="E1843" s="12" t="s">
        <v>371</v>
      </c>
      <c r="F1843" s="12">
        <v>9</v>
      </c>
      <c r="G1843" s="15">
        <v>6540</v>
      </c>
    </row>
    <row r="1844" spans="1:7" x14ac:dyDescent="0.2">
      <c r="A1844" s="12" t="s">
        <v>428</v>
      </c>
      <c r="B1844" s="12" t="s">
        <v>74</v>
      </c>
      <c r="C1844" s="12">
        <v>2011</v>
      </c>
      <c r="D1844" s="12" t="s">
        <v>381</v>
      </c>
      <c r="E1844" s="12" t="s">
        <v>372</v>
      </c>
      <c r="F1844" s="12">
        <v>10</v>
      </c>
      <c r="G1844" s="15">
        <v>8520</v>
      </c>
    </row>
    <row r="1845" spans="1:7" x14ac:dyDescent="0.2">
      <c r="A1845" s="12" t="s">
        <v>428</v>
      </c>
      <c r="B1845" s="12" t="s">
        <v>74</v>
      </c>
      <c r="C1845" s="12">
        <v>2011</v>
      </c>
      <c r="D1845" s="12" t="s">
        <v>381</v>
      </c>
      <c r="E1845" s="12" t="s">
        <v>373</v>
      </c>
      <c r="F1845" s="12">
        <v>11</v>
      </c>
      <c r="G1845" s="15">
        <v>8370</v>
      </c>
    </row>
    <row r="1846" spans="1:7" x14ac:dyDescent="0.2">
      <c r="A1846" s="12" t="s">
        <v>428</v>
      </c>
      <c r="B1846" s="12" t="s">
        <v>74</v>
      </c>
      <c r="C1846" s="12">
        <v>2011</v>
      </c>
      <c r="D1846" s="12" t="s">
        <v>381</v>
      </c>
      <c r="E1846" s="12" t="s">
        <v>374</v>
      </c>
      <c r="F1846" s="12">
        <v>12</v>
      </c>
      <c r="G1846" s="15">
        <v>7530</v>
      </c>
    </row>
    <row r="1847" spans="1:7" x14ac:dyDescent="0.2">
      <c r="A1847" s="12" t="s">
        <v>428</v>
      </c>
      <c r="B1847" s="12" t="s">
        <v>74</v>
      </c>
      <c r="C1847" s="12">
        <v>2012</v>
      </c>
      <c r="D1847" s="12" t="s">
        <v>382</v>
      </c>
      <c r="E1847" s="12" t="s">
        <v>375</v>
      </c>
      <c r="F1847" s="12">
        <v>1</v>
      </c>
      <c r="G1847" s="15">
        <v>12930</v>
      </c>
    </row>
    <row r="1848" spans="1:7" x14ac:dyDescent="0.2">
      <c r="A1848" s="12" t="s">
        <v>428</v>
      </c>
      <c r="B1848" s="12" t="s">
        <v>74</v>
      </c>
      <c r="C1848" s="12">
        <v>2012</v>
      </c>
      <c r="D1848" s="12" t="s">
        <v>382</v>
      </c>
      <c r="E1848" s="12" t="s">
        <v>376</v>
      </c>
      <c r="F1848" s="12">
        <v>2</v>
      </c>
      <c r="G1848" s="15">
        <v>12060</v>
      </c>
    </row>
    <row r="1849" spans="1:7" x14ac:dyDescent="0.2">
      <c r="A1849" s="12" t="s">
        <v>428</v>
      </c>
      <c r="B1849" s="12" t="s">
        <v>74</v>
      </c>
      <c r="C1849" s="12">
        <v>2012</v>
      </c>
      <c r="D1849" s="12" t="s">
        <v>382</v>
      </c>
      <c r="E1849" s="12" t="s">
        <v>377</v>
      </c>
      <c r="F1849" s="12">
        <v>3</v>
      </c>
      <c r="G1849" s="15">
        <v>14460</v>
      </c>
    </row>
    <row r="1850" spans="1:7" x14ac:dyDescent="0.2">
      <c r="A1850" s="12" t="s">
        <v>428</v>
      </c>
      <c r="B1850" s="12" t="s">
        <v>74</v>
      </c>
      <c r="C1850" s="12">
        <v>2012</v>
      </c>
      <c r="D1850" s="12" t="s">
        <v>379</v>
      </c>
      <c r="E1850" s="12" t="s">
        <v>366</v>
      </c>
      <c r="F1850" s="12">
        <v>4</v>
      </c>
      <c r="G1850" s="15">
        <v>17760</v>
      </c>
    </row>
    <row r="1851" spans="1:7" x14ac:dyDescent="0.2">
      <c r="A1851" s="12" t="s">
        <v>428</v>
      </c>
      <c r="B1851" s="12" t="s">
        <v>74</v>
      </c>
      <c r="C1851" s="12">
        <v>2012</v>
      </c>
      <c r="D1851" s="12" t="s">
        <v>379</v>
      </c>
      <c r="E1851" s="12" t="s">
        <v>367</v>
      </c>
      <c r="F1851" s="12">
        <v>5</v>
      </c>
      <c r="G1851" s="15">
        <v>17910</v>
      </c>
    </row>
    <row r="1852" spans="1:7" x14ac:dyDescent="0.2">
      <c r="A1852" s="12" t="s">
        <v>428</v>
      </c>
      <c r="B1852" s="12" t="s">
        <v>74</v>
      </c>
      <c r="C1852" s="12">
        <v>2012</v>
      </c>
      <c r="D1852" s="12" t="s">
        <v>379</v>
      </c>
      <c r="E1852" s="12" t="s">
        <v>368</v>
      </c>
      <c r="F1852" s="12">
        <v>6</v>
      </c>
      <c r="G1852" s="15">
        <v>16830</v>
      </c>
    </row>
    <row r="1853" spans="1:7" x14ac:dyDescent="0.2">
      <c r="A1853" s="12" t="s">
        <v>428</v>
      </c>
      <c r="B1853" s="12" t="s">
        <v>74</v>
      </c>
      <c r="C1853" s="12">
        <v>2012</v>
      </c>
      <c r="D1853" s="12" t="s">
        <v>380</v>
      </c>
      <c r="E1853" s="12" t="s">
        <v>369</v>
      </c>
      <c r="F1853" s="12">
        <v>7</v>
      </c>
      <c r="G1853" s="15">
        <v>26730</v>
      </c>
    </row>
    <row r="1854" spans="1:7" x14ac:dyDescent="0.2">
      <c r="A1854" s="12" t="s">
        <v>428</v>
      </c>
      <c r="B1854" s="12" t="s">
        <v>74</v>
      </c>
      <c r="C1854" s="12">
        <v>2012</v>
      </c>
      <c r="D1854" s="12" t="s">
        <v>380</v>
      </c>
      <c r="E1854" s="12" t="s">
        <v>370</v>
      </c>
      <c r="F1854" s="12">
        <v>8</v>
      </c>
      <c r="G1854" s="15">
        <v>17760</v>
      </c>
    </row>
    <row r="1855" spans="1:7" x14ac:dyDescent="0.2">
      <c r="A1855" s="12" t="s">
        <v>428</v>
      </c>
      <c r="B1855" s="12" t="s">
        <v>74</v>
      </c>
      <c r="C1855" s="12">
        <v>2012</v>
      </c>
      <c r="D1855" s="12" t="s">
        <v>380</v>
      </c>
      <c r="E1855" s="12" t="s">
        <v>371</v>
      </c>
      <c r="F1855" s="12">
        <v>9</v>
      </c>
      <c r="G1855" s="15">
        <v>15000</v>
      </c>
    </row>
    <row r="1856" spans="1:7" x14ac:dyDescent="0.2">
      <c r="A1856" s="12" t="s">
        <v>428</v>
      </c>
      <c r="B1856" s="12" t="s">
        <v>74</v>
      </c>
      <c r="C1856" s="12">
        <v>2012</v>
      </c>
      <c r="D1856" s="12" t="s">
        <v>381</v>
      </c>
      <c r="E1856" s="12" t="s">
        <v>372</v>
      </c>
      <c r="F1856" s="12">
        <v>10</v>
      </c>
      <c r="G1856" s="15">
        <v>21210</v>
      </c>
    </row>
    <row r="1857" spans="1:7" x14ac:dyDescent="0.2">
      <c r="A1857" s="12" t="s">
        <v>428</v>
      </c>
      <c r="B1857" s="12" t="s">
        <v>74</v>
      </c>
      <c r="C1857" s="12">
        <v>2012</v>
      </c>
      <c r="D1857" s="12" t="s">
        <v>381</v>
      </c>
      <c r="E1857" s="12" t="s">
        <v>373</v>
      </c>
      <c r="F1857" s="12">
        <v>11</v>
      </c>
      <c r="G1857" s="15">
        <v>31380</v>
      </c>
    </row>
    <row r="1858" spans="1:7" x14ac:dyDescent="0.2">
      <c r="A1858" s="12" t="s">
        <v>428</v>
      </c>
      <c r="B1858" s="12" t="s">
        <v>74</v>
      </c>
      <c r="C1858" s="12">
        <v>2012</v>
      </c>
      <c r="D1858" s="12" t="s">
        <v>381</v>
      </c>
      <c r="E1858" s="12" t="s">
        <v>374</v>
      </c>
      <c r="F1858" s="12">
        <v>12</v>
      </c>
      <c r="G1858" s="15">
        <v>22830</v>
      </c>
    </row>
    <row r="1859" spans="1:7" x14ac:dyDescent="0.2">
      <c r="A1859" s="12" t="s">
        <v>428</v>
      </c>
      <c r="B1859" s="12" t="s">
        <v>74</v>
      </c>
      <c r="C1859" s="12">
        <v>2013</v>
      </c>
      <c r="D1859" s="12" t="s">
        <v>382</v>
      </c>
      <c r="E1859" s="12" t="s">
        <v>375</v>
      </c>
      <c r="F1859" s="12">
        <v>1</v>
      </c>
      <c r="G1859" s="15">
        <v>21210</v>
      </c>
    </row>
    <row r="1860" spans="1:7" x14ac:dyDescent="0.2">
      <c r="A1860" s="12" t="s">
        <v>428</v>
      </c>
      <c r="B1860" s="12" t="s">
        <v>74</v>
      </c>
      <c r="C1860" s="12">
        <v>2013</v>
      </c>
      <c r="D1860" s="12" t="s">
        <v>382</v>
      </c>
      <c r="E1860" s="12" t="s">
        <v>376</v>
      </c>
      <c r="F1860" s="12">
        <v>2</v>
      </c>
      <c r="G1860" s="15">
        <v>18060</v>
      </c>
    </row>
    <row r="1861" spans="1:7" x14ac:dyDescent="0.2">
      <c r="A1861" s="12" t="s">
        <v>428</v>
      </c>
      <c r="B1861" s="12" t="s">
        <v>74</v>
      </c>
      <c r="C1861" s="12">
        <v>2013</v>
      </c>
      <c r="D1861" s="12" t="s">
        <v>382</v>
      </c>
      <c r="E1861" s="12" t="s">
        <v>377</v>
      </c>
      <c r="F1861" s="12">
        <v>3</v>
      </c>
      <c r="G1861" s="15">
        <v>18840</v>
      </c>
    </row>
    <row r="1862" spans="1:7" x14ac:dyDescent="0.2">
      <c r="A1862" s="12" t="s">
        <v>428</v>
      </c>
      <c r="B1862" s="12" t="s">
        <v>74</v>
      </c>
      <c r="C1862" s="12">
        <v>2013</v>
      </c>
      <c r="D1862" s="12" t="s">
        <v>379</v>
      </c>
      <c r="E1862" s="12" t="s">
        <v>366</v>
      </c>
      <c r="F1862" s="12">
        <v>4</v>
      </c>
      <c r="G1862" s="15">
        <v>20730</v>
      </c>
    </row>
    <row r="1863" spans="1:7" x14ac:dyDescent="0.2">
      <c r="A1863" s="12" t="s">
        <v>428</v>
      </c>
      <c r="B1863" s="12" t="s">
        <v>74</v>
      </c>
      <c r="C1863" s="12">
        <v>2013</v>
      </c>
      <c r="D1863" s="12" t="s">
        <v>379</v>
      </c>
      <c r="E1863" s="12" t="s">
        <v>367</v>
      </c>
      <c r="F1863" s="12">
        <v>5</v>
      </c>
      <c r="G1863" s="15">
        <v>16860</v>
      </c>
    </row>
    <row r="1864" spans="1:7" x14ac:dyDescent="0.2">
      <c r="A1864" s="12" t="s">
        <v>428</v>
      </c>
      <c r="B1864" s="12" t="s">
        <v>74</v>
      </c>
      <c r="C1864" s="12">
        <v>2013</v>
      </c>
      <c r="D1864" s="12" t="s">
        <v>379</v>
      </c>
      <c r="E1864" s="12" t="s">
        <v>368</v>
      </c>
      <c r="F1864" s="12">
        <v>6</v>
      </c>
      <c r="G1864" s="15">
        <v>18060</v>
      </c>
    </row>
    <row r="1865" spans="1:7" x14ac:dyDescent="0.2">
      <c r="A1865" s="12" t="s">
        <v>428</v>
      </c>
      <c r="B1865" s="12" t="s">
        <v>74</v>
      </c>
      <c r="C1865" s="12">
        <v>2013</v>
      </c>
      <c r="D1865" s="12" t="s">
        <v>380</v>
      </c>
      <c r="E1865" s="12" t="s">
        <v>369</v>
      </c>
      <c r="F1865" s="12">
        <v>7</v>
      </c>
      <c r="G1865" s="15">
        <v>20520</v>
      </c>
    </row>
    <row r="1866" spans="1:7" x14ac:dyDescent="0.2">
      <c r="A1866" s="12" t="s">
        <v>428</v>
      </c>
      <c r="B1866" s="12" t="s">
        <v>74</v>
      </c>
      <c r="C1866" s="12">
        <v>2013</v>
      </c>
      <c r="D1866" s="12" t="s">
        <v>380</v>
      </c>
      <c r="E1866" s="12" t="s">
        <v>370</v>
      </c>
      <c r="F1866" s="12">
        <v>8</v>
      </c>
      <c r="G1866" s="15">
        <v>19590</v>
      </c>
    </row>
    <row r="1867" spans="1:7" x14ac:dyDescent="0.2">
      <c r="A1867" s="12" t="s">
        <v>428</v>
      </c>
      <c r="B1867" s="12" t="s">
        <v>74</v>
      </c>
      <c r="C1867" s="12">
        <v>2013</v>
      </c>
      <c r="D1867" s="12" t="s">
        <v>380</v>
      </c>
      <c r="E1867" s="12" t="s">
        <v>371</v>
      </c>
      <c r="F1867" s="12">
        <v>9</v>
      </c>
      <c r="G1867" s="15">
        <v>17790</v>
      </c>
    </row>
    <row r="1868" spans="1:7" x14ac:dyDescent="0.2">
      <c r="A1868" s="12" t="s">
        <v>428</v>
      </c>
      <c r="B1868" s="12" t="s">
        <v>74</v>
      </c>
      <c r="C1868" s="12">
        <v>2013</v>
      </c>
      <c r="D1868" s="12" t="s">
        <v>381</v>
      </c>
      <c r="E1868" s="12" t="s">
        <v>372</v>
      </c>
      <c r="F1868" s="12">
        <v>10</v>
      </c>
      <c r="G1868" s="15">
        <v>17040</v>
      </c>
    </row>
    <row r="1869" spans="1:7" x14ac:dyDescent="0.2">
      <c r="A1869" s="12" t="s">
        <v>428</v>
      </c>
      <c r="B1869" s="12" t="s">
        <v>74</v>
      </c>
      <c r="C1869" s="12">
        <v>2013</v>
      </c>
      <c r="D1869" s="12" t="s">
        <v>381</v>
      </c>
      <c r="E1869" s="12" t="s">
        <v>373</v>
      </c>
      <c r="F1869" s="12">
        <v>11</v>
      </c>
      <c r="G1869" s="15">
        <v>17430</v>
      </c>
    </row>
    <row r="1870" spans="1:7" x14ac:dyDescent="0.2">
      <c r="A1870" s="12" t="s">
        <v>428</v>
      </c>
      <c r="B1870" s="12" t="s">
        <v>74</v>
      </c>
      <c r="C1870" s="12">
        <v>2013</v>
      </c>
      <c r="D1870" s="12" t="s">
        <v>381</v>
      </c>
      <c r="E1870" s="12" t="s">
        <v>374</v>
      </c>
      <c r="F1870" s="12">
        <v>12</v>
      </c>
      <c r="G1870" s="15">
        <v>22830</v>
      </c>
    </row>
    <row r="1871" spans="1:7" x14ac:dyDescent="0.2">
      <c r="A1871" s="12" t="s">
        <v>428</v>
      </c>
      <c r="B1871" s="12" t="s">
        <v>74</v>
      </c>
      <c r="C1871" s="12">
        <v>2014</v>
      </c>
      <c r="D1871" s="12" t="s">
        <v>382</v>
      </c>
      <c r="E1871" s="12" t="s">
        <v>375</v>
      </c>
      <c r="F1871" s="12">
        <v>1</v>
      </c>
      <c r="G1871" s="15">
        <v>27360</v>
      </c>
    </row>
    <row r="1872" spans="1:7" x14ac:dyDescent="0.2">
      <c r="A1872" s="12" t="s">
        <v>428</v>
      </c>
      <c r="B1872" s="12" t="s">
        <v>74</v>
      </c>
      <c r="C1872" s="12">
        <v>2014</v>
      </c>
      <c r="D1872" s="12" t="s">
        <v>382</v>
      </c>
      <c r="E1872" s="12" t="s">
        <v>376</v>
      </c>
      <c r="F1872" s="12">
        <v>2</v>
      </c>
      <c r="G1872" s="15">
        <v>27780</v>
      </c>
    </row>
    <row r="1873" spans="1:7" x14ac:dyDescent="0.2">
      <c r="A1873" s="12" t="s">
        <v>428</v>
      </c>
      <c r="B1873" s="12" t="s">
        <v>74</v>
      </c>
      <c r="C1873" s="12">
        <v>2014</v>
      </c>
      <c r="D1873" s="12" t="s">
        <v>382</v>
      </c>
      <c r="E1873" s="12" t="s">
        <v>377</v>
      </c>
      <c r="F1873" s="12">
        <v>3</v>
      </c>
      <c r="G1873" s="15">
        <v>32250</v>
      </c>
    </row>
    <row r="1874" spans="1:7" x14ac:dyDescent="0.2">
      <c r="A1874" s="12" t="s">
        <v>428</v>
      </c>
      <c r="B1874" s="12" t="s">
        <v>74</v>
      </c>
      <c r="C1874" s="12">
        <v>2014</v>
      </c>
      <c r="D1874" s="12" t="s">
        <v>379</v>
      </c>
      <c r="E1874" s="12" t="s">
        <v>366</v>
      </c>
      <c r="F1874" s="12">
        <v>4</v>
      </c>
      <c r="G1874" s="15">
        <v>32490</v>
      </c>
    </row>
    <row r="1875" spans="1:7" x14ac:dyDescent="0.2">
      <c r="A1875" s="12" t="s">
        <v>428</v>
      </c>
      <c r="B1875" s="12" t="s">
        <v>74</v>
      </c>
      <c r="C1875" s="12">
        <v>2014</v>
      </c>
      <c r="D1875" s="12" t="s">
        <v>379</v>
      </c>
      <c r="E1875" s="12" t="s">
        <v>367</v>
      </c>
      <c r="F1875" s="12">
        <v>5</v>
      </c>
      <c r="G1875" s="15">
        <v>42090</v>
      </c>
    </row>
    <row r="1876" spans="1:7" x14ac:dyDescent="0.2">
      <c r="A1876" s="12" t="s">
        <v>428</v>
      </c>
      <c r="B1876" s="12" t="s">
        <v>74</v>
      </c>
      <c r="C1876" s="12">
        <v>2014</v>
      </c>
      <c r="D1876" s="12" t="s">
        <v>379</v>
      </c>
      <c r="E1876" s="12" t="s">
        <v>368</v>
      </c>
      <c r="F1876" s="12">
        <v>6</v>
      </c>
      <c r="G1876" s="15">
        <v>29760</v>
      </c>
    </row>
    <row r="1877" spans="1:7" x14ac:dyDescent="0.2">
      <c r="A1877" s="12" t="s">
        <v>428</v>
      </c>
      <c r="B1877" s="12" t="s">
        <v>74</v>
      </c>
      <c r="C1877" s="12">
        <v>2014</v>
      </c>
      <c r="D1877" s="12" t="s">
        <v>380</v>
      </c>
      <c r="E1877" s="12" t="s">
        <v>369</v>
      </c>
      <c r="F1877" s="12">
        <v>7</v>
      </c>
      <c r="G1877" s="15">
        <v>27060</v>
      </c>
    </row>
    <row r="1878" spans="1:7" x14ac:dyDescent="0.2">
      <c r="A1878" s="12" t="s">
        <v>428</v>
      </c>
      <c r="B1878" s="12" t="s">
        <v>74</v>
      </c>
      <c r="C1878" s="12">
        <v>2014</v>
      </c>
      <c r="D1878" s="12" t="s">
        <v>380</v>
      </c>
      <c r="E1878" s="12" t="s">
        <v>370</v>
      </c>
      <c r="F1878" s="12">
        <v>8</v>
      </c>
      <c r="G1878" s="15">
        <v>26070</v>
      </c>
    </row>
    <row r="1879" spans="1:7" x14ac:dyDescent="0.2">
      <c r="A1879" s="12" t="s">
        <v>428</v>
      </c>
      <c r="B1879" s="12" t="s">
        <v>74</v>
      </c>
      <c r="C1879" s="12">
        <v>2014</v>
      </c>
      <c r="D1879" s="12" t="s">
        <v>380</v>
      </c>
      <c r="E1879" s="12" t="s">
        <v>371</v>
      </c>
      <c r="F1879" s="12">
        <v>9</v>
      </c>
      <c r="G1879" s="15">
        <v>24450</v>
      </c>
    </row>
    <row r="1880" spans="1:7" x14ac:dyDescent="0.2">
      <c r="A1880" s="12" t="s">
        <v>428</v>
      </c>
      <c r="B1880" s="12" t="s">
        <v>74</v>
      </c>
      <c r="C1880" s="12">
        <v>2014</v>
      </c>
      <c r="D1880" s="12" t="s">
        <v>381</v>
      </c>
      <c r="E1880" s="12" t="s">
        <v>372</v>
      </c>
      <c r="F1880" s="12">
        <v>10</v>
      </c>
      <c r="G1880" s="15">
        <v>30930</v>
      </c>
    </row>
    <row r="1881" spans="1:7" x14ac:dyDescent="0.2">
      <c r="A1881" s="12" t="s">
        <v>428</v>
      </c>
      <c r="B1881" s="12" t="s">
        <v>74</v>
      </c>
      <c r="C1881" s="12">
        <v>2014</v>
      </c>
      <c r="D1881" s="12" t="s">
        <v>381</v>
      </c>
      <c r="E1881" s="12" t="s">
        <v>373</v>
      </c>
      <c r="F1881" s="12">
        <v>11</v>
      </c>
      <c r="G1881" s="15">
        <v>27870</v>
      </c>
    </row>
    <row r="1882" spans="1:7" x14ac:dyDescent="0.2">
      <c r="A1882" s="12" t="s">
        <v>428</v>
      </c>
      <c r="B1882" s="12" t="s">
        <v>74</v>
      </c>
      <c r="C1882" s="12">
        <v>2014</v>
      </c>
      <c r="D1882" s="12" t="s">
        <v>381</v>
      </c>
      <c r="E1882" s="12" t="s">
        <v>374</v>
      </c>
      <c r="F1882" s="12">
        <v>12</v>
      </c>
      <c r="G1882" s="15">
        <v>41670</v>
      </c>
    </row>
    <row r="1883" spans="1:7" x14ac:dyDescent="0.2">
      <c r="A1883" s="12" t="s">
        <v>419</v>
      </c>
      <c r="B1883" s="12" t="s">
        <v>4</v>
      </c>
      <c r="C1883" s="12">
        <v>2013</v>
      </c>
      <c r="D1883" s="12" t="s">
        <v>381</v>
      </c>
      <c r="E1883" s="12" t="s">
        <v>374</v>
      </c>
      <c r="F1883" s="12">
        <v>12</v>
      </c>
      <c r="G1883" s="15">
        <v>4467508.0800000019</v>
      </c>
    </row>
    <row r="1884" spans="1:7" x14ac:dyDescent="0.2">
      <c r="A1884" s="12" t="s">
        <v>420</v>
      </c>
      <c r="B1884" s="12" t="s">
        <v>4</v>
      </c>
      <c r="C1884" s="12">
        <v>2011</v>
      </c>
      <c r="D1884" s="12" t="s">
        <v>382</v>
      </c>
      <c r="E1884" s="12" t="s">
        <v>377</v>
      </c>
      <c r="F1884" s="12">
        <v>3</v>
      </c>
      <c r="G1884" s="15">
        <v>4447418.6000000006</v>
      </c>
    </row>
    <row r="1885" spans="1:7" x14ac:dyDescent="0.2">
      <c r="A1885" s="12" t="s">
        <v>415</v>
      </c>
      <c r="B1885" s="12" t="s">
        <v>4</v>
      </c>
      <c r="C1885" s="12">
        <v>2014</v>
      </c>
      <c r="D1885" s="12" t="s">
        <v>382</v>
      </c>
      <c r="E1885" s="12" t="s">
        <v>377</v>
      </c>
      <c r="F1885" s="12">
        <v>3</v>
      </c>
      <c r="G1885" s="15">
        <v>4419684.96</v>
      </c>
    </row>
    <row r="1886" spans="1:7" x14ac:dyDescent="0.2">
      <c r="A1886" s="12" t="s">
        <v>415</v>
      </c>
      <c r="B1886" s="12" t="s">
        <v>4</v>
      </c>
      <c r="C1886" s="12">
        <v>2014</v>
      </c>
      <c r="D1886" s="12" t="s">
        <v>379</v>
      </c>
      <c r="E1886" s="12" t="s">
        <v>367</v>
      </c>
      <c r="F1886" s="12">
        <v>5</v>
      </c>
      <c r="G1886" s="15">
        <v>4399510.1800000006</v>
      </c>
    </row>
    <row r="1887" spans="1:7" x14ac:dyDescent="0.2">
      <c r="A1887" s="12" t="s">
        <v>420</v>
      </c>
      <c r="B1887" s="12" t="s">
        <v>4</v>
      </c>
      <c r="C1887" s="12">
        <v>2011</v>
      </c>
      <c r="D1887" s="12" t="s">
        <v>379</v>
      </c>
      <c r="E1887" s="12" t="s">
        <v>366</v>
      </c>
      <c r="F1887" s="12">
        <v>4</v>
      </c>
      <c r="G1887" s="15">
        <v>4387492.8800000008</v>
      </c>
    </row>
    <row r="1888" spans="1:7" x14ac:dyDescent="0.2">
      <c r="A1888" s="12" t="s">
        <v>448</v>
      </c>
      <c r="B1888" s="12" t="s">
        <v>4</v>
      </c>
      <c r="C1888" s="12">
        <v>2011</v>
      </c>
      <c r="D1888" s="12" t="s">
        <v>380</v>
      </c>
      <c r="E1888" s="12" t="s">
        <v>371</v>
      </c>
      <c r="F1888" s="12">
        <v>9</v>
      </c>
      <c r="G1888" s="15">
        <v>4377663.7100000018</v>
      </c>
    </row>
    <row r="1889" spans="1:7" x14ac:dyDescent="0.2">
      <c r="A1889" s="12" t="s">
        <v>415</v>
      </c>
      <c r="B1889" s="12" t="s">
        <v>4</v>
      </c>
      <c r="C1889" s="12">
        <v>2014</v>
      </c>
      <c r="D1889" s="12" t="s">
        <v>382</v>
      </c>
      <c r="E1889" s="12" t="s">
        <v>375</v>
      </c>
      <c r="F1889" s="12">
        <v>1</v>
      </c>
      <c r="G1889" s="15">
        <v>4369342.1300000027</v>
      </c>
    </row>
    <row r="1890" spans="1:7" x14ac:dyDescent="0.2">
      <c r="A1890" s="12" t="s">
        <v>415</v>
      </c>
      <c r="B1890" s="12" t="s">
        <v>4</v>
      </c>
      <c r="C1890" s="12">
        <v>2014</v>
      </c>
      <c r="D1890" s="12" t="s">
        <v>381</v>
      </c>
      <c r="E1890" s="12" t="s">
        <v>372</v>
      </c>
      <c r="F1890" s="12">
        <v>10</v>
      </c>
      <c r="G1890" s="15">
        <v>4358073.0900000017</v>
      </c>
    </row>
    <row r="1891" spans="1:7" x14ac:dyDescent="0.2">
      <c r="A1891" s="12" t="s">
        <v>415</v>
      </c>
      <c r="B1891" s="12" t="s">
        <v>4</v>
      </c>
      <c r="C1891" s="12">
        <v>2014</v>
      </c>
      <c r="D1891" s="12" t="s">
        <v>381</v>
      </c>
      <c r="E1891" s="12" t="s">
        <v>373</v>
      </c>
      <c r="F1891" s="12">
        <v>11</v>
      </c>
      <c r="G1891" s="15">
        <v>4342142.9000000004</v>
      </c>
    </row>
    <row r="1892" spans="1:7" x14ac:dyDescent="0.2">
      <c r="A1892" s="12" t="s">
        <v>448</v>
      </c>
      <c r="B1892" s="12" t="s">
        <v>4</v>
      </c>
      <c r="C1892" s="12">
        <v>2011</v>
      </c>
      <c r="D1892" s="12" t="s">
        <v>382</v>
      </c>
      <c r="E1892" s="12" t="s">
        <v>377</v>
      </c>
      <c r="F1892" s="12">
        <v>3</v>
      </c>
      <c r="G1892" s="15">
        <v>4282364.6799999988</v>
      </c>
    </row>
    <row r="1893" spans="1:7" x14ac:dyDescent="0.2">
      <c r="A1893" s="12" t="s">
        <v>415</v>
      </c>
      <c r="B1893" s="12" t="s">
        <v>4</v>
      </c>
      <c r="C1893" s="12">
        <v>2014</v>
      </c>
      <c r="D1893" s="12" t="s">
        <v>380</v>
      </c>
      <c r="E1893" s="12" t="s">
        <v>369</v>
      </c>
      <c r="F1893" s="12">
        <v>7</v>
      </c>
      <c r="G1893" s="15">
        <v>4279697.8500000015</v>
      </c>
    </row>
    <row r="1894" spans="1:7" x14ac:dyDescent="0.2">
      <c r="A1894" s="12" t="s">
        <v>420</v>
      </c>
      <c r="B1894" s="12" t="s">
        <v>4</v>
      </c>
      <c r="C1894" s="12">
        <v>2011</v>
      </c>
      <c r="D1894" s="12" t="s">
        <v>380</v>
      </c>
      <c r="E1894" s="12" t="s">
        <v>369</v>
      </c>
      <c r="F1894" s="12">
        <v>7</v>
      </c>
      <c r="G1894" s="15">
        <v>4194724.4800000014</v>
      </c>
    </row>
    <row r="1895" spans="1:7" x14ac:dyDescent="0.2">
      <c r="A1895" s="12" t="s">
        <v>448</v>
      </c>
      <c r="B1895" s="12" t="s">
        <v>4</v>
      </c>
      <c r="C1895" s="12">
        <v>2011</v>
      </c>
      <c r="D1895" s="12" t="s">
        <v>380</v>
      </c>
      <c r="E1895" s="12" t="s">
        <v>370</v>
      </c>
      <c r="F1895" s="12">
        <v>8</v>
      </c>
      <c r="G1895" s="15">
        <v>4171758.9499999937</v>
      </c>
    </row>
    <row r="1896" spans="1:7" x14ac:dyDescent="0.2">
      <c r="A1896" s="12" t="s">
        <v>448</v>
      </c>
      <c r="B1896" s="12" t="s">
        <v>4</v>
      </c>
      <c r="C1896" s="12">
        <v>2011</v>
      </c>
      <c r="D1896" s="12" t="s">
        <v>379</v>
      </c>
      <c r="E1896" s="12" t="s">
        <v>368</v>
      </c>
      <c r="F1896" s="12">
        <v>6</v>
      </c>
      <c r="G1896" s="15">
        <v>4170568.9799999995</v>
      </c>
    </row>
    <row r="1897" spans="1:7" x14ac:dyDescent="0.2">
      <c r="A1897" s="12" t="s">
        <v>419</v>
      </c>
      <c r="B1897" s="12" t="s">
        <v>4</v>
      </c>
      <c r="C1897" s="12">
        <v>2013</v>
      </c>
      <c r="D1897" s="12" t="s">
        <v>380</v>
      </c>
      <c r="E1897" s="12" t="s">
        <v>371</v>
      </c>
      <c r="F1897" s="12">
        <v>9</v>
      </c>
      <c r="G1897" s="15">
        <v>4152671.5200000061</v>
      </c>
    </row>
    <row r="1898" spans="1:7" x14ac:dyDescent="0.2">
      <c r="A1898" s="12" t="s">
        <v>420</v>
      </c>
      <c r="B1898" s="12" t="s">
        <v>4</v>
      </c>
      <c r="C1898" s="12">
        <v>2010</v>
      </c>
      <c r="D1898" s="12" t="s">
        <v>379</v>
      </c>
      <c r="E1898" s="12" t="s">
        <v>366</v>
      </c>
      <c r="F1898" s="12">
        <v>4</v>
      </c>
      <c r="G1898" s="15">
        <v>4152438.9599999981</v>
      </c>
    </row>
    <row r="1899" spans="1:7" x14ac:dyDescent="0.2">
      <c r="A1899" s="12" t="s">
        <v>419</v>
      </c>
      <c r="B1899" s="12" t="s">
        <v>4</v>
      </c>
      <c r="C1899" s="12">
        <v>2013</v>
      </c>
      <c r="D1899" s="12" t="s">
        <v>379</v>
      </c>
      <c r="E1899" s="12" t="s">
        <v>366</v>
      </c>
      <c r="F1899" s="12">
        <v>4</v>
      </c>
      <c r="G1899" s="15">
        <v>4149991.7100000009</v>
      </c>
    </row>
    <row r="1900" spans="1:7" x14ac:dyDescent="0.2">
      <c r="A1900" s="12" t="s">
        <v>415</v>
      </c>
      <c r="B1900" s="12" t="s">
        <v>4</v>
      </c>
      <c r="C1900" s="12">
        <v>2014</v>
      </c>
      <c r="D1900" s="12" t="s">
        <v>380</v>
      </c>
      <c r="E1900" s="12" t="s">
        <v>371</v>
      </c>
      <c r="F1900" s="12">
        <v>9</v>
      </c>
      <c r="G1900" s="15">
        <v>4133874.9699999969</v>
      </c>
    </row>
    <row r="1901" spans="1:7" x14ac:dyDescent="0.2">
      <c r="A1901" s="12" t="s">
        <v>419</v>
      </c>
      <c r="B1901" s="12" t="s">
        <v>4</v>
      </c>
      <c r="C1901" s="12">
        <v>2013</v>
      </c>
      <c r="D1901" s="12" t="s">
        <v>382</v>
      </c>
      <c r="E1901" s="12" t="s">
        <v>377</v>
      </c>
      <c r="F1901" s="12">
        <v>3</v>
      </c>
      <c r="G1901" s="15">
        <v>4092800.060000001</v>
      </c>
    </row>
    <row r="1902" spans="1:7" x14ac:dyDescent="0.2">
      <c r="A1902" s="12" t="s">
        <v>448</v>
      </c>
      <c r="B1902" s="12" t="s">
        <v>4</v>
      </c>
      <c r="C1902" s="12">
        <v>2011</v>
      </c>
      <c r="D1902" s="12" t="s">
        <v>379</v>
      </c>
      <c r="E1902" s="12" t="s">
        <v>367</v>
      </c>
      <c r="F1902" s="12">
        <v>5</v>
      </c>
      <c r="G1902" s="15">
        <v>4074528.200000003</v>
      </c>
    </row>
    <row r="1903" spans="1:7" x14ac:dyDescent="0.2">
      <c r="A1903" s="12" t="s">
        <v>411</v>
      </c>
      <c r="B1903" s="12" t="s">
        <v>4</v>
      </c>
      <c r="C1903" s="12">
        <v>2014</v>
      </c>
      <c r="D1903" s="12" t="s">
        <v>379</v>
      </c>
      <c r="E1903" s="12" t="s">
        <v>366</v>
      </c>
      <c r="F1903" s="12">
        <v>4</v>
      </c>
      <c r="G1903" s="15">
        <v>4054469.5300000021</v>
      </c>
    </row>
    <row r="1904" spans="1:7" x14ac:dyDescent="0.2">
      <c r="A1904" s="12" t="s">
        <v>419</v>
      </c>
      <c r="B1904" s="12" t="s">
        <v>4</v>
      </c>
      <c r="C1904" s="12">
        <v>2013</v>
      </c>
      <c r="D1904" s="12" t="s">
        <v>381</v>
      </c>
      <c r="E1904" s="12" t="s">
        <v>373</v>
      </c>
      <c r="F1904" s="12">
        <v>11</v>
      </c>
      <c r="G1904" s="15">
        <v>4053468.97</v>
      </c>
    </row>
    <row r="1905" spans="1:7" x14ac:dyDescent="0.2">
      <c r="A1905" s="12" t="s">
        <v>415</v>
      </c>
      <c r="B1905" s="12" t="s">
        <v>4</v>
      </c>
      <c r="C1905" s="12">
        <v>2014</v>
      </c>
      <c r="D1905" s="12" t="s">
        <v>380</v>
      </c>
      <c r="E1905" s="12" t="s">
        <v>370</v>
      </c>
      <c r="F1905" s="12">
        <v>8</v>
      </c>
      <c r="G1905" s="15">
        <v>4046717.4700000016</v>
      </c>
    </row>
    <row r="1906" spans="1:7" x14ac:dyDescent="0.2">
      <c r="A1906" s="12" t="s">
        <v>419</v>
      </c>
      <c r="B1906" s="12" t="s">
        <v>4</v>
      </c>
      <c r="C1906" s="12">
        <v>2014</v>
      </c>
      <c r="D1906" s="12" t="s">
        <v>382</v>
      </c>
      <c r="E1906" s="12" t="s">
        <v>375</v>
      </c>
      <c r="F1906" s="12">
        <v>1</v>
      </c>
      <c r="G1906" s="15">
        <v>3920905.9800000023</v>
      </c>
    </row>
    <row r="1907" spans="1:7" x14ac:dyDescent="0.2">
      <c r="A1907" s="12" t="s">
        <v>420</v>
      </c>
      <c r="B1907" s="12" t="s">
        <v>4</v>
      </c>
      <c r="C1907" s="12">
        <v>2010</v>
      </c>
      <c r="D1907" s="12" t="s">
        <v>379</v>
      </c>
      <c r="E1907" s="12" t="s">
        <v>367</v>
      </c>
      <c r="F1907" s="12">
        <v>5</v>
      </c>
      <c r="G1907" s="15">
        <v>3879488.2</v>
      </c>
    </row>
    <row r="1908" spans="1:7" x14ac:dyDescent="0.2">
      <c r="A1908" s="12" t="s">
        <v>448</v>
      </c>
      <c r="B1908" s="12" t="s">
        <v>4</v>
      </c>
      <c r="C1908" s="12">
        <v>2011</v>
      </c>
      <c r="D1908" s="12" t="s">
        <v>379</v>
      </c>
      <c r="E1908" s="12" t="s">
        <v>366</v>
      </c>
      <c r="F1908" s="12">
        <v>4</v>
      </c>
      <c r="G1908" s="15">
        <v>3850735.2099999995</v>
      </c>
    </row>
    <row r="1909" spans="1:7" x14ac:dyDescent="0.2">
      <c r="A1909" s="12" t="s">
        <v>448</v>
      </c>
      <c r="B1909" s="12" t="s">
        <v>4</v>
      </c>
      <c r="C1909" s="12">
        <v>2011</v>
      </c>
      <c r="D1909" s="12" t="s">
        <v>382</v>
      </c>
      <c r="E1909" s="12" t="s">
        <v>376</v>
      </c>
      <c r="F1909" s="12">
        <v>2</v>
      </c>
      <c r="G1909" s="15">
        <v>3820788.2800000054</v>
      </c>
    </row>
    <row r="1910" spans="1:7" x14ac:dyDescent="0.2">
      <c r="A1910" s="12" t="s">
        <v>419</v>
      </c>
      <c r="B1910" s="12" t="s">
        <v>4</v>
      </c>
      <c r="C1910" s="12">
        <v>2013</v>
      </c>
      <c r="D1910" s="12" t="s">
        <v>380</v>
      </c>
      <c r="E1910" s="12" t="s">
        <v>369</v>
      </c>
      <c r="F1910" s="12">
        <v>7</v>
      </c>
      <c r="G1910" s="15">
        <v>3789011.8200000003</v>
      </c>
    </row>
    <row r="1911" spans="1:7" x14ac:dyDescent="0.2">
      <c r="A1911" s="12" t="s">
        <v>411</v>
      </c>
      <c r="B1911" s="12" t="s">
        <v>4</v>
      </c>
      <c r="C1911" s="12">
        <v>2014</v>
      </c>
      <c r="D1911" s="12" t="s">
        <v>381</v>
      </c>
      <c r="E1911" s="12" t="s">
        <v>373</v>
      </c>
      <c r="F1911" s="12">
        <v>11</v>
      </c>
      <c r="G1911" s="15">
        <v>3752653.3699999969</v>
      </c>
    </row>
    <row r="1912" spans="1:7" x14ac:dyDescent="0.2">
      <c r="A1912" s="12" t="s">
        <v>448</v>
      </c>
      <c r="B1912" s="12" t="s">
        <v>4</v>
      </c>
      <c r="C1912" s="12">
        <v>2011</v>
      </c>
      <c r="D1912" s="12" t="s">
        <v>380</v>
      </c>
      <c r="E1912" s="12" t="s">
        <v>369</v>
      </c>
      <c r="F1912" s="12">
        <v>7</v>
      </c>
      <c r="G1912" s="15">
        <v>3733868.6499999953</v>
      </c>
    </row>
    <row r="1913" spans="1:7" x14ac:dyDescent="0.2">
      <c r="A1913" s="12" t="s">
        <v>420</v>
      </c>
      <c r="B1913" s="12" t="s">
        <v>4</v>
      </c>
      <c r="C1913" s="12">
        <v>2010</v>
      </c>
      <c r="D1913" s="12" t="s">
        <v>381</v>
      </c>
      <c r="E1913" s="12" t="s">
        <v>373</v>
      </c>
      <c r="F1913" s="12">
        <v>11</v>
      </c>
      <c r="G1913" s="15">
        <v>3702883.73</v>
      </c>
    </row>
    <row r="1914" spans="1:7" x14ac:dyDescent="0.2">
      <c r="A1914" s="12" t="s">
        <v>419</v>
      </c>
      <c r="B1914" s="12" t="s">
        <v>4</v>
      </c>
      <c r="C1914" s="12">
        <v>2013</v>
      </c>
      <c r="D1914" s="12" t="s">
        <v>380</v>
      </c>
      <c r="E1914" s="12" t="s">
        <v>370</v>
      </c>
      <c r="F1914" s="12">
        <v>8</v>
      </c>
      <c r="G1914" s="15">
        <v>3671862.3699999992</v>
      </c>
    </row>
    <row r="1915" spans="1:7" x14ac:dyDescent="0.2">
      <c r="A1915" s="12" t="s">
        <v>420</v>
      </c>
      <c r="B1915" s="12" t="s">
        <v>4</v>
      </c>
      <c r="C1915" s="12">
        <v>2010</v>
      </c>
      <c r="D1915" s="12" t="s">
        <v>382</v>
      </c>
      <c r="E1915" s="12" t="s">
        <v>377</v>
      </c>
      <c r="F1915" s="12">
        <v>3</v>
      </c>
      <c r="G1915" s="15">
        <v>3669531.459999999</v>
      </c>
    </row>
    <row r="1916" spans="1:7" x14ac:dyDescent="0.2">
      <c r="A1916" s="12" t="s">
        <v>415</v>
      </c>
      <c r="B1916" s="12" t="s">
        <v>4</v>
      </c>
      <c r="C1916" s="12">
        <v>2012</v>
      </c>
      <c r="D1916" s="12" t="s">
        <v>381</v>
      </c>
      <c r="E1916" s="12" t="s">
        <v>374</v>
      </c>
      <c r="F1916" s="12">
        <v>12</v>
      </c>
      <c r="G1916" s="15">
        <v>3659537.1999999983</v>
      </c>
    </row>
    <row r="1917" spans="1:7" x14ac:dyDescent="0.2">
      <c r="A1917" s="12" t="s">
        <v>415</v>
      </c>
      <c r="B1917" s="12" t="s">
        <v>4</v>
      </c>
      <c r="C1917" s="12">
        <v>2013</v>
      </c>
      <c r="D1917" s="12" t="s">
        <v>381</v>
      </c>
      <c r="E1917" s="12" t="s">
        <v>373</v>
      </c>
      <c r="F1917" s="12">
        <v>11</v>
      </c>
      <c r="G1917" s="15">
        <v>3658821.9899999979</v>
      </c>
    </row>
    <row r="1918" spans="1:7" x14ac:dyDescent="0.2">
      <c r="A1918" s="12" t="s">
        <v>420</v>
      </c>
      <c r="B1918" s="12" t="s">
        <v>4</v>
      </c>
      <c r="C1918" s="12">
        <v>2010</v>
      </c>
      <c r="D1918" s="12" t="s">
        <v>382</v>
      </c>
      <c r="E1918" s="12" t="s">
        <v>375</v>
      </c>
      <c r="F1918" s="12">
        <v>1</v>
      </c>
      <c r="G1918" s="15">
        <v>3638745.9399999995</v>
      </c>
    </row>
    <row r="1919" spans="1:7" x14ac:dyDescent="0.2">
      <c r="A1919" s="12" t="s">
        <v>419</v>
      </c>
      <c r="B1919" s="12" t="s">
        <v>4</v>
      </c>
      <c r="C1919" s="12">
        <v>2013</v>
      </c>
      <c r="D1919" s="12" t="s">
        <v>379</v>
      </c>
      <c r="E1919" s="12" t="s">
        <v>367</v>
      </c>
      <c r="F1919" s="12">
        <v>5</v>
      </c>
      <c r="G1919" s="15">
        <v>3631794.8099999977</v>
      </c>
    </row>
    <row r="1920" spans="1:7" x14ac:dyDescent="0.2">
      <c r="A1920" s="12" t="s">
        <v>411</v>
      </c>
      <c r="B1920" s="12" t="s">
        <v>4</v>
      </c>
      <c r="C1920" s="12">
        <v>2014</v>
      </c>
      <c r="D1920" s="12" t="s">
        <v>380</v>
      </c>
      <c r="E1920" s="12" t="s">
        <v>371</v>
      </c>
      <c r="F1920" s="12">
        <v>9</v>
      </c>
      <c r="G1920" s="15">
        <v>3619396.4999999986</v>
      </c>
    </row>
    <row r="1921" spans="1:7" x14ac:dyDescent="0.2">
      <c r="A1921" s="12" t="s">
        <v>420</v>
      </c>
      <c r="B1921" s="12" t="s">
        <v>4</v>
      </c>
      <c r="C1921" s="12">
        <v>2011</v>
      </c>
      <c r="D1921" s="12" t="s">
        <v>382</v>
      </c>
      <c r="E1921" s="12" t="s">
        <v>375</v>
      </c>
      <c r="F1921" s="12">
        <v>1</v>
      </c>
      <c r="G1921" s="15">
        <v>3609740.0699999994</v>
      </c>
    </row>
    <row r="1922" spans="1:7" x14ac:dyDescent="0.2">
      <c r="A1922" s="12" t="s">
        <v>411</v>
      </c>
      <c r="B1922" s="12" t="s">
        <v>4</v>
      </c>
      <c r="C1922" s="12">
        <v>2014</v>
      </c>
      <c r="D1922" s="12" t="s">
        <v>379</v>
      </c>
      <c r="E1922" s="12" t="s">
        <v>367</v>
      </c>
      <c r="F1922" s="12">
        <v>5</v>
      </c>
      <c r="G1922" s="15">
        <v>3596773.61</v>
      </c>
    </row>
    <row r="1923" spans="1:7" x14ac:dyDescent="0.2">
      <c r="A1923" s="12" t="s">
        <v>420</v>
      </c>
      <c r="B1923" s="12" t="s">
        <v>4</v>
      </c>
      <c r="C1923" s="12">
        <v>2010</v>
      </c>
      <c r="D1923" s="12" t="s">
        <v>379</v>
      </c>
      <c r="E1923" s="12" t="s">
        <v>368</v>
      </c>
      <c r="F1923" s="12">
        <v>6</v>
      </c>
      <c r="G1923" s="15">
        <v>3583380.6999999983</v>
      </c>
    </row>
    <row r="1924" spans="1:7" x14ac:dyDescent="0.2">
      <c r="A1924" s="12" t="s">
        <v>420</v>
      </c>
      <c r="B1924" s="12" t="s">
        <v>4</v>
      </c>
      <c r="C1924" s="12">
        <v>2010</v>
      </c>
      <c r="D1924" s="12" t="s">
        <v>382</v>
      </c>
      <c r="E1924" s="12" t="s">
        <v>376</v>
      </c>
      <c r="F1924" s="12">
        <v>2</v>
      </c>
      <c r="G1924" s="15">
        <v>3570278.5300000003</v>
      </c>
    </row>
    <row r="1925" spans="1:7" x14ac:dyDescent="0.2">
      <c r="A1925" s="12" t="s">
        <v>415</v>
      </c>
      <c r="B1925" s="12" t="s">
        <v>4</v>
      </c>
      <c r="C1925" s="12">
        <v>2013</v>
      </c>
      <c r="D1925" s="12" t="s">
        <v>381</v>
      </c>
      <c r="E1925" s="12" t="s">
        <v>372</v>
      </c>
      <c r="F1925" s="12">
        <v>10</v>
      </c>
      <c r="G1925" s="15">
        <v>3550386.6199999996</v>
      </c>
    </row>
    <row r="1926" spans="1:7" x14ac:dyDescent="0.2">
      <c r="A1926" s="12" t="s">
        <v>419</v>
      </c>
      <c r="B1926" s="12" t="s">
        <v>4</v>
      </c>
      <c r="C1926" s="12">
        <v>2013</v>
      </c>
      <c r="D1926" s="12" t="s">
        <v>382</v>
      </c>
      <c r="E1926" s="12" t="s">
        <v>376</v>
      </c>
      <c r="F1926" s="12">
        <v>2</v>
      </c>
      <c r="G1926" s="15">
        <v>3548673.4499999988</v>
      </c>
    </row>
    <row r="1927" spans="1:7" x14ac:dyDescent="0.2">
      <c r="A1927" s="12" t="s">
        <v>415</v>
      </c>
      <c r="B1927" s="12" t="s">
        <v>4</v>
      </c>
      <c r="C1927" s="12">
        <v>2013</v>
      </c>
      <c r="D1927" s="12" t="s">
        <v>382</v>
      </c>
      <c r="E1927" s="12" t="s">
        <v>377</v>
      </c>
      <c r="F1927" s="12">
        <v>3</v>
      </c>
      <c r="G1927" s="15">
        <v>3519448.5499999993</v>
      </c>
    </row>
    <row r="1928" spans="1:7" x14ac:dyDescent="0.2">
      <c r="A1928" s="12" t="s">
        <v>420</v>
      </c>
      <c r="B1928" s="12" t="s">
        <v>4</v>
      </c>
      <c r="C1928" s="12">
        <v>2011</v>
      </c>
      <c r="D1928" s="12" t="s">
        <v>382</v>
      </c>
      <c r="E1928" s="12" t="s">
        <v>376</v>
      </c>
      <c r="F1928" s="12">
        <v>2</v>
      </c>
      <c r="G1928" s="15">
        <v>3515287.4999999995</v>
      </c>
    </row>
    <row r="1929" spans="1:7" x14ac:dyDescent="0.2">
      <c r="A1929" s="12" t="s">
        <v>430</v>
      </c>
      <c r="B1929" s="12" t="s">
        <v>4</v>
      </c>
      <c r="C1929" s="12">
        <v>2014</v>
      </c>
      <c r="D1929" s="12" t="s">
        <v>381</v>
      </c>
      <c r="E1929" s="12" t="s">
        <v>374</v>
      </c>
      <c r="F1929" s="12">
        <v>12</v>
      </c>
      <c r="G1929" s="15">
        <v>3499720.3699999996</v>
      </c>
    </row>
    <row r="1930" spans="1:7" x14ac:dyDescent="0.2">
      <c r="A1930" s="12" t="s">
        <v>411</v>
      </c>
      <c r="B1930" s="12" t="s">
        <v>4</v>
      </c>
      <c r="C1930" s="12">
        <v>2014</v>
      </c>
      <c r="D1930" s="12" t="s">
        <v>381</v>
      </c>
      <c r="E1930" s="12" t="s">
        <v>372</v>
      </c>
      <c r="F1930" s="12">
        <v>10</v>
      </c>
      <c r="G1930" s="15">
        <v>3481788.1500000008</v>
      </c>
    </row>
    <row r="1931" spans="1:7" x14ac:dyDescent="0.2">
      <c r="A1931" s="12" t="s">
        <v>415</v>
      </c>
      <c r="B1931" s="12" t="s">
        <v>4</v>
      </c>
      <c r="C1931" s="12">
        <v>2013</v>
      </c>
      <c r="D1931" s="12" t="s">
        <v>382</v>
      </c>
      <c r="E1931" s="12" t="s">
        <v>375</v>
      </c>
      <c r="F1931" s="12">
        <v>1</v>
      </c>
      <c r="G1931" s="15">
        <v>3477943.2499999991</v>
      </c>
    </row>
    <row r="1932" spans="1:7" x14ac:dyDescent="0.2">
      <c r="A1932" s="12" t="s">
        <v>411</v>
      </c>
      <c r="B1932" s="12" t="s">
        <v>4</v>
      </c>
      <c r="C1932" s="12">
        <v>2014</v>
      </c>
      <c r="D1932" s="12" t="s">
        <v>382</v>
      </c>
      <c r="E1932" s="12" t="s">
        <v>377</v>
      </c>
      <c r="F1932" s="12">
        <v>3</v>
      </c>
      <c r="G1932" s="15">
        <v>3472403.2900000014</v>
      </c>
    </row>
    <row r="1933" spans="1:7" x14ac:dyDescent="0.2">
      <c r="A1933" s="12" t="s">
        <v>420</v>
      </c>
      <c r="B1933" s="12" t="s">
        <v>4</v>
      </c>
      <c r="C1933" s="12">
        <v>2010</v>
      </c>
      <c r="D1933" s="12" t="s">
        <v>380</v>
      </c>
      <c r="E1933" s="12" t="s">
        <v>369</v>
      </c>
      <c r="F1933" s="12">
        <v>7</v>
      </c>
      <c r="G1933" s="15">
        <v>3451333.3299999991</v>
      </c>
    </row>
    <row r="1934" spans="1:7" x14ac:dyDescent="0.2">
      <c r="A1934" s="12" t="s">
        <v>415</v>
      </c>
      <c r="B1934" s="12" t="s">
        <v>4</v>
      </c>
      <c r="C1934" s="12">
        <v>2013</v>
      </c>
      <c r="D1934" s="12" t="s">
        <v>379</v>
      </c>
      <c r="E1934" s="12" t="s">
        <v>366</v>
      </c>
      <c r="F1934" s="12">
        <v>4</v>
      </c>
      <c r="G1934" s="15">
        <v>3402642.3099999982</v>
      </c>
    </row>
    <row r="1935" spans="1:7" x14ac:dyDescent="0.2">
      <c r="A1935" s="12" t="s">
        <v>419</v>
      </c>
      <c r="B1935" s="12" t="s">
        <v>4</v>
      </c>
      <c r="C1935" s="12">
        <v>2012</v>
      </c>
      <c r="D1935" s="12" t="s">
        <v>381</v>
      </c>
      <c r="E1935" s="12" t="s">
        <v>374</v>
      </c>
      <c r="F1935" s="12">
        <v>12</v>
      </c>
      <c r="G1935" s="15">
        <v>3364645.8600000003</v>
      </c>
    </row>
    <row r="1936" spans="1:7" x14ac:dyDescent="0.2">
      <c r="A1936" s="12" t="s">
        <v>415</v>
      </c>
      <c r="B1936" s="12" t="s">
        <v>4</v>
      </c>
      <c r="C1936" s="12">
        <v>2013</v>
      </c>
      <c r="D1936" s="12" t="s">
        <v>380</v>
      </c>
      <c r="E1936" s="12" t="s">
        <v>371</v>
      </c>
      <c r="F1936" s="12">
        <v>9</v>
      </c>
      <c r="G1936" s="15">
        <v>3352438.97</v>
      </c>
    </row>
    <row r="1937" spans="1:7" x14ac:dyDescent="0.2">
      <c r="A1937" s="12" t="s">
        <v>411</v>
      </c>
      <c r="B1937" s="12" t="s">
        <v>4</v>
      </c>
      <c r="C1937" s="12">
        <v>2014</v>
      </c>
      <c r="D1937" s="12" t="s">
        <v>380</v>
      </c>
      <c r="E1937" s="12" t="s">
        <v>369</v>
      </c>
      <c r="F1937" s="12">
        <v>7</v>
      </c>
      <c r="G1937" s="15">
        <v>3340357.5100000016</v>
      </c>
    </row>
    <row r="1938" spans="1:7" x14ac:dyDescent="0.2">
      <c r="A1938" s="12" t="s">
        <v>454</v>
      </c>
      <c r="B1938" s="12" t="s">
        <v>4</v>
      </c>
      <c r="C1938" s="12">
        <v>2014</v>
      </c>
      <c r="D1938" s="12" t="s">
        <v>381</v>
      </c>
      <c r="E1938" s="12" t="s">
        <v>374</v>
      </c>
      <c r="F1938" s="12">
        <v>12</v>
      </c>
      <c r="G1938" s="15">
        <v>3331619.9700000011</v>
      </c>
    </row>
    <row r="1939" spans="1:7" x14ac:dyDescent="0.2">
      <c r="A1939" s="12" t="s">
        <v>419</v>
      </c>
      <c r="B1939" s="12" t="s">
        <v>4</v>
      </c>
      <c r="C1939" s="12">
        <v>2013</v>
      </c>
      <c r="D1939" s="12" t="s">
        <v>382</v>
      </c>
      <c r="E1939" s="12" t="s">
        <v>375</v>
      </c>
      <c r="F1939" s="12">
        <v>1</v>
      </c>
      <c r="G1939" s="15">
        <v>3311728.5699999989</v>
      </c>
    </row>
    <row r="1940" spans="1:7" x14ac:dyDescent="0.2">
      <c r="A1940" s="12" t="s">
        <v>415</v>
      </c>
      <c r="B1940" s="12" t="s">
        <v>4</v>
      </c>
      <c r="C1940" s="12">
        <v>2011</v>
      </c>
      <c r="D1940" s="12" t="s">
        <v>381</v>
      </c>
      <c r="E1940" s="12" t="s">
        <v>374</v>
      </c>
      <c r="F1940" s="12">
        <v>12</v>
      </c>
      <c r="G1940" s="15">
        <v>3302585.339999998</v>
      </c>
    </row>
    <row r="1941" spans="1:7" x14ac:dyDescent="0.2">
      <c r="A1941" s="12" t="s">
        <v>448</v>
      </c>
      <c r="B1941" s="12" t="s">
        <v>4</v>
      </c>
      <c r="C1941" s="12">
        <v>2010</v>
      </c>
      <c r="D1941" s="12" t="s">
        <v>381</v>
      </c>
      <c r="E1941" s="12" t="s">
        <v>374</v>
      </c>
      <c r="F1941" s="12">
        <v>12</v>
      </c>
      <c r="G1941" s="15">
        <v>3292742.6199999982</v>
      </c>
    </row>
    <row r="1942" spans="1:7" x14ac:dyDescent="0.2">
      <c r="A1942" s="12" t="s">
        <v>419</v>
      </c>
      <c r="B1942" s="12" t="s">
        <v>4</v>
      </c>
      <c r="C1942" s="12">
        <v>2013</v>
      </c>
      <c r="D1942" s="12" t="s">
        <v>379</v>
      </c>
      <c r="E1942" s="12" t="s">
        <v>368</v>
      </c>
      <c r="F1942" s="12">
        <v>6</v>
      </c>
      <c r="G1942" s="15">
        <v>3278038.0799999973</v>
      </c>
    </row>
    <row r="1943" spans="1:7" x14ac:dyDescent="0.2">
      <c r="A1943" s="12" t="s">
        <v>429</v>
      </c>
      <c r="B1943" s="12" t="s">
        <v>11</v>
      </c>
      <c r="C1943" s="12">
        <v>2010</v>
      </c>
      <c r="D1943" s="12" t="s">
        <v>382</v>
      </c>
      <c r="E1943" s="12" t="s">
        <v>375</v>
      </c>
      <c r="F1943" s="12">
        <v>1</v>
      </c>
      <c r="G1943" s="15">
        <v>2399837.3941640002</v>
      </c>
    </row>
    <row r="1944" spans="1:7" x14ac:dyDescent="0.2">
      <c r="A1944" s="12" t="s">
        <v>429</v>
      </c>
      <c r="B1944" s="12" t="s">
        <v>11</v>
      </c>
      <c r="C1944" s="12">
        <v>2010</v>
      </c>
      <c r="D1944" s="12" t="s">
        <v>382</v>
      </c>
      <c r="E1944" s="12" t="s">
        <v>376</v>
      </c>
      <c r="F1944" s="12">
        <v>2</v>
      </c>
      <c r="G1944" s="15">
        <v>2848736.9897550056</v>
      </c>
    </row>
    <row r="1945" spans="1:7" x14ac:dyDescent="0.2">
      <c r="A1945" s="12" t="s">
        <v>429</v>
      </c>
      <c r="B1945" s="12" t="s">
        <v>11</v>
      </c>
      <c r="C1945" s="12">
        <v>2010</v>
      </c>
      <c r="D1945" s="12" t="s">
        <v>382</v>
      </c>
      <c r="E1945" s="12" t="s">
        <v>377</v>
      </c>
      <c r="F1945" s="12">
        <v>3</v>
      </c>
      <c r="G1945" s="15">
        <v>3348854.7470230032</v>
      </c>
    </row>
    <row r="1946" spans="1:7" x14ac:dyDescent="0.2">
      <c r="A1946" s="12" t="s">
        <v>429</v>
      </c>
      <c r="B1946" s="12" t="s">
        <v>11</v>
      </c>
      <c r="C1946" s="12">
        <v>2010</v>
      </c>
      <c r="D1946" s="12" t="s">
        <v>379</v>
      </c>
      <c r="E1946" s="12" t="s">
        <v>366</v>
      </c>
      <c r="F1946" s="12">
        <v>4</v>
      </c>
      <c r="G1946" s="15">
        <v>3881355.7617359972</v>
      </c>
    </row>
    <row r="1947" spans="1:7" x14ac:dyDescent="0.2">
      <c r="A1947" s="12" t="s">
        <v>429</v>
      </c>
      <c r="B1947" s="12" t="s">
        <v>11</v>
      </c>
      <c r="C1947" s="12">
        <v>2010</v>
      </c>
      <c r="D1947" s="12" t="s">
        <v>379</v>
      </c>
      <c r="E1947" s="12" t="s">
        <v>367</v>
      </c>
      <c r="F1947" s="12">
        <v>5</v>
      </c>
      <c r="G1947" s="15">
        <v>3795336.5597650008</v>
      </c>
    </row>
    <row r="1948" spans="1:7" x14ac:dyDescent="0.2">
      <c r="A1948" s="12" t="s">
        <v>429</v>
      </c>
      <c r="B1948" s="12" t="s">
        <v>11</v>
      </c>
      <c r="C1948" s="12">
        <v>2010</v>
      </c>
      <c r="D1948" s="12" t="s">
        <v>379</v>
      </c>
      <c r="E1948" s="12" t="s">
        <v>368</v>
      </c>
      <c r="F1948" s="12">
        <v>6</v>
      </c>
      <c r="G1948" s="15">
        <v>4194859.5174159966</v>
      </c>
    </row>
    <row r="1949" spans="1:7" x14ac:dyDescent="0.2">
      <c r="A1949" s="12" t="s">
        <v>429</v>
      </c>
      <c r="B1949" s="12" t="s">
        <v>11</v>
      </c>
      <c r="C1949" s="12">
        <v>2010</v>
      </c>
      <c r="D1949" s="12" t="s">
        <v>380</v>
      </c>
      <c r="E1949" s="12" t="s">
        <v>369</v>
      </c>
      <c r="F1949" s="12">
        <v>7</v>
      </c>
      <c r="G1949" s="15">
        <v>3947218.4216339989</v>
      </c>
    </row>
    <row r="1950" spans="1:7" x14ac:dyDescent="0.2">
      <c r="A1950" s="12" t="s">
        <v>429</v>
      </c>
      <c r="B1950" s="12" t="s">
        <v>11</v>
      </c>
      <c r="C1950" s="12">
        <v>2010</v>
      </c>
      <c r="D1950" s="12" t="s">
        <v>380</v>
      </c>
      <c r="E1950" s="12" t="s">
        <v>370</v>
      </c>
      <c r="F1950" s="12">
        <v>8</v>
      </c>
      <c r="G1950" s="15">
        <v>4023679.238517995</v>
      </c>
    </row>
    <row r="1951" spans="1:7" x14ac:dyDescent="0.2">
      <c r="A1951" s="12" t="s">
        <v>429</v>
      </c>
      <c r="B1951" s="12" t="s">
        <v>11</v>
      </c>
      <c r="C1951" s="12">
        <v>2010</v>
      </c>
      <c r="D1951" s="12" t="s">
        <v>380</v>
      </c>
      <c r="E1951" s="12" t="s">
        <v>371</v>
      </c>
      <c r="F1951" s="12">
        <v>9</v>
      </c>
      <c r="G1951" s="15">
        <v>4518585.6088960022</v>
      </c>
    </row>
    <row r="1952" spans="1:7" x14ac:dyDescent="0.2">
      <c r="A1952" s="12" t="s">
        <v>429</v>
      </c>
      <c r="B1952" s="12" t="s">
        <v>11</v>
      </c>
      <c r="C1952" s="12">
        <v>2010</v>
      </c>
      <c r="D1952" s="12" t="s">
        <v>381</v>
      </c>
      <c r="E1952" s="12" t="s">
        <v>372</v>
      </c>
      <c r="F1952" s="12">
        <v>10</v>
      </c>
      <c r="G1952" s="15">
        <v>4887328.8128059972</v>
      </c>
    </row>
    <row r="1953" spans="1:7" x14ac:dyDescent="0.2">
      <c r="A1953" s="12" t="s">
        <v>429</v>
      </c>
      <c r="B1953" s="12" t="s">
        <v>11</v>
      </c>
      <c r="C1953" s="12">
        <v>2010</v>
      </c>
      <c r="D1953" s="12" t="s">
        <v>381</v>
      </c>
      <c r="E1953" s="12" t="s">
        <v>373</v>
      </c>
      <c r="F1953" s="12">
        <v>11</v>
      </c>
      <c r="G1953" s="15">
        <v>5355865.0645029992</v>
      </c>
    </row>
    <row r="1954" spans="1:7" x14ac:dyDescent="0.2">
      <c r="A1954" s="12" t="s">
        <v>429</v>
      </c>
      <c r="B1954" s="12" t="s">
        <v>11</v>
      </c>
      <c r="C1954" s="12">
        <v>2010</v>
      </c>
      <c r="D1954" s="12" t="s">
        <v>381</v>
      </c>
      <c r="E1954" s="12" t="s">
        <v>374</v>
      </c>
      <c r="F1954" s="12">
        <v>12</v>
      </c>
      <c r="G1954" s="15">
        <v>6551709.2339799888</v>
      </c>
    </row>
    <row r="1955" spans="1:7" x14ac:dyDescent="0.2">
      <c r="A1955" s="12" t="s">
        <v>429</v>
      </c>
      <c r="B1955" s="12" t="s">
        <v>11</v>
      </c>
      <c r="C1955" s="12">
        <v>2011</v>
      </c>
      <c r="D1955" s="12" t="s">
        <v>382</v>
      </c>
      <c r="E1955" s="12" t="s">
        <v>375</v>
      </c>
      <c r="F1955" s="12">
        <v>1</v>
      </c>
      <c r="G1955" s="15">
        <v>5937429.5328889992</v>
      </c>
    </row>
    <row r="1956" spans="1:7" x14ac:dyDescent="0.2">
      <c r="A1956" s="12" t="s">
        <v>429</v>
      </c>
      <c r="B1956" s="12" t="s">
        <v>11</v>
      </c>
      <c r="C1956" s="12">
        <v>2011</v>
      </c>
      <c r="D1956" s="12" t="s">
        <v>382</v>
      </c>
      <c r="E1956" s="12" t="s">
        <v>376</v>
      </c>
      <c r="F1956" s="12">
        <v>2</v>
      </c>
      <c r="G1956" s="15">
        <v>6179264.1915959865</v>
      </c>
    </row>
    <row r="1957" spans="1:7" x14ac:dyDescent="0.2">
      <c r="A1957" s="12" t="s">
        <v>429</v>
      </c>
      <c r="B1957" s="12" t="s">
        <v>11</v>
      </c>
      <c r="C1957" s="12">
        <v>2011</v>
      </c>
      <c r="D1957" s="12" t="s">
        <v>382</v>
      </c>
      <c r="E1957" s="12" t="s">
        <v>377</v>
      </c>
      <c r="F1957" s="12">
        <v>3</v>
      </c>
      <c r="G1957" s="15">
        <v>7313292.0424669953</v>
      </c>
    </row>
    <row r="1958" spans="1:7" x14ac:dyDescent="0.2">
      <c r="A1958" s="12" t="s">
        <v>429</v>
      </c>
      <c r="B1958" s="12" t="s">
        <v>11</v>
      </c>
      <c r="C1958" s="12">
        <v>2011</v>
      </c>
      <c r="D1958" s="12" t="s">
        <v>379</v>
      </c>
      <c r="E1958" s="12" t="s">
        <v>366</v>
      </c>
      <c r="F1958" s="12">
        <v>4</v>
      </c>
      <c r="G1958" s="15">
        <v>7557638.4393039998</v>
      </c>
    </row>
    <row r="1959" spans="1:7" x14ac:dyDescent="0.2">
      <c r="A1959" s="12" t="s">
        <v>429</v>
      </c>
      <c r="B1959" s="12" t="s">
        <v>11</v>
      </c>
      <c r="C1959" s="12">
        <v>2011</v>
      </c>
      <c r="D1959" s="12" t="s">
        <v>379</v>
      </c>
      <c r="E1959" s="12" t="s">
        <v>367</v>
      </c>
      <c r="F1959" s="12">
        <v>5</v>
      </c>
      <c r="G1959" s="15">
        <v>7628349.1922790045</v>
      </c>
    </row>
    <row r="1960" spans="1:7" x14ac:dyDescent="0.2">
      <c r="A1960" s="12" t="s">
        <v>429</v>
      </c>
      <c r="B1960" s="12" t="s">
        <v>11</v>
      </c>
      <c r="C1960" s="12">
        <v>2011</v>
      </c>
      <c r="D1960" s="12" t="s">
        <v>379</v>
      </c>
      <c r="E1960" s="12" t="s">
        <v>368</v>
      </c>
      <c r="F1960" s="12">
        <v>6</v>
      </c>
      <c r="G1960" s="15">
        <v>7678583.9552630018</v>
      </c>
    </row>
    <row r="1961" spans="1:7" x14ac:dyDescent="0.2">
      <c r="A1961" s="12" t="s">
        <v>429</v>
      </c>
      <c r="B1961" s="12" t="s">
        <v>11</v>
      </c>
      <c r="C1961" s="12">
        <v>2011</v>
      </c>
      <c r="D1961" s="12" t="s">
        <v>380</v>
      </c>
      <c r="E1961" s="12" t="s">
        <v>369</v>
      </c>
      <c r="F1961" s="12">
        <v>7</v>
      </c>
      <c r="G1961" s="15">
        <v>7529226.358898988</v>
      </c>
    </row>
    <row r="1962" spans="1:7" x14ac:dyDescent="0.2">
      <c r="A1962" s="12" t="s">
        <v>429</v>
      </c>
      <c r="B1962" s="12" t="s">
        <v>11</v>
      </c>
      <c r="C1962" s="12">
        <v>2011</v>
      </c>
      <c r="D1962" s="12" t="s">
        <v>380</v>
      </c>
      <c r="E1962" s="12" t="s">
        <v>370</v>
      </c>
      <c r="F1962" s="12">
        <v>8</v>
      </c>
      <c r="G1962" s="15">
        <v>7975820.9180079903</v>
      </c>
    </row>
    <row r="1963" spans="1:7" x14ac:dyDescent="0.2">
      <c r="A1963" s="12" t="s">
        <v>429</v>
      </c>
      <c r="B1963" s="12" t="s">
        <v>11</v>
      </c>
      <c r="C1963" s="12">
        <v>2011</v>
      </c>
      <c r="D1963" s="12" t="s">
        <v>380</v>
      </c>
      <c r="E1963" s="12" t="s">
        <v>371</v>
      </c>
      <c r="F1963" s="12">
        <v>9</v>
      </c>
      <c r="G1963" s="15">
        <v>8673088.1970420033</v>
      </c>
    </row>
    <row r="1964" spans="1:7" x14ac:dyDescent="0.2">
      <c r="A1964" s="12" t="s">
        <v>429</v>
      </c>
      <c r="B1964" s="12" t="s">
        <v>11</v>
      </c>
      <c r="C1964" s="12">
        <v>2011</v>
      </c>
      <c r="D1964" s="12" t="s">
        <v>381</v>
      </c>
      <c r="E1964" s="12" t="s">
        <v>372</v>
      </c>
      <c r="F1964" s="12">
        <v>10</v>
      </c>
      <c r="G1964" s="15">
        <v>9379074.5271049719</v>
      </c>
    </row>
    <row r="1965" spans="1:7" x14ac:dyDescent="0.2">
      <c r="A1965" s="12" t="s">
        <v>429</v>
      </c>
      <c r="B1965" s="12" t="s">
        <v>11</v>
      </c>
      <c r="C1965" s="12">
        <v>2011</v>
      </c>
      <c r="D1965" s="12" t="s">
        <v>381</v>
      </c>
      <c r="E1965" s="12" t="s">
        <v>373</v>
      </c>
      <c r="F1965" s="12">
        <v>11</v>
      </c>
      <c r="G1965" s="15">
        <v>10517418.057729991</v>
      </c>
    </row>
    <row r="1966" spans="1:7" x14ac:dyDescent="0.2">
      <c r="A1966" s="12" t="s">
        <v>429</v>
      </c>
      <c r="B1966" s="12" t="s">
        <v>11</v>
      </c>
      <c r="C1966" s="12">
        <v>2011</v>
      </c>
      <c r="D1966" s="12" t="s">
        <v>381</v>
      </c>
      <c r="E1966" s="12" t="s">
        <v>374</v>
      </c>
      <c r="F1966" s="12">
        <v>12</v>
      </c>
      <c r="G1966" s="15">
        <v>11996456.005654994</v>
      </c>
    </row>
    <row r="1967" spans="1:7" x14ac:dyDescent="0.2">
      <c r="A1967" s="12" t="s">
        <v>429</v>
      </c>
      <c r="B1967" s="12" t="s">
        <v>11</v>
      </c>
      <c r="C1967" s="12">
        <v>2012</v>
      </c>
      <c r="D1967" s="12" t="s">
        <v>382</v>
      </c>
      <c r="E1967" s="12" t="s">
        <v>375</v>
      </c>
      <c r="F1967" s="12">
        <v>1</v>
      </c>
      <c r="G1967" s="15">
        <v>10697849.801092993</v>
      </c>
    </row>
    <row r="1968" spans="1:7" x14ac:dyDescent="0.2">
      <c r="A1968" s="12" t="s">
        <v>429</v>
      </c>
      <c r="B1968" s="12" t="s">
        <v>11</v>
      </c>
      <c r="C1968" s="12">
        <v>2012</v>
      </c>
      <c r="D1968" s="12" t="s">
        <v>382</v>
      </c>
      <c r="E1968" s="12" t="s">
        <v>376</v>
      </c>
      <c r="F1968" s="12">
        <v>2</v>
      </c>
      <c r="G1968" s="15">
        <v>11796775.954752993</v>
      </c>
    </row>
    <row r="1969" spans="1:7" x14ac:dyDescent="0.2">
      <c r="A1969" s="12" t="s">
        <v>429</v>
      </c>
      <c r="B1969" s="12" t="s">
        <v>11</v>
      </c>
      <c r="C1969" s="12">
        <v>2012</v>
      </c>
      <c r="D1969" s="12" t="s">
        <v>382</v>
      </c>
      <c r="E1969" s="12" t="s">
        <v>377</v>
      </c>
      <c r="F1969" s="12">
        <v>3</v>
      </c>
      <c r="G1969" s="15">
        <v>12402192.539955987</v>
      </c>
    </row>
    <row r="1970" spans="1:7" x14ac:dyDescent="0.2">
      <c r="A1970" s="12" t="s">
        <v>429</v>
      </c>
      <c r="B1970" s="12" t="s">
        <v>11</v>
      </c>
      <c r="C1970" s="12">
        <v>2012</v>
      </c>
      <c r="D1970" s="12" t="s">
        <v>379</v>
      </c>
      <c r="E1970" s="12" t="s">
        <v>366</v>
      </c>
      <c r="F1970" s="12">
        <v>4</v>
      </c>
      <c r="G1970" s="15">
        <v>12316599.268637003</v>
      </c>
    </row>
    <row r="1971" spans="1:7" x14ac:dyDescent="0.2">
      <c r="A1971" s="12" t="s">
        <v>429</v>
      </c>
      <c r="B1971" s="12" t="s">
        <v>11</v>
      </c>
      <c r="C1971" s="12">
        <v>2012</v>
      </c>
      <c r="D1971" s="12" t="s">
        <v>379</v>
      </c>
      <c r="E1971" s="12" t="s">
        <v>367</v>
      </c>
      <c r="F1971" s="12">
        <v>5</v>
      </c>
      <c r="G1971" s="15">
        <v>12979121.880572012</v>
      </c>
    </row>
    <row r="1972" spans="1:7" x14ac:dyDescent="0.2">
      <c r="A1972" s="12" t="s">
        <v>429</v>
      </c>
      <c r="B1972" s="12" t="s">
        <v>11</v>
      </c>
      <c r="C1972" s="12">
        <v>2012</v>
      </c>
      <c r="D1972" s="12" t="s">
        <v>379</v>
      </c>
      <c r="E1972" s="12" t="s">
        <v>368</v>
      </c>
      <c r="F1972" s="12">
        <v>6</v>
      </c>
      <c r="G1972" s="15">
        <v>12353561.280668987</v>
      </c>
    </row>
    <row r="1973" spans="1:7" x14ac:dyDescent="0.2">
      <c r="A1973" s="12" t="s">
        <v>429</v>
      </c>
      <c r="B1973" s="12" t="s">
        <v>11</v>
      </c>
      <c r="C1973" s="12">
        <v>2012</v>
      </c>
      <c r="D1973" s="12" t="s">
        <v>380</v>
      </c>
      <c r="E1973" s="12" t="s">
        <v>369</v>
      </c>
      <c r="F1973" s="12">
        <v>7</v>
      </c>
      <c r="G1973" s="15">
        <v>12349759.223142998</v>
      </c>
    </row>
    <row r="1974" spans="1:7" x14ac:dyDescent="0.2">
      <c r="A1974" s="12" t="s">
        <v>429</v>
      </c>
      <c r="B1974" s="12" t="s">
        <v>11</v>
      </c>
      <c r="C1974" s="12">
        <v>2012</v>
      </c>
      <c r="D1974" s="12" t="s">
        <v>380</v>
      </c>
      <c r="E1974" s="12" t="s">
        <v>370</v>
      </c>
      <c r="F1974" s="12">
        <v>8</v>
      </c>
      <c r="G1974" s="15">
        <v>12654017.778120996</v>
      </c>
    </row>
    <row r="1975" spans="1:7" x14ac:dyDescent="0.2">
      <c r="A1975" s="12" t="s">
        <v>429</v>
      </c>
      <c r="B1975" s="12" t="s">
        <v>11</v>
      </c>
      <c r="C1975" s="12">
        <v>2012</v>
      </c>
      <c r="D1975" s="12" t="s">
        <v>380</v>
      </c>
      <c r="E1975" s="12" t="s">
        <v>371</v>
      </c>
      <c r="F1975" s="12">
        <v>9</v>
      </c>
      <c r="G1975" s="15">
        <v>12901702.719697999</v>
      </c>
    </row>
    <row r="1976" spans="1:7" x14ac:dyDescent="0.2">
      <c r="A1976" s="12" t="s">
        <v>429</v>
      </c>
      <c r="B1976" s="12" t="s">
        <v>11</v>
      </c>
      <c r="C1976" s="12">
        <v>2012</v>
      </c>
      <c r="D1976" s="12" t="s">
        <v>381</v>
      </c>
      <c r="E1976" s="12" t="s">
        <v>372</v>
      </c>
      <c r="F1976" s="12">
        <v>10</v>
      </c>
      <c r="G1976" s="15">
        <v>14520734.053142995</v>
      </c>
    </row>
    <row r="1977" spans="1:7" x14ac:dyDescent="0.2">
      <c r="A1977" s="12" t="s">
        <v>429</v>
      </c>
      <c r="B1977" s="12" t="s">
        <v>11</v>
      </c>
      <c r="C1977" s="12">
        <v>2012</v>
      </c>
      <c r="D1977" s="12" t="s">
        <v>381</v>
      </c>
      <c r="E1977" s="12" t="s">
        <v>373</v>
      </c>
      <c r="F1977" s="12">
        <v>11</v>
      </c>
      <c r="G1977" s="15">
        <v>15405692.687748991</v>
      </c>
    </row>
    <row r="1978" spans="1:7" x14ac:dyDescent="0.2">
      <c r="A1978" s="12" t="s">
        <v>429</v>
      </c>
      <c r="B1978" s="12" t="s">
        <v>11</v>
      </c>
      <c r="C1978" s="12">
        <v>2012</v>
      </c>
      <c r="D1978" s="12" t="s">
        <v>381</v>
      </c>
      <c r="E1978" s="12" t="s">
        <v>374</v>
      </c>
      <c r="F1978" s="12">
        <v>12</v>
      </c>
      <c r="G1978" s="15">
        <v>17462480.519171987</v>
      </c>
    </row>
    <row r="1979" spans="1:7" x14ac:dyDescent="0.2">
      <c r="A1979" s="12" t="s">
        <v>429</v>
      </c>
      <c r="B1979" s="12" t="s">
        <v>11</v>
      </c>
      <c r="C1979" s="12">
        <v>2013</v>
      </c>
      <c r="D1979" s="12" t="s">
        <v>382</v>
      </c>
      <c r="E1979" s="12" t="s">
        <v>375</v>
      </c>
      <c r="F1979" s="12">
        <v>1</v>
      </c>
      <c r="G1979" s="15">
        <v>15680267.63393099</v>
      </c>
    </row>
    <row r="1980" spans="1:7" x14ac:dyDescent="0.2">
      <c r="A1980" s="12" t="s">
        <v>429</v>
      </c>
      <c r="B1980" s="12" t="s">
        <v>11</v>
      </c>
      <c r="C1980" s="12">
        <v>2013</v>
      </c>
      <c r="D1980" s="12" t="s">
        <v>382</v>
      </c>
      <c r="E1980" s="12" t="s">
        <v>376</v>
      </c>
      <c r="F1980" s="12">
        <v>2</v>
      </c>
      <c r="G1980" s="15">
        <v>14893586.235089991</v>
      </c>
    </row>
    <row r="1981" spans="1:7" x14ac:dyDescent="0.2">
      <c r="A1981" s="12" t="s">
        <v>429</v>
      </c>
      <c r="B1981" s="12" t="s">
        <v>11</v>
      </c>
      <c r="C1981" s="12">
        <v>2013</v>
      </c>
      <c r="D1981" s="12" t="s">
        <v>382</v>
      </c>
      <c r="E1981" s="12" t="s">
        <v>377</v>
      </c>
      <c r="F1981" s="12">
        <v>3</v>
      </c>
      <c r="G1981" s="15">
        <v>16503422.477295998</v>
      </c>
    </row>
    <row r="1982" spans="1:7" x14ac:dyDescent="0.2">
      <c r="A1982" s="12" t="s">
        <v>429</v>
      </c>
      <c r="B1982" s="12" t="s">
        <v>11</v>
      </c>
      <c r="C1982" s="12">
        <v>2013</v>
      </c>
      <c r="D1982" s="12" t="s">
        <v>379</v>
      </c>
      <c r="E1982" s="12" t="s">
        <v>366</v>
      </c>
      <c r="F1982" s="12">
        <v>4</v>
      </c>
      <c r="G1982" s="15">
        <v>17539968.580491006</v>
      </c>
    </row>
    <row r="1983" spans="1:7" x14ac:dyDescent="0.2">
      <c r="A1983" s="12" t="s">
        <v>429</v>
      </c>
      <c r="B1983" s="12" t="s">
        <v>11</v>
      </c>
      <c r="C1983" s="12">
        <v>2013</v>
      </c>
      <c r="D1983" s="12" t="s">
        <v>379</v>
      </c>
      <c r="E1983" s="12" t="s">
        <v>367</v>
      </c>
      <c r="F1983" s="12">
        <v>5</v>
      </c>
      <c r="G1983" s="15">
        <v>16601749.82246102</v>
      </c>
    </row>
    <row r="1984" spans="1:7" x14ac:dyDescent="0.2">
      <c r="A1984" s="12" t="s">
        <v>429</v>
      </c>
      <c r="B1984" s="12" t="s">
        <v>11</v>
      </c>
      <c r="C1984" s="12">
        <v>2013</v>
      </c>
      <c r="D1984" s="12" t="s">
        <v>379</v>
      </c>
      <c r="E1984" s="12" t="s">
        <v>368</v>
      </c>
      <c r="F1984" s="12">
        <v>6</v>
      </c>
      <c r="G1984" s="15">
        <v>15966392.817347992</v>
      </c>
    </row>
    <row r="1985" spans="1:7" x14ac:dyDescent="0.2">
      <c r="A1985" s="12" t="s">
        <v>429</v>
      </c>
      <c r="B1985" s="12" t="s">
        <v>11</v>
      </c>
      <c r="C1985" s="12">
        <v>2013</v>
      </c>
      <c r="D1985" s="12" t="s">
        <v>380</v>
      </c>
      <c r="E1985" s="12" t="s">
        <v>369</v>
      </c>
      <c r="F1985" s="12">
        <v>7</v>
      </c>
      <c r="G1985" s="15">
        <v>16499181.961609004</v>
      </c>
    </row>
    <row r="1986" spans="1:7" x14ac:dyDescent="0.2">
      <c r="A1986" s="12" t="s">
        <v>429</v>
      </c>
      <c r="B1986" s="12" t="s">
        <v>11</v>
      </c>
      <c r="C1986" s="12">
        <v>2013</v>
      </c>
      <c r="D1986" s="12" t="s">
        <v>380</v>
      </c>
      <c r="E1986" s="12" t="s">
        <v>370</v>
      </c>
      <c r="F1986" s="12">
        <v>8</v>
      </c>
      <c r="G1986" s="15">
        <v>16010489.167873986</v>
      </c>
    </row>
    <row r="1987" spans="1:7" x14ac:dyDescent="0.2">
      <c r="A1987" s="12" t="s">
        <v>429</v>
      </c>
      <c r="B1987" s="12" t="s">
        <v>11</v>
      </c>
      <c r="C1987" s="12">
        <v>2013</v>
      </c>
      <c r="D1987" s="12" t="s">
        <v>380</v>
      </c>
      <c r="E1987" s="12" t="s">
        <v>371</v>
      </c>
      <c r="F1987" s="12">
        <v>9</v>
      </c>
      <c r="G1987" s="15">
        <v>17168400.453949984</v>
      </c>
    </row>
    <row r="1988" spans="1:7" x14ac:dyDescent="0.2">
      <c r="A1988" s="12" t="s">
        <v>429</v>
      </c>
      <c r="B1988" s="12" t="s">
        <v>11</v>
      </c>
      <c r="C1988" s="12">
        <v>2013</v>
      </c>
      <c r="D1988" s="12" t="s">
        <v>381</v>
      </c>
      <c r="E1988" s="12" t="s">
        <v>372</v>
      </c>
      <c r="F1988" s="12">
        <v>10</v>
      </c>
      <c r="G1988" s="15">
        <v>18476452.297188036</v>
      </c>
    </row>
    <row r="1989" spans="1:7" x14ac:dyDescent="0.2">
      <c r="A1989" s="12" t="s">
        <v>429</v>
      </c>
      <c r="B1989" s="12" t="s">
        <v>11</v>
      </c>
      <c r="C1989" s="12">
        <v>2013</v>
      </c>
      <c r="D1989" s="12" t="s">
        <v>381</v>
      </c>
      <c r="E1989" s="12" t="s">
        <v>373</v>
      </c>
      <c r="F1989" s="12">
        <v>11</v>
      </c>
      <c r="G1989" s="15">
        <v>19263202.596542995</v>
      </c>
    </row>
    <row r="1990" spans="1:7" x14ac:dyDescent="0.2">
      <c r="A1990" s="12" t="s">
        <v>429</v>
      </c>
      <c r="B1990" s="12" t="s">
        <v>11</v>
      </c>
      <c r="C1990" s="12">
        <v>2013</v>
      </c>
      <c r="D1990" s="12" t="s">
        <v>381</v>
      </c>
      <c r="E1990" s="12" t="s">
        <v>374</v>
      </c>
      <c r="F1990" s="12">
        <v>12</v>
      </c>
      <c r="G1990" s="15">
        <v>22816673.179756019</v>
      </c>
    </row>
    <row r="1991" spans="1:7" x14ac:dyDescent="0.2">
      <c r="A1991" s="12" t="s">
        <v>429</v>
      </c>
      <c r="B1991" s="12" t="s">
        <v>11</v>
      </c>
      <c r="C1991" s="12">
        <v>2014</v>
      </c>
      <c r="D1991" s="12" t="s">
        <v>382</v>
      </c>
      <c r="E1991" s="12" t="s">
        <v>375</v>
      </c>
      <c r="F1991" s="12">
        <v>1</v>
      </c>
      <c r="G1991" s="15">
        <v>20424558.909781974</v>
      </c>
    </row>
    <row r="1992" spans="1:7" x14ac:dyDescent="0.2">
      <c r="A1992" s="12" t="s">
        <v>429</v>
      </c>
      <c r="B1992" s="12" t="s">
        <v>11</v>
      </c>
      <c r="C1992" s="12">
        <v>2014</v>
      </c>
      <c r="D1992" s="12" t="s">
        <v>382</v>
      </c>
      <c r="E1992" s="12" t="s">
        <v>376</v>
      </c>
      <c r="F1992" s="12">
        <v>2</v>
      </c>
      <c r="G1992" s="15">
        <v>21897063.833104022</v>
      </c>
    </row>
    <row r="1993" spans="1:7" x14ac:dyDescent="0.2">
      <c r="A1993" s="12" t="s">
        <v>429</v>
      </c>
      <c r="B1993" s="12" t="s">
        <v>11</v>
      </c>
      <c r="C1993" s="12">
        <v>2014</v>
      </c>
      <c r="D1993" s="12" t="s">
        <v>382</v>
      </c>
      <c r="E1993" s="12" t="s">
        <v>377</v>
      </c>
      <c r="F1993" s="12">
        <v>3</v>
      </c>
      <c r="G1993" s="15">
        <v>23406580.877723005</v>
      </c>
    </row>
    <row r="1994" spans="1:7" x14ac:dyDescent="0.2">
      <c r="A1994" s="12" t="s">
        <v>429</v>
      </c>
      <c r="B1994" s="12" t="s">
        <v>11</v>
      </c>
      <c r="C1994" s="12">
        <v>2014</v>
      </c>
      <c r="D1994" s="12" t="s">
        <v>379</v>
      </c>
      <c r="E1994" s="12" t="s">
        <v>366</v>
      </c>
      <c r="F1994" s="12">
        <v>4</v>
      </c>
      <c r="G1994" s="15">
        <v>25011399.907235045</v>
      </c>
    </row>
    <row r="1995" spans="1:7" x14ac:dyDescent="0.2">
      <c r="A1995" s="12" t="s">
        <v>429</v>
      </c>
      <c r="B1995" s="12" t="s">
        <v>11</v>
      </c>
      <c r="C1995" s="12">
        <v>2014</v>
      </c>
      <c r="D1995" s="12" t="s">
        <v>379</v>
      </c>
      <c r="E1995" s="12" t="s">
        <v>367</v>
      </c>
      <c r="F1995" s="12">
        <v>5</v>
      </c>
      <c r="G1995" s="15">
        <v>21266943.269503042</v>
      </c>
    </row>
    <row r="1996" spans="1:7" x14ac:dyDescent="0.2">
      <c r="A1996" s="12" t="s">
        <v>429</v>
      </c>
      <c r="B1996" s="12" t="s">
        <v>11</v>
      </c>
      <c r="C1996" s="12">
        <v>2014</v>
      </c>
      <c r="D1996" s="12" t="s">
        <v>379</v>
      </c>
      <c r="E1996" s="12" t="s">
        <v>368</v>
      </c>
      <c r="F1996" s="12">
        <v>6</v>
      </c>
      <c r="G1996" s="15">
        <v>20030366.348947003</v>
      </c>
    </row>
    <row r="1997" spans="1:7" x14ac:dyDescent="0.2">
      <c r="A1997" s="12" t="s">
        <v>429</v>
      </c>
      <c r="B1997" s="12" t="s">
        <v>11</v>
      </c>
      <c r="C1997" s="12">
        <v>2014</v>
      </c>
      <c r="D1997" s="12" t="s">
        <v>380</v>
      </c>
      <c r="E1997" s="12" t="s">
        <v>369</v>
      </c>
      <c r="F1997" s="12">
        <v>7</v>
      </c>
      <c r="G1997" s="15">
        <v>20457111.286635023</v>
      </c>
    </row>
    <row r="1998" spans="1:7" x14ac:dyDescent="0.2">
      <c r="A1998" s="12" t="s">
        <v>429</v>
      </c>
      <c r="B1998" s="12" t="s">
        <v>11</v>
      </c>
      <c r="C1998" s="12">
        <v>2014</v>
      </c>
      <c r="D1998" s="12" t="s">
        <v>380</v>
      </c>
      <c r="E1998" s="12" t="s">
        <v>370</v>
      </c>
      <c r="F1998" s="12">
        <v>8</v>
      </c>
      <c r="G1998" s="15">
        <v>19274896.898162976</v>
      </c>
    </row>
    <row r="1999" spans="1:7" x14ac:dyDescent="0.2">
      <c r="A1999" s="12" t="s">
        <v>429</v>
      </c>
      <c r="B1999" s="12" t="s">
        <v>11</v>
      </c>
      <c r="C1999" s="12">
        <v>2014</v>
      </c>
      <c r="D1999" s="12" t="s">
        <v>380</v>
      </c>
      <c r="E1999" s="12" t="s">
        <v>371</v>
      </c>
      <c r="F1999" s="12">
        <v>9</v>
      </c>
      <c r="G1999" s="15">
        <v>20703462.063084975</v>
      </c>
    </row>
    <row r="2000" spans="1:7" x14ac:dyDescent="0.2">
      <c r="A2000" s="12" t="s">
        <v>429</v>
      </c>
      <c r="B2000" s="12" t="s">
        <v>11</v>
      </c>
      <c r="C2000" s="12">
        <v>2014</v>
      </c>
      <c r="D2000" s="12" t="s">
        <v>381</v>
      </c>
      <c r="E2000" s="12" t="s">
        <v>372</v>
      </c>
      <c r="F2000" s="12">
        <v>10</v>
      </c>
      <c r="G2000" s="15">
        <v>22086941.214930966</v>
      </c>
    </row>
    <row r="2001" spans="1:7" x14ac:dyDescent="0.2">
      <c r="A2001" s="12" t="s">
        <v>429</v>
      </c>
      <c r="B2001" s="12" t="s">
        <v>11</v>
      </c>
      <c r="C2001" s="12">
        <v>2014</v>
      </c>
      <c r="D2001" s="12" t="s">
        <v>381</v>
      </c>
      <c r="E2001" s="12" t="s">
        <v>373</v>
      </c>
      <c r="F2001" s="12">
        <v>11</v>
      </c>
      <c r="G2001" s="15">
        <v>21649172.189610016</v>
      </c>
    </row>
    <row r="2002" spans="1:7" x14ac:dyDescent="0.2">
      <c r="A2002" s="12" t="s">
        <v>429</v>
      </c>
      <c r="B2002" s="12" t="s">
        <v>11</v>
      </c>
      <c r="C2002" s="12">
        <v>2014</v>
      </c>
      <c r="D2002" s="12" t="s">
        <v>381</v>
      </c>
      <c r="E2002" s="12" t="s">
        <v>374</v>
      </c>
      <c r="F2002" s="12">
        <v>12</v>
      </c>
      <c r="G2002" s="15">
        <v>33679163.971619993</v>
      </c>
    </row>
    <row r="2003" spans="1:7" x14ac:dyDescent="0.2">
      <c r="A2003" s="12" t="s">
        <v>429</v>
      </c>
      <c r="B2003" s="12" t="s">
        <v>74</v>
      </c>
      <c r="C2003" s="12">
        <v>2010</v>
      </c>
      <c r="D2003" s="12" t="s">
        <v>382</v>
      </c>
      <c r="E2003" s="12" t="s">
        <v>375</v>
      </c>
      <c r="F2003" s="12">
        <v>1</v>
      </c>
      <c r="G2003" s="15">
        <v>2740290</v>
      </c>
    </row>
    <row r="2004" spans="1:7" x14ac:dyDescent="0.2">
      <c r="A2004" s="12" t="s">
        <v>429</v>
      </c>
      <c r="B2004" s="12" t="s">
        <v>74</v>
      </c>
      <c r="C2004" s="12">
        <v>2010</v>
      </c>
      <c r="D2004" s="12" t="s">
        <v>382</v>
      </c>
      <c r="E2004" s="12" t="s">
        <v>376</v>
      </c>
      <c r="F2004" s="12">
        <v>2</v>
      </c>
      <c r="G2004" s="15">
        <v>3229710</v>
      </c>
    </row>
    <row r="2005" spans="1:7" x14ac:dyDescent="0.2">
      <c r="A2005" s="12" t="s">
        <v>429</v>
      </c>
      <c r="B2005" s="12" t="s">
        <v>74</v>
      </c>
      <c r="C2005" s="12">
        <v>2010</v>
      </c>
      <c r="D2005" s="12" t="s">
        <v>382</v>
      </c>
      <c r="E2005" s="12" t="s">
        <v>377</v>
      </c>
      <c r="F2005" s="12">
        <v>3</v>
      </c>
      <c r="G2005" s="15">
        <v>3794670</v>
      </c>
    </row>
    <row r="2006" spans="1:7" x14ac:dyDescent="0.2">
      <c r="A2006" s="12" t="s">
        <v>429</v>
      </c>
      <c r="B2006" s="12" t="s">
        <v>74</v>
      </c>
      <c r="C2006" s="12">
        <v>2010</v>
      </c>
      <c r="D2006" s="12" t="s">
        <v>379</v>
      </c>
      <c r="E2006" s="12" t="s">
        <v>366</v>
      </c>
      <c r="F2006" s="12">
        <v>4</v>
      </c>
      <c r="G2006" s="15">
        <v>4428660</v>
      </c>
    </row>
    <row r="2007" spans="1:7" x14ac:dyDescent="0.2">
      <c r="A2007" s="12" t="s">
        <v>429</v>
      </c>
      <c r="B2007" s="12" t="s">
        <v>74</v>
      </c>
      <c r="C2007" s="12">
        <v>2010</v>
      </c>
      <c r="D2007" s="12" t="s">
        <v>379</v>
      </c>
      <c r="E2007" s="12" t="s">
        <v>367</v>
      </c>
      <c r="F2007" s="12">
        <v>5</v>
      </c>
      <c r="G2007" s="15">
        <v>4367880</v>
      </c>
    </row>
    <row r="2008" spans="1:7" x14ac:dyDescent="0.2">
      <c r="A2008" s="12" t="s">
        <v>429</v>
      </c>
      <c r="B2008" s="12" t="s">
        <v>74</v>
      </c>
      <c r="C2008" s="12">
        <v>2010</v>
      </c>
      <c r="D2008" s="12" t="s">
        <v>379</v>
      </c>
      <c r="E2008" s="12" t="s">
        <v>368</v>
      </c>
      <c r="F2008" s="12">
        <v>6</v>
      </c>
      <c r="G2008" s="15">
        <v>4784580</v>
      </c>
    </row>
    <row r="2009" spans="1:7" x14ac:dyDescent="0.2">
      <c r="A2009" s="12" t="s">
        <v>429</v>
      </c>
      <c r="B2009" s="12" t="s">
        <v>74</v>
      </c>
      <c r="C2009" s="12">
        <v>2010</v>
      </c>
      <c r="D2009" s="12" t="s">
        <v>380</v>
      </c>
      <c r="E2009" s="12" t="s">
        <v>369</v>
      </c>
      <c r="F2009" s="12">
        <v>7</v>
      </c>
      <c r="G2009" s="15">
        <v>4480980</v>
      </c>
    </row>
    <row r="2010" spans="1:7" x14ac:dyDescent="0.2">
      <c r="A2010" s="12" t="s">
        <v>429</v>
      </c>
      <c r="B2010" s="12" t="s">
        <v>74</v>
      </c>
      <c r="C2010" s="12">
        <v>2010</v>
      </c>
      <c r="D2010" s="12" t="s">
        <v>380</v>
      </c>
      <c r="E2010" s="12" t="s">
        <v>370</v>
      </c>
      <c r="F2010" s="12">
        <v>8</v>
      </c>
      <c r="G2010" s="15">
        <v>4594260</v>
      </c>
    </row>
    <row r="2011" spans="1:7" x14ac:dyDescent="0.2">
      <c r="A2011" s="12" t="s">
        <v>429</v>
      </c>
      <c r="B2011" s="12" t="s">
        <v>74</v>
      </c>
      <c r="C2011" s="12">
        <v>2010</v>
      </c>
      <c r="D2011" s="12" t="s">
        <v>380</v>
      </c>
      <c r="E2011" s="12" t="s">
        <v>371</v>
      </c>
      <c r="F2011" s="12">
        <v>9</v>
      </c>
      <c r="G2011" s="15">
        <v>5161230</v>
      </c>
    </row>
    <row r="2012" spans="1:7" x14ac:dyDescent="0.2">
      <c r="A2012" s="12" t="s">
        <v>429</v>
      </c>
      <c r="B2012" s="12" t="s">
        <v>74</v>
      </c>
      <c r="C2012" s="12">
        <v>2010</v>
      </c>
      <c r="D2012" s="12" t="s">
        <v>381</v>
      </c>
      <c r="E2012" s="12" t="s">
        <v>372</v>
      </c>
      <c r="F2012" s="12">
        <v>10</v>
      </c>
      <c r="G2012" s="15">
        <v>5544630</v>
      </c>
    </row>
    <row r="2013" spans="1:7" x14ac:dyDescent="0.2">
      <c r="A2013" s="12" t="s">
        <v>429</v>
      </c>
      <c r="B2013" s="12" t="s">
        <v>74</v>
      </c>
      <c r="C2013" s="12">
        <v>2010</v>
      </c>
      <c r="D2013" s="12" t="s">
        <v>381</v>
      </c>
      <c r="E2013" s="12" t="s">
        <v>373</v>
      </c>
      <c r="F2013" s="12">
        <v>11</v>
      </c>
      <c r="G2013" s="15">
        <v>6063090</v>
      </c>
    </row>
    <row r="2014" spans="1:7" x14ac:dyDescent="0.2">
      <c r="A2014" s="12" t="s">
        <v>429</v>
      </c>
      <c r="B2014" s="12" t="s">
        <v>74</v>
      </c>
      <c r="C2014" s="12">
        <v>2010</v>
      </c>
      <c r="D2014" s="12" t="s">
        <v>381</v>
      </c>
      <c r="E2014" s="12" t="s">
        <v>374</v>
      </c>
      <c r="F2014" s="12">
        <v>12</v>
      </c>
      <c r="G2014" s="15">
        <v>7429050</v>
      </c>
    </row>
    <row r="2015" spans="1:7" x14ac:dyDescent="0.2">
      <c r="A2015" s="12" t="s">
        <v>429</v>
      </c>
      <c r="B2015" s="12" t="s">
        <v>74</v>
      </c>
      <c r="C2015" s="12">
        <v>2011</v>
      </c>
      <c r="D2015" s="12" t="s">
        <v>382</v>
      </c>
      <c r="E2015" s="12" t="s">
        <v>375</v>
      </c>
      <c r="F2015" s="12">
        <v>1</v>
      </c>
      <c r="G2015" s="15">
        <v>6741510</v>
      </c>
    </row>
    <row r="2016" spans="1:7" x14ac:dyDescent="0.2">
      <c r="A2016" s="12" t="s">
        <v>429</v>
      </c>
      <c r="B2016" s="12" t="s">
        <v>74</v>
      </c>
      <c r="C2016" s="12">
        <v>2011</v>
      </c>
      <c r="D2016" s="12" t="s">
        <v>382</v>
      </c>
      <c r="E2016" s="12" t="s">
        <v>376</v>
      </c>
      <c r="F2016" s="12">
        <v>2</v>
      </c>
      <c r="G2016" s="15">
        <v>7046160</v>
      </c>
    </row>
    <row r="2017" spans="1:7" x14ac:dyDescent="0.2">
      <c r="A2017" s="12" t="s">
        <v>429</v>
      </c>
      <c r="B2017" s="12" t="s">
        <v>74</v>
      </c>
      <c r="C2017" s="12">
        <v>2011</v>
      </c>
      <c r="D2017" s="12" t="s">
        <v>382</v>
      </c>
      <c r="E2017" s="12" t="s">
        <v>377</v>
      </c>
      <c r="F2017" s="12">
        <v>3</v>
      </c>
      <c r="G2017" s="15">
        <v>8273970</v>
      </c>
    </row>
    <row r="2018" spans="1:7" x14ac:dyDescent="0.2">
      <c r="A2018" s="12" t="s">
        <v>429</v>
      </c>
      <c r="B2018" s="12" t="s">
        <v>74</v>
      </c>
      <c r="C2018" s="12">
        <v>2011</v>
      </c>
      <c r="D2018" s="12" t="s">
        <v>379</v>
      </c>
      <c r="E2018" s="12" t="s">
        <v>366</v>
      </c>
      <c r="F2018" s="12">
        <v>4</v>
      </c>
      <c r="G2018" s="15">
        <v>8543340</v>
      </c>
    </row>
    <row r="2019" spans="1:7" x14ac:dyDescent="0.2">
      <c r="A2019" s="12" t="s">
        <v>429</v>
      </c>
      <c r="B2019" s="12" t="s">
        <v>74</v>
      </c>
      <c r="C2019" s="12">
        <v>2011</v>
      </c>
      <c r="D2019" s="12" t="s">
        <v>379</v>
      </c>
      <c r="E2019" s="12" t="s">
        <v>367</v>
      </c>
      <c r="F2019" s="12">
        <v>5</v>
      </c>
      <c r="G2019" s="15">
        <v>8676090</v>
      </c>
    </row>
    <row r="2020" spans="1:7" x14ac:dyDescent="0.2">
      <c r="A2020" s="12" t="s">
        <v>429</v>
      </c>
      <c r="B2020" s="12" t="s">
        <v>74</v>
      </c>
      <c r="C2020" s="12">
        <v>2011</v>
      </c>
      <c r="D2020" s="12" t="s">
        <v>379</v>
      </c>
      <c r="E2020" s="12" t="s">
        <v>368</v>
      </c>
      <c r="F2020" s="12">
        <v>6</v>
      </c>
      <c r="G2020" s="15">
        <v>8671800</v>
      </c>
    </row>
    <row r="2021" spans="1:7" x14ac:dyDescent="0.2">
      <c r="A2021" s="12" t="s">
        <v>429</v>
      </c>
      <c r="B2021" s="12" t="s">
        <v>74</v>
      </c>
      <c r="C2021" s="12">
        <v>2011</v>
      </c>
      <c r="D2021" s="12" t="s">
        <v>380</v>
      </c>
      <c r="E2021" s="12" t="s">
        <v>369</v>
      </c>
      <c r="F2021" s="12">
        <v>7</v>
      </c>
      <c r="G2021" s="15">
        <v>8540160</v>
      </c>
    </row>
    <row r="2022" spans="1:7" x14ac:dyDescent="0.2">
      <c r="A2022" s="12" t="s">
        <v>429</v>
      </c>
      <c r="B2022" s="12" t="s">
        <v>74</v>
      </c>
      <c r="C2022" s="12">
        <v>2011</v>
      </c>
      <c r="D2022" s="12" t="s">
        <v>380</v>
      </c>
      <c r="E2022" s="12" t="s">
        <v>370</v>
      </c>
      <c r="F2022" s="12">
        <v>8</v>
      </c>
      <c r="G2022" s="15">
        <v>9019110</v>
      </c>
    </row>
    <row r="2023" spans="1:7" x14ac:dyDescent="0.2">
      <c r="A2023" s="12" t="s">
        <v>429</v>
      </c>
      <c r="B2023" s="12" t="s">
        <v>74</v>
      </c>
      <c r="C2023" s="12">
        <v>2011</v>
      </c>
      <c r="D2023" s="12" t="s">
        <v>380</v>
      </c>
      <c r="E2023" s="12" t="s">
        <v>371</v>
      </c>
      <c r="F2023" s="12">
        <v>9</v>
      </c>
      <c r="G2023" s="15">
        <v>9781500</v>
      </c>
    </row>
    <row r="2024" spans="1:7" x14ac:dyDescent="0.2">
      <c r="A2024" s="12" t="s">
        <v>429</v>
      </c>
      <c r="B2024" s="12" t="s">
        <v>74</v>
      </c>
      <c r="C2024" s="12">
        <v>2011</v>
      </c>
      <c r="D2024" s="12" t="s">
        <v>381</v>
      </c>
      <c r="E2024" s="12" t="s">
        <v>372</v>
      </c>
      <c r="F2024" s="12">
        <v>10</v>
      </c>
      <c r="G2024" s="15">
        <v>10614750</v>
      </c>
    </row>
    <row r="2025" spans="1:7" x14ac:dyDescent="0.2">
      <c r="A2025" s="12" t="s">
        <v>429</v>
      </c>
      <c r="B2025" s="12" t="s">
        <v>74</v>
      </c>
      <c r="C2025" s="12">
        <v>2011</v>
      </c>
      <c r="D2025" s="12" t="s">
        <v>381</v>
      </c>
      <c r="E2025" s="12" t="s">
        <v>373</v>
      </c>
      <c r="F2025" s="12">
        <v>11</v>
      </c>
      <c r="G2025" s="15">
        <v>11896470</v>
      </c>
    </row>
    <row r="2026" spans="1:7" x14ac:dyDescent="0.2">
      <c r="A2026" s="12" t="s">
        <v>429</v>
      </c>
      <c r="B2026" s="12" t="s">
        <v>74</v>
      </c>
      <c r="C2026" s="12">
        <v>2011</v>
      </c>
      <c r="D2026" s="12" t="s">
        <v>381</v>
      </c>
      <c r="E2026" s="12" t="s">
        <v>374</v>
      </c>
      <c r="F2026" s="12">
        <v>12</v>
      </c>
      <c r="G2026" s="15">
        <v>13606800</v>
      </c>
    </row>
    <row r="2027" spans="1:7" x14ac:dyDescent="0.2">
      <c r="A2027" s="12" t="s">
        <v>429</v>
      </c>
      <c r="B2027" s="12" t="s">
        <v>74</v>
      </c>
      <c r="C2027" s="12">
        <v>2012</v>
      </c>
      <c r="D2027" s="12" t="s">
        <v>382</v>
      </c>
      <c r="E2027" s="12" t="s">
        <v>375</v>
      </c>
      <c r="F2027" s="12">
        <v>1</v>
      </c>
      <c r="G2027" s="15">
        <v>11999160</v>
      </c>
    </row>
    <row r="2028" spans="1:7" x14ac:dyDescent="0.2">
      <c r="A2028" s="12" t="s">
        <v>429</v>
      </c>
      <c r="B2028" s="12" t="s">
        <v>74</v>
      </c>
      <c r="C2028" s="12">
        <v>2012</v>
      </c>
      <c r="D2028" s="12" t="s">
        <v>382</v>
      </c>
      <c r="E2028" s="12" t="s">
        <v>376</v>
      </c>
      <c r="F2028" s="12">
        <v>2</v>
      </c>
      <c r="G2028" s="15">
        <v>13333320</v>
      </c>
    </row>
    <row r="2029" spans="1:7" x14ac:dyDescent="0.2">
      <c r="A2029" s="12" t="s">
        <v>429</v>
      </c>
      <c r="B2029" s="12" t="s">
        <v>74</v>
      </c>
      <c r="C2029" s="12">
        <v>2012</v>
      </c>
      <c r="D2029" s="12" t="s">
        <v>382</v>
      </c>
      <c r="E2029" s="12" t="s">
        <v>377</v>
      </c>
      <c r="F2029" s="12">
        <v>3</v>
      </c>
      <c r="G2029" s="15">
        <v>13943040</v>
      </c>
    </row>
    <row r="2030" spans="1:7" x14ac:dyDescent="0.2">
      <c r="A2030" s="12" t="s">
        <v>429</v>
      </c>
      <c r="B2030" s="12" t="s">
        <v>74</v>
      </c>
      <c r="C2030" s="12">
        <v>2012</v>
      </c>
      <c r="D2030" s="12" t="s">
        <v>379</v>
      </c>
      <c r="E2030" s="12" t="s">
        <v>366</v>
      </c>
      <c r="F2030" s="12">
        <v>4</v>
      </c>
      <c r="G2030" s="15">
        <v>13919910</v>
      </c>
    </row>
    <row r="2031" spans="1:7" x14ac:dyDescent="0.2">
      <c r="A2031" s="12" t="s">
        <v>429</v>
      </c>
      <c r="B2031" s="12" t="s">
        <v>74</v>
      </c>
      <c r="C2031" s="12">
        <v>2012</v>
      </c>
      <c r="D2031" s="12" t="s">
        <v>379</v>
      </c>
      <c r="E2031" s="12" t="s">
        <v>367</v>
      </c>
      <c r="F2031" s="12">
        <v>5</v>
      </c>
      <c r="G2031" s="15">
        <v>14551230</v>
      </c>
    </row>
    <row r="2032" spans="1:7" x14ac:dyDescent="0.2">
      <c r="A2032" s="12" t="s">
        <v>429</v>
      </c>
      <c r="B2032" s="12" t="s">
        <v>74</v>
      </c>
      <c r="C2032" s="12">
        <v>2012</v>
      </c>
      <c r="D2032" s="12" t="s">
        <v>379</v>
      </c>
      <c r="E2032" s="12" t="s">
        <v>368</v>
      </c>
      <c r="F2032" s="12">
        <v>6</v>
      </c>
      <c r="G2032" s="15">
        <v>13904910</v>
      </c>
    </row>
    <row r="2033" spans="1:7" x14ac:dyDescent="0.2">
      <c r="A2033" s="12" t="s">
        <v>429</v>
      </c>
      <c r="B2033" s="12" t="s">
        <v>74</v>
      </c>
      <c r="C2033" s="12">
        <v>2012</v>
      </c>
      <c r="D2033" s="12" t="s">
        <v>380</v>
      </c>
      <c r="E2033" s="12" t="s">
        <v>369</v>
      </c>
      <c r="F2033" s="12">
        <v>7</v>
      </c>
      <c r="G2033" s="15">
        <v>13859970</v>
      </c>
    </row>
    <row r="2034" spans="1:7" x14ac:dyDescent="0.2">
      <c r="A2034" s="12" t="s">
        <v>429</v>
      </c>
      <c r="B2034" s="12" t="s">
        <v>74</v>
      </c>
      <c r="C2034" s="12">
        <v>2012</v>
      </c>
      <c r="D2034" s="12" t="s">
        <v>380</v>
      </c>
      <c r="E2034" s="12" t="s">
        <v>370</v>
      </c>
      <c r="F2034" s="12">
        <v>8</v>
      </c>
      <c r="G2034" s="15">
        <v>14323950</v>
      </c>
    </row>
    <row r="2035" spans="1:7" x14ac:dyDescent="0.2">
      <c r="A2035" s="12" t="s">
        <v>429</v>
      </c>
      <c r="B2035" s="12" t="s">
        <v>74</v>
      </c>
      <c r="C2035" s="12">
        <v>2012</v>
      </c>
      <c r="D2035" s="12" t="s">
        <v>380</v>
      </c>
      <c r="E2035" s="12" t="s">
        <v>371</v>
      </c>
      <c r="F2035" s="12">
        <v>9</v>
      </c>
      <c r="G2035" s="15">
        <v>14592840</v>
      </c>
    </row>
    <row r="2036" spans="1:7" x14ac:dyDescent="0.2">
      <c r="A2036" s="12" t="s">
        <v>429</v>
      </c>
      <c r="B2036" s="12" t="s">
        <v>74</v>
      </c>
      <c r="C2036" s="12">
        <v>2012</v>
      </c>
      <c r="D2036" s="12" t="s">
        <v>381</v>
      </c>
      <c r="E2036" s="12" t="s">
        <v>372</v>
      </c>
      <c r="F2036" s="12">
        <v>10</v>
      </c>
      <c r="G2036" s="15">
        <v>16433040</v>
      </c>
    </row>
    <row r="2037" spans="1:7" x14ac:dyDescent="0.2">
      <c r="A2037" s="12" t="s">
        <v>429</v>
      </c>
      <c r="B2037" s="12" t="s">
        <v>74</v>
      </c>
      <c r="C2037" s="12">
        <v>2012</v>
      </c>
      <c r="D2037" s="12" t="s">
        <v>381</v>
      </c>
      <c r="E2037" s="12" t="s">
        <v>373</v>
      </c>
      <c r="F2037" s="12">
        <v>11</v>
      </c>
      <c r="G2037" s="15">
        <v>17402550</v>
      </c>
    </row>
    <row r="2038" spans="1:7" x14ac:dyDescent="0.2">
      <c r="A2038" s="12" t="s">
        <v>429</v>
      </c>
      <c r="B2038" s="12" t="s">
        <v>74</v>
      </c>
      <c r="C2038" s="12">
        <v>2012</v>
      </c>
      <c r="D2038" s="12" t="s">
        <v>381</v>
      </c>
      <c r="E2038" s="12" t="s">
        <v>374</v>
      </c>
      <c r="F2038" s="12">
        <v>12</v>
      </c>
      <c r="G2038" s="15">
        <v>19654830</v>
      </c>
    </row>
    <row r="2039" spans="1:7" x14ac:dyDescent="0.2">
      <c r="A2039" s="12" t="s">
        <v>429</v>
      </c>
      <c r="B2039" s="12" t="s">
        <v>74</v>
      </c>
      <c r="C2039" s="12">
        <v>2013</v>
      </c>
      <c r="D2039" s="12" t="s">
        <v>382</v>
      </c>
      <c r="E2039" s="12" t="s">
        <v>375</v>
      </c>
      <c r="F2039" s="12">
        <v>1</v>
      </c>
      <c r="G2039" s="15">
        <v>17706690</v>
      </c>
    </row>
    <row r="2040" spans="1:7" x14ac:dyDescent="0.2">
      <c r="A2040" s="12" t="s">
        <v>429</v>
      </c>
      <c r="B2040" s="12" t="s">
        <v>74</v>
      </c>
      <c r="C2040" s="12">
        <v>2013</v>
      </c>
      <c r="D2040" s="12" t="s">
        <v>382</v>
      </c>
      <c r="E2040" s="12" t="s">
        <v>376</v>
      </c>
      <c r="F2040" s="12">
        <v>2</v>
      </c>
      <c r="G2040" s="15">
        <v>16832460</v>
      </c>
    </row>
    <row r="2041" spans="1:7" x14ac:dyDescent="0.2">
      <c r="A2041" s="12" t="s">
        <v>429</v>
      </c>
      <c r="B2041" s="12" t="s">
        <v>74</v>
      </c>
      <c r="C2041" s="12">
        <v>2013</v>
      </c>
      <c r="D2041" s="12" t="s">
        <v>382</v>
      </c>
      <c r="E2041" s="12" t="s">
        <v>377</v>
      </c>
      <c r="F2041" s="12">
        <v>3</v>
      </c>
      <c r="G2041" s="15">
        <v>18723330</v>
      </c>
    </row>
    <row r="2042" spans="1:7" x14ac:dyDescent="0.2">
      <c r="A2042" s="12" t="s">
        <v>429</v>
      </c>
      <c r="B2042" s="12" t="s">
        <v>74</v>
      </c>
      <c r="C2042" s="12">
        <v>2013</v>
      </c>
      <c r="D2042" s="12" t="s">
        <v>379</v>
      </c>
      <c r="E2042" s="12" t="s">
        <v>366</v>
      </c>
      <c r="F2042" s="12">
        <v>4</v>
      </c>
      <c r="G2042" s="15">
        <v>19895700</v>
      </c>
    </row>
    <row r="2043" spans="1:7" x14ac:dyDescent="0.2">
      <c r="A2043" s="12" t="s">
        <v>429</v>
      </c>
      <c r="B2043" s="12" t="s">
        <v>74</v>
      </c>
      <c r="C2043" s="12">
        <v>2013</v>
      </c>
      <c r="D2043" s="12" t="s">
        <v>379</v>
      </c>
      <c r="E2043" s="12" t="s">
        <v>367</v>
      </c>
      <c r="F2043" s="12">
        <v>5</v>
      </c>
      <c r="G2043" s="15">
        <v>18820830</v>
      </c>
    </row>
    <row r="2044" spans="1:7" x14ac:dyDescent="0.2">
      <c r="A2044" s="12" t="s">
        <v>429</v>
      </c>
      <c r="B2044" s="12" t="s">
        <v>74</v>
      </c>
      <c r="C2044" s="12">
        <v>2013</v>
      </c>
      <c r="D2044" s="12" t="s">
        <v>379</v>
      </c>
      <c r="E2044" s="12" t="s">
        <v>368</v>
      </c>
      <c r="F2044" s="12">
        <v>6</v>
      </c>
      <c r="G2044" s="15">
        <v>17947200</v>
      </c>
    </row>
    <row r="2045" spans="1:7" x14ac:dyDescent="0.2">
      <c r="A2045" s="12" t="s">
        <v>429</v>
      </c>
      <c r="B2045" s="12" t="s">
        <v>74</v>
      </c>
      <c r="C2045" s="12">
        <v>2013</v>
      </c>
      <c r="D2045" s="12" t="s">
        <v>380</v>
      </c>
      <c r="E2045" s="12" t="s">
        <v>369</v>
      </c>
      <c r="F2045" s="12">
        <v>7</v>
      </c>
      <c r="G2045" s="15">
        <v>18700590</v>
      </c>
    </row>
    <row r="2046" spans="1:7" x14ac:dyDescent="0.2">
      <c r="A2046" s="12" t="s">
        <v>429</v>
      </c>
      <c r="B2046" s="12" t="s">
        <v>74</v>
      </c>
      <c r="C2046" s="12">
        <v>2013</v>
      </c>
      <c r="D2046" s="12" t="s">
        <v>380</v>
      </c>
      <c r="E2046" s="12" t="s">
        <v>370</v>
      </c>
      <c r="F2046" s="12">
        <v>8</v>
      </c>
      <c r="G2046" s="15">
        <v>18160890</v>
      </c>
    </row>
    <row r="2047" spans="1:7" x14ac:dyDescent="0.2">
      <c r="A2047" s="12" t="s">
        <v>429</v>
      </c>
      <c r="B2047" s="12" t="s">
        <v>74</v>
      </c>
      <c r="C2047" s="12">
        <v>2013</v>
      </c>
      <c r="D2047" s="12" t="s">
        <v>380</v>
      </c>
      <c r="E2047" s="12" t="s">
        <v>371</v>
      </c>
      <c r="F2047" s="12">
        <v>9</v>
      </c>
      <c r="G2047" s="15">
        <v>19521000</v>
      </c>
    </row>
    <row r="2048" spans="1:7" x14ac:dyDescent="0.2">
      <c r="A2048" s="12" t="s">
        <v>429</v>
      </c>
      <c r="B2048" s="12" t="s">
        <v>74</v>
      </c>
      <c r="C2048" s="12">
        <v>2013</v>
      </c>
      <c r="D2048" s="12" t="s">
        <v>381</v>
      </c>
      <c r="E2048" s="12" t="s">
        <v>372</v>
      </c>
      <c r="F2048" s="12">
        <v>10</v>
      </c>
      <c r="G2048" s="15">
        <v>21043020</v>
      </c>
    </row>
    <row r="2049" spans="1:7" x14ac:dyDescent="0.2">
      <c r="A2049" s="12" t="s">
        <v>429</v>
      </c>
      <c r="B2049" s="12" t="s">
        <v>74</v>
      </c>
      <c r="C2049" s="12">
        <v>2013</v>
      </c>
      <c r="D2049" s="12" t="s">
        <v>381</v>
      </c>
      <c r="E2049" s="12" t="s">
        <v>373</v>
      </c>
      <c r="F2049" s="12">
        <v>11</v>
      </c>
      <c r="G2049" s="15">
        <v>21917340</v>
      </c>
    </row>
    <row r="2050" spans="1:7" x14ac:dyDescent="0.2">
      <c r="A2050" s="12" t="s">
        <v>429</v>
      </c>
      <c r="B2050" s="12" t="s">
        <v>74</v>
      </c>
      <c r="C2050" s="12">
        <v>2013</v>
      </c>
      <c r="D2050" s="12" t="s">
        <v>381</v>
      </c>
      <c r="E2050" s="12" t="s">
        <v>374</v>
      </c>
      <c r="F2050" s="12">
        <v>12</v>
      </c>
      <c r="G2050" s="15">
        <v>25884360</v>
      </c>
    </row>
    <row r="2051" spans="1:7" x14ac:dyDescent="0.2">
      <c r="A2051" s="12" t="s">
        <v>429</v>
      </c>
      <c r="B2051" s="12" t="s">
        <v>74</v>
      </c>
      <c r="C2051" s="12">
        <v>2014</v>
      </c>
      <c r="D2051" s="12" t="s">
        <v>382</v>
      </c>
      <c r="E2051" s="12" t="s">
        <v>375</v>
      </c>
      <c r="F2051" s="12">
        <v>1</v>
      </c>
      <c r="G2051" s="15">
        <v>23108190</v>
      </c>
    </row>
    <row r="2052" spans="1:7" x14ac:dyDescent="0.2">
      <c r="A2052" s="12" t="s">
        <v>429</v>
      </c>
      <c r="B2052" s="12" t="s">
        <v>74</v>
      </c>
      <c r="C2052" s="12">
        <v>2014</v>
      </c>
      <c r="D2052" s="12" t="s">
        <v>382</v>
      </c>
      <c r="E2052" s="12" t="s">
        <v>376</v>
      </c>
      <c r="F2052" s="12">
        <v>2</v>
      </c>
      <c r="G2052" s="15">
        <v>24912450</v>
      </c>
    </row>
    <row r="2053" spans="1:7" x14ac:dyDescent="0.2">
      <c r="A2053" s="12" t="s">
        <v>429</v>
      </c>
      <c r="B2053" s="12" t="s">
        <v>74</v>
      </c>
      <c r="C2053" s="12">
        <v>2014</v>
      </c>
      <c r="D2053" s="12" t="s">
        <v>382</v>
      </c>
      <c r="E2053" s="12" t="s">
        <v>377</v>
      </c>
      <c r="F2053" s="12">
        <v>3</v>
      </c>
      <c r="G2053" s="15">
        <v>26398230</v>
      </c>
    </row>
    <row r="2054" spans="1:7" x14ac:dyDescent="0.2">
      <c r="A2054" s="12" t="s">
        <v>429</v>
      </c>
      <c r="B2054" s="12" t="s">
        <v>74</v>
      </c>
      <c r="C2054" s="12">
        <v>2014</v>
      </c>
      <c r="D2054" s="12" t="s">
        <v>379</v>
      </c>
      <c r="E2054" s="12" t="s">
        <v>366</v>
      </c>
      <c r="F2054" s="12">
        <v>4</v>
      </c>
      <c r="G2054" s="15">
        <v>28310130</v>
      </c>
    </row>
    <row r="2055" spans="1:7" x14ac:dyDescent="0.2">
      <c r="A2055" s="12" t="s">
        <v>429</v>
      </c>
      <c r="B2055" s="12" t="s">
        <v>74</v>
      </c>
      <c r="C2055" s="12">
        <v>2014</v>
      </c>
      <c r="D2055" s="12" t="s">
        <v>379</v>
      </c>
      <c r="E2055" s="12" t="s">
        <v>367</v>
      </c>
      <c r="F2055" s="12">
        <v>5</v>
      </c>
      <c r="G2055" s="15">
        <v>24079590</v>
      </c>
    </row>
    <row r="2056" spans="1:7" x14ac:dyDescent="0.2">
      <c r="A2056" s="12" t="s">
        <v>429</v>
      </c>
      <c r="B2056" s="12" t="s">
        <v>74</v>
      </c>
      <c r="C2056" s="12">
        <v>2014</v>
      </c>
      <c r="D2056" s="12" t="s">
        <v>379</v>
      </c>
      <c r="E2056" s="12" t="s">
        <v>368</v>
      </c>
      <c r="F2056" s="12">
        <v>6</v>
      </c>
      <c r="G2056" s="15">
        <v>22699140</v>
      </c>
    </row>
    <row r="2057" spans="1:7" x14ac:dyDescent="0.2">
      <c r="A2057" s="12" t="s">
        <v>429</v>
      </c>
      <c r="B2057" s="12" t="s">
        <v>74</v>
      </c>
      <c r="C2057" s="12">
        <v>2014</v>
      </c>
      <c r="D2057" s="12" t="s">
        <v>380</v>
      </c>
      <c r="E2057" s="12" t="s">
        <v>369</v>
      </c>
      <c r="F2057" s="12">
        <v>7</v>
      </c>
      <c r="G2057" s="15">
        <v>23154180</v>
      </c>
    </row>
    <row r="2058" spans="1:7" x14ac:dyDescent="0.2">
      <c r="A2058" s="12" t="s">
        <v>429</v>
      </c>
      <c r="B2058" s="12" t="s">
        <v>74</v>
      </c>
      <c r="C2058" s="12">
        <v>2014</v>
      </c>
      <c r="D2058" s="12" t="s">
        <v>380</v>
      </c>
      <c r="E2058" s="12" t="s">
        <v>370</v>
      </c>
      <c r="F2058" s="12">
        <v>8</v>
      </c>
      <c r="G2058" s="15">
        <v>21805320</v>
      </c>
    </row>
    <row r="2059" spans="1:7" x14ac:dyDescent="0.2">
      <c r="A2059" s="12" t="s">
        <v>429</v>
      </c>
      <c r="B2059" s="12" t="s">
        <v>74</v>
      </c>
      <c r="C2059" s="12">
        <v>2014</v>
      </c>
      <c r="D2059" s="12" t="s">
        <v>380</v>
      </c>
      <c r="E2059" s="12" t="s">
        <v>371</v>
      </c>
      <c r="F2059" s="12">
        <v>9</v>
      </c>
      <c r="G2059" s="15">
        <v>23434230</v>
      </c>
    </row>
    <row r="2060" spans="1:7" x14ac:dyDescent="0.2">
      <c r="A2060" s="12" t="s">
        <v>429</v>
      </c>
      <c r="B2060" s="12" t="s">
        <v>74</v>
      </c>
      <c r="C2060" s="12">
        <v>2014</v>
      </c>
      <c r="D2060" s="12" t="s">
        <v>381</v>
      </c>
      <c r="E2060" s="12" t="s">
        <v>372</v>
      </c>
      <c r="F2060" s="12">
        <v>10</v>
      </c>
      <c r="G2060" s="15">
        <v>24955470</v>
      </c>
    </row>
    <row r="2061" spans="1:7" x14ac:dyDescent="0.2">
      <c r="A2061" s="12" t="s">
        <v>429</v>
      </c>
      <c r="B2061" s="12" t="s">
        <v>74</v>
      </c>
      <c r="C2061" s="12">
        <v>2014</v>
      </c>
      <c r="D2061" s="12" t="s">
        <v>381</v>
      </c>
      <c r="E2061" s="12" t="s">
        <v>373</v>
      </c>
      <c r="F2061" s="12">
        <v>11</v>
      </c>
      <c r="G2061" s="15">
        <v>24400290</v>
      </c>
    </row>
    <row r="2062" spans="1:7" x14ac:dyDescent="0.2">
      <c r="A2062" s="12" t="s">
        <v>429</v>
      </c>
      <c r="B2062" s="12" t="s">
        <v>74</v>
      </c>
      <c r="C2062" s="12">
        <v>2014</v>
      </c>
      <c r="D2062" s="12" t="s">
        <v>381</v>
      </c>
      <c r="E2062" s="12" t="s">
        <v>374</v>
      </c>
      <c r="F2062" s="12">
        <v>12</v>
      </c>
      <c r="G2062" s="15">
        <v>37821570</v>
      </c>
    </row>
    <row r="2063" spans="1:7" x14ac:dyDescent="0.2">
      <c r="A2063" s="12" t="s">
        <v>415</v>
      </c>
      <c r="B2063" s="12" t="s">
        <v>4</v>
      </c>
      <c r="C2063" s="12">
        <v>2013</v>
      </c>
      <c r="D2063" s="12" t="s">
        <v>379</v>
      </c>
      <c r="E2063" s="12" t="s">
        <v>367</v>
      </c>
      <c r="F2063" s="12">
        <v>5</v>
      </c>
      <c r="G2063" s="15">
        <v>3267856.2299999991</v>
      </c>
    </row>
    <row r="2064" spans="1:7" x14ac:dyDescent="0.2">
      <c r="A2064" s="12" t="s">
        <v>453</v>
      </c>
      <c r="B2064" s="12" t="s">
        <v>4</v>
      </c>
      <c r="C2064" s="12">
        <v>2011</v>
      </c>
      <c r="D2064" s="12" t="s">
        <v>382</v>
      </c>
      <c r="E2064" s="12" t="s">
        <v>376</v>
      </c>
      <c r="F2064" s="12">
        <v>2</v>
      </c>
      <c r="G2064" s="15">
        <v>3267240.63</v>
      </c>
    </row>
    <row r="2065" spans="1:7" x14ac:dyDescent="0.2">
      <c r="A2065" s="12" t="s">
        <v>415</v>
      </c>
      <c r="B2065" s="12" t="s">
        <v>4</v>
      </c>
      <c r="C2065" s="12">
        <v>2012</v>
      </c>
      <c r="D2065" s="12" t="s">
        <v>381</v>
      </c>
      <c r="E2065" s="12" t="s">
        <v>372</v>
      </c>
      <c r="F2065" s="12">
        <v>10</v>
      </c>
      <c r="G2065" s="15">
        <v>3256338.42</v>
      </c>
    </row>
    <row r="2066" spans="1:7" x14ac:dyDescent="0.2">
      <c r="A2066" s="12" t="s">
        <v>411</v>
      </c>
      <c r="B2066" s="12" t="s">
        <v>4</v>
      </c>
      <c r="C2066" s="12">
        <v>2013</v>
      </c>
      <c r="D2066" s="12" t="s">
        <v>381</v>
      </c>
      <c r="E2066" s="12" t="s">
        <v>374</v>
      </c>
      <c r="F2066" s="12">
        <v>12</v>
      </c>
      <c r="G2066" s="15">
        <v>3226410.620000002</v>
      </c>
    </row>
    <row r="2067" spans="1:7" x14ac:dyDescent="0.2">
      <c r="A2067" s="12" t="s">
        <v>411</v>
      </c>
      <c r="B2067" s="12" t="s">
        <v>4</v>
      </c>
      <c r="C2067" s="12">
        <v>2014</v>
      </c>
      <c r="D2067" s="12" t="s">
        <v>379</v>
      </c>
      <c r="E2067" s="12" t="s">
        <v>368</v>
      </c>
      <c r="F2067" s="12">
        <v>6</v>
      </c>
      <c r="G2067" s="15">
        <v>3221465.6300000027</v>
      </c>
    </row>
    <row r="2068" spans="1:7" x14ac:dyDescent="0.2">
      <c r="A2068" s="12" t="s">
        <v>420</v>
      </c>
      <c r="B2068" s="12" t="s">
        <v>4</v>
      </c>
      <c r="C2068" s="12">
        <v>2010</v>
      </c>
      <c r="D2068" s="12" t="s">
        <v>381</v>
      </c>
      <c r="E2068" s="12" t="s">
        <v>372</v>
      </c>
      <c r="F2068" s="12">
        <v>10</v>
      </c>
      <c r="G2068" s="15">
        <v>3211206.7300000004</v>
      </c>
    </row>
    <row r="2069" spans="1:7" x14ac:dyDescent="0.2">
      <c r="A2069" s="12" t="s">
        <v>415</v>
      </c>
      <c r="B2069" s="12" t="s">
        <v>4</v>
      </c>
      <c r="C2069" s="12">
        <v>2013</v>
      </c>
      <c r="D2069" s="12" t="s">
        <v>380</v>
      </c>
      <c r="E2069" s="12" t="s">
        <v>369</v>
      </c>
      <c r="F2069" s="12">
        <v>7</v>
      </c>
      <c r="G2069" s="15">
        <v>3178070.7199999997</v>
      </c>
    </row>
    <row r="2070" spans="1:7" x14ac:dyDescent="0.2">
      <c r="A2070" s="12" t="s">
        <v>415</v>
      </c>
      <c r="B2070" s="12" t="s">
        <v>4</v>
      </c>
      <c r="C2070" s="12">
        <v>2013</v>
      </c>
      <c r="D2070" s="12" t="s">
        <v>382</v>
      </c>
      <c r="E2070" s="12" t="s">
        <v>376</v>
      </c>
      <c r="F2070" s="12">
        <v>2</v>
      </c>
      <c r="G2070" s="15">
        <v>3174497.0100000021</v>
      </c>
    </row>
    <row r="2071" spans="1:7" x14ac:dyDescent="0.2">
      <c r="A2071" s="12" t="s">
        <v>411</v>
      </c>
      <c r="B2071" s="12" t="s">
        <v>4</v>
      </c>
      <c r="C2071" s="12">
        <v>2014</v>
      </c>
      <c r="D2071" s="12" t="s">
        <v>382</v>
      </c>
      <c r="E2071" s="12" t="s">
        <v>376</v>
      </c>
      <c r="F2071" s="12">
        <v>2</v>
      </c>
      <c r="G2071" s="15">
        <v>3166566.7300000009</v>
      </c>
    </row>
    <row r="2072" spans="1:7" x14ac:dyDescent="0.2">
      <c r="A2072" s="12" t="s">
        <v>415</v>
      </c>
      <c r="B2072" s="12" t="s">
        <v>4</v>
      </c>
      <c r="C2072" s="12">
        <v>2012</v>
      </c>
      <c r="D2072" s="12" t="s">
        <v>381</v>
      </c>
      <c r="E2072" s="12" t="s">
        <v>373</v>
      </c>
      <c r="F2072" s="12">
        <v>11</v>
      </c>
      <c r="G2072" s="15">
        <v>3160867.9699999997</v>
      </c>
    </row>
    <row r="2073" spans="1:7" x14ac:dyDescent="0.2">
      <c r="A2073" s="12" t="s">
        <v>411</v>
      </c>
      <c r="B2073" s="12" t="s">
        <v>4</v>
      </c>
      <c r="C2073" s="12">
        <v>2014</v>
      </c>
      <c r="D2073" s="12" t="s">
        <v>380</v>
      </c>
      <c r="E2073" s="12" t="s">
        <v>370</v>
      </c>
      <c r="F2073" s="12">
        <v>8</v>
      </c>
      <c r="G2073" s="15">
        <v>3095896.3300000005</v>
      </c>
    </row>
    <row r="2074" spans="1:7" x14ac:dyDescent="0.2">
      <c r="A2074" s="12" t="s">
        <v>415</v>
      </c>
      <c r="B2074" s="12" t="s">
        <v>4</v>
      </c>
      <c r="C2074" s="12">
        <v>2011</v>
      </c>
      <c r="D2074" s="12" t="s">
        <v>381</v>
      </c>
      <c r="E2074" s="12" t="s">
        <v>373</v>
      </c>
      <c r="F2074" s="12">
        <v>11</v>
      </c>
      <c r="G2074" s="15">
        <v>3079404.9499999993</v>
      </c>
    </row>
    <row r="2075" spans="1:7" x14ac:dyDescent="0.2">
      <c r="A2075" s="12" t="s">
        <v>415</v>
      </c>
      <c r="B2075" s="12" t="s">
        <v>4</v>
      </c>
      <c r="C2075" s="12">
        <v>2013</v>
      </c>
      <c r="D2075" s="12" t="s">
        <v>380</v>
      </c>
      <c r="E2075" s="12" t="s">
        <v>370</v>
      </c>
      <c r="F2075" s="12">
        <v>8</v>
      </c>
      <c r="G2075" s="15">
        <v>3041411.7899999982</v>
      </c>
    </row>
    <row r="2076" spans="1:7" x14ac:dyDescent="0.2">
      <c r="A2076" s="12" t="s">
        <v>448</v>
      </c>
      <c r="B2076" s="12" t="s">
        <v>4</v>
      </c>
      <c r="C2076" s="12">
        <v>2011</v>
      </c>
      <c r="D2076" s="12" t="s">
        <v>382</v>
      </c>
      <c r="E2076" s="12" t="s">
        <v>375</v>
      </c>
      <c r="F2076" s="12">
        <v>1</v>
      </c>
      <c r="G2076" s="15">
        <v>3036232.1999999997</v>
      </c>
    </row>
    <row r="2077" spans="1:7" x14ac:dyDescent="0.2">
      <c r="A2077" s="12" t="s">
        <v>420</v>
      </c>
      <c r="B2077" s="12" t="s">
        <v>4</v>
      </c>
      <c r="C2077" s="12">
        <v>2010</v>
      </c>
      <c r="D2077" s="12" t="s">
        <v>380</v>
      </c>
      <c r="E2077" s="12" t="s">
        <v>370</v>
      </c>
      <c r="F2077" s="12">
        <v>8</v>
      </c>
      <c r="G2077" s="15">
        <v>3026299.2500000009</v>
      </c>
    </row>
    <row r="2078" spans="1:7" x14ac:dyDescent="0.2">
      <c r="A2078" s="12" t="s">
        <v>415</v>
      </c>
      <c r="B2078" s="12" t="s">
        <v>4</v>
      </c>
      <c r="C2078" s="12">
        <v>2012</v>
      </c>
      <c r="D2078" s="12" t="s">
        <v>379</v>
      </c>
      <c r="E2078" s="12" t="s">
        <v>368</v>
      </c>
      <c r="F2078" s="12">
        <v>6</v>
      </c>
      <c r="G2078" s="15">
        <v>2974983.2499999986</v>
      </c>
    </row>
    <row r="2079" spans="1:7" x14ac:dyDescent="0.2">
      <c r="A2079" s="12" t="s">
        <v>419</v>
      </c>
      <c r="B2079" s="12" t="s">
        <v>4</v>
      </c>
      <c r="C2079" s="12">
        <v>2012</v>
      </c>
      <c r="D2079" s="12" t="s">
        <v>381</v>
      </c>
      <c r="E2079" s="12" t="s">
        <v>373</v>
      </c>
      <c r="F2079" s="12">
        <v>11</v>
      </c>
      <c r="G2079" s="15">
        <v>2967404.089999998</v>
      </c>
    </row>
    <row r="2080" spans="1:7" x14ac:dyDescent="0.2">
      <c r="A2080" s="12" t="s">
        <v>415</v>
      </c>
      <c r="B2080" s="12" t="s">
        <v>4</v>
      </c>
      <c r="C2080" s="12">
        <v>2012</v>
      </c>
      <c r="D2080" s="12" t="s">
        <v>382</v>
      </c>
      <c r="E2080" s="12" t="s">
        <v>377</v>
      </c>
      <c r="F2080" s="12">
        <v>3</v>
      </c>
      <c r="G2080" s="15">
        <v>2904655.9200000004</v>
      </c>
    </row>
    <row r="2081" spans="1:7" x14ac:dyDescent="0.2">
      <c r="A2081" s="12" t="s">
        <v>420</v>
      </c>
      <c r="B2081" s="12" t="s">
        <v>4</v>
      </c>
      <c r="C2081" s="12">
        <v>2010</v>
      </c>
      <c r="D2081" s="12" t="s">
        <v>380</v>
      </c>
      <c r="E2081" s="12" t="s">
        <v>371</v>
      </c>
      <c r="F2081" s="12">
        <v>9</v>
      </c>
      <c r="G2081" s="15">
        <v>2896606.3999999994</v>
      </c>
    </row>
    <row r="2082" spans="1:7" x14ac:dyDescent="0.2">
      <c r="A2082" s="12" t="s">
        <v>415</v>
      </c>
      <c r="B2082" s="12" t="s">
        <v>4</v>
      </c>
      <c r="C2082" s="12">
        <v>2012</v>
      </c>
      <c r="D2082" s="12" t="s">
        <v>380</v>
      </c>
      <c r="E2082" s="12" t="s">
        <v>371</v>
      </c>
      <c r="F2082" s="12">
        <v>9</v>
      </c>
      <c r="G2082" s="15">
        <v>2895758.06</v>
      </c>
    </row>
    <row r="2083" spans="1:7" x14ac:dyDescent="0.2">
      <c r="A2083" s="12" t="s">
        <v>415</v>
      </c>
      <c r="B2083" s="12" t="s">
        <v>4</v>
      </c>
      <c r="C2083" s="12">
        <v>2013</v>
      </c>
      <c r="D2083" s="12" t="s">
        <v>379</v>
      </c>
      <c r="E2083" s="12" t="s">
        <v>368</v>
      </c>
      <c r="F2083" s="12">
        <v>6</v>
      </c>
      <c r="G2083" s="15">
        <v>2895140.2100000042</v>
      </c>
    </row>
    <row r="2084" spans="1:7" x14ac:dyDescent="0.2">
      <c r="A2084" s="12" t="s">
        <v>415</v>
      </c>
      <c r="B2084" s="12" t="s">
        <v>4</v>
      </c>
      <c r="C2084" s="12">
        <v>2012</v>
      </c>
      <c r="D2084" s="12" t="s">
        <v>380</v>
      </c>
      <c r="E2084" s="12" t="s">
        <v>369</v>
      </c>
      <c r="F2084" s="12">
        <v>7</v>
      </c>
      <c r="G2084" s="15">
        <v>2846753.4200000009</v>
      </c>
    </row>
    <row r="2085" spans="1:7" x14ac:dyDescent="0.2">
      <c r="A2085" s="12" t="s">
        <v>415</v>
      </c>
      <c r="B2085" s="12" t="s">
        <v>4</v>
      </c>
      <c r="C2085" s="12">
        <v>2012</v>
      </c>
      <c r="D2085" s="12" t="s">
        <v>380</v>
      </c>
      <c r="E2085" s="12" t="s">
        <v>370</v>
      </c>
      <c r="F2085" s="12">
        <v>8</v>
      </c>
      <c r="G2085" s="15">
        <v>2846537.15</v>
      </c>
    </row>
    <row r="2086" spans="1:7" x14ac:dyDescent="0.2">
      <c r="A2086" s="12" t="s">
        <v>415</v>
      </c>
      <c r="B2086" s="12" t="s">
        <v>4</v>
      </c>
      <c r="C2086" s="12">
        <v>2012</v>
      </c>
      <c r="D2086" s="12" t="s">
        <v>379</v>
      </c>
      <c r="E2086" s="12" t="s">
        <v>366</v>
      </c>
      <c r="F2086" s="12">
        <v>4</v>
      </c>
      <c r="G2086" s="15">
        <v>2831825.7899999991</v>
      </c>
    </row>
    <row r="2087" spans="1:7" x14ac:dyDescent="0.2">
      <c r="A2087" s="12" t="s">
        <v>415</v>
      </c>
      <c r="B2087" s="12" t="s">
        <v>4</v>
      </c>
      <c r="C2087" s="12">
        <v>2011</v>
      </c>
      <c r="D2087" s="12" t="s">
        <v>382</v>
      </c>
      <c r="E2087" s="12" t="s">
        <v>377</v>
      </c>
      <c r="F2087" s="12">
        <v>3</v>
      </c>
      <c r="G2087" s="15">
        <v>2819336.4499999993</v>
      </c>
    </row>
    <row r="2088" spans="1:7" x14ac:dyDescent="0.2">
      <c r="A2088" s="12" t="s">
        <v>453</v>
      </c>
      <c r="B2088" s="12" t="s">
        <v>4</v>
      </c>
      <c r="C2088" s="12">
        <v>2010</v>
      </c>
      <c r="D2088" s="12" t="s">
        <v>381</v>
      </c>
      <c r="E2088" s="12" t="s">
        <v>373</v>
      </c>
      <c r="F2088" s="12">
        <v>11</v>
      </c>
      <c r="G2088" s="15">
        <v>2814688.18</v>
      </c>
    </row>
    <row r="2089" spans="1:7" x14ac:dyDescent="0.2">
      <c r="A2089" s="12" t="s">
        <v>415</v>
      </c>
      <c r="B2089" s="12" t="s">
        <v>4</v>
      </c>
      <c r="C2089" s="12">
        <v>2012</v>
      </c>
      <c r="D2089" s="12" t="s">
        <v>379</v>
      </c>
      <c r="E2089" s="12" t="s">
        <v>367</v>
      </c>
      <c r="F2089" s="12">
        <v>5</v>
      </c>
      <c r="G2089" s="15">
        <v>2795053.8599999989</v>
      </c>
    </row>
    <row r="2090" spans="1:7" x14ac:dyDescent="0.2">
      <c r="A2090" s="12" t="s">
        <v>453</v>
      </c>
      <c r="B2090" s="12" t="s">
        <v>4</v>
      </c>
      <c r="C2090" s="12">
        <v>2011</v>
      </c>
      <c r="D2090" s="12" t="s">
        <v>382</v>
      </c>
      <c r="E2090" s="12" t="s">
        <v>375</v>
      </c>
      <c r="F2090" s="12">
        <v>1</v>
      </c>
      <c r="G2090" s="15">
        <v>2782361.4000000041</v>
      </c>
    </row>
    <row r="2091" spans="1:7" x14ac:dyDescent="0.2">
      <c r="A2091" s="12" t="s">
        <v>415</v>
      </c>
      <c r="B2091" s="12" t="s">
        <v>4</v>
      </c>
      <c r="C2091" s="12">
        <v>2011</v>
      </c>
      <c r="D2091" s="12" t="s">
        <v>381</v>
      </c>
      <c r="E2091" s="12" t="s">
        <v>372</v>
      </c>
      <c r="F2091" s="12">
        <v>10</v>
      </c>
      <c r="G2091" s="15">
        <v>2772546.1800000006</v>
      </c>
    </row>
    <row r="2092" spans="1:7" x14ac:dyDescent="0.2">
      <c r="A2092" s="12" t="s">
        <v>415</v>
      </c>
      <c r="B2092" s="12" t="s">
        <v>4</v>
      </c>
      <c r="C2092" s="12">
        <v>2012</v>
      </c>
      <c r="D2092" s="12" t="s">
        <v>382</v>
      </c>
      <c r="E2092" s="12" t="s">
        <v>375</v>
      </c>
      <c r="F2092" s="12">
        <v>1</v>
      </c>
      <c r="G2092" s="15">
        <v>2732916.2399999984</v>
      </c>
    </row>
    <row r="2093" spans="1:7" x14ac:dyDescent="0.2">
      <c r="A2093" s="12" t="s">
        <v>415</v>
      </c>
      <c r="B2093" s="12" t="s">
        <v>4</v>
      </c>
      <c r="C2093" s="12">
        <v>2012</v>
      </c>
      <c r="D2093" s="12" t="s">
        <v>382</v>
      </c>
      <c r="E2093" s="12" t="s">
        <v>376</v>
      </c>
      <c r="F2093" s="12">
        <v>2</v>
      </c>
      <c r="G2093" s="15">
        <v>2721903.3599999985</v>
      </c>
    </row>
    <row r="2094" spans="1:7" x14ac:dyDescent="0.2">
      <c r="A2094" s="12" t="s">
        <v>415</v>
      </c>
      <c r="B2094" s="12" t="s">
        <v>4</v>
      </c>
      <c r="C2094" s="12">
        <v>2011</v>
      </c>
      <c r="D2094" s="12" t="s">
        <v>379</v>
      </c>
      <c r="E2094" s="12" t="s">
        <v>368</v>
      </c>
      <c r="F2094" s="12">
        <v>6</v>
      </c>
      <c r="G2094" s="15">
        <v>2716507.0899999994</v>
      </c>
    </row>
    <row r="2095" spans="1:7" x14ac:dyDescent="0.2">
      <c r="A2095" s="12" t="s">
        <v>415</v>
      </c>
      <c r="B2095" s="12" t="s">
        <v>4</v>
      </c>
      <c r="C2095" s="12">
        <v>2011</v>
      </c>
      <c r="D2095" s="12" t="s">
        <v>379</v>
      </c>
      <c r="E2095" s="12" t="s">
        <v>367</v>
      </c>
      <c r="F2095" s="12">
        <v>5</v>
      </c>
      <c r="G2095" s="15">
        <v>2678037.96</v>
      </c>
    </row>
    <row r="2096" spans="1:7" x14ac:dyDescent="0.2">
      <c r="A2096" s="12" t="s">
        <v>411</v>
      </c>
      <c r="B2096" s="12" t="s">
        <v>4</v>
      </c>
      <c r="C2096" s="12">
        <v>2014</v>
      </c>
      <c r="D2096" s="12" t="s">
        <v>382</v>
      </c>
      <c r="E2096" s="12" t="s">
        <v>375</v>
      </c>
      <c r="F2096" s="12">
        <v>1</v>
      </c>
      <c r="G2096" s="15">
        <v>2672022.4299999992</v>
      </c>
    </row>
    <row r="2097" spans="1:7" x14ac:dyDescent="0.2">
      <c r="A2097" s="12" t="s">
        <v>419</v>
      </c>
      <c r="B2097" s="12" t="s">
        <v>4</v>
      </c>
      <c r="C2097" s="12">
        <v>2012</v>
      </c>
      <c r="D2097" s="12" t="s">
        <v>381</v>
      </c>
      <c r="E2097" s="12" t="s">
        <v>372</v>
      </c>
      <c r="F2097" s="12">
        <v>10</v>
      </c>
      <c r="G2097" s="15">
        <v>2642583.8800000013</v>
      </c>
    </row>
    <row r="2098" spans="1:7" x14ac:dyDescent="0.2">
      <c r="A2098" s="12" t="s">
        <v>453</v>
      </c>
      <c r="B2098" s="12" t="s">
        <v>4</v>
      </c>
      <c r="C2098" s="12">
        <v>2010</v>
      </c>
      <c r="D2098" s="12" t="s">
        <v>381</v>
      </c>
      <c r="E2098" s="12" t="s">
        <v>374</v>
      </c>
      <c r="F2098" s="12">
        <v>12</v>
      </c>
      <c r="G2098" s="15">
        <v>2632968.0800000024</v>
      </c>
    </row>
    <row r="2099" spans="1:7" x14ac:dyDescent="0.2">
      <c r="A2099" s="12" t="s">
        <v>430</v>
      </c>
      <c r="B2099" s="12" t="s">
        <v>4</v>
      </c>
      <c r="C2099" s="12">
        <v>2014</v>
      </c>
      <c r="D2099" s="12" t="s">
        <v>381</v>
      </c>
      <c r="E2099" s="12" t="s">
        <v>373</v>
      </c>
      <c r="F2099" s="12">
        <v>11</v>
      </c>
      <c r="G2099" s="15">
        <v>2616623.870000002</v>
      </c>
    </row>
    <row r="2100" spans="1:7" x14ac:dyDescent="0.2">
      <c r="A2100" s="12" t="s">
        <v>415</v>
      </c>
      <c r="B2100" s="12" t="s">
        <v>4</v>
      </c>
      <c r="C2100" s="12">
        <v>2011</v>
      </c>
      <c r="D2100" s="12" t="s">
        <v>380</v>
      </c>
      <c r="E2100" s="12" t="s">
        <v>371</v>
      </c>
      <c r="F2100" s="12">
        <v>9</v>
      </c>
      <c r="G2100" s="15">
        <v>2561180.2499999991</v>
      </c>
    </row>
    <row r="2101" spans="1:7" x14ac:dyDescent="0.2">
      <c r="A2101" s="12" t="s">
        <v>415</v>
      </c>
      <c r="B2101" s="12" t="s">
        <v>4</v>
      </c>
      <c r="C2101" s="12">
        <v>2010</v>
      </c>
      <c r="D2101" s="12" t="s">
        <v>381</v>
      </c>
      <c r="E2101" s="12" t="s">
        <v>374</v>
      </c>
      <c r="F2101" s="12">
        <v>12</v>
      </c>
      <c r="G2101" s="15">
        <v>2554102.459999999</v>
      </c>
    </row>
    <row r="2102" spans="1:7" x14ac:dyDescent="0.2">
      <c r="A2102" s="12" t="s">
        <v>436</v>
      </c>
      <c r="B2102" s="12" t="s">
        <v>4</v>
      </c>
      <c r="C2102" s="12">
        <v>2014</v>
      </c>
      <c r="D2102" s="12" t="s">
        <v>381</v>
      </c>
      <c r="E2102" s="12" t="s">
        <v>374</v>
      </c>
      <c r="F2102" s="12">
        <v>12</v>
      </c>
      <c r="G2102" s="15">
        <v>2546207.0200000005</v>
      </c>
    </row>
    <row r="2103" spans="1:7" x14ac:dyDescent="0.2">
      <c r="A2103" s="12" t="s">
        <v>415</v>
      </c>
      <c r="B2103" s="12" t="s">
        <v>4</v>
      </c>
      <c r="C2103" s="12">
        <v>2011</v>
      </c>
      <c r="D2103" s="12" t="s">
        <v>380</v>
      </c>
      <c r="E2103" s="12" t="s">
        <v>370</v>
      </c>
      <c r="F2103" s="12">
        <v>8</v>
      </c>
      <c r="G2103" s="15">
        <v>2499488.5999999987</v>
      </c>
    </row>
    <row r="2104" spans="1:7" x14ac:dyDescent="0.2">
      <c r="A2104" s="12" t="s">
        <v>415</v>
      </c>
      <c r="B2104" s="12" t="s">
        <v>4</v>
      </c>
      <c r="C2104" s="12">
        <v>2011</v>
      </c>
      <c r="D2104" s="12" t="s">
        <v>379</v>
      </c>
      <c r="E2104" s="12" t="s">
        <v>366</v>
      </c>
      <c r="F2104" s="12">
        <v>4</v>
      </c>
      <c r="G2104" s="15">
        <v>2461954</v>
      </c>
    </row>
    <row r="2105" spans="1:7" x14ac:dyDescent="0.2">
      <c r="A2105" s="12" t="s">
        <v>430</v>
      </c>
      <c r="B2105" s="12" t="s">
        <v>11</v>
      </c>
      <c r="C2105" s="12">
        <v>2011</v>
      </c>
      <c r="D2105" s="12" t="s">
        <v>380</v>
      </c>
      <c r="E2105" s="12" t="s">
        <v>369</v>
      </c>
      <c r="F2105" s="12">
        <v>7</v>
      </c>
      <c r="G2105" s="15">
        <v>9195.0912580000004</v>
      </c>
    </row>
    <row r="2106" spans="1:7" x14ac:dyDescent="0.2">
      <c r="A2106" s="12" t="s">
        <v>430</v>
      </c>
      <c r="B2106" s="12" t="s">
        <v>11</v>
      </c>
      <c r="C2106" s="12">
        <v>2011</v>
      </c>
      <c r="D2106" s="12" t="s">
        <v>380</v>
      </c>
      <c r="E2106" s="12" t="s">
        <v>370</v>
      </c>
      <c r="F2106" s="12">
        <v>8</v>
      </c>
      <c r="G2106" s="15">
        <v>6113.3576720000001</v>
      </c>
    </row>
    <row r="2107" spans="1:7" x14ac:dyDescent="0.2">
      <c r="A2107" s="12" t="s">
        <v>430</v>
      </c>
      <c r="B2107" s="12" t="s">
        <v>11</v>
      </c>
      <c r="C2107" s="12">
        <v>2011</v>
      </c>
      <c r="D2107" s="12" t="s">
        <v>380</v>
      </c>
      <c r="E2107" s="12" t="s">
        <v>371</v>
      </c>
      <c r="F2107" s="12">
        <v>9</v>
      </c>
      <c r="G2107" s="15">
        <v>37632.226376000021</v>
      </c>
    </row>
    <row r="2108" spans="1:7" x14ac:dyDescent="0.2">
      <c r="A2108" s="12" t="s">
        <v>430</v>
      </c>
      <c r="B2108" s="12" t="s">
        <v>11</v>
      </c>
      <c r="C2108" s="12">
        <v>2011</v>
      </c>
      <c r="D2108" s="12" t="s">
        <v>381</v>
      </c>
      <c r="E2108" s="12" t="s">
        <v>372</v>
      </c>
      <c r="F2108" s="12">
        <v>10</v>
      </c>
      <c r="G2108" s="15">
        <v>78296.076869000011</v>
      </c>
    </row>
    <row r="2109" spans="1:7" x14ac:dyDescent="0.2">
      <c r="A2109" s="12" t="s">
        <v>430</v>
      </c>
      <c r="B2109" s="12" t="s">
        <v>11</v>
      </c>
      <c r="C2109" s="12">
        <v>2011</v>
      </c>
      <c r="D2109" s="12" t="s">
        <v>381</v>
      </c>
      <c r="E2109" s="12" t="s">
        <v>373</v>
      </c>
      <c r="F2109" s="12">
        <v>11</v>
      </c>
      <c r="G2109" s="15">
        <v>99893.266737000056</v>
      </c>
    </row>
    <row r="2110" spans="1:7" x14ac:dyDescent="0.2">
      <c r="A2110" s="12" t="s">
        <v>430</v>
      </c>
      <c r="B2110" s="12" t="s">
        <v>11</v>
      </c>
      <c r="C2110" s="12">
        <v>2011</v>
      </c>
      <c r="D2110" s="12" t="s">
        <v>381</v>
      </c>
      <c r="E2110" s="12" t="s">
        <v>374</v>
      </c>
      <c r="F2110" s="12">
        <v>12</v>
      </c>
      <c r="G2110" s="15">
        <v>106156.95289</v>
      </c>
    </row>
    <row r="2111" spans="1:7" x14ac:dyDescent="0.2">
      <c r="A2111" s="12" t="s">
        <v>430</v>
      </c>
      <c r="B2111" s="12" t="s">
        <v>11</v>
      </c>
      <c r="C2111" s="12">
        <v>2012</v>
      </c>
      <c r="D2111" s="12" t="s">
        <v>382</v>
      </c>
      <c r="E2111" s="12" t="s">
        <v>375</v>
      </c>
      <c r="F2111" s="12">
        <v>1</v>
      </c>
      <c r="G2111" s="15">
        <v>66520.34691800001</v>
      </c>
    </row>
    <row r="2112" spans="1:7" x14ac:dyDescent="0.2">
      <c r="A2112" s="12" t="s">
        <v>430</v>
      </c>
      <c r="B2112" s="12" t="s">
        <v>11</v>
      </c>
      <c r="C2112" s="12">
        <v>2012</v>
      </c>
      <c r="D2112" s="12" t="s">
        <v>382</v>
      </c>
      <c r="E2112" s="12" t="s">
        <v>376</v>
      </c>
      <c r="F2112" s="12">
        <v>2</v>
      </c>
      <c r="G2112" s="15">
        <v>93178.595181000012</v>
      </c>
    </row>
    <row r="2113" spans="1:7" x14ac:dyDescent="0.2">
      <c r="A2113" s="12" t="s">
        <v>430</v>
      </c>
      <c r="B2113" s="12" t="s">
        <v>11</v>
      </c>
      <c r="C2113" s="12">
        <v>2012</v>
      </c>
      <c r="D2113" s="12" t="s">
        <v>382</v>
      </c>
      <c r="E2113" s="12" t="s">
        <v>377</v>
      </c>
      <c r="F2113" s="12">
        <v>3</v>
      </c>
      <c r="G2113" s="15">
        <v>100594.79958500002</v>
      </c>
    </row>
    <row r="2114" spans="1:7" x14ac:dyDescent="0.2">
      <c r="A2114" s="12" t="s">
        <v>430</v>
      </c>
      <c r="B2114" s="12" t="s">
        <v>11</v>
      </c>
      <c r="C2114" s="12">
        <v>2012</v>
      </c>
      <c r="D2114" s="12" t="s">
        <v>379</v>
      </c>
      <c r="E2114" s="12" t="s">
        <v>366</v>
      </c>
      <c r="F2114" s="12">
        <v>4</v>
      </c>
      <c r="G2114" s="15">
        <v>85336.460120000076</v>
      </c>
    </row>
    <row r="2115" spans="1:7" x14ac:dyDescent="0.2">
      <c r="A2115" s="12" t="s">
        <v>430</v>
      </c>
      <c r="B2115" s="12" t="s">
        <v>11</v>
      </c>
      <c r="C2115" s="12">
        <v>2012</v>
      </c>
      <c r="D2115" s="12" t="s">
        <v>379</v>
      </c>
      <c r="E2115" s="12" t="s">
        <v>367</v>
      </c>
      <c r="F2115" s="12">
        <v>5</v>
      </c>
      <c r="G2115" s="15">
        <v>83432.299525000009</v>
      </c>
    </row>
    <row r="2116" spans="1:7" x14ac:dyDescent="0.2">
      <c r="A2116" s="12" t="s">
        <v>430</v>
      </c>
      <c r="B2116" s="12" t="s">
        <v>11</v>
      </c>
      <c r="C2116" s="12">
        <v>2012</v>
      </c>
      <c r="D2116" s="12" t="s">
        <v>379</v>
      </c>
      <c r="E2116" s="12" t="s">
        <v>368</v>
      </c>
      <c r="F2116" s="12">
        <v>6</v>
      </c>
      <c r="G2116" s="15">
        <v>64265.419885999989</v>
      </c>
    </row>
    <row r="2117" spans="1:7" x14ac:dyDescent="0.2">
      <c r="A2117" s="12" t="s">
        <v>430</v>
      </c>
      <c r="B2117" s="12" t="s">
        <v>11</v>
      </c>
      <c r="C2117" s="12">
        <v>2012</v>
      </c>
      <c r="D2117" s="12" t="s">
        <v>380</v>
      </c>
      <c r="E2117" s="12" t="s">
        <v>369</v>
      </c>
      <c r="F2117" s="12">
        <v>7</v>
      </c>
      <c r="G2117" s="15">
        <v>78772.117026000007</v>
      </c>
    </row>
    <row r="2118" spans="1:7" x14ac:dyDescent="0.2">
      <c r="A2118" s="12" t="s">
        <v>430</v>
      </c>
      <c r="B2118" s="12" t="s">
        <v>11</v>
      </c>
      <c r="C2118" s="12">
        <v>2012</v>
      </c>
      <c r="D2118" s="12" t="s">
        <v>380</v>
      </c>
      <c r="E2118" s="12" t="s">
        <v>370</v>
      </c>
      <c r="F2118" s="12">
        <v>8</v>
      </c>
      <c r="G2118" s="15">
        <v>74437.646207999976</v>
      </c>
    </row>
    <row r="2119" spans="1:7" x14ac:dyDescent="0.2">
      <c r="A2119" s="12" t="s">
        <v>430</v>
      </c>
      <c r="B2119" s="12" t="s">
        <v>11</v>
      </c>
      <c r="C2119" s="12">
        <v>2012</v>
      </c>
      <c r="D2119" s="12" t="s">
        <v>380</v>
      </c>
      <c r="E2119" s="12" t="s">
        <v>371</v>
      </c>
      <c r="F2119" s="12">
        <v>9</v>
      </c>
      <c r="G2119" s="15">
        <v>101496.77039100003</v>
      </c>
    </row>
    <row r="2120" spans="1:7" x14ac:dyDescent="0.2">
      <c r="A2120" s="12" t="s">
        <v>430</v>
      </c>
      <c r="B2120" s="12" t="s">
        <v>11</v>
      </c>
      <c r="C2120" s="12">
        <v>2012</v>
      </c>
      <c r="D2120" s="12" t="s">
        <v>381</v>
      </c>
      <c r="E2120" s="12" t="s">
        <v>372</v>
      </c>
      <c r="F2120" s="12">
        <v>10</v>
      </c>
      <c r="G2120" s="15">
        <v>62035.547622000042</v>
      </c>
    </row>
    <row r="2121" spans="1:7" x14ac:dyDescent="0.2">
      <c r="A2121" s="12" t="s">
        <v>430</v>
      </c>
      <c r="B2121" s="12" t="s">
        <v>11</v>
      </c>
      <c r="C2121" s="12">
        <v>2012</v>
      </c>
      <c r="D2121" s="12" t="s">
        <v>381</v>
      </c>
      <c r="E2121" s="12" t="s">
        <v>373</v>
      </c>
      <c r="F2121" s="12">
        <v>11</v>
      </c>
      <c r="G2121" s="15">
        <v>76416.971028000029</v>
      </c>
    </row>
    <row r="2122" spans="1:7" x14ac:dyDescent="0.2">
      <c r="A2122" s="12" t="s">
        <v>430</v>
      </c>
      <c r="B2122" s="12" t="s">
        <v>11</v>
      </c>
      <c r="C2122" s="12">
        <v>2012</v>
      </c>
      <c r="D2122" s="12" t="s">
        <v>381</v>
      </c>
      <c r="E2122" s="12" t="s">
        <v>374</v>
      </c>
      <c r="F2122" s="12">
        <v>12</v>
      </c>
      <c r="G2122" s="15">
        <v>95809.343359000035</v>
      </c>
    </row>
    <row r="2123" spans="1:7" x14ac:dyDescent="0.2">
      <c r="A2123" s="12" t="s">
        <v>430</v>
      </c>
      <c r="B2123" s="12" t="s">
        <v>11</v>
      </c>
      <c r="C2123" s="12">
        <v>2013</v>
      </c>
      <c r="D2123" s="12" t="s">
        <v>382</v>
      </c>
      <c r="E2123" s="12" t="s">
        <v>375</v>
      </c>
      <c r="F2123" s="12">
        <v>1</v>
      </c>
      <c r="G2123" s="15">
        <v>87215.565949999975</v>
      </c>
    </row>
    <row r="2124" spans="1:7" x14ac:dyDescent="0.2">
      <c r="A2124" s="12" t="s">
        <v>430</v>
      </c>
      <c r="B2124" s="12" t="s">
        <v>11</v>
      </c>
      <c r="C2124" s="12">
        <v>2013</v>
      </c>
      <c r="D2124" s="12" t="s">
        <v>382</v>
      </c>
      <c r="E2124" s="12" t="s">
        <v>376</v>
      </c>
      <c r="F2124" s="12">
        <v>2</v>
      </c>
      <c r="G2124" s="15">
        <v>84885.474710000039</v>
      </c>
    </row>
    <row r="2125" spans="1:7" x14ac:dyDescent="0.2">
      <c r="A2125" s="12" t="s">
        <v>430</v>
      </c>
      <c r="B2125" s="12" t="s">
        <v>11</v>
      </c>
      <c r="C2125" s="12">
        <v>2013</v>
      </c>
      <c r="D2125" s="12" t="s">
        <v>382</v>
      </c>
      <c r="E2125" s="12" t="s">
        <v>377</v>
      </c>
      <c r="F2125" s="12">
        <v>3</v>
      </c>
      <c r="G2125" s="15">
        <v>117206.09525799994</v>
      </c>
    </row>
    <row r="2126" spans="1:7" x14ac:dyDescent="0.2">
      <c r="A2126" s="12" t="s">
        <v>430</v>
      </c>
      <c r="B2126" s="12" t="s">
        <v>11</v>
      </c>
      <c r="C2126" s="12">
        <v>2013</v>
      </c>
      <c r="D2126" s="12" t="s">
        <v>379</v>
      </c>
      <c r="E2126" s="12" t="s">
        <v>366</v>
      </c>
      <c r="F2126" s="12">
        <v>4</v>
      </c>
      <c r="G2126" s="15">
        <v>162254.526041</v>
      </c>
    </row>
    <row r="2127" spans="1:7" x14ac:dyDescent="0.2">
      <c r="A2127" s="12" t="s">
        <v>430</v>
      </c>
      <c r="B2127" s="12" t="s">
        <v>11</v>
      </c>
      <c r="C2127" s="12">
        <v>2013</v>
      </c>
      <c r="D2127" s="12" t="s">
        <v>379</v>
      </c>
      <c r="E2127" s="12" t="s">
        <v>367</v>
      </c>
      <c r="F2127" s="12">
        <v>5</v>
      </c>
      <c r="G2127" s="15">
        <v>116980.60252200003</v>
      </c>
    </row>
    <row r="2128" spans="1:7" x14ac:dyDescent="0.2">
      <c r="A2128" s="12" t="s">
        <v>430</v>
      </c>
      <c r="B2128" s="12" t="s">
        <v>11</v>
      </c>
      <c r="C2128" s="12">
        <v>2013</v>
      </c>
      <c r="D2128" s="12" t="s">
        <v>379</v>
      </c>
      <c r="E2128" s="12" t="s">
        <v>368</v>
      </c>
      <c r="F2128" s="12">
        <v>6</v>
      </c>
      <c r="G2128" s="15">
        <v>121615.73026300002</v>
      </c>
    </row>
    <row r="2129" spans="1:7" x14ac:dyDescent="0.2">
      <c r="A2129" s="12" t="s">
        <v>430</v>
      </c>
      <c r="B2129" s="12" t="s">
        <v>11</v>
      </c>
      <c r="C2129" s="12">
        <v>2013</v>
      </c>
      <c r="D2129" s="12" t="s">
        <v>380</v>
      </c>
      <c r="E2129" s="12" t="s">
        <v>369</v>
      </c>
      <c r="F2129" s="12">
        <v>7</v>
      </c>
      <c r="G2129" s="15">
        <v>138878.4493009999</v>
      </c>
    </row>
    <row r="2130" spans="1:7" x14ac:dyDescent="0.2">
      <c r="A2130" s="12" t="s">
        <v>430</v>
      </c>
      <c r="B2130" s="12" t="s">
        <v>11</v>
      </c>
      <c r="C2130" s="12">
        <v>2013</v>
      </c>
      <c r="D2130" s="12" t="s">
        <v>380</v>
      </c>
      <c r="E2130" s="12" t="s">
        <v>370</v>
      </c>
      <c r="F2130" s="12">
        <v>8</v>
      </c>
      <c r="G2130" s="15">
        <v>139078.88724199985</v>
      </c>
    </row>
    <row r="2131" spans="1:7" x14ac:dyDescent="0.2">
      <c r="A2131" s="12" t="s">
        <v>430</v>
      </c>
      <c r="B2131" s="12" t="s">
        <v>11</v>
      </c>
      <c r="C2131" s="12">
        <v>2013</v>
      </c>
      <c r="D2131" s="12" t="s">
        <v>380</v>
      </c>
      <c r="E2131" s="12" t="s">
        <v>371</v>
      </c>
      <c r="F2131" s="12">
        <v>9</v>
      </c>
      <c r="G2131" s="15">
        <v>165862.40924399986</v>
      </c>
    </row>
    <row r="2132" spans="1:7" x14ac:dyDescent="0.2">
      <c r="A2132" s="12" t="s">
        <v>430</v>
      </c>
      <c r="B2132" s="12" t="s">
        <v>11</v>
      </c>
      <c r="C2132" s="12">
        <v>2013</v>
      </c>
      <c r="D2132" s="12" t="s">
        <v>381</v>
      </c>
      <c r="E2132" s="12" t="s">
        <v>372</v>
      </c>
      <c r="F2132" s="12">
        <v>10</v>
      </c>
      <c r="G2132" s="15">
        <v>180344.05161399985</v>
      </c>
    </row>
    <row r="2133" spans="1:7" x14ac:dyDescent="0.2">
      <c r="A2133" s="12" t="s">
        <v>430</v>
      </c>
      <c r="B2133" s="12" t="s">
        <v>11</v>
      </c>
      <c r="C2133" s="12">
        <v>2013</v>
      </c>
      <c r="D2133" s="12" t="s">
        <v>381</v>
      </c>
      <c r="E2133" s="12" t="s">
        <v>373</v>
      </c>
      <c r="F2133" s="12">
        <v>11</v>
      </c>
      <c r="G2133" s="15">
        <v>183526.00418499974</v>
      </c>
    </row>
    <row r="2134" spans="1:7" x14ac:dyDescent="0.2">
      <c r="A2134" s="12" t="s">
        <v>430</v>
      </c>
      <c r="B2134" s="12" t="s">
        <v>11</v>
      </c>
      <c r="C2134" s="12">
        <v>2013</v>
      </c>
      <c r="D2134" s="12" t="s">
        <v>381</v>
      </c>
      <c r="E2134" s="12" t="s">
        <v>374</v>
      </c>
      <c r="F2134" s="12">
        <v>12</v>
      </c>
      <c r="G2134" s="15">
        <v>224941.49703300005</v>
      </c>
    </row>
    <row r="2135" spans="1:7" x14ac:dyDescent="0.2">
      <c r="A2135" s="12" t="s">
        <v>430</v>
      </c>
      <c r="B2135" s="12" t="s">
        <v>11</v>
      </c>
      <c r="C2135" s="12">
        <v>2014</v>
      </c>
      <c r="D2135" s="12" t="s">
        <v>382</v>
      </c>
      <c r="E2135" s="12" t="s">
        <v>375</v>
      </c>
      <c r="F2135" s="12">
        <v>1</v>
      </c>
      <c r="G2135" s="15">
        <v>219404.39845000015</v>
      </c>
    </row>
    <row r="2136" spans="1:7" x14ac:dyDescent="0.2">
      <c r="A2136" s="12" t="s">
        <v>430</v>
      </c>
      <c r="B2136" s="12" t="s">
        <v>11</v>
      </c>
      <c r="C2136" s="12">
        <v>2014</v>
      </c>
      <c r="D2136" s="12" t="s">
        <v>382</v>
      </c>
      <c r="E2136" s="12" t="s">
        <v>376</v>
      </c>
      <c r="F2136" s="12">
        <v>2</v>
      </c>
      <c r="G2136" s="15">
        <v>200688.50423699981</v>
      </c>
    </row>
    <row r="2137" spans="1:7" x14ac:dyDescent="0.2">
      <c r="A2137" s="12" t="s">
        <v>430</v>
      </c>
      <c r="B2137" s="12" t="s">
        <v>11</v>
      </c>
      <c r="C2137" s="12">
        <v>2014</v>
      </c>
      <c r="D2137" s="12" t="s">
        <v>382</v>
      </c>
      <c r="E2137" s="12" t="s">
        <v>377</v>
      </c>
      <c r="F2137" s="12">
        <v>3</v>
      </c>
      <c r="G2137" s="15">
        <v>240099.61749899987</v>
      </c>
    </row>
    <row r="2138" spans="1:7" x14ac:dyDescent="0.2">
      <c r="A2138" s="12" t="s">
        <v>430</v>
      </c>
      <c r="B2138" s="12" t="s">
        <v>11</v>
      </c>
      <c r="C2138" s="12">
        <v>2014</v>
      </c>
      <c r="D2138" s="12" t="s">
        <v>379</v>
      </c>
      <c r="E2138" s="12" t="s">
        <v>366</v>
      </c>
      <c r="F2138" s="12">
        <v>4</v>
      </c>
      <c r="G2138" s="15">
        <v>263300.3109989998</v>
      </c>
    </row>
    <row r="2139" spans="1:7" x14ac:dyDescent="0.2">
      <c r="A2139" s="12" t="s">
        <v>430</v>
      </c>
      <c r="B2139" s="12" t="s">
        <v>11</v>
      </c>
      <c r="C2139" s="12">
        <v>2014</v>
      </c>
      <c r="D2139" s="12" t="s">
        <v>379</v>
      </c>
      <c r="E2139" s="12" t="s">
        <v>367</v>
      </c>
      <c r="F2139" s="12">
        <v>5</v>
      </c>
      <c r="G2139" s="15">
        <v>349613.90620099986</v>
      </c>
    </row>
    <row r="2140" spans="1:7" x14ac:dyDescent="0.2">
      <c r="A2140" s="12" t="s">
        <v>430</v>
      </c>
      <c r="B2140" s="12" t="s">
        <v>11</v>
      </c>
      <c r="C2140" s="12">
        <v>2014</v>
      </c>
      <c r="D2140" s="12" t="s">
        <v>379</v>
      </c>
      <c r="E2140" s="12" t="s">
        <v>368</v>
      </c>
      <c r="F2140" s="12">
        <v>6</v>
      </c>
      <c r="G2140" s="15">
        <v>337286.97186800034</v>
      </c>
    </row>
    <row r="2141" spans="1:7" x14ac:dyDescent="0.2">
      <c r="A2141" s="12" t="s">
        <v>430</v>
      </c>
      <c r="B2141" s="12" t="s">
        <v>11</v>
      </c>
      <c r="C2141" s="12">
        <v>2014</v>
      </c>
      <c r="D2141" s="12" t="s">
        <v>380</v>
      </c>
      <c r="E2141" s="12" t="s">
        <v>369</v>
      </c>
      <c r="F2141" s="12">
        <v>7</v>
      </c>
      <c r="G2141" s="15">
        <v>369782.97561700031</v>
      </c>
    </row>
    <row r="2142" spans="1:7" x14ac:dyDescent="0.2">
      <c r="A2142" s="12" t="s">
        <v>430</v>
      </c>
      <c r="B2142" s="12" t="s">
        <v>11</v>
      </c>
      <c r="C2142" s="12">
        <v>2014</v>
      </c>
      <c r="D2142" s="12" t="s">
        <v>380</v>
      </c>
      <c r="E2142" s="12" t="s">
        <v>370</v>
      </c>
      <c r="F2142" s="12">
        <v>8</v>
      </c>
      <c r="G2142" s="15">
        <v>419241.0414970002</v>
      </c>
    </row>
    <row r="2143" spans="1:7" x14ac:dyDescent="0.2">
      <c r="A2143" s="12" t="s">
        <v>430</v>
      </c>
      <c r="B2143" s="12" t="s">
        <v>11</v>
      </c>
      <c r="C2143" s="12">
        <v>2014</v>
      </c>
      <c r="D2143" s="12" t="s">
        <v>380</v>
      </c>
      <c r="E2143" s="12" t="s">
        <v>371</v>
      </c>
      <c r="F2143" s="12">
        <v>9</v>
      </c>
      <c r="G2143" s="15">
        <v>395915.07426999975</v>
      </c>
    </row>
    <row r="2144" spans="1:7" x14ac:dyDescent="0.2">
      <c r="A2144" s="12" t="s">
        <v>430</v>
      </c>
      <c r="B2144" s="12" t="s">
        <v>11</v>
      </c>
      <c r="C2144" s="12">
        <v>2014</v>
      </c>
      <c r="D2144" s="12" t="s">
        <v>381</v>
      </c>
      <c r="E2144" s="12" t="s">
        <v>372</v>
      </c>
      <c r="F2144" s="12">
        <v>10</v>
      </c>
      <c r="G2144" s="15">
        <v>445548.52333099965</v>
      </c>
    </row>
    <row r="2145" spans="1:7" x14ac:dyDescent="0.2">
      <c r="A2145" s="12" t="s">
        <v>430</v>
      </c>
      <c r="B2145" s="12" t="s">
        <v>11</v>
      </c>
      <c r="C2145" s="12">
        <v>2014</v>
      </c>
      <c r="D2145" s="12" t="s">
        <v>381</v>
      </c>
      <c r="E2145" s="12" t="s">
        <v>373</v>
      </c>
      <c r="F2145" s="12">
        <v>11</v>
      </c>
      <c r="G2145" s="15">
        <v>515827.08199999959</v>
      </c>
    </row>
    <row r="2146" spans="1:7" x14ac:dyDescent="0.2">
      <c r="A2146" s="12" t="s">
        <v>430</v>
      </c>
      <c r="B2146" s="12" t="s">
        <v>11</v>
      </c>
      <c r="C2146" s="12">
        <v>2014</v>
      </c>
      <c r="D2146" s="12" t="s">
        <v>381</v>
      </c>
      <c r="E2146" s="12" t="s">
        <v>374</v>
      </c>
      <c r="F2146" s="12">
        <v>12</v>
      </c>
      <c r="G2146" s="15">
        <v>673396.37087799993</v>
      </c>
    </row>
    <row r="2147" spans="1:7" x14ac:dyDescent="0.2">
      <c r="A2147" s="12" t="s">
        <v>430</v>
      </c>
      <c r="B2147" s="12" t="s">
        <v>74</v>
      </c>
      <c r="C2147" s="12">
        <v>2011</v>
      </c>
      <c r="D2147" s="12" t="s">
        <v>380</v>
      </c>
      <c r="E2147" s="12" t="s">
        <v>369</v>
      </c>
      <c r="F2147" s="12">
        <v>7</v>
      </c>
      <c r="G2147" s="15">
        <v>11010</v>
      </c>
    </row>
    <row r="2148" spans="1:7" x14ac:dyDescent="0.2">
      <c r="A2148" s="12" t="s">
        <v>430</v>
      </c>
      <c r="B2148" s="12" t="s">
        <v>74</v>
      </c>
      <c r="C2148" s="12">
        <v>2011</v>
      </c>
      <c r="D2148" s="12" t="s">
        <v>380</v>
      </c>
      <c r="E2148" s="12" t="s">
        <v>370</v>
      </c>
      <c r="F2148" s="12">
        <v>8</v>
      </c>
      <c r="G2148" s="15">
        <v>7320</v>
      </c>
    </row>
    <row r="2149" spans="1:7" x14ac:dyDescent="0.2">
      <c r="A2149" s="12" t="s">
        <v>430</v>
      </c>
      <c r="B2149" s="12" t="s">
        <v>74</v>
      </c>
      <c r="C2149" s="12">
        <v>2011</v>
      </c>
      <c r="D2149" s="12" t="s">
        <v>380</v>
      </c>
      <c r="E2149" s="12" t="s">
        <v>371</v>
      </c>
      <c r="F2149" s="12">
        <v>9</v>
      </c>
      <c r="G2149" s="15">
        <v>45060</v>
      </c>
    </row>
    <row r="2150" spans="1:7" x14ac:dyDescent="0.2">
      <c r="A2150" s="12" t="s">
        <v>430</v>
      </c>
      <c r="B2150" s="12" t="s">
        <v>74</v>
      </c>
      <c r="C2150" s="12">
        <v>2011</v>
      </c>
      <c r="D2150" s="12" t="s">
        <v>381</v>
      </c>
      <c r="E2150" s="12" t="s">
        <v>372</v>
      </c>
      <c r="F2150" s="12">
        <v>10</v>
      </c>
      <c r="G2150" s="15">
        <v>93750</v>
      </c>
    </row>
    <row r="2151" spans="1:7" x14ac:dyDescent="0.2">
      <c r="A2151" s="12" t="s">
        <v>430</v>
      </c>
      <c r="B2151" s="12" t="s">
        <v>74</v>
      </c>
      <c r="C2151" s="12">
        <v>2011</v>
      </c>
      <c r="D2151" s="12" t="s">
        <v>381</v>
      </c>
      <c r="E2151" s="12" t="s">
        <v>373</v>
      </c>
      <c r="F2151" s="12">
        <v>11</v>
      </c>
      <c r="G2151" s="15">
        <v>119610</v>
      </c>
    </row>
    <row r="2152" spans="1:7" x14ac:dyDescent="0.2">
      <c r="A2152" s="12" t="s">
        <v>430</v>
      </c>
      <c r="B2152" s="12" t="s">
        <v>74</v>
      </c>
      <c r="C2152" s="12">
        <v>2011</v>
      </c>
      <c r="D2152" s="12" t="s">
        <v>381</v>
      </c>
      <c r="E2152" s="12" t="s">
        <v>374</v>
      </c>
      <c r="F2152" s="12">
        <v>12</v>
      </c>
      <c r="G2152" s="15">
        <v>127110</v>
      </c>
    </row>
    <row r="2153" spans="1:7" x14ac:dyDescent="0.2">
      <c r="A2153" s="12" t="s">
        <v>430</v>
      </c>
      <c r="B2153" s="12" t="s">
        <v>74</v>
      </c>
      <c r="C2153" s="12">
        <v>2012</v>
      </c>
      <c r="D2153" s="12" t="s">
        <v>382</v>
      </c>
      <c r="E2153" s="12" t="s">
        <v>375</v>
      </c>
      <c r="F2153" s="12">
        <v>1</v>
      </c>
      <c r="G2153" s="15">
        <v>79650</v>
      </c>
    </row>
    <row r="2154" spans="1:7" x14ac:dyDescent="0.2">
      <c r="A2154" s="12" t="s">
        <v>430</v>
      </c>
      <c r="B2154" s="12" t="s">
        <v>74</v>
      </c>
      <c r="C2154" s="12">
        <v>2012</v>
      </c>
      <c r="D2154" s="12" t="s">
        <v>382</v>
      </c>
      <c r="E2154" s="12" t="s">
        <v>376</v>
      </c>
      <c r="F2154" s="12">
        <v>2</v>
      </c>
      <c r="G2154" s="15">
        <v>111570</v>
      </c>
    </row>
    <row r="2155" spans="1:7" x14ac:dyDescent="0.2">
      <c r="A2155" s="12" t="s">
        <v>430</v>
      </c>
      <c r="B2155" s="12" t="s">
        <v>74</v>
      </c>
      <c r="C2155" s="12">
        <v>2012</v>
      </c>
      <c r="D2155" s="12" t="s">
        <v>382</v>
      </c>
      <c r="E2155" s="12" t="s">
        <v>377</v>
      </c>
      <c r="F2155" s="12">
        <v>3</v>
      </c>
      <c r="G2155" s="15">
        <v>120450</v>
      </c>
    </row>
    <row r="2156" spans="1:7" x14ac:dyDescent="0.2">
      <c r="A2156" s="12" t="s">
        <v>430</v>
      </c>
      <c r="B2156" s="12" t="s">
        <v>74</v>
      </c>
      <c r="C2156" s="12">
        <v>2012</v>
      </c>
      <c r="D2156" s="12" t="s">
        <v>379</v>
      </c>
      <c r="E2156" s="12" t="s">
        <v>366</v>
      </c>
      <c r="F2156" s="12">
        <v>4</v>
      </c>
      <c r="G2156" s="15">
        <v>102180</v>
      </c>
    </row>
    <row r="2157" spans="1:7" x14ac:dyDescent="0.2">
      <c r="A2157" s="12" t="s">
        <v>430</v>
      </c>
      <c r="B2157" s="12" t="s">
        <v>74</v>
      </c>
      <c r="C2157" s="12">
        <v>2012</v>
      </c>
      <c r="D2157" s="12" t="s">
        <v>379</v>
      </c>
      <c r="E2157" s="12" t="s">
        <v>367</v>
      </c>
      <c r="F2157" s="12">
        <v>5</v>
      </c>
      <c r="G2157" s="15">
        <v>99900</v>
      </c>
    </row>
    <row r="2158" spans="1:7" x14ac:dyDescent="0.2">
      <c r="A2158" s="12" t="s">
        <v>430</v>
      </c>
      <c r="B2158" s="12" t="s">
        <v>74</v>
      </c>
      <c r="C2158" s="12">
        <v>2012</v>
      </c>
      <c r="D2158" s="12" t="s">
        <v>379</v>
      </c>
      <c r="E2158" s="12" t="s">
        <v>368</v>
      </c>
      <c r="F2158" s="12">
        <v>6</v>
      </c>
      <c r="G2158" s="15">
        <v>76950</v>
      </c>
    </row>
    <row r="2159" spans="1:7" x14ac:dyDescent="0.2">
      <c r="A2159" s="12" t="s">
        <v>430</v>
      </c>
      <c r="B2159" s="12" t="s">
        <v>74</v>
      </c>
      <c r="C2159" s="12">
        <v>2012</v>
      </c>
      <c r="D2159" s="12" t="s">
        <v>380</v>
      </c>
      <c r="E2159" s="12" t="s">
        <v>369</v>
      </c>
      <c r="F2159" s="12">
        <v>7</v>
      </c>
      <c r="G2159" s="15">
        <v>94320</v>
      </c>
    </row>
    <row r="2160" spans="1:7" x14ac:dyDescent="0.2">
      <c r="A2160" s="12" t="s">
        <v>430</v>
      </c>
      <c r="B2160" s="12" t="s">
        <v>74</v>
      </c>
      <c r="C2160" s="12">
        <v>2012</v>
      </c>
      <c r="D2160" s="12" t="s">
        <v>380</v>
      </c>
      <c r="E2160" s="12" t="s">
        <v>370</v>
      </c>
      <c r="F2160" s="12">
        <v>8</v>
      </c>
      <c r="G2160" s="15">
        <v>89130</v>
      </c>
    </row>
    <row r="2161" spans="1:7" x14ac:dyDescent="0.2">
      <c r="A2161" s="12" t="s">
        <v>430</v>
      </c>
      <c r="B2161" s="12" t="s">
        <v>74</v>
      </c>
      <c r="C2161" s="12">
        <v>2012</v>
      </c>
      <c r="D2161" s="12" t="s">
        <v>380</v>
      </c>
      <c r="E2161" s="12" t="s">
        <v>371</v>
      </c>
      <c r="F2161" s="12">
        <v>9</v>
      </c>
      <c r="G2161" s="15">
        <v>121530</v>
      </c>
    </row>
    <row r="2162" spans="1:7" x14ac:dyDescent="0.2">
      <c r="A2162" s="12" t="s">
        <v>430</v>
      </c>
      <c r="B2162" s="12" t="s">
        <v>74</v>
      </c>
      <c r="C2162" s="12">
        <v>2012</v>
      </c>
      <c r="D2162" s="12" t="s">
        <v>381</v>
      </c>
      <c r="E2162" s="12" t="s">
        <v>372</v>
      </c>
      <c r="F2162" s="12">
        <v>10</v>
      </c>
      <c r="G2162" s="15">
        <v>74280</v>
      </c>
    </row>
    <row r="2163" spans="1:7" x14ac:dyDescent="0.2">
      <c r="A2163" s="12" t="s">
        <v>430</v>
      </c>
      <c r="B2163" s="12" t="s">
        <v>74</v>
      </c>
      <c r="C2163" s="12">
        <v>2012</v>
      </c>
      <c r="D2163" s="12" t="s">
        <v>381</v>
      </c>
      <c r="E2163" s="12" t="s">
        <v>373</v>
      </c>
      <c r="F2163" s="12">
        <v>11</v>
      </c>
      <c r="G2163" s="15">
        <v>91500</v>
      </c>
    </row>
    <row r="2164" spans="1:7" x14ac:dyDescent="0.2">
      <c r="A2164" s="12" t="s">
        <v>430</v>
      </c>
      <c r="B2164" s="12" t="s">
        <v>74</v>
      </c>
      <c r="C2164" s="12">
        <v>2012</v>
      </c>
      <c r="D2164" s="12" t="s">
        <v>381</v>
      </c>
      <c r="E2164" s="12" t="s">
        <v>374</v>
      </c>
      <c r="F2164" s="12">
        <v>12</v>
      </c>
      <c r="G2164" s="15">
        <v>114720</v>
      </c>
    </row>
    <row r="2165" spans="1:7" x14ac:dyDescent="0.2">
      <c r="A2165" s="12" t="s">
        <v>430</v>
      </c>
      <c r="B2165" s="12" t="s">
        <v>74</v>
      </c>
      <c r="C2165" s="12">
        <v>2013</v>
      </c>
      <c r="D2165" s="12" t="s">
        <v>382</v>
      </c>
      <c r="E2165" s="12" t="s">
        <v>375</v>
      </c>
      <c r="F2165" s="12">
        <v>1</v>
      </c>
      <c r="G2165" s="15">
        <v>104430</v>
      </c>
    </row>
    <row r="2166" spans="1:7" x14ac:dyDescent="0.2">
      <c r="A2166" s="12" t="s">
        <v>430</v>
      </c>
      <c r="B2166" s="12" t="s">
        <v>74</v>
      </c>
      <c r="C2166" s="12">
        <v>2013</v>
      </c>
      <c r="D2166" s="12" t="s">
        <v>382</v>
      </c>
      <c r="E2166" s="12" t="s">
        <v>376</v>
      </c>
      <c r="F2166" s="12">
        <v>2</v>
      </c>
      <c r="G2166" s="15">
        <v>101640</v>
      </c>
    </row>
    <row r="2167" spans="1:7" x14ac:dyDescent="0.2">
      <c r="A2167" s="12" t="s">
        <v>430</v>
      </c>
      <c r="B2167" s="12" t="s">
        <v>74</v>
      </c>
      <c r="C2167" s="12">
        <v>2013</v>
      </c>
      <c r="D2167" s="12" t="s">
        <v>382</v>
      </c>
      <c r="E2167" s="12" t="s">
        <v>377</v>
      </c>
      <c r="F2167" s="12">
        <v>3</v>
      </c>
      <c r="G2167" s="15">
        <v>140340</v>
      </c>
    </row>
    <row r="2168" spans="1:7" x14ac:dyDescent="0.2">
      <c r="A2168" s="12" t="s">
        <v>430</v>
      </c>
      <c r="B2168" s="12" t="s">
        <v>74</v>
      </c>
      <c r="C2168" s="12">
        <v>2013</v>
      </c>
      <c r="D2168" s="12" t="s">
        <v>379</v>
      </c>
      <c r="E2168" s="12" t="s">
        <v>366</v>
      </c>
      <c r="F2168" s="12">
        <v>4</v>
      </c>
      <c r="G2168" s="15">
        <v>183510</v>
      </c>
    </row>
    <row r="2169" spans="1:7" x14ac:dyDescent="0.2">
      <c r="A2169" s="12" t="s">
        <v>430</v>
      </c>
      <c r="B2169" s="12" t="s">
        <v>74</v>
      </c>
      <c r="C2169" s="12">
        <v>2013</v>
      </c>
      <c r="D2169" s="12" t="s">
        <v>379</v>
      </c>
      <c r="E2169" s="12" t="s">
        <v>367</v>
      </c>
      <c r="F2169" s="12">
        <v>5</v>
      </c>
      <c r="G2169" s="15">
        <v>136110</v>
      </c>
    </row>
    <row r="2170" spans="1:7" x14ac:dyDescent="0.2">
      <c r="A2170" s="12" t="s">
        <v>430</v>
      </c>
      <c r="B2170" s="12" t="s">
        <v>74</v>
      </c>
      <c r="C2170" s="12">
        <v>2013</v>
      </c>
      <c r="D2170" s="12" t="s">
        <v>379</v>
      </c>
      <c r="E2170" s="12" t="s">
        <v>368</v>
      </c>
      <c r="F2170" s="12">
        <v>6</v>
      </c>
      <c r="G2170" s="15">
        <v>140460</v>
      </c>
    </row>
    <row r="2171" spans="1:7" x14ac:dyDescent="0.2">
      <c r="A2171" s="12" t="s">
        <v>430</v>
      </c>
      <c r="B2171" s="12" t="s">
        <v>74</v>
      </c>
      <c r="C2171" s="12">
        <v>2013</v>
      </c>
      <c r="D2171" s="12" t="s">
        <v>380</v>
      </c>
      <c r="E2171" s="12" t="s">
        <v>369</v>
      </c>
      <c r="F2171" s="12">
        <v>7</v>
      </c>
      <c r="G2171" s="15">
        <v>158580</v>
      </c>
    </row>
    <row r="2172" spans="1:7" x14ac:dyDescent="0.2">
      <c r="A2172" s="12" t="s">
        <v>430</v>
      </c>
      <c r="B2172" s="12" t="s">
        <v>74</v>
      </c>
      <c r="C2172" s="12">
        <v>2013</v>
      </c>
      <c r="D2172" s="12" t="s">
        <v>380</v>
      </c>
      <c r="E2172" s="12" t="s">
        <v>370</v>
      </c>
      <c r="F2172" s="12">
        <v>8</v>
      </c>
      <c r="G2172" s="15">
        <v>158670</v>
      </c>
    </row>
    <row r="2173" spans="1:7" x14ac:dyDescent="0.2">
      <c r="A2173" s="12" t="s">
        <v>430</v>
      </c>
      <c r="B2173" s="12" t="s">
        <v>74</v>
      </c>
      <c r="C2173" s="12">
        <v>2013</v>
      </c>
      <c r="D2173" s="12" t="s">
        <v>380</v>
      </c>
      <c r="E2173" s="12" t="s">
        <v>371</v>
      </c>
      <c r="F2173" s="12">
        <v>9</v>
      </c>
      <c r="G2173" s="15">
        <v>191940</v>
      </c>
    </row>
    <row r="2174" spans="1:7" x14ac:dyDescent="0.2">
      <c r="A2174" s="12" t="s">
        <v>430</v>
      </c>
      <c r="B2174" s="12" t="s">
        <v>74</v>
      </c>
      <c r="C2174" s="12">
        <v>2013</v>
      </c>
      <c r="D2174" s="12" t="s">
        <v>381</v>
      </c>
      <c r="E2174" s="12" t="s">
        <v>372</v>
      </c>
      <c r="F2174" s="12">
        <v>10</v>
      </c>
      <c r="G2174" s="15">
        <v>200520</v>
      </c>
    </row>
    <row r="2175" spans="1:7" x14ac:dyDescent="0.2">
      <c r="A2175" s="12" t="s">
        <v>430</v>
      </c>
      <c r="B2175" s="12" t="s">
        <v>74</v>
      </c>
      <c r="C2175" s="12">
        <v>2013</v>
      </c>
      <c r="D2175" s="12" t="s">
        <v>381</v>
      </c>
      <c r="E2175" s="12" t="s">
        <v>373</v>
      </c>
      <c r="F2175" s="12">
        <v>11</v>
      </c>
      <c r="G2175" s="15">
        <v>211200</v>
      </c>
    </row>
    <row r="2176" spans="1:7" x14ac:dyDescent="0.2">
      <c r="A2176" s="12" t="s">
        <v>430</v>
      </c>
      <c r="B2176" s="12" t="s">
        <v>74</v>
      </c>
      <c r="C2176" s="12">
        <v>2013</v>
      </c>
      <c r="D2176" s="12" t="s">
        <v>381</v>
      </c>
      <c r="E2176" s="12" t="s">
        <v>374</v>
      </c>
      <c r="F2176" s="12">
        <v>12</v>
      </c>
      <c r="G2176" s="15">
        <v>256620</v>
      </c>
    </row>
    <row r="2177" spans="1:7" x14ac:dyDescent="0.2">
      <c r="A2177" s="12" t="s">
        <v>430</v>
      </c>
      <c r="B2177" s="12" t="s">
        <v>74</v>
      </c>
      <c r="C2177" s="12">
        <v>2014</v>
      </c>
      <c r="D2177" s="12" t="s">
        <v>382</v>
      </c>
      <c r="E2177" s="12" t="s">
        <v>375</v>
      </c>
      <c r="F2177" s="12">
        <v>1</v>
      </c>
      <c r="G2177" s="15">
        <v>250020</v>
      </c>
    </row>
    <row r="2178" spans="1:7" x14ac:dyDescent="0.2">
      <c r="A2178" s="12" t="s">
        <v>430</v>
      </c>
      <c r="B2178" s="12" t="s">
        <v>74</v>
      </c>
      <c r="C2178" s="12">
        <v>2014</v>
      </c>
      <c r="D2178" s="12" t="s">
        <v>382</v>
      </c>
      <c r="E2178" s="12" t="s">
        <v>376</v>
      </c>
      <c r="F2178" s="12">
        <v>2</v>
      </c>
      <c r="G2178" s="15">
        <v>230880</v>
      </c>
    </row>
    <row r="2179" spans="1:7" x14ac:dyDescent="0.2">
      <c r="A2179" s="12" t="s">
        <v>430</v>
      </c>
      <c r="B2179" s="12" t="s">
        <v>74</v>
      </c>
      <c r="C2179" s="12">
        <v>2014</v>
      </c>
      <c r="D2179" s="12" t="s">
        <v>382</v>
      </c>
      <c r="E2179" s="12" t="s">
        <v>377</v>
      </c>
      <c r="F2179" s="12">
        <v>3</v>
      </c>
      <c r="G2179" s="15">
        <v>270120</v>
      </c>
    </row>
    <row r="2180" spans="1:7" x14ac:dyDescent="0.2">
      <c r="A2180" s="12" t="s">
        <v>430</v>
      </c>
      <c r="B2180" s="12" t="s">
        <v>74</v>
      </c>
      <c r="C2180" s="12">
        <v>2014</v>
      </c>
      <c r="D2180" s="12" t="s">
        <v>379</v>
      </c>
      <c r="E2180" s="12" t="s">
        <v>366</v>
      </c>
      <c r="F2180" s="12">
        <v>4</v>
      </c>
      <c r="G2180" s="15">
        <v>290700</v>
      </c>
    </row>
    <row r="2181" spans="1:7" x14ac:dyDescent="0.2">
      <c r="A2181" s="12" t="s">
        <v>430</v>
      </c>
      <c r="B2181" s="12" t="s">
        <v>74</v>
      </c>
      <c r="C2181" s="12">
        <v>2014</v>
      </c>
      <c r="D2181" s="12" t="s">
        <v>379</v>
      </c>
      <c r="E2181" s="12" t="s">
        <v>367</v>
      </c>
      <c r="F2181" s="12">
        <v>5</v>
      </c>
      <c r="G2181" s="15">
        <v>381060</v>
      </c>
    </row>
    <row r="2182" spans="1:7" x14ac:dyDescent="0.2">
      <c r="A2182" s="12" t="s">
        <v>430</v>
      </c>
      <c r="B2182" s="12" t="s">
        <v>74</v>
      </c>
      <c r="C2182" s="12">
        <v>2014</v>
      </c>
      <c r="D2182" s="12" t="s">
        <v>379</v>
      </c>
      <c r="E2182" s="12" t="s">
        <v>368</v>
      </c>
      <c r="F2182" s="12">
        <v>6</v>
      </c>
      <c r="G2182" s="15">
        <v>368790</v>
      </c>
    </row>
    <row r="2183" spans="1:7" x14ac:dyDescent="0.2">
      <c r="A2183" s="12" t="s">
        <v>430</v>
      </c>
      <c r="B2183" s="12" t="s">
        <v>74</v>
      </c>
      <c r="C2183" s="12">
        <v>2014</v>
      </c>
      <c r="D2183" s="12" t="s">
        <v>380</v>
      </c>
      <c r="E2183" s="12" t="s">
        <v>369</v>
      </c>
      <c r="F2183" s="12">
        <v>7</v>
      </c>
      <c r="G2183" s="15">
        <v>397020</v>
      </c>
    </row>
    <row r="2184" spans="1:7" x14ac:dyDescent="0.2">
      <c r="A2184" s="12" t="s">
        <v>430</v>
      </c>
      <c r="B2184" s="12" t="s">
        <v>74</v>
      </c>
      <c r="C2184" s="12">
        <v>2014</v>
      </c>
      <c r="D2184" s="12" t="s">
        <v>380</v>
      </c>
      <c r="E2184" s="12" t="s">
        <v>370</v>
      </c>
      <c r="F2184" s="12">
        <v>8</v>
      </c>
      <c r="G2184" s="15">
        <v>452940</v>
      </c>
    </row>
    <row r="2185" spans="1:7" x14ac:dyDescent="0.2">
      <c r="A2185" s="12" t="s">
        <v>430</v>
      </c>
      <c r="B2185" s="12" t="s">
        <v>74</v>
      </c>
      <c r="C2185" s="12">
        <v>2014</v>
      </c>
      <c r="D2185" s="12" t="s">
        <v>380</v>
      </c>
      <c r="E2185" s="12" t="s">
        <v>371</v>
      </c>
      <c r="F2185" s="12">
        <v>9</v>
      </c>
      <c r="G2185" s="15">
        <v>408270</v>
      </c>
    </row>
    <row r="2186" spans="1:7" x14ac:dyDescent="0.2">
      <c r="A2186" s="12" t="s">
        <v>430</v>
      </c>
      <c r="B2186" s="12" t="s">
        <v>74</v>
      </c>
      <c r="C2186" s="12">
        <v>2014</v>
      </c>
      <c r="D2186" s="12" t="s">
        <v>381</v>
      </c>
      <c r="E2186" s="12" t="s">
        <v>372</v>
      </c>
      <c r="F2186" s="12">
        <v>10</v>
      </c>
      <c r="G2186" s="15">
        <v>455370</v>
      </c>
    </row>
    <row r="2187" spans="1:7" x14ac:dyDescent="0.2">
      <c r="A2187" s="12" t="s">
        <v>430</v>
      </c>
      <c r="B2187" s="12" t="s">
        <v>74</v>
      </c>
      <c r="C2187" s="12">
        <v>2014</v>
      </c>
      <c r="D2187" s="12" t="s">
        <v>381</v>
      </c>
      <c r="E2187" s="12" t="s">
        <v>373</v>
      </c>
      <c r="F2187" s="12">
        <v>11</v>
      </c>
      <c r="G2187" s="15">
        <v>538260</v>
      </c>
    </row>
    <row r="2188" spans="1:7" x14ac:dyDescent="0.2">
      <c r="A2188" s="12" t="s">
        <v>430</v>
      </c>
      <c r="B2188" s="12" t="s">
        <v>74</v>
      </c>
      <c r="C2188" s="12">
        <v>2014</v>
      </c>
      <c r="D2188" s="12" t="s">
        <v>381</v>
      </c>
      <c r="E2188" s="12" t="s">
        <v>374</v>
      </c>
      <c r="F2188" s="12">
        <v>12</v>
      </c>
      <c r="G2188" s="15">
        <v>714420</v>
      </c>
    </row>
    <row r="2189" spans="1:7" x14ac:dyDescent="0.2">
      <c r="A2189" s="12" t="s">
        <v>454</v>
      </c>
      <c r="B2189" s="12" t="s">
        <v>4</v>
      </c>
      <c r="C2189" s="12">
        <v>2014</v>
      </c>
      <c r="D2189" s="12" t="s">
        <v>381</v>
      </c>
      <c r="E2189" s="12" t="s">
        <v>373</v>
      </c>
      <c r="F2189" s="12">
        <v>11</v>
      </c>
      <c r="G2189" s="15">
        <v>2374502.3100000024</v>
      </c>
    </row>
    <row r="2190" spans="1:7" x14ac:dyDescent="0.2">
      <c r="A2190" s="12" t="s">
        <v>415</v>
      </c>
      <c r="B2190" s="12" t="s">
        <v>4</v>
      </c>
      <c r="C2190" s="12">
        <v>2011</v>
      </c>
      <c r="D2190" s="12" t="s">
        <v>382</v>
      </c>
      <c r="E2190" s="12" t="s">
        <v>376</v>
      </c>
      <c r="F2190" s="12">
        <v>2</v>
      </c>
      <c r="G2190" s="15">
        <v>2340794.7499999991</v>
      </c>
    </row>
    <row r="2191" spans="1:7" x14ac:dyDescent="0.2">
      <c r="A2191" s="12" t="s">
        <v>419</v>
      </c>
      <c r="B2191" s="12" t="s">
        <v>4</v>
      </c>
      <c r="C2191" s="12">
        <v>2012</v>
      </c>
      <c r="D2191" s="12" t="s">
        <v>379</v>
      </c>
      <c r="E2191" s="12" t="s">
        <v>368</v>
      </c>
      <c r="F2191" s="12">
        <v>6</v>
      </c>
      <c r="G2191" s="15">
        <v>2326680.689999999</v>
      </c>
    </row>
    <row r="2192" spans="1:7" x14ac:dyDescent="0.2">
      <c r="A2192" s="12" t="s">
        <v>415</v>
      </c>
      <c r="B2192" s="12" t="s">
        <v>4</v>
      </c>
      <c r="C2192" s="12">
        <v>2010</v>
      </c>
      <c r="D2192" s="12" t="s">
        <v>381</v>
      </c>
      <c r="E2192" s="12" t="s">
        <v>373</v>
      </c>
      <c r="F2192" s="12">
        <v>11</v>
      </c>
      <c r="G2192" s="15">
        <v>2303310.8199999994</v>
      </c>
    </row>
    <row r="2193" spans="1:7" x14ac:dyDescent="0.2">
      <c r="A2193" s="12" t="s">
        <v>415</v>
      </c>
      <c r="B2193" s="12" t="s">
        <v>4</v>
      </c>
      <c r="C2193" s="12">
        <v>2011</v>
      </c>
      <c r="D2193" s="12" t="s">
        <v>380</v>
      </c>
      <c r="E2193" s="12" t="s">
        <v>369</v>
      </c>
      <c r="F2193" s="12">
        <v>7</v>
      </c>
      <c r="G2193" s="15">
        <v>2292109.5000000009</v>
      </c>
    </row>
    <row r="2194" spans="1:7" x14ac:dyDescent="0.2">
      <c r="A2194" s="12" t="s">
        <v>430</v>
      </c>
      <c r="B2194" s="12" t="s">
        <v>4</v>
      </c>
      <c r="C2194" s="12">
        <v>2014</v>
      </c>
      <c r="D2194" s="12" t="s">
        <v>381</v>
      </c>
      <c r="E2194" s="12" t="s">
        <v>372</v>
      </c>
      <c r="F2194" s="12">
        <v>10</v>
      </c>
      <c r="G2194" s="15">
        <v>2242772.6199999996</v>
      </c>
    </row>
    <row r="2195" spans="1:7" x14ac:dyDescent="0.2">
      <c r="A2195" s="12" t="s">
        <v>430</v>
      </c>
      <c r="B2195" s="12" t="s">
        <v>4</v>
      </c>
      <c r="C2195" s="12">
        <v>2014</v>
      </c>
      <c r="D2195" s="12" t="s">
        <v>380</v>
      </c>
      <c r="E2195" s="12" t="s">
        <v>370</v>
      </c>
      <c r="F2195" s="12">
        <v>8</v>
      </c>
      <c r="G2195" s="15">
        <v>2230620.73</v>
      </c>
    </row>
    <row r="2196" spans="1:7" x14ac:dyDescent="0.2">
      <c r="A2196" s="12" t="s">
        <v>419</v>
      </c>
      <c r="B2196" s="12" t="s">
        <v>4</v>
      </c>
      <c r="C2196" s="12">
        <v>2012</v>
      </c>
      <c r="D2196" s="12" t="s">
        <v>380</v>
      </c>
      <c r="E2196" s="12" t="s">
        <v>371</v>
      </c>
      <c r="F2196" s="12">
        <v>9</v>
      </c>
      <c r="G2196" s="15">
        <v>2190657.6499999994</v>
      </c>
    </row>
    <row r="2197" spans="1:7" x14ac:dyDescent="0.2">
      <c r="A2197" s="12" t="s">
        <v>415</v>
      </c>
      <c r="B2197" s="12" t="s">
        <v>4</v>
      </c>
      <c r="C2197" s="12">
        <v>2011</v>
      </c>
      <c r="D2197" s="12" t="s">
        <v>382</v>
      </c>
      <c r="E2197" s="12" t="s">
        <v>375</v>
      </c>
      <c r="F2197" s="12">
        <v>1</v>
      </c>
      <c r="G2197" s="15">
        <v>2190417.5899999985</v>
      </c>
    </row>
    <row r="2198" spans="1:7" x14ac:dyDescent="0.2">
      <c r="A2198" s="12" t="s">
        <v>411</v>
      </c>
      <c r="B2198" s="12" t="s">
        <v>4</v>
      </c>
      <c r="C2198" s="12">
        <v>2013</v>
      </c>
      <c r="D2198" s="12" t="s">
        <v>381</v>
      </c>
      <c r="E2198" s="12" t="s">
        <v>373</v>
      </c>
      <c r="F2198" s="12">
        <v>11</v>
      </c>
      <c r="G2198" s="15">
        <v>2103764.44</v>
      </c>
    </row>
    <row r="2199" spans="1:7" x14ac:dyDescent="0.2">
      <c r="A2199" s="12" t="s">
        <v>415</v>
      </c>
      <c r="B2199" s="12" t="s">
        <v>4</v>
      </c>
      <c r="C2199" s="12">
        <v>2010</v>
      </c>
      <c r="D2199" s="12" t="s">
        <v>379</v>
      </c>
      <c r="E2199" s="12" t="s">
        <v>367</v>
      </c>
      <c r="F2199" s="12">
        <v>5</v>
      </c>
      <c r="G2199" s="15">
        <v>2101633.3899999997</v>
      </c>
    </row>
    <row r="2200" spans="1:7" x14ac:dyDescent="0.2">
      <c r="A2200" s="12" t="s">
        <v>436</v>
      </c>
      <c r="B2200" s="12" t="s">
        <v>4</v>
      </c>
      <c r="C2200" s="12">
        <v>2013</v>
      </c>
      <c r="D2200" s="12" t="s">
        <v>381</v>
      </c>
      <c r="E2200" s="12" t="s">
        <v>374</v>
      </c>
      <c r="F2200" s="12">
        <v>12</v>
      </c>
      <c r="G2200" s="15">
        <v>2100809.7099999995</v>
      </c>
    </row>
    <row r="2201" spans="1:7" x14ac:dyDescent="0.2">
      <c r="A2201" s="12" t="s">
        <v>448</v>
      </c>
      <c r="B2201" s="12" t="s">
        <v>4</v>
      </c>
      <c r="C2201" s="12">
        <v>2010</v>
      </c>
      <c r="D2201" s="12" t="s">
        <v>381</v>
      </c>
      <c r="E2201" s="12" t="s">
        <v>373</v>
      </c>
      <c r="F2201" s="12">
        <v>11</v>
      </c>
      <c r="G2201" s="15">
        <v>2074727.7400000002</v>
      </c>
    </row>
    <row r="2202" spans="1:7" x14ac:dyDescent="0.2">
      <c r="A2202" s="12" t="s">
        <v>415</v>
      </c>
      <c r="B2202" s="12" t="s">
        <v>4</v>
      </c>
      <c r="C2202" s="12">
        <v>2010</v>
      </c>
      <c r="D2202" s="12" t="s">
        <v>380</v>
      </c>
      <c r="E2202" s="12" t="s">
        <v>371</v>
      </c>
      <c r="F2202" s="12">
        <v>9</v>
      </c>
      <c r="G2202" s="15">
        <v>2038036.8700000008</v>
      </c>
    </row>
    <row r="2203" spans="1:7" x14ac:dyDescent="0.2">
      <c r="A2203" s="12" t="s">
        <v>430</v>
      </c>
      <c r="B2203" s="12" t="s">
        <v>4</v>
      </c>
      <c r="C2203" s="12">
        <v>2014</v>
      </c>
      <c r="D2203" s="12" t="s">
        <v>380</v>
      </c>
      <c r="E2203" s="12" t="s">
        <v>371</v>
      </c>
      <c r="F2203" s="12">
        <v>9</v>
      </c>
      <c r="G2203" s="15">
        <v>2024365.0700000003</v>
      </c>
    </row>
    <row r="2204" spans="1:7" x14ac:dyDescent="0.2">
      <c r="A2204" s="12" t="s">
        <v>415</v>
      </c>
      <c r="B2204" s="12" t="s">
        <v>4</v>
      </c>
      <c r="C2204" s="12">
        <v>2010</v>
      </c>
      <c r="D2204" s="12" t="s">
        <v>381</v>
      </c>
      <c r="E2204" s="12" t="s">
        <v>372</v>
      </c>
      <c r="F2204" s="12">
        <v>10</v>
      </c>
      <c r="G2204" s="15">
        <v>2022118.9099999992</v>
      </c>
    </row>
    <row r="2205" spans="1:7" x14ac:dyDescent="0.2">
      <c r="A2205" s="12" t="s">
        <v>419</v>
      </c>
      <c r="B2205" s="12" t="s">
        <v>4</v>
      </c>
      <c r="C2205" s="12">
        <v>2011</v>
      </c>
      <c r="D2205" s="12" t="s">
        <v>381</v>
      </c>
      <c r="E2205" s="12" t="s">
        <v>374</v>
      </c>
      <c r="F2205" s="12">
        <v>12</v>
      </c>
      <c r="G2205" s="15">
        <v>1971778.8300000003</v>
      </c>
    </row>
    <row r="2206" spans="1:7" x14ac:dyDescent="0.2">
      <c r="A2206" s="12" t="s">
        <v>430</v>
      </c>
      <c r="B2206" s="12" t="s">
        <v>4</v>
      </c>
      <c r="C2206" s="12">
        <v>2014</v>
      </c>
      <c r="D2206" s="12" t="s">
        <v>380</v>
      </c>
      <c r="E2206" s="12" t="s">
        <v>369</v>
      </c>
      <c r="F2206" s="12">
        <v>7</v>
      </c>
      <c r="G2206" s="15">
        <v>1967317.5500000017</v>
      </c>
    </row>
    <row r="2207" spans="1:7" x14ac:dyDescent="0.2">
      <c r="A2207" s="12" t="s">
        <v>423</v>
      </c>
      <c r="B2207" s="12" t="s">
        <v>4</v>
      </c>
      <c r="C2207" s="12">
        <v>2014</v>
      </c>
      <c r="D2207" s="12" t="s">
        <v>381</v>
      </c>
      <c r="E2207" s="12" t="s">
        <v>374</v>
      </c>
      <c r="F2207" s="12">
        <v>12</v>
      </c>
      <c r="G2207" s="15">
        <v>1949190.5000000012</v>
      </c>
    </row>
    <row r="2208" spans="1:7" x14ac:dyDescent="0.2">
      <c r="A2208" s="12" t="s">
        <v>419</v>
      </c>
      <c r="B2208" s="12" t="s">
        <v>4</v>
      </c>
      <c r="C2208" s="12">
        <v>2012</v>
      </c>
      <c r="D2208" s="12" t="s">
        <v>382</v>
      </c>
      <c r="E2208" s="12" t="s">
        <v>377</v>
      </c>
      <c r="F2208" s="12">
        <v>3</v>
      </c>
      <c r="G2208" s="15">
        <v>1939236.35</v>
      </c>
    </row>
    <row r="2209" spans="1:7" x14ac:dyDescent="0.2">
      <c r="A2209" s="12" t="s">
        <v>436</v>
      </c>
      <c r="B2209" s="12" t="s">
        <v>4</v>
      </c>
      <c r="C2209" s="12">
        <v>2014</v>
      </c>
      <c r="D2209" s="12" t="s">
        <v>379</v>
      </c>
      <c r="E2209" s="12" t="s">
        <v>368</v>
      </c>
      <c r="F2209" s="12">
        <v>6</v>
      </c>
      <c r="G2209" s="15">
        <v>1929006.3800000004</v>
      </c>
    </row>
    <row r="2210" spans="1:7" x14ac:dyDescent="0.2">
      <c r="A2210" s="12" t="s">
        <v>436</v>
      </c>
      <c r="B2210" s="12" t="s">
        <v>4</v>
      </c>
      <c r="C2210" s="12">
        <v>2014</v>
      </c>
      <c r="D2210" s="12" t="s">
        <v>381</v>
      </c>
      <c r="E2210" s="12" t="s">
        <v>373</v>
      </c>
      <c r="F2210" s="12">
        <v>11</v>
      </c>
      <c r="G2210" s="15">
        <v>1909189.8299999989</v>
      </c>
    </row>
    <row r="2211" spans="1:7" x14ac:dyDescent="0.2">
      <c r="A2211" s="12" t="s">
        <v>430</v>
      </c>
      <c r="B2211" s="12" t="s">
        <v>4</v>
      </c>
      <c r="C2211" s="12">
        <v>2014</v>
      </c>
      <c r="D2211" s="12" t="s">
        <v>379</v>
      </c>
      <c r="E2211" s="12" t="s">
        <v>367</v>
      </c>
      <c r="F2211" s="12">
        <v>5</v>
      </c>
      <c r="G2211" s="15">
        <v>1901891.5100000002</v>
      </c>
    </row>
    <row r="2212" spans="1:7" x14ac:dyDescent="0.2">
      <c r="A2212" s="12" t="s">
        <v>447</v>
      </c>
      <c r="B2212" s="12" t="s">
        <v>4</v>
      </c>
      <c r="C2212" s="12">
        <v>2014</v>
      </c>
      <c r="D2212" s="12" t="s">
        <v>381</v>
      </c>
      <c r="E2212" s="12" t="s">
        <v>374</v>
      </c>
      <c r="F2212" s="12">
        <v>12</v>
      </c>
      <c r="G2212" s="15">
        <v>1899477.06</v>
      </c>
    </row>
    <row r="2213" spans="1:7" x14ac:dyDescent="0.2">
      <c r="A2213" s="12" t="s">
        <v>442</v>
      </c>
      <c r="B2213" s="12" t="s">
        <v>4</v>
      </c>
      <c r="C2213" s="12">
        <v>2014</v>
      </c>
      <c r="D2213" s="12" t="s">
        <v>381</v>
      </c>
      <c r="E2213" s="12" t="s">
        <v>374</v>
      </c>
      <c r="F2213" s="12">
        <v>12</v>
      </c>
      <c r="G2213" s="15">
        <v>1892109.4999999991</v>
      </c>
    </row>
    <row r="2214" spans="1:7" x14ac:dyDescent="0.2">
      <c r="A2214" s="12" t="s">
        <v>436</v>
      </c>
      <c r="B2214" s="12" t="s">
        <v>4</v>
      </c>
      <c r="C2214" s="12">
        <v>2014</v>
      </c>
      <c r="D2214" s="12" t="s">
        <v>379</v>
      </c>
      <c r="E2214" s="12" t="s">
        <v>367</v>
      </c>
      <c r="F2214" s="12">
        <v>5</v>
      </c>
      <c r="G2214" s="15">
        <v>1855236.1800000006</v>
      </c>
    </row>
    <row r="2215" spans="1:7" x14ac:dyDescent="0.2">
      <c r="A2215" s="12" t="s">
        <v>419</v>
      </c>
      <c r="B2215" s="12" t="s">
        <v>4</v>
      </c>
      <c r="C2215" s="12">
        <v>2012</v>
      </c>
      <c r="D2215" s="12" t="s">
        <v>379</v>
      </c>
      <c r="E2215" s="12" t="s">
        <v>366</v>
      </c>
      <c r="F2215" s="12">
        <v>4</v>
      </c>
      <c r="G2215" s="15">
        <v>1851887.0599999991</v>
      </c>
    </row>
    <row r="2216" spans="1:7" x14ac:dyDescent="0.2">
      <c r="A2216" s="12" t="s">
        <v>431</v>
      </c>
      <c r="B2216" s="12" t="s">
        <v>11</v>
      </c>
      <c r="C2216" s="12">
        <v>2012</v>
      </c>
      <c r="D2216" s="12" t="s">
        <v>381</v>
      </c>
      <c r="E2216" s="12" t="s">
        <v>372</v>
      </c>
      <c r="F2216" s="12">
        <v>10</v>
      </c>
      <c r="G2216" s="15">
        <v>150.32846699999999</v>
      </c>
    </row>
    <row r="2217" spans="1:7" x14ac:dyDescent="0.2">
      <c r="A2217" s="12" t="s">
        <v>431</v>
      </c>
      <c r="B2217" s="12" t="s">
        <v>11</v>
      </c>
      <c r="C2217" s="12">
        <v>2012</v>
      </c>
      <c r="D2217" s="12" t="s">
        <v>381</v>
      </c>
      <c r="E2217" s="12" t="s">
        <v>373</v>
      </c>
      <c r="F2217" s="12">
        <v>11</v>
      </c>
      <c r="G2217" s="15">
        <v>0</v>
      </c>
    </row>
    <row r="2218" spans="1:7" x14ac:dyDescent="0.2">
      <c r="A2218" s="12" t="s">
        <v>431</v>
      </c>
      <c r="B2218" s="12" t="s">
        <v>11</v>
      </c>
      <c r="C2218" s="12">
        <v>2012</v>
      </c>
      <c r="D2218" s="12" t="s">
        <v>381</v>
      </c>
      <c r="E2218" s="12" t="s">
        <v>374</v>
      </c>
      <c r="F2218" s="12">
        <v>12</v>
      </c>
      <c r="G2218" s="15">
        <v>0</v>
      </c>
    </row>
    <row r="2219" spans="1:7" x14ac:dyDescent="0.2">
      <c r="A2219" s="12" t="s">
        <v>431</v>
      </c>
      <c r="B2219" s="12" t="s">
        <v>11</v>
      </c>
      <c r="C2219" s="12">
        <v>2013</v>
      </c>
      <c r="D2219" s="12" t="s">
        <v>382</v>
      </c>
      <c r="E2219" s="12" t="s">
        <v>375</v>
      </c>
      <c r="F2219" s="12">
        <v>1</v>
      </c>
      <c r="G2219" s="15">
        <v>0</v>
      </c>
    </row>
    <row r="2220" spans="1:7" x14ac:dyDescent="0.2">
      <c r="A2220" s="12" t="s">
        <v>431</v>
      </c>
      <c r="B2220" s="12" t="s">
        <v>11</v>
      </c>
      <c r="C2220" s="12">
        <v>2013</v>
      </c>
      <c r="D2220" s="12" t="s">
        <v>382</v>
      </c>
      <c r="E2220" s="12" t="s">
        <v>376</v>
      </c>
      <c r="F2220" s="12">
        <v>2</v>
      </c>
      <c r="G2220" s="15">
        <v>2254.9270150000002</v>
      </c>
    </row>
    <row r="2221" spans="1:7" x14ac:dyDescent="0.2">
      <c r="A2221" s="12" t="s">
        <v>431</v>
      </c>
      <c r="B2221" s="12" t="s">
        <v>11</v>
      </c>
      <c r="C2221" s="12">
        <v>2013</v>
      </c>
      <c r="D2221" s="12" t="s">
        <v>382</v>
      </c>
      <c r="E2221" s="12" t="s">
        <v>377</v>
      </c>
      <c r="F2221" s="12">
        <v>3</v>
      </c>
      <c r="G2221" s="15">
        <v>0</v>
      </c>
    </row>
    <row r="2222" spans="1:7" x14ac:dyDescent="0.2">
      <c r="A2222" s="12" t="s">
        <v>431</v>
      </c>
      <c r="B2222" s="12" t="s">
        <v>11</v>
      </c>
      <c r="C2222" s="12">
        <v>2013</v>
      </c>
      <c r="D2222" s="12" t="s">
        <v>379</v>
      </c>
      <c r="E2222" s="12" t="s">
        <v>366</v>
      </c>
      <c r="F2222" s="12">
        <v>4</v>
      </c>
      <c r="G2222" s="15">
        <v>50.109489000000004</v>
      </c>
    </row>
    <row r="2223" spans="1:7" x14ac:dyDescent="0.2">
      <c r="A2223" s="12" t="s">
        <v>431</v>
      </c>
      <c r="B2223" s="12" t="s">
        <v>11</v>
      </c>
      <c r="C2223" s="12">
        <v>2013</v>
      </c>
      <c r="D2223" s="12" t="s">
        <v>379</v>
      </c>
      <c r="E2223" s="12" t="s">
        <v>367</v>
      </c>
      <c r="F2223" s="12">
        <v>5</v>
      </c>
      <c r="G2223" s="15">
        <v>551.20438100000001</v>
      </c>
    </row>
    <row r="2224" spans="1:7" x14ac:dyDescent="0.2">
      <c r="A2224" s="12" t="s">
        <v>431</v>
      </c>
      <c r="B2224" s="12" t="s">
        <v>11</v>
      </c>
      <c r="C2224" s="12">
        <v>2013</v>
      </c>
      <c r="D2224" s="12" t="s">
        <v>379</v>
      </c>
      <c r="E2224" s="12" t="s">
        <v>368</v>
      </c>
      <c r="F2224" s="12">
        <v>6</v>
      </c>
      <c r="G2224" s="15">
        <v>4810.5109650000004</v>
      </c>
    </row>
    <row r="2225" spans="1:7" x14ac:dyDescent="0.2">
      <c r="A2225" s="12" t="s">
        <v>431</v>
      </c>
      <c r="B2225" s="12" t="s">
        <v>11</v>
      </c>
      <c r="C2225" s="12">
        <v>2013</v>
      </c>
      <c r="D2225" s="12" t="s">
        <v>380</v>
      </c>
      <c r="E2225" s="12" t="s">
        <v>369</v>
      </c>
      <c r="F2225" s="12">
        <v>7</v>
      </c>
      <c r="G2225" s="15">
        <v>37431.788443000012</v>
      </c>
    </row>
    <row r="2226" spans="1:7" x14ac:dyDescent="0.2">
      <c r="A2226" s="12" t="s">
        <v>431</v>
      </c>
      <c r="B2226" s="12" t="s">
        <v>11</v>
      </c>
      <c r="C2226" s="12">
        <v>2013</v>
      </c>
      <c r="D2226" s="12" t="s">
        <v>380</v>
      </c>
      <c r="E2226" s="12" t="s">
        <v>370</v>
      </c>
      <c r="F2226" s="12">
        <v>8</v>
      </c>
      <c r="G2226" s="15">
        <v>27284.616872999999</v>
      </c>
    </row>
    <row r="2227" spans="1:7" x14ac:dyDescent="0.2">
      <c r="A2227" s="12" t="s">
        <v>431</v>
      </c>
      <c r="B2227" s="12" t="s">
        <v>11</v>
      </c>
      <c r="C2227" s="12">
        <v>2013</v>
      </c>
      <c r="D2227" s="12" t="s">
        <v>380</v>
      </c>
      <c r="E2227" s="12" t="s">
        <v>371</v>
      </c>
      <c r="F2227" s="12">
        <v>9</v>
      </c>
      <c r="G2227" s="15">
        <v>24453.430727000003</v>
      </c>
    </row>
    <row r="2228" spans="1:7" x14ac:dyDescent="0.2">
      <c r="A2228" s="12" t="s">
        <v>431</v>
      </c>
      <c r="B2228" s="12" t="s">
        <v>11</v>
      </c>
      <c r="C2228" s="12">
        <v>2013</v>
      </c>
      <c r="D2228" s="12" t="s">
        <v>381</v>
      </c>
      <c r="E2228" s="12" t="s">
        <v>372</v>
      </c>
      <c r="F2228" s="12">
        <v>10</v>
      </c>
      <c r="G2228" s="15">
        <v>40989.562163000017</v>
      </c>
    </row>
    <row r="2229" spans="1:7" x14ac:dyDescent="0.2">
      <c r="A2229" s="12" t="s">
        <v>431</v>
      </c>
      <c r="B2229" s="12" t="s">
        <v>11</v>
      </c>
      <c r="C2229" s="12">
        <v>2013</v>
      </c>
      <c r="D2229" s="12" t="s">
        <v>381</v>
      </c>
      <c r="E2229" s="12" t="s">
        <v>373</v>
      </c>
      <c r="F2229" s="12">
        <v>11</v>
      </c>
      <c r="G2229" s="15">
        <v>43369.762902999995</v>
      </c>
    </row>
    <row r="2230" spans="1:7" x14ac:dyDescent="0.2">
      <c r="A2230" s="12" t="s">
        <v>431</v>
      </c>
      <c r="B2230" s="12" t="s">
        <v>11</v>
      </c>
      <c r="C2230" s="12">
        <v>2013</v>
      </c>
      <c r="D2230" s="12" t="s">
        <v>381</v>
      </c>
      <c r="E2230" s="12" t="s">
        <v>374</v>
      </c>
      <c r="F2230" s="12">
        <v>12</v>
      </c>
      <c r="G2230" s="15">
        <v>53567.043954999986</v>
      </c>
    </row>
    <row r="2231" spans="1:7" x14ac:dyDescent="0.2">
      <c r="A2231" s="12" t="s">
        <v>431</v>
      </c>
      <c r="B2231" s="12" t="s">
        <v>11</v>
      </c>
      <c r="C2231" s="12">
        <v>2014</v>
      </c>
      <c r="D2231" s="12" t="s">
        <v>382</v>
      </c>
      <c r="E2231" s="12" t="s">
        <v>375</v>
      </c>
      <c r="F2231" s="12">
        <v>1</v>
      </c>
      <c r="G2231" s="15">
        <v>54594.288470000007</v>
      </c>
    </row>
    <row r="2232" spans="1:7" x14ac:dyDescent="0.2">
      <c r="A2232" s="12" t="s">
        <v>431</v>
      </c>
      <c r="B2232" s="12" t="s">
        <v>11</v>
      </c>
      <c r="C2232" s="12">
        <v>2014</v>
      </c>
      <c r="D2232" s="12" t="s">
        <v>382</v>
      </c>
      <c r="E2232" s="12" t="s">
        <v>376</v>
      </c>
      <c r="F2232" s="12">
        <v>2</v>
      </c>
      <c r="G2232" s="15">
        <v>54318.686280000002</v>
      </c>
    </row>
    <row r="2233" spans="1:7" x14ac:dyDescent="0.2">
      <c r="A2233" s="12" t="s">
        <v>431</v>
      </c>
      <c r="B2233" s="12" t="s">
        <v>11</v>
      </c>
      <c r="C2233" s="12">
        <v>2014</v>
      </c>
      <c r="D2233" s="12" t="s">
        <v>382</v>
      </c>
      <c r="E2233" s="12" t="s">
        <v>377</v>
      </c>
      <c r="F2233" s="12">
        <v>3</v>
      </c>
      <c r="G2233" s="15">
        <v>24979.580349999997</v>
      </c>
    </row>
    <row r="2234" spans="1:7" x14ac:dyDescent="0.2">
      <c r="A2234" s="12" t="s">
        <v>431</v>
      </c>
      <c r="B2234" s="12" t="s">
        <v>11</v>
      </c>
      <c r="C2234" s="12">
        <v>2014</v>
      </c>
      <c r="D2234" s="12" t="s">
        <v>379</v>
      </c>
      <c r="E2234" s="12" t="s">
        <v>366</v>
      </c>
      <c r="F2234" s="12">
        <v>4</v>
      </c>
      <c r="G2234" s="15">
        <v>19517.646027999999</v>
      </c>
    </row>
    <row r="2235" spans="1:7" x14ac:dyDescent="0.2">
      <c r="A2235" s="12" t="s">
        <v>431</v>
      </c>
      <c r="B2235" s="12" t="s">
        <v>11</v>
      </c>
      <c r="C2235" s="12">
        <v>2014</v>
      </c>
      <c r="D2235" s="12" t="s">
        <v>379</v>
      </c>
      <c r="E2235" s="12" t="s">
        <v>367</v>
      </c>
      <c r="F2235" s="12">
        <v>5</v>
      </c>
      <c r="G2235" s="15">
        <v>16335.693471</v>
      </c>
    </row>
    <row r="2236" spans="1:7" x14ac:dyDescent="0.2">
      <c r="A2236" s="12" t="s">
        <v>431</v>
      </c>
      <c r="B2236" s="12" t="s">
        <v>11</v>
      </c>
      <c r="C2236" s="12">
        <v>2014</v>
      </c>
      <c r="D2236" s="12" t="s">
        <v>379</v>
      </c>
      <c r="E2236" s="12" t="s">
        <v>368</v>
      </c>
      <c r="F2236" s="12">
        <v>6</v>
      </c>
      <c r="G2236" s="15">
        <v>9094.8722840000009</v>
      </c>
    </row>
    <row r="2237" spans="1:7" x14ac:dyDescent="0.2">
      <c r="A2237" s="12" t="s">
        <v>431</v>
      </c>
      <c r="B2237" s="12" t="s">
        <v>11</v>
      </c>
      <c r="C2237" s="12">
        <v>2014</v>
      </c>
      <c r="D2237" s="12" t="s">
        <v>380</v>
      </c>
      <c r="E2237" s="12" t="s">
        <v>369</v>
      </c>
      <c r="F2237" s="12">
        <v>7</v>
      </c>
      <c r="G2237" s="15">
        <v>8217.9562210000004</v>
      </c>
    </row>
    <row r="2238" spans="1:7" x14ac:dyDescent="0.2">
      <c r="A2238" s="12" t="s">
        <v>431</v>
      </c>
      <c r="B2238" s="12" t="s">
        <v>11</v>
      </c>
      <c r="C2238" s="12">
        <v>2014</v>
      </c>
      <c r="D2238" s="12" t="s">
        <v>380</v>
      </c>
      <c r="E2238" s="12" t="s">
        <v>370</v>
      </c>
      <c r="F2238" s="12">
        <v>8</v>
      </c>
      <c r="G2238" s="15">
        <v>5411.8248239999994</v>
      </c>
    </row>
    <row r="2239" spans="1:7" x14ac:dyDescent="0.2">
      <c r="A2239" s="12" t="s">
        <v>431</v>
      </c>
      <c r="B2239" s="12" t="s">
        <v>11</v>
      </c>
      <c r="C2239" s="12">
        <v>2014</v>
      </c>
      <c r="D2239" s="12" t="s">
        <v>380</v>
      </c>
      <c r="E2239" s="12" t="s">
        <v>371</v>
      </c>
      <c r="F2239" s="12">
        <v>9</v>
      </c>
      <c r="G2239" s="15">
        <v>7591.5876040000048</v>
      </c>
    </row>
    <row r="2240" spans="1:7" x14ac:dyDescent="0.2">
      <c r="A2240" s="12" t="s">
        <v>431</v>
      </c>
      <c r="B2240" s="12" t="s">
        <v>11</v>
      </c>
      <c r="C2240" s="12">
        <v>2014</v>
      </c>
      <c r="D2240" s="12" t="s">
        <v>381</v>
      </c>
      <c r="E2240" s="12" t="s">
        <v>372</v>
      </c>
      <c r="F2240" s="12">
        <v>10</v>
      </c>
      <c r="G2240" s="15">
        <v>14331.313897</v>
      </c>
    </row>
    <row r="2241" spans="1:7" x14ac:dyDescent="0.2">
      <c r="A2241" s="12" t="s">
        <v>431</v>
      </c>
      <c r="B2241" s="12" t="s">
        <v>11</v>
      </c>
      <c r="C2241" s="12">
        <v>2014</v>
      </c>
      <c r="D2241" s="12" t="s">
        <v>381</v>
      </c>
      <c r="E2241" s="12" t="s">
        <v>373</v>
      </c>
      <c r="F2241" s="12">
        <v>11</v>
      </c>
      <c r="G2241" s="15">
        <v>17087.335811000004</v>
      </c>
    </row>
    <row r="2242" spans="1:7" x14ac:dyDescent="0.2">
      <c r="A2242" s="12" t="s">
        <v>431</v>
      </c>
      <c r="B2242" s="12" t="s">
        <v>11</v>
      </c>
      <c r="C2242" s="12">
        <v>2014</v>
      </c>
      <c r="D2242" s="12" t="s">
        <v>381</v>
      </c>
      <c r="E2242" s="12" t="s">
        <v>374</v>
      </c>
      <c r="F2242" s="12">
        <v>12</v>
      </c>
      <c r="G2242" s="15">
        <v>32145.237319999997</v>
      </c>
    </row>
    <row r="2243" spans="1:7" x14ac:dyDescent="0.2">
      <c r="A2243" s="12" t="s">
        <v>431</v>
      </c>
      <c r="B2243" s="12" t="s">
        <v>74</v>
      </c>
      <c r="C2243" s="12">
        <v>2012</v>
      </c>
      <c r="D2243" s="12" t="s">
        <v>381</v>
      </c>
      <c r="E2243" s="12" t="s">
        <v>372</v>
      </c>
      <c r="F2243" s="12">
        <v>10</v>
      </c>
      <c r="G2243" s="15">
        <v>90</v>
      </c>
    </row>
    <row r="2244" spans="1:7" x14ac:dyDescent="0.2">
      <c r="A2244" s="12" t="s">
        <v>431</v>
      </c>
      <c r="B2244" s="12" t="s">
        <v>74</v>
      </c>
      <c r="C2244" s="12">
        <v>2012</v>
      </c>
      <c r="D2244" s="12" t="s">
        <v>381</v>
      </c>
      <c r="E2244" s="12" t="s">
        <v>373</v>
      </c>
      <c r="F2244" s="12">
        <v>11</v>
      </c>
      <c r="G2244" s="15">
        <v>0</v>
      </c>
    </row>
    <row r="2245" spans="1:7" x14ac:dyDescent="0.2">
      <c r="A2245" s="12" t="s">
        <v>431</v>
      </c>
      <c r="B2245" s="12" t="s">
        <v>74</v>
      </c>
      <c r="C2245" s="12">
        <v>2012</v>
      </c>
      <c r="D2245" s="12" t="s">
        <v>381</v>
      </c>
      <c r="E2245" s="12" t="s">
        <v>374</v>
      </c>
      <c r="F2245" s="12">
        <v>12</v>
      </c>
      <c r="G2245" s="15">
        <v>0</v>
      </c>
    </row>
    <row r="2246" spans="1:7" x14ac:dyDescent="0.2">
      <c r="A2246" s="12" t="s">
        <v>431</v>
      </c>
      <c r="B2246" s="12" t="s">
        <v>74</v>
      </c>
      <c r="C2246" s="12">
        <v>2013</v>
      </c>
      <c r="D2246" s="12" t="s">
        <v>382</v>
      </c>
      <c r="E2246" s="12" t="s">
        <v>375</v>
      </c>
      <c r="F2246" s="12">
        <v>1</v>
      </c>
      <c r="G2246" s="15">
        <v>0</v>
      </c>
    </row>
    <row r="2247" spans="1:7" x14ac:dyDescent="0.2">
      <c r="A2247" s="12" t="s">
        <v>431</v>
      </c>
      <c r="B2247" s="12" t="s">
        <v>74</v>
      </c>
      <c r="C2247" s="12">
        <v>2013</v>
      </c>
      <c r="D2247" s="12" t="s">
        <v>382</v>
      </c>
      <c r="E2247" s="12" t="s">
        <v>376</v>
      </c>
      <c r="F2247" s="12">
        <v>2</v>
      </c>
      <c r="G2247" s="15">
        <v>1350</v>
      </c>
    </row>
    <row r="2248" spans="1:7" x14ac:dyDescent="0.2">
      <c r="A2248" s="12" t="s">
        <v>431</v>
      </c>
      <c r="B2248" s="12" t="s">
        <v>74</v>
      </c>
      <c r="C2248" s="12">
        <v>2013</v>
      </c>
      <c r="D2248" s="12" t="s">
        <v>382</v>
      </c>
      <c r="E2248" s="12" t="s">
        <v>377</v>
      </c>
      <c r="F2248" s="12">
        <v>3</v>
      </c>
      <c r="G2248" s="15">
        <v>0</v>
      </c>
    </row>
    <row r="2249" spans="1:7" x14ac:dyDescent="0.2">
      <c r="A2249" s="12" t="s">
        <v>431</v>
      </c>
      <c r="B2249" s="12" t="s">
        <v>74</v>
      </c>
      <c r="C2249" s="12">
        <v>2013</v>
      </c>
      <c r="D2249" s="12" t="s">
        <v>379</v>
      </c>
      <c r="E2249" s="12" t="s">
        <v>366</v>
      </c>
      <c r="F2249" s="12">
        <v>4</v>
      </c>
      <c r="G2249" s="15">
        <v>30</v>
      </c>
    </row>
    <row r="2250" spans="1:7" x14ac:dyDescent="0.2">
      <c r="A2250" s="12" t="s">
        <v>431</v>
      </c>
      <c r="B2250" s="12" t="s">
        <v>74</v>
      </c>
      <c r="C2250" s="12">
        <v>2013</v>
      </c>
      <c r="D2250" s="12" t="s">
        <v>379</v>
      </c>
      <c r="E2250" s="12" t="s">
        <v>367</v>
      </c>
      <c r="F2250" s="12">
        <v>5</v>
      </c>
      <c r="G2250" s="15">
        <v>330</v>
      </c>
    </row>
    <row r="2251" spans="1:7" x14ac:dyDescent="0.2">
      <c r="A2251" s="12" t="s">
        <v>431</v>
      </c>
      <c r="B2251" s="12" t="s">
        <v>74</v>
      </c>
      <c r="C2251" s="12">
        <v>2013</v>
      </c>
      <c r="D2251" s="12" t="s">
        <v>379</v>
      </c>
      <c r="E2251" s="12" t="s">
        <v>368</v>
      </c>
      <c r="F2251" s="12">
        <v>6</v>
      </c>
      <c r="G2251" s="15">
        <v>2880</v>
      </c>
    </row>
    <row r="2252" spans="1:7" x14ac:dyDescent="0.2">
      <c r="A2252" s="12" t="s">
        <v>431</v>
      </c>
      <c r="B2252" s="12" t="s">
        <v>74</v>
      </c>
      <c r="C2252" s="12">
        <v>2013</v>
      </c>
      <c r="D2252" s="12" t="s">
        <v>380</v>
      </c>
      <c r="E2252" s="12" t="s">
        <v>369</v>
      </c>
      <c r="F2252" s="12">
        <v>7</v>
      </c>
      <c r="G2252" s="15">
        <v>24390</v>
      </c>
    </row>
    <row r="2253" spans="1:7" x14ac:dyDescent="0.2">
      <c r="A2253" s="12" t="s">
        <v>431</v>
      </c>
      <c r="B2253" s="12" t="s">
        <v>74</v>
      </c>
      <c r="C2253" s="12">
        <v>2013</v>
      </c>
      <c r="D2253" s="12" t="s">
        <v>380</v>
      </c>
      <c r="E2253" s="12" t="s">
        <v>370</v>
      </c>
      <c r="F2253" s="12">
        <v>8</v>
      </c>
      <c r="G2253" s="15">
        <v>20040</v>
      </c>
    </row>
    <row r="2254" spans="1:7" x14ac:dyDescent="0.2">
      <c r="A2254" s="12" t="s">
        <v>431</v>
      </c>
      <c r="B2254" s="12" t="s">
        <v>74</v>
      </c>
      <c r="C2254" s="12">
        <v>2013</v>
      </c>
      <c r="D2254" s="12" t="s">
        <v>380</v>
      </c>
      <c r="E2254" s="12" t="s">
        <v>371</v>
      </c>
      <c r="F2254" s="12">
        <v>9</v>
      </c>
      <c r="G2254" s="15">
        <v>20970</v>
      </c>
    </row>
    <row r="2255" spans="1:7" x14ac:dyDescent="0.2">
      <c r="A2255" s="12" t="s">
        <v>431</v>
      </c>
      <c r="B2255" s="12" t="s">
        <v>74</v>
      </c>
      <c r="C2255" s="12">
        <v>2013</v>
      </c>
      <c r="D2255" s="12" t="s">
        <v>381</v>
      </c>
      <c r="E2255" s="12" t="s">
        <v>372</v>
      </c>
      <c r="F2255" s="12">
        <v>10</v>
      </c>
      <c r="G2255" s="15">
        <v>33510</v>
      </c>
    </row>
    <row r="2256" spans="1:7" x14ac:dyDescent="0.2">
      <c r="A2256" s="12" t="s">
        <v>431</v>
      </c>
      <c r="B2256" s="12" t="s">
        <v>74</v>
      </c>
      <c r="C2256" s="12">
        <v>2013</v>
      </c>
      <c r="D2256" s="12" t="s">
        <v>381</v>
      </c>
      <c r="E2256" s="12" t="s">
        <v>373</v>
      </c>
      <c r="F2256" s="12">
        <v>11</v>
      </c>
      <c r="G2256" s="15">
        <v>40620</v>
      </c>
    </row>
    <row r="2257" spans="1:7" x14ac:dyDescent="0.2">
      <c r="A2257" s="12" t="s">
        <v>431</v>
      </c>
      <c r="B2257" s="12" t="s">
        <v>74</v>
      </c>
      <c r="C2257" s="12">
        <v>2013</v>
      </c>
      <c r="D2257" s="12" t="s">
        <v>381</v>
      </c>
      <c r="E2257" s="12" t="s">
        <v>374</v>
      </c>
      <c r="F2257" s="12">
        <v>12</v>
      </c>
      <c r="G2257" s="15">
        <v>51480</v>
      </c>
    </row>
    <row r="2258" spans="1:7" x14ac:dyDescent="0.2">
      <c r="A2258" s="12" t="s">
        <v>431</v>
      </c>
      <c r="B2258" s="12" t="s">
        <v>74</v>
      </c>
      <c r="C2258" s="12">
        <v>2014</v>
      </c>
      <c r="D2258" s="12" t="s">
        <v>382</v>
      </c>
      <c r="E2258" s="12" t="s">
        <v>375</v>
      </c>
      <c r="F2258" s="12">
        <v>1</v>
      </c>
      <c r="G2258" s="15">
        <v>48540</v>
      </c>
    </row>
    <row r="2259" spans="1:7" x14ac:dyDescent="0.2">
      <c r="A2259" s="12" t="s">
        <v>431</v>
      </c>
      <c r="B2259" s="12" t="s">
        <v>74</v>
      </c>
      <c r="C2259" s="12">
        <v>2014</v>
      </c>
      <c r="D2259" s="12" t="s">
        <v>382</v>
      </c>
      <c r="E2259" s="12" t="s">
        <v>376</v>
      </c>
      <c r="F2259" s="12">
        <v>2</v>
      </c>
      <c r="G2259" s="15">
        <v>48990</v>
      </c>
    </row>
    <row r="2260" spans="1:7" x14ac:dyDescent="0.2">
      <c r="A2260" s="12" t="s">
        <v>431</v>
      </c>
      <c r="B2260" s="12" t="s">
        <v>74</v>
      </c>
      <c r="C2260" s="12">
        <v>2014</v>
      </c>
      <c r="D2260" s="12" t="s">
        <v>382</v>
      </c>
      <c r="E2260" s="12" t="s">
        <v>377</v>
      </c>
      <c r="F2260" s="12">
        <v>3</v>
      </c>
      <c r="G2260" s="15">
        <v>21900</v>
      </c>
    </row>
    <row r="2261" spans="1:7" x14ac:dyDescent="0.2">
      <c r="A2261" s="12" t="s">
        <v>431</v>
      </c>
      <c r="B2261" s="12" t="s">
        <v>74</v>
      </c>
      <c r="C2261" s="12">
        <v>2014</v>
      </c>
      <c r="D2261" s="12" t="s">
        <v>379</v>
      </c>
      <c r="E2261" s="12" t="s">
        <v>366</v>
      </c>
      <c r="F2261" s="12">
        <v>4</v>
      </c>
      <c r="G2261" s="15">
        <v>17640</v>
      </c>
    </row>
    <row r="2262" spans="1:7" x14ac:dyDescent="0.2">
      <c r="A2262" s="12" t="s">
        <v>431</v>
      </c>
      <c r="B2262" s="12" t="s">
        <v>74</v>
      </c>
      <c r="C2262" s="12">
        <v>2014</v>
      </c>
      <c r="D2262" s="12" t="s">
        <v>379</v>
      </c>
      <c r="E2262" s="12" t="s">
        <v>367</v>
      </c>
      <c r="F2262" s="12">
        <v>5</v>
      </c>
      <c r="G2262" s="15">
        <v>15660</v>
      </c>
    </row>
    <row r="2263" spans="1:7" x14ac:dyDescent="0.2">
      <c r="A2263" s="12" t="s">
        <v>431</v>
      </c>
      <c r="B2263" s="12" t="s">
        <v>74</v>
      </c>
      <c r="C2263" s="12">
        <v>2014</v>
      </c>
      <c r="D2263" s="12" t="s">
        <v>379</v>
      </c>
      <c r="E2263" s="12" t="s">
        <v>368</v>
      </c>
      <c r="F2263" s="12">
        <v>6</v>
      </c>
      <c r="G2263" s="15">
        <v>7590</v>
      </c>
    </row>
    <row r="2264" spans="1:7" x14ac:dyDescent="0.2">
      <c r="A2264" s="12" t="s">
        <v>431</v>
      </c>
      <c r="B2264" s="12" t="s">
        <v>74</v>
      </c>
      <c r="C2264" s="12">
        <v>2014</v>
      </c>
      <c r="D2264" s="12" t="s">
        <v>380</v>
      </c>
      <c r="E2264" s="12" t="s">
        <v>369</v>
      </c>
      <c r="F2264" s="12">
        <v>7</v>
      </c>
      <c r="G2264" s="15">
        <v>7920</v>
      </c>
    </row>
    <row r="2265" spans="1:7" x14ac:dyDescent="0.2">
      <c r="A2265" s="12" t="s">
        <v>431</v>
      </c>
      <c r="B2265" s="12" t="s">
        <v>74</v>
      </c>
      <c r="C2265" s="12">
        <v>2014</v>
      </c>
      <c r="D2265" s="12" t="s">
        <v>380</v>
      </c>
      <c r="E2265" s="12" t="s">
        <v>370</v>
      </c>
      <c r="F2265" s="12">
        <v>8</v>
      </c>
      <c r="G2265" s="15">
        <v>4980</v>
      </c>
    </row>
    <row r="2266" spans="1:7" x14ac:dyDescent="0.2">
      <c r="A2266" s="12" t="s">
        <v>431</v>
      </c>
      <c r="B2266" s="12" t="s">
        <v>74</v>
      </c>
      <c r="C2266" s="12">
        <v>2014</v>
      </c>
      <c r="D2266" s="12" t="s">
        <v>380</v>
      </c>
      <c r="E2266" s="12" t="s">
        <v>371</v>
      </c>
      <c r="F2266" s="12">
        <v>9</v>
      </c>
      <c r="G2266" s="15">
        <v>8130</v>
      </c>
    </row>
    <row r="2267" spans="1:7" x14ac:dyDescent="0.2">
      <c r="A2267" s="12" t="s">
        <v>431</v>
      </c>
      <c r="B2267" s="12" t="s">
        <v>74</v>
      </c>
      <c r="C2267" s="12">
        <v>2014</v>
      </c>
      <c r="D2267" s="12" t="s">
        <v>381</v>
      </c>
      <c r="E2267" s="12" t="s">
        <v>372</v>
      </c>
      <c r="F2267" s="12">
        <v>10</v>
      </c>
      <c r="G2267" s="15">
        <v>13950</v>
      </c>
    </row>
    <row r="2268" spans="1:7" x14ac:dyDescent="0.2">
      <c r="A2268" s="12" t="s">
        <v>431</v>
      </c>
      <c r="B2268" s="12" t="s">
        <v>74</v>
      </c>
      <c r="C2268" s="12">
        <v>2014</v>
      </c>
      <c r="D2268" s="12" t="s">
        <v>381</v>
      </c>
      <c r="E2268" s="12" t="s">
        <v>373</v>
      </c>
      <c r="F2268" s="12">
        <v>11</v>
      </c>
      <c r="G2268" s="15">
        <v>16710</v>
      </c>
    </row>
    <row r="2269" spans="1:7" x14ac:dyDescent="0.2">
      <c r="A2269" s="12" t="s">
        <v>431</v>
      </c>
      <c r="B2269" s="12" t="s">
        <v>74</v>
      </c>
      <c r="C2269" s="12">
        <v>2014</v>
      </c>
      <c r="D2269" s="12" t="s">
        <v>381</v>
      </c>
      <c r="E2269" s="12" t="s">
        <v>374</v>
      </c>
      <c r="F2269" s="12">
        <v>12</v>
      </c>
      <c r="G2269" s="15">
        <v>34800</v>
      </c>
    </row>
    <row r="2270" spans="1:7" x14ac:dyDescent="0.2">
      <c r="A2270" s="12" t="s">
        <v>419</v>
      </c>
      <c r="B2270" s="12" t="s">
        <v>4</v>
      </c>
      <c r="C2270" s="12">
        <v>2012</v>
      </c>
      <c r="D2270" s="12" t="s">
        <v>380</v>
      </c>
      <c r="E2270" s="12" t="s">
        <v>370</v>
      </c>
      <c r="F2270" s="12">
        <v>8</v>
      </c>
      <c r="G2270" s="15">
        <v>1839744.7299999993</v>
      </c>
    </row>
    <row r="2271" spans="1:7" x14ac:dyDescent="0.2">
      <c r="A2271" s="12" t="s">
        <v>419</v>
      </c>
      <c r="B2271" s="12" t="s">
        <v>4</v>
      </c>
      <c r="C2271" s="12">
        <v>2012</v>
      </c>
      <c r="D2271" s="12" t="s">
        <v>379</v>
      </c>
      <c r="E2271" s="12" t="s">
        <v>367</v>
      </c>
      <c r="F2271" s="12">
        <v>5</v>
      </c>
      <c r="G2271" s="15">
        <v>1834370.6999999995</v>
      </c>
    </row>
    <row r="2272" spans="1:7" x14ac:dyDescent="0.2">
      <c r="A2272" s="12" t="s">
        <v>430</v>
      </c>
      <c r="B2272" s="12" t="s">
        <v>4</v>
      </c>
      <c r="C2272" s="12">
        <v>2014</v>
      </c>
      <c r="D2272" s="12" t="s">
        <v>379</v>
      </c>
      <c r="E2272" s="12" t="s">
        <v>368</v>
      </c>
      <c r="F2272" s="12">
        <v>6</v>
      </c>
      <c r="G2272" s="15">
        <v>1828374.7300000004</v>
      </c>
    </row>
    <row r="2273" spans="1:7" x14ac:dyDescent="0.2">
      <c r="A2273" s="12" t="s">
        <v>442</v>
      </c>
      <c r="B2273" s="12" t="s">
        <v>4</v>
      </c>
      <c r="C2273" s="12">
        <v>2014</v>
      </c>
      <c r="D2273" s="12" t="s">
        <v>382</v>
      </c>
      <c r="E2273" s="12" t="s">
        <v>376</v>
      </c>
      <c r="F2273" s="12">
        <v>2</v>
      </c>
      <c r="G2273" s="15">
        <v>1820938.5199999991</v>
      </c>
    </row>
    <row r="2274" spans="1:7" x14ac:dyDescent="0.2">
      <c r="A2274" s="12" t="s">
        <v>415</v>
      </c>
      <c r="B2274" s="12" t="s">
        <v>4</v>
      </c>
      <c r="C2274" s="12">
        <v>2010</v>
      </c>
      <c r="D2274" s="12" t="s">
        <v>379</v>
      </c>
      <c r="E2274" s="12" t="s">
        <v>368</v>
      </c>
      <c r="F2274" s="12">
        <v>6</v>
      </c>
      <c r="G2274" s="15">
        <v>1809700.6899999981</v>
      </c>
    </row>
    <row r="2275" spans="1:7" x14ac:dyDescent="0.2">
      <c r="A2275" s="12" t="s">
        <v>415</v>
      </c>
      <c r="B2275" s="12" t="s">
        <v>4</v>
      </c>
      <c r="C2275" s="12">
        <v>2010</v>
      </c>
      <c r="D2275" s="12" t="s">
        <v>379</v>
      </c>
      <c r="E2275" s="12" t="s">
        <v>366</v>
      </c>
      <c r="F2275" s="12">
        <v>4</v>
      </c>
      <c r="G2275" s="15">
        <v>1802384.5100000014</v>
      </c>
    </row>
    <row r="2276" spans="1:7" x14ac:dyDescent="0.2">
      <c r="A2276" s="12" t="s">
        <v>419</v>
      </c>
      <c r="B2276" s="12" t="s">
        <v>4</v>
      </c>
      <c r="C2276" s="12">
        <v>2011</v>
      </c>
      <c r="D2276" s="12" t="s">
        <v>381</v>
      </c>
      <c r="E2276" s="12" t="s">
        <v>373</v>
      </c>
      <c r="F2276" s="12">
        <v>11</v>
      </c>
      <c r="G2276" s="15">
        <v>1794410.9300000011</v>
      </c>
    </row>
    <row r="2277" spans="1:7" x14ac:dyDescent="0.2">
      <c r="A2277" s="12" t="s">
        <v>432</v>
      </c>
      <c r="B2277" s="12" t="s">
        <v>11</v>
      </c>
      <c r="C2277" s="12">
        <v>2014</v>
      </c>
      <c r="D2277" s="12" t="s">
        <v>379</v>
      </c>
      <c r="E2277" s="12" t="s">
        <v>368</v>
      </c>
      <c r="F2277" s="12">
        <v>6</v>
      </c>
      <c r="G2277" s="15">
        <v>250.54744499999998</v>
      </c>
    </row>
    <row r="2278" spans="1:7" x14ac:dyDescent="0.2">
      <c r="A2278" s="12" t="s">
        <v>432</v>
      </c>
      <c r="B2278" s="12" t="s">
        <v>11</v>
      </c>
      <c r="C2278" s="12">
        <v>2014</v>
      </c>
      <c r="D2278" s="12" t="s">
        <v>380</v>
      </c>
      <c r="E2278" s="12" t="s">
        <v>369</v>
      </c>
      <c r="F2278" s="12">
        <v>7</v>
      </c>
      <c r="G2278" s="15">
        <v>0</v>
      </c>
    </row>
    <row r="2279" spans="1:7" x14ac:dyDescent="0.2">
      <c r="A2279" s="12" t="s">
        <v>432</v>
      </c>
      <c r="B2279" s="12" t="s">
        <v>11</v>
      </c>
      <c r="C2279" s="12">
        <v>2014</v>
      </c>
      <c r="D2279" s="12" t="s">
        <v>380</v>
      </c>
      <c r="E2279" s="12" t="s">
        <v>370</v>
      </c>
      <c r="F2279" s="12">
        <v>8</v>
      </c>
      <c r="G2279" s="15">
        <v>0</v>
      </c>
    </row>
    <row r="2280" spans="1:7" x14ac:dyDescent="0.2">
      <c r="A2280" s="12" t="s">
        <v>432</v>
      </c>
      <c r="B2280" s="12" t="s">
        <v>11</v>
      </c>
      <c r="C2280" s="12">
        <v>2014</v>
      </c>
      <c r="D2280" s="12" t="s">
        <v>380</v>
      </c>
      <c r="E2280" s="12" t="s">
        <v>371</v>
      </c>
      <c r="F2280" s="12">
        <v>9</v>
      </c>
      <c r="G2280" s="15">
        <v>0</v>
      </c>
    </row>
    <row r="2281" spans="1:7" x14ac:dyDescent="0.2">
      <c r="A2281" s="12" t="s">
        <v>432</v>
      </c>
      <c r="B2281" s="12" t="s">
        <v>11</v>
      </c>
      <c r="C2281" s="12">
        <v>2014</v>
      </c>
      <c r="D2281" s="12" t="s">
        <v>381</v>
      </c>
      <c r="E2281" s="12" t="s">
        <v>372</v>
      </c>
      <c r="F2281" s="12">
        <v>10</v>
      </c>
      <c r="G2281" s="15">
        <v>200.43795600000001</v>
      </c>
    </row>
    <row r="2282" spans="1:7" x14ac:dyDescent="0.2">
      <c r="A2282" s="12" t="s">
        <v>432</v>
      </c>
      <c r="B2282" s="12" t="s">
        <v>11</v>
      </c>
      <c r="C2282" s="12">
        <v>2014</v>
      </c>
      <c r="D2282" s="12" t="s">
        <v>381</v>
      </c>
      <c r="E2282" s="12" t="s">
        <v>373</v>
      </c>
      <c r="F2282" s="12">
        <v>11</v>
      </c>
      <c r="G2282" s="15">
        <v>0</v>
      </c>
    </row>
    <row r="2283" spans="1:7" x14ac:dyDescent="0.2">
      <c r="A2283" s="12" t="s">
        <v>432</v>
      </c>
      <c r="B2283" s="12" t="s">
        <v>11</v>
      </c>
      <c r="C2283" s="12">
        <v>2014</v>
      </c>
      <c r="D2283" s="12" t="s">
        <v>381</v>
      </c>
      <c r="E2283" s="12" t="s">
        <v>374</v>
      </c>
      <c r="F2283" s="12">
        <v>12</v>
      </c>
      <c r="G2283" s="15">
        <v>10347.609520999998</v>
      </c>
    </row>
    <row r="2284" spans="1:7" x14ac:dyDescent="0.2">
      <c r="A2284" s="12" t="s">
        <v>432</v>
      </c>
      <c r="B2284" s="12" t="s">
        <v>74</v>
      </c>
      <c r="C2284" s="12">
        <v>2014</v>
      </c>
      <c r="D2284" s="12" t="s">
        <v>379</v>
      </c>
      <c r="E2284" s="12" t="s">
        <v>368</v>
      </c>
      <c r="F2284" s="12">
        <v>6</v>
      </c>
      <c r="G2284" s="15">
        <v>150</v>
      </c>
    </row>
    <row r="2285" spans="1:7" x14ac:dyDescent="0.2">
      <c r="A2285" s="12" t="s">
        <v>432</v>
      </c>
      <c r="B2285" s="12" t="s">
        <v>74</v>
      </c>
      <c r="C2285" s="12">
        <v>2014</v>
      </c>
      <c r="D2285" s="12" t="s">
        <v>380</v>
      </c>
      <c r="E2285" s="12" t="s">
        <v>369</v>
      </c>
      <c r="F2285" s="12">
        <v>7</v>
      </c>
      <c r="G2285" s="15">
        <v>0</v>
      </c>
    </row>
    <row r="2286" spans="1:7" x14ac:dyDescent="0.2">
      <c r="A2286" s="12" t="s">
        <v>432</v>
      </c>
      <c r="B2286" s="12" t="s">
        <v>74</v>
      </c>
      <c r="C2286" s="12">
        <v>2014</v>
      </c>
      <c r="D2286" s="12" t="s">
        <v>380</v>
      </c>
      <c r="E2286" s="12" t="s">
        <v>370</v>
      </c>
      <c r="F2286" s="12">
        <v>8</v>
      </c>
      <c r="G2286" s="15">
        <v>0</v>
      </c>
    </row>
    <row r="2287" spans="1:7" x14ac:dyDescent="0.2">
      <c r="A2287" s="12" t="s">
        <v>432</v>
      </c>
      <c r="B2287" s="12" t="s">
        <v>74</v>
      </c>
      <c r="C2287" s="12">
        <v>2014</v>
      </c>
      <c r="D2287" s="12" t="s">
        <v>380</v>
      </c>
      <c r="E2287" s="12" t="s">
        <v>371</v>
      </c>
      <c r="F2287" s="12">
        <v>9</v>
      </c>
      <c r="G2287" s="15">
        <v>0</v>
      </c>
    </row>
    <row r="2288" spans="1:7" x14ac:dyDescent="0.2">
      <c r="A2288" s="12" t="s">
        <v>432</v>
      </c>
      <c r="B2288" s="12" t="s">
        <v>74</v>
      </c>
      <c r="C2288" s="12">
        <v>2014</v>
      </c>
      <c r="D2288" s="12" t="s">
        <v>381</v>
      </c>
      <c r="E2288" s="12" t="s">
        <v>372</v>
      </c>
      <c r="F2288" s="12">
        <v>10</v>
      </c>
      <c r="G2288" s="15">
        <v>240</v>
      </c>
    </row>
    <row r="2289" spans="1:7" x14ac:dyDescent="0.2">
      <c r="A2289" s="12" t="s">
        <v>432</v>
      </c>
      <c r="B2289" s="12" t="s">
        <v>74</v>
      </c>
      <c r="C2289" s="12">
        <v>2014</v>
      </c>
      <c r="D2289" s="12" t="s">
        <v>381</v>
      </c>
      <c r="E2289" s="12" t="s">
        <v>373</v>
      </c>
      <c r="F2289" s="12">
        <v>11</v>
      </c>
      <c r="G2289" s="15">
        <v>0</v>
      </c>
    </row>
    <row r="2290" spans="1:7" x14ac:dyDescent="0.2">
      <c r="A2290" s="12" t="s">
        <v>432</v>
      </c>
      <c r="B2290" s="12" t="s">
        <v>74</v>
      </c>
      <c r="C2290" s="12">
        <v>2014</v>
      </c>
      <c r="D2290" s="12" t="s">
        <v>381</v>
      </c>
      <c r="E2290" s="12" t="s">
        <v>374</v>
      </c>
      <c r="F2290" s="12">
        <v>12</v>
      </c>
      <c r="G2290" s="15">
        <v>12180</v>
      </c>
    </row>
    <row r="2291" spans="1:7" x14ac:dyDescent="0.2">
      <c r="A2291" s="12" t="s">
        <v>415</v>
      </c>
      <c r="B2291" s="12" t="s">
        <v>4</v>
      </c>
      <c r="C2291" s="12">
        <v>2010</v>
      </c>
      <c r="D2291" s="12" t="s">
        <v>380</v>
      </c>
      <c r="E2291" s="12" t="s">
        <v>369</v>
      </c>
      <c r="F2291" s="12">
        <v>7</v>
      </c>
      <c r="G2291" s="15">
        <v>1789557.0099999991</v>
      </c>
    </row>
    <row r="2292" spans="1:7" x14ac:dyDescent="0.2">
      <c r="A2292" s="12" t="s">
        <v>415</v>
      </c>
      <c r="B2292" s="12" t="s">
        <v>4</v>
      </c>
      <c r="C2292" s="12">
        <v>2010</v>
      </c>
      <c r="D2292" s="12" t="s">
        <v>382</v>
      </c>
      <c r="E2292" s="12" t="s">
        <v>377</v>
      </c>
      <c r="F2292" s="12">
        <v>3</v>
      </c>
      <c r="G2292" s="15">
        <v>1766190.7400000005</v>
      </c>
    </row>
    <row r="2293" spans="1:7" x14ac:dyDescent="0.2">
      <c r="A2293" s="12" t="s">
        <v>436</v>
      </c>
      <c r="B2293" s="12" t="s">
        <v>4</v>
      </c>
      <c r="C2293" s="12">
        <v>2014</v>
      </c>
      <c r="D2293" s="12" t="s">
        <v>379</v>
      </c>
      <c r="E2293" s="12" t="s">
        <v>366</v>
      </c>
      <c r="F2293" s="12">
        <v>4</v>
      </c>
      <c r="G2293" s="15">
        <v>1755273.5999999996</v>
      </c>
    </row>
    <row r="2294" spans="1:7" x14ac:dyDescent="0.2">
      <c r="A2294" s="12" t="s">
        <v>436</v>
      </c>
      <c r="B2294" s="12" t="s">
        <v>4</v>
      </c>
      <c r="C2294" s="12">
        <v>2014</v>
      </c>
      <c r="D2294" s="12" t="s">
        <v>382</v>
      </c>
      <c r="E2294" s="12" t="s">
        <v>375</v>
      </c>
      <c r="F2294" s="12">
        <v>1</v>
      </c>
      <c r="G2294" s="15">
        <v>1741023.2200000004</v>
      </c>
    </row>
    <row r="2295" spans="1:7" x14ac:dyDescent="0.2">
      <c r="A2295" s="12" t="s">
        <v>436</v>
      </c>
      <c r="B2295" s="12" t="s">
        <v>4</v>
      </c>
      <c r="C2295" s="12">
        <v>2014</v>
      </c>
      <c r="D2295" s="12" t="s">
        <v>382</v>
      </c>
      <c r="E2295" s="12" t="s">
        <v>376</v>
      </c>
      <c r="F2295" s="12">
        <v>2</v>
      </c>
      <c r="G2295" s="15">
        <v>1739486.7600000009</v>
      </c>
    </row>
    <row r="2296" spans="1:7" x14ac:dyDescent="0.2">
      <c r="A2296" s="12" t="s">
        <v>415</v>
      </c>
      <c r="B2296" s="12" t="s">
        <v>4</v>
      </c>
      <c r="C2296" s="12">
        <v>2010</v>
      </c>
      <c r="D2296" s="12" t="s">
        <v>382</v>
      </c>
      <c r="E2296" s="12" t="s">
        <v>376</v>
      </c>
      <c r="F2296" s="12">
        <v>2</v>
      </c>
      <c r="G2296" s="15">
        <v>1735033.4999999998</v>
      </c>
    </row>
    <row r="2297" spans="1:7" x14ac:dyDescent="0.2">
      <c r="A2297" s="12" t="s">
        <v>419</v>
      </c>
      <c r="B2297" s="12" t="s">
        <v>4</v>
      </c>
      <c r="C2297" s="12">
        <v>2012</v>
      </c>
      <c r="D2297" s="12" t="s">
        <v>382</v>
      </c>
      <c r="E2297" s="12" t="s">
        <v>376</v>
      </c>
      <c r="F2297" s="12">
        <v>2</v>
      </c>
      <c r="G2297" s="15">
        <v>1705616.4299999997</v>
      </c>
    </row>
    <row r="2298" spans="1:7" x14ac:dyDescent="0.2">
      <c r="A2298" s="12" t="s">
        <v>436</v>
      </c>
      <c r="B2298" s="12" t="s">
        <v>4</v>
      </c>
      <c r="C2298" s="12">
        <v>2014</v>
      </c>
      <c r="D2298" s="12" t="s">
        <v>381</v>
      </c>
      <c r="E2298" s="12" t="s">
        <v>372</v>
      </c>
      <c r="F2298" s="12">
        <v>10</v>
      </c>
      <c r="G2298" s="15">
        <v>1696879.649999999</v>
      </c>
    </row>
    <row r="2299" spans="1:7" x14ac:dyDescent="0.2">
      <c r="A2299" s="12" t="s">
        <v>419</v>
      </c>
      <c r="B2299" s="12" t="s">
        <v>4</v>
      </c>
      <c r="C2299" s="12">
        <v>2011</v>
      </c>
      <c r="D2299" s="12" t="s">
        <v>381</v>
      </c>
      <c r="E2299" s="12" t="s">
        <v>372</v>
      </c>
      <c r="F2299" s="12">
        <v>10</v>
      </c>
      <c r="G2299" s="15">
        <v>1674499.449999999</v>
      </c>
    </row>
    <row r="2300" spans="1:7" x14ac:dyDescent="0.2">
      <c r="A2300" s="12" t="s">
        <v>436</v>
      </c>
      <c r="B2300" s="12" t="s">
        <v>4</v>
      </c>
      <c r="C2300" s="12">
        <v>2014</v>
      </c>
      <c r="D2300" s="12" t="s">
        <v>382</v>
      </c>
      <c r="E2300" s="12" t="s">
        <v>377</v>
      </c>
      <c r="F2300" s="12">
        <v>3</v>
      </c>
      <c r="G2300" s="15">
        <v>1669665.0399999991</v>
      </c>
    </row>
    <row r="2301" spans="1:7" x14ac:dyDescent="0.2">
      <c r="A2301" s="12" t="s">
        <v>411</v>
      </c>
      <c r="B2301" s="12" t="s">
        <v>4</v>
      </c>
      <c r="C2301" s="12">
        <v>2013</v>
      </c>
      <c r="D2301" s="12" t="s">
        <v>381</v>
      </c>
      <c r="E2301" s="12" t="s">
        <v>372</v>
      </c>
      <c r="F2301" s="12">
        <v>10</v>
      </c>
      <c r="G2301" s="15">
        <v>1663616.4299999985</v>
      </c>
    </row>
    <row r="2302" spans="1:7" x14ac:dyDescent="0.2">
      <c r="A2302" s="12" t="s">
        <v>415</v>
      </c>
      <c r="B2302" s="12" t="s">
        <v>4</v>
      </c>
      <c r="C2302" s="12">
        <v>2010</v>
      </c>
      <c r="D2302" s="12" t="s">
        <v>380</v>
      </c>
      <c r="E2302" s="12" t="s">
        <v>370</v>
      </c>
      <c r="F2302" s="12">
        <v>8</v>
      </c>
      <c r="G2302" s="15">
        <v>1637621.7700000007</v>
      </c>
    </row>
    <row r="2303" spans="1:7" x14ac:dyDescent="0.2">
      <c r="A2303" s="12" t="s">
        <v>423</v>
      </c>
      <c r="B2303" s="12" t="s">
        <v>4</v>
      </c>
      <c r="C2303" s="12">
        <v>2014</v>
      </c>
      <c r="D2303" s="12" t="s">
        <v>381</v>
      </c>
      <c r="E2303" s="12" t="s">
        <v>373</v>
      </c>
      <c r="F2303" s="12">
        <v>11</v>
      </c>
      <c r="G2303" s="15">
        <v>1624148.1999999995</v>
      </c>
    </row>
    <row r="2304" spans="1:7" x14ac:dyDescent="0.2">
      <c r="A2304" s="12" t="s">
        <v>419</v>
      </c>
      <c r="B2304" s="12" t="s">
        <v>4</v>
      </c>
      <c r="C2304" s="12">
        <v>2012</v>
      </c>
      <c r="D2304" s="12" t="s">
        <v>380</v>
      </c>
      <c r="E2304" s="12" t="s">
        <v>369</v>
      </c>
      <c r="F2304" s="12">
        <v>7</v>
      </c>
      <c r="G2304" s="15">
        <v>1618916.1400000001</v>
      </c>
    </row>
    <row r="2305" spans="1:7" x14ac:dyDescent="0.2">
      <c r="A2305" s="12" t="s">
        <v>442</v>
      </c>
      <c r="B2305" s="12" t="s">
        <v>4</v>
      </c>
      <c r="C2305" s="12">
        <v>2014</v>
      </c>
      <c r="D2305" s="12" t="s">
        <v>379</v>
      </c>
      <c r="E2305" s="12" t="s">
        <v>366</v>
      </c>
      <c r="F2305" s="12">
        <v>4</v>
      </c>
      <c r="G2305" s="15">
        <v>1617327.6</v>
      </c>
    </row>
    <row r="2306" spans="1:7" x14ac:dyDescent="0.2">
      <c r="A2306" s="12" t="s">
        <v>453</v>
      </c>
      <c r="B2306" s="12" t="s">
        <v>4</v>
      </c>
      <c r="C2306" s="12">
        <v>2010</v>
      </c>
      <c r="D2306" s="12" t="s">
        <v>381</v>
      </c>
      <c r="E2306" s="12" t="s">
        <v>372</v>
      </c>
      <c r="F2306" s="12">
        <v>10</v>
      </c>
      <c r="G2306" s="15">
        <v>1616826.54</v>
      </c>
    </row>
    <row r="2307" spans="1:7" x14ac:dyDescent="0.2">
      <c r="A2307" s="12" t="s">
        <v>442</v>
      </c>
      <c r="B2307" s="12" t="s">
        <v>4</v>
      </c>
      <c r="C2307" s="12">
        <v>2013</v>
      </c>
      <c r="D2307" s="12" t="s">
        <v>381</v>
      </c>
      <c r="E2307" s="12" t="s">
        <v>372</v>
      </c>
      <c r="F2307" s="12">
        <v>10</v>
      </c>
      <c r="G2307" s="15">
        <v>1610920.5800000012</v>
      </c>
    </row>
    <row r="2308" spans="1:7" x14ac:dyDescent="0.2">
      <c r="A2308" s="12" t="s">
        <v>442</v>
      </c>
      <c r="B2308" s="12" t="s">
        <v>4</v>
      </c>
      <c r="C2308" s="12">
        <v>2014</v>
      </c>
      <c r="D2308" s="12" t="s">
        <v>382</v>
      </c>
      <c r="E2308" s="12" t="s">
        <v>377</v>
      </c>
      <c r="F2308" s="12">
        <v>3</v>
      </c>
      <c r="G2308" s="15">
        <v>1602248.2100000014</v>
      </c>
    </row>
    <row r="2309" spans="1:7" x14ac:dyDescent="0.2">
      <c r="A2309" s="12" t="s">
        <v>423</v>
      </c>
      <c r="B2309" s="12" t="s">
        <v>4</v>
      </c>
      <c r="C2309" s="12">
        <v>2014</v>
      </c>
      <c r="D2309" s="12" t="s">
        <v>381</v>
      </c>
      <c r="E2309" s="12" t="s">
        <v>372</v>
      </c>
      <c r="F2309" s="12">
        <v>10</v>
      </c>
      <c r="G2309" s="15">
        <v>1586793.2999999996</v>
      </c>
    </row>
    <row r="2310" spans="1:7" x14ac:dyDescent="0.2">
      <c r="A2310" s="12" t="s">
        <v>442</v>
      </c>
      <c r="B2310" s="12" t="s">
        <v>4</v>
      </c>
      <c r="C2310" s="12">
        <v>2013</v>
      </c>
      <c r="D2310" s="12" t="s">
        <v>381</v>
      </c>
      <c r="E2310" s="12" t="s">
        <v>374</v>
      </c>
      <c r="F2310" s="12">
        <v>12</v>
      </c>
      <c r="G2310" s="15">
        <v>1574587.4899999998</v>
      </c>
    </row>
    <row r="2311" spans="1:7" x14ac:dyDescent="0.2">
      <c r="A2311" s="12" t="s">
        <v>436</v>
      </c>
      <c r="B2311" s="12" t="s">
        <v>4</v>
      </c>
      <c r="C2311" s="12">
        <v>2013</v>
      </c>
      <c r="D2311" s="12" t="s">
        <v>381</v>
      </c>
      <c r="E2311" s="12" t="s">
        <v>373</v>
      </c>
      <c r="F2311" s="12">
        <v>11</v>
      </c>
      <c r="G2311" s="15">
        <v>1567049.0399999991</v>
      </c>
    </row>
    <row r="2312" spans="1:7" x14ac:dyDescent="0.2">
      <c r="A2312" s="12" t="s">
        <v>436</v>
      </c>
      <c r="B2312" s="12" t="s">
        <v>4</v>
      </c>
      <c r="C2312" s="12">
        <v>2014</v>
      </c>
      <c r="D2312" s="12" t="s">
        <v>380</v>
      </c>
      <c r="E2312" s="12" t="s">
        <v>369</v>
      </c>
      <c r="F2312" s="12">
        <v>7</v>
      </c>
      <c r="G2312" s="15">
        <v>1566180.5299999996</v>
      </c>
    </row>
    <row r="2313" spans="1:7" x14ac:dyDescent="0.2">
      <c r="A2313" s="12" t="s">
        <v>442</v>
      </c>
      <c r="B2313" s="12" t="s">
        <v>4</v>
      </c>
      <c r="C2313" s="12">
        <v>2014</v>
      </c>
      <c r="D2313" s="12" t="s">
        <v>379</v>
      </c>
      <c r="E2313" s="12" t="s">
        <v>367</v>
      </c>
      <c r="F2313" s="12">
        <v>5</v>
      </c>
      <c r="G2313" s="15">
        <v>1564576.6600000011</v>
      </c>
    </row>
    <row r="2314" spans="1:7" x14ac:dyDescent="0.2">
      <c r="A2314" s="12" t="s">
        <v>454</v>
      </c>
      <c r="B2314" s="12" t="s">
        <v>4</v>
      </c>
      <c r="C2314" s="12">
        <v>2014</v>
      </c>
      <c r="D2314" s="12" t="s">
        <v>381</v>
      </c>
      <c r="E2314" s="12" t="s">
        <v>372</v>
      </c>
      <c r="F2314" s="12">
        <v>10</v>
      </c>
      <c r="G2314" s="15">
        <v>1553039.95</v>
      </c>
    </row>
    <row r="2315" spans="1:7" x14ac:dyDescent="0.2">
      <c r="A2315" s="12" t="s">
        <v>436</v>
      </c>
      <c r="B2315" s="12" t="s">
        <v>4</v>
      </c>
      <c r="C2315" s="12">
        <v>2013</v>
      </c>
      <c r="D2315" s="12" t="s">
        <v>381</v>
      </c>
      <c r="E2315" s="12" t="s">
        <v>372</v>
      </c>
      <c r="F2315" s="12">
        <v>10</v>
      </c>
      <c r="G2315" s="15">
        <v>1551116.6899999997</v>
      </c>
    </row>
    <row r="2316" spans="1:7" x14ac:dyDescent="0.2">
      <c r="A2316" s="12" t="s">
        <v>419</v>
      </c>
      <c r="B2316" s="12" t="s">
        <v>4</v>
      </c>
      <c r="C2316" s="12">
        <v>2012</v>
      </c>
      <c r="D2316" s="12" t="s">
        <v>382</v>
      </c>
      <c r="E2316" s="12" t="s">
        <v>375</v>
      </c>
      <c r="F2316" s="12">
        <v>1</v>
      </c>
      <c r="G2316" s="15">
        <v>1544806.5199999989</v>
      </c>
    </row>
    <row r="2317" spans="1:7" x14ac:dyDescent="0.2">
      <c r="A2317" s="12" t="s">
        <v>436</v>
      </c>
      <c r="B2317" s="12" t="s">
        <v>4</v>
      </c>
      <c r="C2317" s="12">
        <v>2014</v>
      </c>
      <c r="D2317" s="12" t="s">
        <v>380</v>
      </c>
      <c r="E2317" s="12" t="s">
        <v>371</v>
      </c>
      <c r="F2317" s="12">
        <v>9</v>
      </c>
      <c r="G2317" s="15">
        <v>1526789.7300000004</v>
      </c>
    </row>
    <row r="2318" spans="1:7" x14ac:dyDescent="0.2">
      <c r="A2318" s="12" t="s">
        <v>442</v>
      </c>
      <c r="B2318" s="12" t="s">
        <v>4</v>
      </c>
      <c r="C2318" s="12">
        <v>2014</v>
      </c>
      <c r="D2318" s="12" t="s">
        <v>380</v>
      </c>
      <c r="E2318" s="12" t="s">
        <v>371</v>
      </c>
      <c r="F2318" s="12">
        <v>9</v>
      </c>
      <c r="G2318" s="15">
        <v>1523378.4799999993</v>
      </c>
    </row>
    <row r="2319" spans="1:7" x14ac:dyDescent="0.2">
      <c r="A2319" s="12" t="s">
        <v>448</v>
      </c>
      <c r="B2319" s="12" t="s">
        <v>4</v>
      </c>
      <c r="C2319" s="12">
        <v>2010</v>
      </c>
      <c r="D2319" s="12" t="s">
        <v>381</v>
      </c>
      <c r="E2319" s="12" t="s">
        <v>372</v>
      </c>
      <c r="F2319" s="12">
        <v>10</v>
      </c>
      <c r="G2319" s="15">
        <v>1482899.78</v>
      </c>
    </row>
    <row r="2320" spans="1:7" x14ac:dyDescent="0.2">
      <c r="A2320" s="12" t="s">
        <v>442</v>
      </c>
      <c r="B2320" s="12" t="s">
        <v>4</v>
      </c>
      <c r="C2320" s="12">
        <v>2014</v>
      </c>
      <c r="D2320" s="12" t="s">
        <v>382</v>
      </c>
      <c r="E2320" s="12" t="s">
        <v>375</v>
      </c>
      <c r="F2320" s="12">
        <v>1</v>
      </c>
      <c r="G2320" s="15">
        <v>1475606.9599999995</v>
      </c>
    </row>
    <row r="2321" spans="1:7" x14ac:dyDescent="0.2">
      <c r="A2321" s="12" t="s">
        <v>430</v>
      </c>
      <c r="B2321" s="12" t="s">
        <v>4</v>
      </c>
      <c r="C2321" s="12">
        <v>2014</v>
      </c>
      <c r="D2321" s="12" t="s">
        <v>379</v>
      </c>
      <c r="E2321" s="12" t="s">
        <v>366</v>
      </c>
      <c r="F2321" s="12">
        <v>4</v>
      </c>
      <c r="G2321" s="15">
        <v>1467290.1000000003</v>
      </c>
    </row>
    <row r="2322" spans="1:7" x14ac:dyDescent="0.2">
      <c r="A2322" s="12" t="s">
        <v>442</v>
      </c>
      <c r="B2322" s="12" t="s">
        <v>4</v>
      </c>
      <c r="C2322" s="12">
        <v>2014</v>
      </c>
      <c r="D2322" s="12" t="s">
        <v>380</v>
      </c>
      <c r="E2322" s="12" t="s">
        <v>369</v>
      </c>
      <c r="F2322" s="12">
        <v>7</v>
      </c>
      <c r="G2322" s="15">
        <v>1449754.4300000009</v>
      </c>
    </row>
    <row r="2323" spans="1:7" x14ac:dyDescent="0.2">
      <c r="A2323" s="12" t="s">
        <v>452</v>
      </c>
      <c r="B2323" s="12" t="s">
        <v>4</v>
      </c>
      <c r="C2323" s="12">
        <v>2014</v>
      </c>
      <c r="D2323" s="12" t="s">
        <v>381</v>
      </c>
      <c r="E2323" s="12" t="s">
        <v>374</v>
      </c>
      <c r="F2323" s="12">
        <v>12</v>
      </c>
      <c r="G2323" s="15">
        <v>1442785.3599999999</v>
      </c>
    </row>
    <row r="2324" spans="1:7" x14ac:dyDescent="0.2">
      <c r="A2324" s="12" t="s">
        <v>442</v>
      </c>
      <c r="B2324" s="12" t="s">
        <v>4</v>
      </c>
      <c r="C2324" s="12">
        <v>2013</v>
      </c>
      <c r="D2324" s="12" t="s">
        <v>380</v>
      </c>
      <c r="E2324" s="12" t="s">
        <v>371</v>
      </c>
      <c r="F2324" s="12">
        <v>9</v>
      </c>
      <c r="G2324" s="15">
        <v>1439353.8500000006</v>
      </c>
    </row>
    <row r="2325" spans="1:7" x14ac:dyDescent="0.2">
      <c r="A2325" s="12" t="s">
        <v>442</v>
      </c>
      <c r="B2325" s="12" t="s">
        <v>4</v>
      </c>
      <c r="C2325" s="12">
        <v>2014</v>
      </c>
      <c r="D2325" s="12" t="s">
        <v>379</v>
      </c>
      <c r="E2325" s="12" t="s">
        <v>368</v>
      </c>
      <c r="F2325" s="12">
        <v>6</v>
      </c>
      <c r="G2325" s="15">
        <v>1437587.1800000002</v>
      </c>
    </row>
    <row r="2326" spans="1:7" x14ac:dyDescent="0.2">
      <c r="A2326" s="12" t="s">
        <v>447</v>
      </c>
      <c r="B2326" s="12" t="s">
        <v>4</v>
      </c>
      <c r="C2326" s="12">
        <v>2014</v>
      </c>
      <c r="D2326" s="12" t="s">
        <v>381</v>
      </c>
      <c r="E2326" s="12" t="s">
        <v>373</v>
      </c>
      <c r="F2326" s="12">
        <v>11</v>
      </c>
      <c r="G2326" s="15">
        <v>1427010.2799999996</v>
      </c>
    </row>
    <row r="2327" spans="1:7" x14ac:dyDescent="0.2">
      <c r="A2327" s="12" t="s">
        <v>442</v>
      </c>
      <c r="B2327" s="12" t="s">
        <v>4</v>
      </c>
      <c r="C2327" s="12">
        <v>2014</v>
      </c>
      <c r="D2327" s="12" t="s">
        <v>381</v>
      </c>
      <c r="E2327" s="12" t="s">
        <v>372</v>
      </c>
      <c r="F2327" s="12">
        <v>10</v>
      </c>
      <c r="G2327" s="15">
        <v>1426381.1099999996</v>
      </c>
    </row>
    <row r="2328" spans="1:7" x14ac:dyDescent="0.2">
      <c r="A2328" s="12" t="s">
        <v>436</v>
      </c>
      <c r="B2328" s="12" t="s">
        <v>4</v>
      </c>
      <c r="C2328" s="12">
        <v>2014</v>
      </c>
      <c r="D2328" s="12" t="s">
        <v>380</v>
      </c>
      <c r="E2328" s="12" t="s">
        <v>370</v>
      </c>
      <c r="F2328" s="12">
        <v>8</v>
      </c>
      <c r="G2328" s="15">
        <v>1420079.7400000007</v>
      </c>
    </row>
    <row r="2329" spans="1:7" x14ac:dyDescent="0.2">
      <c r="A2329" s="12" t="s">
        <v>453</v>
      </c>
      <c r="B2329" s="12" t="s">
        <v>4</v>
      </c>
      <c r="C2329" s="12">
        <v>2010</v>
      </c>
      <c r="D2329" s="12" t="s">
        <v>380</v>
      </c>
      <c r="E2329" s="12" t="s">
        <v>371</v>
      </c>
      <c r="F2329" s="12">
        <v>9</v>
      </c>
      <c r="G2329" s="15">
        <v>1417155.0799999998</v>
      </c>
    </row>
    <row r="2330" spans="1:7" x14ac:dyDescent="0.2">
      <c r="A2330" s="12" t="s">
        <v>415</v>
      </c>
      <c r="B2330" s="12" t="s">
        <v>4</v>
      </c>
      <c r="C2330" s="12">
        <v>2010</v>
      </c>
      <c r="D2330" s="12" t="s">
        <v>382</v>
      </c>
      <c r="E2330" s="12" t="s">
        <v>375</v>
      </c>
      <c r="F2330" s="12">
        <v>1</v>
      </c>
      <c r="G2330" s="15">
        <v>1408897.9499999995</v>
      </c>
    </row>
    <row r="2331" spans="1:7" x14ac:dyDescent="0.2">
      <c r="A2331" s="12" t="s">
        <v>449</v>
      </c>
      <c r="B2331" s="12" t="s">
        <v>4</v>
      </c>
      <c r="C2331" s="12">
        <v>2011</v>
      </c>
      <c r="D2331" s="12" t="s">
        <v>381</v>
      </c>
      <c r="E2331" s="12" t="s">
        <v>374</v>
      </c>
      <c r="F2331" s="12">
        <v>12</v>
      </c>
      <c r="G2331" s="15">
        <v>1405808.0999999999</v>
      </c>
    </row>
    <row r="2332" spans="1:7" x14ac:dyDescent="0.2">
      <c r="A2332" s="12" t="s">
        <v>443</v>
      </c>
      <c r="B2332" s="12" t="s">
        <v>4</v>
      </c>
      <c r="C2332" s="12">
        <v>2014</v>
      </c>
      <c r="D2332" s="12" t="s">
        <v>381</v>
      </c>
      <c r="E2332" s="12" t="s">
        <v>374</v>
      </c>
      <c r="F2332" s="12">
        <v>12</v>
      </c>
      <c r="G2332" s="15">
        <v>1394069.8299999996</v>
      </c>
    </row>
    <row r="2333" spans="1:7" x14ac:dyDescent="0.2">
      <c r="A2333" s="12" t="s">
        <v>442</v>
      </c>
      <c r="B2333" s="12" t="s">
        <v>4</v>
      </c>
      <c r="C2333" s="12">
        <v>2013</v>
      </c>
      <c r="D2333" s="12" t="s">
        <v>382</v>
      </c>
      <c r="E2333" s="12" t="s">
        <v>377</v>
      </c>
      <c r="F2333" s="12">
        <v>3</v>
      </c>
      <c r="G2333" s="15">
        <v>1386955.0000000005</v>
      </c>
    </row>
    <row r="2334" spans="1:7" x14ac:dyDescent="0.2">
      <c r="A2334" s="12" t="s">
        <v>443</v>
      </c>
      <c r="B2334" s="12" t="s">
        <v>4</v>
      </c>
      <c r="C2334" s="12">
        <v>2013</v>
      </c>
      <c r="D2334" s="12" t="s">
        <v>381</v>
      </c>
      <c r="E2334" s="12" t="s">
        <v>374</v>
      </c>
      <c r="F2334" s="12">
        <v>12</v>
      </c>
      <c r="G2334" s="15">
        <v>1380933.9400000006</v>
      </c>
    </row>
    <row r="2335" spans="1:7" x14ac:dyDescent="0.2">
      <c r="A2335" s="12" t="s">
        <v>442</v>
      </c>
      <c r="B2335" s="12" t="s">
        <v>4</v>
      </c>
      <c r="C2335" s="12">
        <v>2014</v>
      </c>
      <c r="D2335" s="12" t="s">
        <v>380</v>
      </c>
      <c r="E2335" s="12" t="s">
        <v>370</v>
      </c>
      <c r="F2335" s="12">
        <v>8</v>
      </c>
      <c r="G2335" s="15">
        <v>1365498.0199999986</v>
      </c>
    </row>
    <row r="2336" spans="1:7" x14ac:dyDescent="0.2">
      <c r="A2336" s="12" t="s">
        <v>430</v>
      </c>
      <c r="B2336" s="12" t="s">
        <v>4</v>
      </c>
      <c r="C2336" s="12">
        <v>2014</v>
      </c>
      <c r="D2336" s="12" t="s">
        <v>382</v>
      </c>
      <c r="E2336" s="12" t="s">
        <v>377</v>
      </c>
      <c r="F2336" s="12">
        <v>3</v>
      </c>
      <c r="G2336" s="15">
        <v>1358914.5200000012</v>
      </c>
    </row>
    <row r="2337" spans="1:7" x14ac:dyDescent="0.2">
      <c r="A2337" s="12" t="s">
        <v>443</v>
      </c>
      <c r="B2337" s="12" t="s">
        <v>4</v>
      </c>
      <c r="C2337" s="12">
        <v>2010</v>
      </c>
      <c r="D2337" s="12" t="s">
        <v>382</v>
      </c>
      <c r="E2337" s="12" t="s">
        <v>377</v>
      </c>
      <c r="F2337" s="12">
        <v>3</v>
      </c>
      <c r="G2337" s="15">
        <v>1351293.9700000004</v>
      </c>
    </row>
    <row r="2338" spans="1:7" x14ac:dyDescent="0.2">
      <c r="A2338" s="12" t="s">
        <v>436</v>
      </c>
      <c r="B2338" s="12" t="s">
        <v>4</v>
      </c>
      <c r="C2338" s="12">
        <v>2013</v>
      </c>
      <c r="D2338" s="12" t="s">
        <v>380</v>
      </c>
      <c r="E2338" s="12" t="s">
        <v>371</v>
      </c>
      <c r="F2338" s="12">
        <v>9</v>
      </c>
      <c r="G2338" s="15">
        <v>1342747.2999999996</v>
      </c>
    </row>
    <row r="2339" spans="1:7" x14ac:dyDescent="0.2">
      <c r="A2339" s="12" t="s">
        <v>452</v>
      </c>
      <c r="B2339" s="12" t="s">
        <v>4</v>
      </c>
      <c r="C2339" s="12">
        <v>2013</v>
      </c>
      <c r="D2339" s="12" t="s">
        <v>381</v>
      </c>
      <c r="E2339" s="12" t="s">
        <v>374</v>
      </c>
      <c r="F2339" s="12">
        <v>12</v>
      </c>
      <c r="G2339" s="15">
        <v>1315817.4700000002</v>
      </c>
    </row>
    <row r="2340" spans="1:7" x14ac:dyDescent="0.2">
      <c r="A2340" s="12" t="s">
        <v>442</v>
      </c>
      <c r="B2340" s="12" t="s">
        <v>4</v>
      </c>
      <c r="C2340" s="12">
        <v>2013</v>
      </c>
      <c r="D2340" s="12" t="s">
        <v>379</v>
      </c>
      <c r="E2340" s="12" t="s">
        <v>366</v>
      </c>
      <c r="F2340" s="12">
        <v>4</v>
      </c>
      <c r="G2340" s="15">
        <v>1314847.7399999991</v>
      </c>
    </row>
    <row r="2341" spans="1:7" x14ac:dyDescent="0.2">
      <c r="A2341" s="12" t="s">
        <v>419</v>
      </c>
      <c r="B2341" s="12" t="s">
        <v>4</v>
      </c>
      <c r="C2341" s="12">
        <v>2011</v>
      </c>
      <c r="D2341" s="12" t="s">
        <v>380</v>
      </c>
      <c r="E2341" s="12" t="s">
        <v>371</v>
      </c>
      <c r="F2341" s="12">
        <v>9</v>
      </c>
      <c r="G2341" s="15">
        <v>1312490.9200000002</v>
      </c>
    </row>
    <row r="2342" spans="1:7" x14ac:dyDescent="0.2">
      <c r="A2342" s="12" t="s">
        <v>442</v>
      </c>
      <c r="B2342" s="12" t="s">
        <v>4</v>
      </c>
      <c r="C2342" s="12">
        <v>2014</v>
      </c>
      <c r="D2342" s="12" t="s">
        <v>381</v>
      </c>
      <c r="E2342" s="12" t="s">
        <v>373</v>
      </c>
      <c r="F2342" s="12">
        <v>11</v>
      </c>
      <c r="G2342" s="15">
        <v>1301661.5800000005</v>
      </c>
    </row>
    <row r="2343" spans="1:7" x14ac:dyDescent="0.2">
      <c r="A2343" s="12" t="s">
        <v>433</v>
      </c>
      <c r="B2343" s="12" t="s">
        <v>11</v>
      </c>
      <c r="C2343" s="12">
        <v>2010</v>
      </c>
      <c r="D2343" s="12" t="s">
        <v>380</v>
      </c>
      <c r="E2343" s="12" t="s">
        <v>371</v>
      </c>
      <c r="F2343" s="12">
        <v>9</v>
      </c>
      <c r="G2343" s="15">
        <v>551.20438100000001</v>
      </c>
    </row>
    <row r="2344" spans="1:7" x14ac:dyDescent="0.2">
      <c r="A2344" s="12" t="s">
        <v>433</v>
      </c>
      <c r="B2344" s="12" t="s">
        <v>11</v>
      </c>
      <c r="C2344" s="12">
        <v>2010</v>
      </c>
      <c r="D2344" s="12" t="s">
        <v>381</v>
      </c>
      <c r="E2344" s="12" t="s">
        <v>372</v>
      </c>
      <c r="F2344" s="12">
        <v>10</v>
      </c>
      <c r="G2344" s="15">
        <v>250.54744600000001</v>
      </c>
    </row>
    <row r="2345" spans="1:7" x14ac:dyDescent="0.2">
      <c r="A2345" s="12" t="s">
        <v>433</v>
      </c>
      <c r="B2345" s="12" t="s">
        <v>11</v>
      </c>
      <c r="C2345" s="12">
        <v>2010</v>
      </c>
      <c r="D2345" s="12" t="s">
        <v>381</v>
      </c>
      <c r="E2345" s="12" t="s">
        <v>373</v>
      </c>
      <c r="F2345" s="12">
        <v>11</v>
      </c>
      <c r="G2345" s="15">
        <v>0</v>
      </c>
    </row>
    <row r="2346" spans="1:7" x14ac:dyDescent="0.2">
      <c r="A2346" s="12" t="s">
        <v>433</v>
      </c>
      <c r="B2346" s="12" t="s">
        <v>11</v>
      </c>
      <c r="C2346" s="12">
        <v>2010</v>
      </c>
      <c r="D2346" s="12" t="s">
        <v>381</v>
      </c>
      <c r="E2346" s="12" t="s">
        <v>374</v>
      </c>
      <c r="F2346" s="12">
        <v>12</v>
      </c>
      <c r="G2346" s="15">
        <v>1102.40876</v>
      </c>
    </row>
    <row r="2347" spans="1:7" x14ac:dyDescent="0.2">
      <c r="A2347" s="12" t="s">
        <v>433</v>
      </c>
      <c r="B2347" s="12" t="s">
        <v>11</v>
      </c>
      <c r="C2347" s="12">
        <v>2011</v>
      </c>
      <c r="D2347" s="12" t="s">
        <v>382</v>
      </c>
      <c r="E2347" s="12" t="s">
        <v>375</v>
      </c>
      <c r="F2347" s="12">
        <v>1</v>
      </c>
      <c r="G2347" s="15">
        <v>651.42335700000012</v>
      </c>
    </row>
    <row r="2348" spans="1:7" x14ac:dyDescent="0.2">
      <c r="A2348" s="12" t="s">
        <v>433</v>
      </c>
      <c r="B2348" s="12" t="s">
        <v>11</v>
      </c>
      <c r="C2348" s="12">
        <v>2011</v>
      </c>
      <c r="D2348" s="12" t="s">
        <v>382</v>
      </c>
      <c r="E2348" s="12" t="s">
        <v>376</v>
      </c>
      <c r="F2348" s="12">
        <v>2</v>
      </c>
      <c r="G2348" s="15">
        <v>2330.0912410000001</v>
      </c>
    </row>
    <row r="2349" spans="1:7" x14ac:dyDescent="0.2">
      <c r="A2349" s="12" t="s">
        <v>433</v>
      </c>
      <c r="B2349" s="12" t="s">
        <v>11</v>
      </c>
      <c r="C2349" s="12">
        <v>2011</v>
      </c>
      <c r="D2349" s="12" t="s">
        <v>382</v>
      </c>
      <c r="E2349" s="12" t="s">
        <v>377</v>
      </c>
      <c r="F2349" s="12">
        <v>3</v>
      </c>
      <c r="G2349" s="15">
        <v>4234.2518289999998</v>
      </c>
    </row>
    <row r="2350" spans="1:7" x14ac:dyDescent="0.2">
      <c r="A2350" s="12" t="s">
        <v>433</v>
      </c>
      <c r="B2350" s="12" t="s">
        <v>11</v>
      </c>
      <c r="C2350" s="12">
        <v>2011</v>
      </c>
      <c r="D2350" s="12" t="s">
        <v>379</v>
      </c>
      <c r="E2350" s="12" t="s">
        <v>366</v>
      </c>
      <c r="F2350" s="12">
        <v>4</v>
      </c>
      <c r="G2350" s="15">
        <v>5737.5365030000012</v>
      </c>
    </row>
    <row r="2351" spans="1:7" x14ac:dyDescent="0.2">
      <c r="A2351" s="12" t="s">
        <v>433</v>
      </c>
      <c r="B2351" s="12" t="s">
        <v>11</v>
      </c>
      <c r="C2351" s="12">
        <v>2011</v>
      </c>
      <c r="D2351" s="12" t="s">
        <v>379</v>
      </c>
      <c r="E2351" s="12" t="s">
        <v>367</v>
      </c>
      <c r="F2351" s="12">
        <v>5</v>
      </c>
      <c r="G2351" s="15">
        <v>9520.8029379999989</v>
      </c>
    </row>
    <row r="2352" spans="1:7" x14ac:dyDescent="0.2">
      <c r="A2352" s="12" t="s">
        <v>433</v>
      </c>
      <c r="B2352" s="12" t="s">
        <v>11</v>
      </c>
      <c r="C2352" s="12">
        <v>2011</v>
      </c>
      <c r="D2352" s="12" t="s">
        <v>379</v>
      </c>
      <c r="E2352" s="12" t="s">
        <v>368</v>
      </c>
      <c r="F2352" s="12">
        <v>6</v>
      </c>
      <c r="G2352" s="15">
        <v>11650.456227999999</v>
      </c>
    </row>
    <row r="2353" spans="1:7" x14ac:dyDescent="0.2">
      <c r="A2353" s="12" t="s">
        <v>433</v>
      </c>
      <c r="B2353" s="12" t="s">
        <v>11</v>
      </c>
      <c r="C2353" s="12">
        <v>2011</v>
      </c>
      <c r="D2353" s="12" t="s">
        <v>380</v>
      </c>
      <c r="E2353" s="12" t="s">
        <v>369</v>
      </c>
      <c r="F2353" s="12">
        <v>7</v>
      </c>
      <c r="G2353" s="15">
        <v>9821.4598740000019</v>
      </c>
    </row>
    <row r="2354" spans="1:7" x14ac:dyDescent="0.2">
      <c r="A2354" s="12" t="s">
        <v>433</v>
      </c>
      <c r="B2354" s="12" t="s">
        <v>11</v>
      </c>
      <c r="C2354" s="12">
        <v>2011</v>
      </c>
      <c r="D2354" s="12" t="s">
        <v>380</v>
      </c>
      <c r="E2354" s="12" t="s">
        <v>370</v>
      </c>
      <c r="F2354" s="12">
        <v>8</v>
      </c>
      <c r="G2354" s="15">
        <v>7040.3832210000019</v>
      </c>
    </row>
    <row r="2355" spans="1:7" x14ac:dyDescent="0.2">
      <c r="A2355" s="12" t="s">
        <v>433</v>
      </c>
      <c r="B2355" s="12" t="s">
        <v>11</v>
      </c>
      <c r="C2355" s="12">
        <v>2011</v>
      </c>
      <c r="D2355" s="12" t="s">
        <v>380</v>
      </c>
      <c r="E2355" s="12" t="s">
        <v>371</v>
      </c>
      <c r="F2355" s="12">
        <v>9</v>
      </c>
      <c r="G2355" s="15">
        <v>19743.138731999996</v>
      </c>
    </row>
    <row r="2356" spans="1:7" x14ac:dyDescent="0.2">
      <c r="A2356" s="12" t="s">
        <v>433</v>
      </c>
      <c r="B2356" s="12" t="s">
        <v>11</v>
      </c>
      <c r="C2356" s="12">
        <v>2011</v>
      </c>
      <c r="D2356" s="12" t="s">
        <v>381</v>
      </c>
      <c r="E2356" s="12" t="s">
        <v>372</v>
      </c>
      <c r="F2356" s="12">
        <v>10</v>
      </c>
      <c r="G2356" s="15">
        <v>13654.835795999999</v>
      </c>
    </row>
    <row r="2357" spans="1:7" x14ac:dyDescent="0.2">
      <c r="A2357" s="12" t="s">
        <v>433</v>
      </c>
      <c r="B2357" s="12" t="s">
        <v>11</v>
      </c>
      <c r="C2357" s="12">
        <v>2011</v>
      </c>
      <c r="D2357" s="12" t="s">
        <v>381</v>
      </c>
      <c r="E2357" s="12" t="s">
        <v>373</v>
      </c>
      <c r="F2357" s="12">
        <v>11</v>
      </c>
      <c r="G2357" s="15">
        <v>23225.748232999991</v>
      </c>
    </row>
    <row r="2358" spans="1:7" x14ac:dyDescent="0.2">
      <c r="A2358" s="12" t="s">
        <v>433</v>
      </c>
      <c r="B2358" s="12" t="s">
        <v>11</v>
      </c>
      <c r="C2358" s="12">
        <v>2011</v>
      </c>
      <c r="D2358" s="12" t="s">
        <v>381</v>
      </c>
      <c r="E2358" s="12" t="s">
        <v>374</v>
      </c>
      <c r="F2358" s="12">
        <v>12</v>
      </c>
      <c r="G2358" s="15">
        <v>17763.813908999997</v>
      </c>
    </row>
    <row r="2359" spans="1:7" x14ac:dyDescent="0.2">
      <c r="A2359" s="12" t="s">
        <v>433</v>
      </c>
      <c r="B2359" s="12" t="s">
        <v>11</v>
      </c>
      <c r="C2359" s="12">
        <v>2012</v>
      </c>
      <c r="D2359" s="12" t="s">
        <v>382</v>
      </c>
      <c r="E2359" s="12" t="s">
        <v>375</v>
      </c>
      <c r="F2359" s="12">
        <v>1</v>
      </c>
      <c r="G2359" s="15">
        <v>11725.620462000001</v>
      </c>
    </row>
    <row r="2360" spans="1:7" x14ac:dyDescent="0.2">
      <c r="A2360" s="12" t="s">
        <v>433</v>
      </c>
      <c r="B2360" s="12" t="s">
        <v>11</v>
      </c>
      <c r="C2360" s="12">
        <v>2012</v>
      </c>
      <c r="D2360" s="12" t="s">
        <v>382</v>
      </c>
      <c r="E2360" s="12" t="s">
        <v>376</v>
      </c>
      <c r="F2360" s="12">
        <v>2</v>
      </c>
      <c r="G2360" s="15">
        <v>20469.726334999985</v>
      </c>
    </row>
    <row r="2361" spans="1:7" x14ac:dyDescent="0.2">
      <c r="A2361" s="12" t="s">
        <v>433</v>
      </c>
      <c r="B2361" s="12" t="s">
        <v>11</v>
      </c>
      <c r="C2361" s="12">
        <v>2012</v>
      </c>
      <c r="D2361" s="12" t="s">
        <v>382</v>
      </c>
      <c r="E2361" s="12" t="s">
        <v>377</v>
      </c>
      <c r="F2361" s="12">
        <v>3</v>
      </c>
      <c r="G2361" s="15">
        <v>16786.678871000004</v>
      </c>
    </row>
    <row r="2362" spans="1:7" x14ac:dyDescent="0.2">
      <c r="A2362" s="12" t="s">
        <v>433</v>
      </c>
      <c r="B2362" s="12" t="s">
        <v>11</v>
      </c>
      <c r="C2362" s="12">
        <v>2012</v>
      </c>
      <c r="D2362" s="12" t="s">
        <v>379</v>
      </c>
      <c r="E2362" s="12" t="s">
        <v>366</v>
      </c>
      <c r="F2362" s="12">
        <v>4</v>
      </c>
      <c r="G2362" s="15">
        <v>12777.919729000005</v>
      </c>
    </row>
    <row r="2363" spans="1:7" x14ac:dyDescent="0.2">
      <c r="A2363" s="12" t="s">
        <v>433</v>
      </c>
      <c r="B2363" s="12" t="s">
        <v>11</v>
      </c>
      <c r="C2363" s="12">
        <v>2012</v>
      </c>
      <c r="D2363" s="12" t="s">
        <v>379</v>
      </c>
      <c r="E2363" s="12" t="s">
        <v>367</v>
      </c>
      <c r="F2363" s="12">
        <v>5</v>
      </c>
      <c r="G2363" s="15">
        <v>21672.354062999995</v>
      </c>
    </row>
    <row r="2364" spans="1:7" x14ac:dyDescent="0.2">
      <c r="A2364" s="12" t="s">
        <v>433</v>
      </c>
      <c r="B2364" s="12" t="s">
        <v>11</v>
      </c>
      <c r="C2364" s="12">
        <v>2012</v>
      </c>
      <c r="D2364" s="12" t="s">
        <v>379</v>
      </c>
      <c r="E2364" s="12" t="s">
        <v>368</v>
      </c>
      <c r="F2364" s="12">
        <v>6</v>
      </c>
      <c r="G2364" s="15">
        <v>30391.405187999997</v>
      </c>
    </row>
    <row r="2365" spans="1:7" x14ac:dyDescent="0.2">
      <c r="A2365" s="12" t="s">
        <v>433</v>
      </c>
      <c r="B2365" s="12" t="s">
        <v>11</v>
      </c>
      <c r="C2365" s="12">
        <v>2012</v>
      </c>
      <c r="D2365" s="12" t="s">
        <v>380</v>
      </c>
      <c r="E2365" s="12" t="s">
        <v>369</v>
      </c>
      <c r="F2365" s="12">
        <v>7</v>
      </c>
      <c r="G2365" s="15">
        <v>23401.131439000004</v>
      </c>
    </row>
    <row r="2366" spans="1:7" x14ac:dyDescent="0.2">
      <c r="A2366" s="12" t="s">
        <v>433</v>
      </c>
      <c r="B2366" s="12" t="s">
        <v>11</v>
      </c>
      <c r="C2366" s="12">
        <v>2012</v>
      </c>
      <c r="D2366" s="12" t="s">
        <v>380</v>
      </c>
      <c r="E2366" s="12" t="s">
        <v>370</v>
      </c>
      <c r="F2366" s="12">
        <v>8</v>
      </c>
      <c r="G2366" s="15">
        <v>28261.751892000004</v>
      </c>
    </row>
    <row r="2367" spans="1:7" x14ac:dyDescent="0.2">
      <c r="A2367" s="12" t="s">
        <v>433</v>
      </c>
      <c r="B2367" s="12" t="s">
        <v>11</v>
      </c>
      <c r="C2367" s="12">
        <v>2012</v>
      </c>
      <c r="D2367" s="12" t="s">
        <v>380</v>
      </c>
      <c r="E2367" s="12" t="s">
        <v>371</v>
      </c>
      <c r="F2367" s="12">
        <v>9</v>
      </c>
      <c r="G2367" s="15">
        <v>25505.729989000003</v>
      </c>
    </row>
    <row r="2368" spans="1:7" x14ac:dyDescent="0.2">
      <c r="A2368" s="12" t="s">
        <v>433</v>
      </c>
      <c r="B2368" s="12" t="s">
        <v>11</v>
      </c>
      <c r="C2368" s="12">
        <v>2012</v>
      </c>
      <c r="D2368" s="12" t="s">
        <v>381</v>
      </c>
      <c r="E2368" s="12" t="s">
        <v>372</v>
      </c>
      <c r="F2368" s="12">
        <v>10</v>
      </c>
      <c r="G2368" s="15">
        <v>39887.153388999999</v>
      </c>
    </row>
    <row r="2369" spans="1:7" x14ac:dyDescent="0.2">
      <c r="A2369" s="12" t="s">
        <v>433</v>
      </c>
      <c r="B2369" s="12" t="s">
        <v>11</v>
      </c>
      <c r="C2369" s="12">
        <v>2012</v>
      </c>
      <c r="D2369" s="12" t="s">
        <v>381</v>
      </c>
      <c r="E2369" s="12" t="s">
        <v>373</v>
      </c>
      <c r="F2369" s="12">
        <v>11</v>
      </c>
      <c r="G2369" s="15">
        <v>47604.014728999995</v>
      </c>
    </row>
    <row r="2370" spans="1:7" x14ac:dyDescent="0.2">
      <c r="A2370" s="12" t="s">
        <v>433</v>
      </c>
      <c r="B2370" s="12" t="s">
        <v>11</v>
      </c>
      <c r="C2370" s="12">
        <v>2012</v>
      </c>
      <c r="D2370" s="12" t="s">
        <v>381</v>
      </c>
      <c r="E2370" s="12" t="s">
        <v>374</v>
      </c>
      <c r="F2370" s="12">
        <v>12</v>
      </c>
      <c r="G2370" s="15">
        <v>46927.536628000016</v>
      </c>
    </row>
    <row r="2371" spans="1:7" x14ac:dyDescent="0.2">
      <c r="A2371" s="12" t="s">
        <v>433</v>
      </c>
      <c r="B2371" s="12" t="s">
        <v>11</v>
      </c>
      <c r="C2371" s="12">
        <v>2013</v>
      </c>
      <c r="D2371" s="12" t="s">
        <v>382</v>
      </c>
      <c r="E2371" s="12" t="s">
        <v>375</v>
      </c>
      <c r="F2371" s="12">
        <v>1</v>
      </c>
      <c r="G2371" s="15">
        <v>44021.18624800002</v>
      </c>
    </row>
    <row r="2372" spans="1:7" x14ac:dyDescent="0.2">
      <c r="A2372" s="12" t="s">
        <v>433</v>
      </c>
      <c r="B2372" s="12" t="s">
        <v>11</v>
      </c>
      <c r="C2372" s="12">
        <v>2013</v>
      </c>
      <c r="D2372" s="12" t="s">
        <v>382</v>
      </c>
      <c r="E2372" s="12" t="s">
        <v>376</v>
      </c>
      <c r="F2372" s="12">
        <v>2</v>
      </c>
      <c r="G2372" s="15">
        <v>47403.57677900001</v>
      </c>
    </row>
    <row r="2373" spans="1:7" x14ac:dyDescent="0.2">
      <c r="A2373" s="12" t="s">
        <v>433</v>
      </c>
      <c r="B2373" s="12" t="s">
        <v>11</v>
      </c>
      <c r="C2373" s="12">
        <v>2013</v>
      </c>
      <c r="D2373" s="12" t="s">
        <v>382</v>
      </c>
      <c r="E2373" s="12" t="s">
        <v>377</v>
      </c>
      <c r="F2373" s="12">
        <v>3</v>
      </c>
      <c r="G2373" s="15">
        <v>75114.124308000028</v>
      </c>
    </row>
    <row r="2374" spans="1:7" x14ac:dyDescent="0.2">
      <c r="A2374" s="12" t="s">
        <v>433</v>
      </c>
      <c r="B2374" s="12" t="s">
        <v>11</v>
      </c>
      <c r="C2374" s="12">
        <v>2013</v>
      </c>
      <c r="D2374" s="12" t="s">
        <v>379</v>
      </c>
      <c r="E2374" s="12" t="s">
        <v>366</v>
      </c>
      <c r="F2374" s="12">
        <v>4</v>
      </c>
      <c r="G2374" s="15">
        <v>74988.850583000036</v>
      </c>
    </row>
    <row r="2375" spans="1:7" x14ac:dyDescent="0.2">
      <c r="A2375" s="12" t="s">
        <v>433</v>
      </c>
      <c r="B2375" s="12" t="s">
        <v>11</v>
      </c>
      <c r="C2375" s="12">
        <v>2013</v>
      </c>
      <c r="D2375" s="12" t="s">
        <v>379</v>
      </c>
      <c r="E2375" s="12" t="s">
        <v>367</v>
      </c>
      <c r="F2375" s="12">
        <v>5</v>
      </c>
      <c r="G2375" s="15">
        <v>45624.689894000017</v>
      </c>
    </row>
    <row r="2376" spans="1:7" x14ac:dyDescent="0.2">
      <c r="A2376" s="12" t="s">
        <v>433</v>
      </c>
      <c r="B2376" s="12" t="s">
        <v>11</v>
      </c>
      <c r="C2376" s="12">
        <v>2013</v>
      </c>
      <c r="D2376" s="12" t="s">
        <v>379</v>
      </c>
      <c r="E2376" s="12" t="s">
        <v>368</v>
      </c>
      <c r="F2376" s="12">
        <v>6</v>
      </c>
      <c r="G2376" s="15">
        <v>38784.744623999999</v>
      </c>
    </row>
    <row r="2377" spans="1:7" x14ac:dyDescent="0.2">
      <c r="A2377" s="12" t="s">
        <v>433</v>
      </c>
      <c r="B2377" s="12" t="s">
        <v>11</v>
      </c>
      <c r="C2377" s="12">
        <v>2013</v>
      </c>
      <c r="D2377" s="12" t="s">
        <v>380</v>
      </c>
      <c r="E2377" s="12" t="s">
        <v>369</v>
      </c>
      <c r="F2377" s="12">
        <v>7</v>
      </c>
      <c r="G2377" s="15">
        <v>50861.131524000004</v>
      </c>
    </row>
    <row r="2378" spans="1:7" x14ac:dyDescent="0.2">
      <c r="A2378" s="12" t="s">
        <v>433</v>
      </c>
      <c r="B2378" s="12" t="s">
        <v>11</v>
      </c>
      <c r="C2378" s="12">
        <v>2013</v>
      </c>
      <c r="D2378" s="12" t="s">
        <v>380</v>
      </c>
      <c r="E2378" s="12" t="s">
        <v>370</v>
      </c>
      <c r="F2378" s="12">
        <v>8</v>
      </c>
      <c r="G2378" s="15">
        <v>67322.098737999986</v>
      </c>
    </row>
    <row r="2379" spans="1:7" x14ac:dyDescent="0.2">
      <c r="A2379" s="12" t="s">
        <v>433</v>
      </c>
      <c r="B2379" s="12" t="s">
        <v>11</v>
      </c>
      <c r="C2379" s="12">
        <v>2013</v>
      </c>
      <c r="D2379" s="12" t="s">
        <v>380</v>
      </c>
      <c r="E2379" s="12" t="s">
        <v>371</v>
      </c>
      <c r="F2379" s="12">
        <v>9</v>
      </c>
      <c r="G2379" s="15">
        <v>58302.390667999993</v>
      </c>
    </row>
    <row r="2380" spans="1:7" x14ac:dyDescent="0.2">
      <c r="A2380" s="12" t="s">
        <v>433</v>
      </c>
      <c r="B2380" s="12" t="s">
        <v>11</v>
      </c>
      <c r="C2380" s="12">
        <v>2013</v>
      </c>
      <c r="D2380" s="12" t="s">
        <v>381</v>
      </c>
      <c r="E2380" s="12" t="s">
        <v>372</v>
      </c>
      <c r="F2380" s="12">
        <v>10</v>
      </c>
      <c r="G2380" s="15">
        <v>85937.773975000018</v>
      </c>
    </row>
    <row r="2381" spans="1:7" x14ac:dyDescent="0.2">
      <c r="A2381" s="12" t="s">
        <v>433</v>
      </c>
      <c r="B2381" s="12" t="s">
        <v>11</v>
      </c>
      <c r="C2381" s="12">
        <v>2013</v>
      </c>
      <c r="D2381" s="12" t="s">
        <v>381</v>
      </c>
      <c r="E2381" s="12" t="s">
        <v>373</v>
      </c>
      <c r="F2381" s="12">
        <v>11</v>
      </c>
      <c r="G2381" s="15">
        <v>64941.897984000025</v>
      </c>
    </row>
    <row r="2382" spans="1:7" x14ac:dyDescent="0.2">
      <c r="A2382" s="12" t="s">
        <v>433</v>
      </c>
      <c r="B2382" s="12" t="s">
        <v>11</v>
      </c>
      <c r="C2382" s="12">
        <v>2013</v>
      </c>
      <c r="D2382" s="12" t="s">
        <v>381</v>
      </c>
      <c r="E2382" s="12" t="s">
        <v>374</v>
      </c>
      <c r="F2382" s="12">
        <v>12</v>
      </c>
      <c r="G2382" s="15">
        <v>87741.715585999991</v>
      </c>
    </row>
    <row r="2383" spans="1:7" x14ac:dyDescent="0.2">
      <c r="A2383" s="12" t="s">
        <v>433</v>
      </c>
      <c r="B2383" s="12" t="s">
        <v>11</v>
      </c>
      <c r="C2383" s="12">
        <v>2014</v>
      </c>
      <c r="D2383" s="12" t="s">
        <v>382</v>
      </c>
      <c r="E2383" s="12" t="s">
        <v>375</v>
      </c>
      <c r="F2383" s="12">
        <v>1</v>
      </c>
      <c r="G2383" s="15">
        <v>86589.197324000008</v>
      </c>
    </row>
    <row r="2384" spans="1:7" x14ac:dyDescent="0.2">
      <c r="A2384" s="12" t="s">
        <v>433</v>
      </c>
      <c r="B2384" s="12" t="s">
        <v>11</v>
      </c>
      <c r="C2384" s="12">
        <v>2014</v>
      </c>
      <c r="D2384" s="12" t="s">
        <v>382</v>
      </c>
      <c r="E2384" s="12" t="s">
        <v>376</v>
      </c>
      <c r="F2384" s="12">
        <v>2</v>
      </c>
      <c r="G2384" s="15">
        <v>128155.01864100005</v>
      </c>
    </row>
    <row r="2385" spans="1:7" x14ac:dyDescent="0.2">
      <c r="A2385" s="12" t="s">
        <v>433</v>
      </c>
      <c r="B2385" s="12" t="s">
        <v>11</v>
      </c>
      <c r="C2385" s="12">
        <v>2014</v>
      </c>
      <c r="D2385" s="12" t="s">
        <v>382</v>
      </c>
      <c r="E2385" s="12" t="s">
        <v>377</v>
      </c>
      <c r="F2385" s="12">
        <v>3</v>
      </c>
      <c r="G2385" s="15">
        <v>177988.90566799996</v>
      </c>
    </row>
    <row r="2386" spans="1:7" x14ac:dyDescent="0.2">
      <c r="A2386" s="12" t="s">
        <v>433</v>
      </c>
      <c r="B2386" s="12" t="s">
        <v>11</v>
      </c>
      <c r="C2386" s="12">
        <v>2014</v>
      </c>
      <c r="D2386" s="12" t="s">
        <v>379</v>
      </c>
      <c r="E2386" s="12" t="s">
        <v>366</v>
      </c>
      <c r="F2386" s="12">
        <v>4</v>
      </c>
      <c r="G2386" s="15">
        <v>150503.85082299999</v>
      </c>
    </row>
    <row r="2387" spans="1:7" x14ac:dyDescent="0.2">
      <c r="A2387" s="12" t="s">
        <v>433</v>
      </c>
      <c r="B2387" s="12" t="s">
        <v>11</v>
      </c>
      <c r="C2387" s="12">
        <v>2014</v>
      </c>
      <c r="D2387" s="12" t="s">
        <v>379</v>
      </c>
      <c r="E2387" s="12" t="s">
        <v>367</v>
      </c>
      <c r="F2387" s="12">
        <v>5</v>
      </c>
      <c r="G2387" s="15">
        <v>126676.78870700003</v>
      </c>
    </row>
    <row r="2388" spans="1:7" x14ac:dyDescent="0.2">
      <c r="A2388" s="12" t="s">
        <v>433</v>
      </c>
      <c r="B2388" s="12" t="s">
        <v>11</v>
      </c>
      <c r="C2388" s="12">
        <v>2014</v>
      </c>
      <c r="D2388" s="12" t="s">
        <v>379</v>
      </c>
      <c r="E2388" s="12" t="s">
        <v>368</v>
      </c>
      <c r="F2388" s="12">
        <v>6</v>
      </c>
      <c r="G2388" s="15">
        <v>142436.22306600001</v>
      </c>
    </row>
    <row r="2389" spans="1:7" x14ac:dyDescent="0.2">
      <c r="A2389" s="12" t="s">
        <v>433</v>
      </c>
      <c r="B2389" s="12" t="s">
        <v>11</v>
      </c>
      <c r="C2389" s="12">
        <v>2014</v>
      </c>
      <c r="D2389" s="12" t="s">
        <v>380</v>
      </c>
      <c r="E2389" s="12" t="s">
        <v>369</v>
      </c>
      <c r="F2389" s="12">
        <v>7</v>
      </c>
      <c r="G2389" s="15">
        <v>148324.08804200002</v>
      </c>
    </row>
    <row r="2390" spans="1:7" x14ac:dyDescent="0.2">
      <c r="A2390" s="12" t="s">
        <v>433</v>
      </c>
      <c r="B2390" s="12" t="s">
        <v>11</v>
      </c>
      <c r="C2390" s="12">
        <v>2014</v>
      </c>
      <c r="D2390" s="12" t="s">
        <v>380</v>
      </c>
      <c r="E2390" s="12" t="s">
        <v>370</v>
      </c>
      <c r="F2390" s="12">
        <v>8</v>
      </c>
      <c r="G2390" s="15">
        <v>136423.08434100001</v>
      </c>
    </row>
    <row r="2391" spans="1:7" x14ac:dyDescent="0.2">
      <c r="A2391" s="12" t="s">
        <v>433</v>
      </c>
      <c r="B2391" s="12" t="s">
        <v>11</v>
      </c>
      <c r="C2391" s="12">
        <v>2014</v>
      </c>
      <c r="D2391" s="12" t="s">
        <v>380</v>
      </c>
      <c r="E2391" s="12" t="s">
        <v>371</v>
      </c>
      <c r="F2391" s="12">
        <v>9</v>
      </c>
      <c r="G2391" s="15">
        <v>148549.58075200004</v>
      </c>
    </row>
    <row r="2392" spans="1:7" x14ac:dyDescent="0.2">
      <c r="A2392" s="12" t="s">
        <v>433</v>
      </c>
      <c r="B2392" s="12" t="s">
        <v>11</v>
      </c>
      <c r="C2392" s="12">
        <v>2014</v>
      </c>
      <c r="D2392" s="12" t="s">
        <v>381</v>
      </c>
      <c r="E2392" s="12" t="s">
        <v>372</v>
      </c>
      <c r="F2392" s="12">
        <v>10</v>
      </c>
      <c r="G2392" s="15">
        <v>155640.07347899996</v>
      </c>
    </row>
    <row r="2393" spans="1:7" x14ac:dyDescent="0.2">
      <c r="A2393" s="12" t="s">
        <v>433</v>
      </c>
      <c r="B2393" s="12" t="s">
        <v>11</v>
      </c>
      <c r="C2393" s="12">
        <v>2014</v>
      </c>
      <c r="D2393" s="12" t="s">
        <v>381</v>
      </c>
      <c r="E2393" s="12" t="s">
        <v>373</v>
      </c>
      <c r="F2393" s="12">
        <v>11</v>
      </c>
      <c r="G2393" s="15">
        <v>168292.71949799999</v>
      </c>
    </row>
    <row r="2394" spans="1:7" x14ac:dyDescent="0.2">
      <c r="A2394" s="12" t="s">
        <v>433</v>
      </c>
      <c r="B2394" s="12" t="s">
        <v>11</v>
      </c>
      <c r="C2394" s="12">
        <v>2014</v>
      </c>
      <c r="D2394" s="12" t="s">
        <v>381</v>
      </c>
      <c r="E2394" s="12" t="s">
        <v>374</v>
      </c>
      <c r="F2394" s="12">
        <v>12</v>
      </c>
      <c r="G2394" s="15">
        <v>225517.75620699979</v>
      </c>
    </row>
    <row r="2395" spans="1:7" x14ac:dyDescent="0.2">
      <c r="A2395" s="12" t="s">
        <v>433</v>
      </c>
      <c r="B2395" s="12" t="s">
        <v>74</v>
      </c>
      <c r="C2395" s="12">
        <v>2010</v>
      </c>
      <c r="D2395" s="12" t="s">
        <v>380</v>
      </c>
      <c r="E2395" s="12" t="s">
        <v>371</v>
      </c>
      <c r="F2395" s="12">
        <v>9</v>
      </c>
      <c r="G2395" s="15">
        <v>330</v>
      </c>
    </row>
    <row r="2396" spans="1:7" x14ac:dyDescent="0.2">
      <c r="A2396" s="12" t="s">
        <v>433</v>
      </c>
      <c r="B2396" s="12" t="s">
        <v>74</v>
      </c>
      <c r="C2396" s="12">
        <v>2010</v>
      </c>
      <c r="D2396" s="12" t="s">
        <v>381</v>
      </c>
      <c r="E2396" s="12" t="s">
        <v>372</v>
      </c>
      <c r="F2396" s="12">
        <v>10</v>
      </c>
      <c r="G2396" s="15">
        <v>150</v>
      </c>
    </row>
    <row r="2397" spans="1:7" x14ac:dyDescent="0.2">
      <c r="A2397" s="12" t="s">
        <v>433</v>
      </c>
      <c r="B2397" s="12" t="s">
        <v>74</v>
      </c>
      <c r="C2397" s="12">
        <v>2010</v>
      </c>
      <c r="D2397" s="12" t="s">
        <v>381</v>
      </c>
      <c r="E2397" s="12" t="s">
        <v>373</v>
      </c>
      <c r="F2397" s="12">
        <v>11</v>
      </c>
      <c r="G2397" s="15">
        <v>0</v>
      </c>
    </row>
    <row r="2398" spans="1:7" x14ac:dyDescent="0.2">
      <c r="A2398" s="12" t="s">
        <v>433</v>
      </c>
      <c r="B2398" s="12" t="s">
        <v>74</v>
      </c>
      <c r="C2398" s="12">
        <v>2010</v>
      </c>
      <c r="D2398" s="12" t="s">
        <v>381</v>
      </c>
      <c r="E2398" s="12" t="s">
        <v>374</v>
      </c>
      <c r="F2398" s="12">
        <v>12</v>
      </c>
      <c r="G2398" s="15">
        <v>660</v>
      </c>
    </row>
    <row r="2399" spans="1:7" x14ac:dyDescent="0.2">
      <c r="A2399" s="12" t="s">
        <v>433</v>
      </c>
      <c r="B2399" s="12" t="s">
        <v>74</v>
      </c>
      <c r="C2399" s="12">
        <v>2011</v>
      </c>
      <c r="D2399" s="12" t="s">
        <v>382</v>
      </c>
      <c r="E2399" s="12" t="s">
        <v>375</v>
      </c>
      <c r="F2399" s="12">
        <v>1</v>
      </c>
      <c r="G2399" s="15">
        <v>390</v>
      </c>
    </row>
    <row r="2400" spans="1:7" x14ac:dyDescent="0.2">
      <c r="A2400" s="12" t="s">
        <v>433</v>
      </c>
      <c r="B2400" s="12" t="s">
        <v>74</v>
      </c>
      <c r="C2400" s="12">
        <v>2011</v>
      </c>
      <c r="D2400" s="12" t="s">
        <v>382</v>
      </c>
      <c r="E2400" s="12" t="s">
        <v>376</v>
      </c>
      <c r="F2400" s="12">
        <v>2</v>
      </c>
      <c r="G2400" s="15">
        <v>2190</v>
      </c>
    </row>
    <row r="2401" spans="1:7" x14ac:dyDescent="0.2">
      <c r="A2401" s="12" t="s">
        <v>433</v>
      </c>
      <c r="B2401" s="12" t="s">
        <v>74</v>
      </c>
      <c r="C2401" s="12">
        <v>2011</v>
      </c>
      <c r="D2401" s="12" t="s">
        <v>382</v>
      </c>
      <c r="E2401" s="12" t="s">
        <v>377</v>
      </c>
      <c r="F2401" s="12">
        <v>3</v>
      </c>
      <c r="G2401" s="15">
        <v>4530</v>
      </c>
    </row>
    <row r="2402" spans="1:7" x14ac:dyDescent="0.2">
      <c r="A2402" s="12" t="s">
        <v>433</v>
      </c>
      <c r="B2402" s="12" t="s">
        <v>74</v>
      </c>
      <c r="C2402" s="12">
        <v>2011</v>
      </c>
      <c r="D2402" s="12" t="s">
        <v>379</v>
      </c>
      <c r="E2402" s="12" t="s">
        <v>366</v>
      </c>
      <c r="F2402" s="12">
        <v>4</v>
      </c>
      <c r="G2402" s="15">
        <v>6720</v>
      </c>
    </row>
    <row r="2403" spans="1:7" x14ac:dyDescent="0.2">
      <c r="A2403" s="12" t="s">
        <v>433</v>
      </c>
      <c r="B2403" s="12" t="s">
        <v>74</v>
      </c>
      <c r="C2403" s="12">
        <v>2011</v>
      </c>
      <c r="D2403" s="12" t="s">
        <v>379</v>
      </c>
      <c r="E2403" s="12" t="s">
        <v>367</v>
      </c>
      <c r="F2403" s="12">
        <v>5</v>
      </c>
      <c r="G2403" s="15">
        <v>10050</v>
      </c>
    </row>
    <row r="2404" spans="1:7" x14ac:dyDescent="0.2">
      <c r="A2404" s="12" t="s">
        <v>433</v>
      </c>
      <c r="B2404" s="12" t="s">
        <v>74</v>
      </c>
      <c r="C2404" s="12">
        <v>2011</v>
      </c>
      <c r="D2404" s="12" t="s">
        <v>379</v>
      </c>
      <c r="E2404" s="12" t="s">
        <v>368</v>
      </c>
      <c r="F2404" s="12">
        <v>6</v>
      </c>
      <c r="G2404" s="15">
        <v>12690</v>
      </c>
    </row>
    <row r="2405" spans="1:7" x14ac:dyDescent="0.2">
      <c r="A2405" s="12" t="s">
        <v>433</v>
      </c>
      <c r="B2405" s="12" t="s">
        <v>74</v>
      </c>
      <c r="C2405" s="12">
        <v>2011</v>
      </c>
      <c r="D2405" s="12" t="s">
        <v>380</v>
      </c>
      <c r="E2405" s="12" t="s">
        <v>369</v>
      </c>
      <c r="F2405" s="12">
        <v>7</v>
      </c>
      <c r="G2405" s="15">
        <v>10350</v>
      </c>
    </row>
    <row r="2406" spans="1:7" x14ac:dyDescent="0.2">
      <c r="A2406" s="12" t="s">
        <v>433</v>
      </c>
      <c r="B2406" s="12" t="s">
        <v>74</v>
      </c>
      <c r="C2406" s="12">
        <v>2011</v>
      </c>
      <c r="D2406" s="12" t="s">
        <v>380</v>
      </c>
      <c r="E2406" s="12" t="s">
        <v>370</v>
      </c>
      <c r="F2406" s="12">
        <v>8</v>
      </c>
      <c r="G2406" s="15">
        <v>6990</v>
      </c>
    </row>
    <row r="2407" spans="1:7" x14ac:dyDescent="0.2">
      <c r="A2407" s="12" t="s">
        <v>433</v>
      </c>
      <c r="B2407" s="12" t="s">
        <v>74</v>
      </c>
      <c r="C2407" s="12">
        <v>2011</v>
      </c>
      <c r="D2407" s="12" t="s">
        <v>380</v>
      </c>
      <c r="E2407" s="12" t="s">
        <v>371</v>
      </c>
      <c r="F2407" s="12">
        <v>9</v>
      </c>
      <c r="G2407" s="15">
        <v>21360</v>
      </c>
    </row>
    <row r="2408" spans="1:7" x14ac:dyDescent="0.2">
      <c r="A2408" s="12" t="s">
        <v>433</v>
      </c>
      <c r="B2408" s="12" t="s">
        <v>74</v>
      </c>
      <c r="C2408" s="12">
        <v>2011</v>
      </c>
      <c r="D2408" s="12" t="s">
        <v>381</v>
      </c>
      <c r="E2408" s="12" t="s">
        <v>372</v>
      </c>
      <c r="F2408" s="12">
        <v>10</v>
      </c>
      <c r="G2408" s="15">
        <v>14280</v>
      </c>
    </row>
    <row r="2409" spans="1:7" x14ac:dyDescent="0.2">
      <c r="A2409" s="12" t="s">
        <v>433</v>
      </c>
      <c r="B2409" s="12" t="s">
        <v>74</v>
      </c>
      <c r="C2409" s="12">
        <v>2011</v>
      </c>
      <c r="D2409" s="12" t="s">
        <v>381</v>
      </c>
      <c r="E2409" s="12" t="s">
        <v>373</v>
      </c>
      <c r="F2409" s="12">
        <v>11</v>
      </c>
      <c r="G2409" s="15">
        <v>24630</v>
      </c>
    </row>
    <row r="2410" spans="1:7" x14ac:dyDescent="0.2">
      <c r="A2410" s="12" t="s">
        <v>433</v>
      </c>
      <c r="B2410" s="12" t="s">
        <v>74</v>
      </c>
      <c r="C2410" s="12">
        <v>2011</v>
      </c>
      <c r="D2410" s="12" t="s">
        <v>381</v>
      </c>
      <c r="E2410" s="12" t="s">
        <v>374</v>
      </c>
      <c r="F2410" s="12">
        <v>12</v>
      </c>
      <c r="G2410" s="15">
        <v>18030</v>
      </c>
    </row>
    <row r="2411" spans="1:7" x14ac:dyDescent="0.2">
      <c r="A2411" s="12" t="s">
        <v>433</v>
      </c>
      <c r="B2411" s="12" t="s">
        <v>74</v>
      </c>
      <c r="C2411" s="12">
        <v>2012</v>
      </c>
      <c r="D2411" s="12" t="s">
        <v>382</v>
      </c>
      <c r="E2411" s="12" t="s">
        <v>375</v>
      </c>
      <c r="F2411" s="12">
        <v>1</v>
      </c>
      <c r="G2411" s="15">
        <v>11610</v>
      </c>
    </row>
    <row r="2412" spans="1:7" x14ac:dyDescent="0.2">
      <c r="A2412" s="12" t="s">
        <v>433</v>
      </c>
      <c r="B2412" s="12" t="s">
        <v>74</v>
      </c>
      <c r="C2412" s="12">
        <v>2012</v>
      </c>
      <c r="D2412" s="12" t="s">
        <v>382</v>
      </c>
      <c r="E2412" s="12" t="s">
        <v>376</v>
      </c>
      <c r="F2412" s="12">
        <v>2</v>
      </c>
      <c r="G2412" s="15">
        <v>17400</v>
      </c>
    </row>
    <row r="2413" spans="1:7" x14ac:dyDescent="0.2">
      <c r="A2413" s="12" t="s">
        <v>433</v>
      </c>
      <c r="B2413" s="12" t="s">
        <v>74</v>
      </c>
      <c r="C2413" s="12">
        <v>2012</v>
      </c>
      <c r="D2413" s="12" t="s">
        <v>382</v>
      </c>
      <c r="E2413" s="12" t="s">
        <v>377</v>
      </c>
      <c r="F2413" s="12">
        <v>3</v>
      </c>
      <c r="G2413" s="15">
        <v>16350</v>
      </c>
    </row>
    <row r="2414" spans="1:7" x14ac:dyDescent="0.2">
      <c r="A2414" s="12" t="s">
        <v>433</v>
      </c>
      <c r="B2414" s="12" t="s">
        <v>74</v>
      </c>
      <c r="C2414" s="12">
        <v>2012</v>
      </c>
      <c r="D2414" s="12" t="s">
        <v>379</v>
      </c>
      <c r="E2414" s="12" t="s">
        <v>366</v>
      </c>
      <c r="F2414" s="12">
        <v>4</v>
      </c>
      <c r="G2414" s="15">
        <v>13050</v>
      </c>
    </row>
    <row r="2415" spans="1:7" x14ac:dyDescent="0.2">
      <c r="A2415" s="12" t="s">
        <v>433</v>
      </c>
      <c r="B2415" s="12" t="s">
        <v>74</v>
      </c>
      <c r="C2415" s="12">
        <v>2012</v>
      </c>
      <c r="D2415" s="12" t="s">
        <v>379</v>
      </c>
      <c r="E2415" s="12" t="s">
        <v>367</v>
      </c>
      <c r="F2415" s="12">
        <v>5</v>
      </c>
      <c r="G2415" s="15">
        <v>22230</v>
      </c>
    </row>
    <row r="2416" spans="1:7" x14ac:dyDescent="0.2">
      <c r="A2416" s="12" t="s">
        <v>433</v>
      </c>
      <c r="B2416" s="12" t="s">
        <v>74</v>
      </c>
      <c r="C2416" s="12">
        <v>2012</v>
      </c>
      <c r="D2416" s="12" t="s">
        <v>379</v>
      </c>
      <c r="E2416" s="12" t="s">
        <v>368</v>
      </c>
      <c r="F2416" s="12">
        <v>6</v>
      </c>
      <c r="G2416" s="15">
        <v>29130</v>
      </c>
    </row>
    <row r="2417" spans="1:7" x14ac:dyDescent="0.2">
      <c r="A2417" s="12" t="s">
        <v>433</v>
      </c>
      <c r="B2417" s="12" t="s">
        <v>74</v>
      </c>
      <c r="C2417" s="12">
        <v>2012</v>
      </c>
      <c r="D2417" s="12" t="s">
        <v>380</v>
      </c>
      <c r="E2417" s="12" t="s">
        <v>369</v>
      </c>
      <c r="F2417" s="12">
        <v>7</v>
      </c>
      <c r="G2417" s="15">
        <v>24510</v>
      </c>
    </row>
    <row r="2418" spans="1:7" x14ac:dyDescent="0.2">
      <c r="A2418" s="12" t="s">
        <v>433</v>
      </c>
      <c r="B2418" s="12" t="s">
        <v>74</v>
      </c>
      <c r="C2418" s="12">
        <v>2012</v>
      </c>
      <c r="D2418" s="12" t="s">
        <v>380</v>
      </c>
      <c r="E2418" s="12" t="s">
        <v>370</v>
      </c>
      <c r="F2418" s="12">
        <v>8</v>
      </c>
      <c r="G2418" s="15">
        <v>29250</v>
      </c>
    </row>
    <row r="2419" spans="1:7" x14ac:dyDescent="0.2">
      <c r="A2419" s="12" t="s">
        <v>433</v>
      </c>
      <c r="B2419" s="12" t="s">
        <v>74</v>
      </c>
      <c r="C2419" s="12">
        <v>2012</v>
      </c>
      <c r="D2419" s="12" t="s">
        <v>380</v>
      </c>
      <c r="E2419" s="12" t="s">
        <v>371</v>
      </c>
      <c r="F2419" s="12">
        <v>9</v>
      </c>
      <c r="G2419" s="15">
        <v>27300</v>
      </c>
    </row>
    <row r="2420" spans="1:7" x14ac:dyDescent="0.2">
      <c r="A2420" s="12" t="s">
        <v>433</v>
      </c>
      <c r="B2420" s="12" t="s">
        <v>74</v>
      </c>
      <c r="C2420" s="12">
        <v>2012</v>
      </c>
      <c r="D2420" s="12" t="s">
        <v>381</v>
      </c>
      <c r="E2420" s="12" t="s">
        <v>372</v>
      </c>
      <c r="F2420" s="12">
        <v>10</v>
      </c>
      <c r="G2420" s="15">
        <v>39960</v>
      </c>
    </row>
    <row r="2421" spans="1:7" x14ac:dyDescent="0.2">
      <c r="A2421" s="12" t="s">
        <v>433</v>
      </c>
      <c r="B2421" s="12" t="s">
        <v>74</v>
      </c>
      <c r="C2421" s="12">
        <v>2012</v>
      </c>
      <c r="D2421" s="12" t="s">
        <v>381</v>
      </c>
      <c r="E2421" s="12" t="s">
        <v>373</v>
      </c>
      <c r="F2421" s="12">
        <v>11</v>
      </c>
      <c r="G2421" s="15">
        <v>49980</v>
      </c>
    </row>
    <row r="2422" spans="1:7" x14ac:dyDescent="0.2">
      <c r="A2422" s="12" t="s">
        <v>433</v>
      </c>
      <c r="B2422" s="12" t="s">
        <v>74</v>
      </c>
      <c r="C2422" s="12">
        <v>2012</v>
      </c>
      <c r="D2422" s="12" t="s">
        <v>381</v>
      </c>
      <c r="E2422" s="12" t="s">
        <v>374</v>
      </c>
      <c r="F2422" s="12">
        <v>12</v>
      </c>
      <c r="G2422" s="15">
        <v>48690</v>
      </c>
    </row>
    <row r="2423" spans="1:7" x14ac:dyDescent="0.2">
      <c r="A2423" s="12" t="s">
        <v>433</v>
      </c>
      <c r="B2423" s="12" t="s">
        <v>74</v>
      </c>
      <c r="C2423" s="12">
        <v>2013</v>
      </c>
      <c r="D2423" s="12" t="s">
        <v>382</v>
      </c>
      <c r="E2423" s="12" t="s">
        <v>375</v>
      </c>
      <c r="F2423" s="12">
        <v>1</v>
      </c>
      <c r="G2423" s="15">
        <v>47400</v>
      </c>
    </row>
    <row r="2424" spans="1:7" x14ac:dyDescent="0.2">
      <c r="A2424" s="12" t="s">
        <v>433</v>
      </c>
      <c r="B2424" s="12" t="s">
        <v>74</v>
      </c>
      <c r="C2424" s="12">
        <v>2013</v>
      </c>
      <c r="D2424" s="12" t="s">
        <v>382</v>
      </c>
      <c r="E2424" s="12" t="s">
        <v>376</v>
      </c>
      <c r="F2424" s="12">
        <v>2</v>
      </c>
      <c r="G2424" s="15">
        <v>50610</v>
      </c>
    </row>
    <row r="2425" spans="1:7" x14ac:dyDescent="0.2">
      <c r="A2425" s="12" t="s">
        <v>433</v>
      </c>
      <c r="B2425" s="12" t="s">
        <v>74</v>
      </c>
      <c r="C2425" s="12">
        <v>2013</v>
      </c>
      <c r="D2425" s="12" t="s">
        <v>382</v>
      </c>
      <c r="E2425" s="12" t="s">
        <v>377</v>
      </c>
      <c r="F2425" s="12">
        <v>3</v>
      </c>
      <c r="G2425" s="15">
        <v>75810</v>
      </c>
    </row>
    <row r="2426" spans="1:7" x14ac:dyDescent="0.2">
      <c r="A2426" s="12" t="s">
        <v>433</v>
      </c>
      <c r="B2426" s="12" t="s">
        <v>74</v>
      </c>
      <c r="C2426" s="12">
        <v>2013</v>
      </c>
      <c r="D2426" s="12" t="s">
        <v>379</v>
      </c>
      <c r="E2426" s="12" t="s">
        <v>366</v>
      </c>
      <c r="F2426" s="12">
        <v>4</v>
      </c>
      <c r="G2426" s="15">
        <v>76140</v>
      </c>
    </row>
    <row r="2427" spans="1:7" x14ac:dyDescent="0.2">
      <c r="A2427" s="12" t="s">
        <v>433</v>
      </c>
      <c r="B2427" s="12" t="s">
        <v>74</v>
      </c>
      <c r="C2427" s="12">
        <v>2013</v>
      </c>
      <c r="D2427" s="12" t="s">
        <v>379</v>
      </c>
      <c r="E2427" s="12" t="s">
        <v>367</v>
      </c>
      <c r="F2427" s="12">
        <v>5</v>
      </c>
      <c r="G2427" s="15">
        <v>44490</v>
      </c>
    </row>
    <row r="2428" spans="1:7" x14ac:dyDescent="0.2">
      <c r="A2428" s="12" t="s">
        <v>433</v>
      </c>
      <c r="B2428" s="12" t="s">
        <v>74</v>
      </c>
      <c r="C2428" s="12">
        <v>2013</v>
      </c>
      <c r="D2428" s="12" t="s">
        <v>379</v>
      </c>
      <c r="E2428" s="12" t="s">
        <v>368</v>
      </c>
      <c r="F2428" s="12">
        <v>6</v>
      </c>
      <c r="G2428" s="15">
        <v>35700</v>
      </c>
    </row>
    <row r="2429" spans="1:7" x14ac:dyDescent="0.2">
      <c r="A2429" s="12" t="s">
        <v>433</v>
      </c>
      <c r="B2429" s="12" t="s">
        <v>74</v>
      </c>
      <c r="C2429" s="12">
        <v>2013</v>
      </c>
      <c r="D2429" s="12" t="s">
        <v>380</v>
      </c>
      <c r="E2429" s="12" t="s">
        <v>369</v>
      </c>
      <c r="F2429" s="12">
        <v>7</v>
      </c>
      <c r="G2429" s="15">
        <v>53190</v>
      </c>
    </row>
    <row r="2430" spans="1:7" x14ac:dyDescent="0.2">
      <c r="A2430" s="12" t="s">
        <v>433</v>
      </c>
      <c r="B2430" s="12" t="s">
        <v>74</v>
      </c>
      <c r="C2430" s="12">
        <v>2013</v>
      </c>
      <c r="D2430" s="12" t="s">
        <v>380</v>
      </c>
      <c r="E2430" s="12" t="s">
        <v>370</v>
      </c>
      <c r="F2430" s="12">
        <v>8</v>
      </c>
      <c r="G2430" s="15">
        <v>63780</v>
      </c>
    </row>
    <row r="2431" spans="1:7" x14ac:dyDescent="0.2">
      <c r="A2431" s="12" t="s">
        <v>433</v>
      </c>
      <c r="B2431" s="12" t="s">
        <v>74</v>
      </c>
      <c r="C2431" s="12">
        <v>2013</v>
      </c>
      <c r="D2431" s="12" t="s">
        <v>380</v>
      </c>
      <c r="E2431" s="12" t="s">
        <v>371</v>
      </c>
      <c r="F2431" s="12">
        <v>9</v>
      </c>
      <c r="G2431" s="15">
        <v>58980</v>
      </c>
    </row>
    <row r="2432" spans="1:7" x14ac:dyDescent="0.2">
      <c r="A2432" s="12" t="s">
        <v>433</v>
      </c>
      <c r="B2432" s="12" t="s">
        <v>74</v>
      </c>
      <c r="C2432" s="12">
        <v>2013</v>
      </c>
      <c r="D2432" s="12" t="s">
        <v>381</v>
      </c>
      <c r="E2432" s="12" t="s">
        <v>372</v>
      </c>
      <c r="F2432" s="12">
        <v>10</v>
      </c>
      <c r="G2432" s="15">
        <v>82830</v>
      </c>
    </row>
    <row r="2433" spans="1:7" x14ac:dyDescent="0.2">
      <c r="A2433" s="12" t="s">
        <v>433</v>
      </c>
      <c r="B2433" s="12" t="s">
        <v>74</v>
      </c>
      <c r="C2433" s="12">
        <v>2013</v>
      </c>
      <c r="D2433" s="12" t="s">
        <v>381</v>
      </c>
      <c r="E2433" s="12" t="s">
        <v>373</v>
      </c>
      <c r="F2433" s="12">
        <v>11</v>
      </c>
      <c r="G2433" s="15">
        <v>65940</v>
      </c>
    </row>
    <row r="2434" spans="1:7" x14ac:dyDescent="0.2">
      <c r="A2434" s="12" t="s">
        <v>433</v>
      </c>
      <c r="B2434" s="12" t="s">
        <v>74</v>
      </c>
      <c r="C2434" s="12">
        <v>2013</v>
      </c>
      <c r="D2434" s="12" t="s">
        <v>381</v>
      </c>
      <c r="E2434" s="12" t="s">
        <v>374</v>
      </c>
      <c r="F2434" s="12">
        <v>12</v>
      </c>
      <c r="G2434" s="15">
        <v>89850</v>
      </c>
    </row>
    <row r="2435" spans="1:7" x14ac:dyDescent="0.2">
      <c r="A2435" s="12" t="s">
        <v>433</v>
      </c>
      <c r="B2435" s="12" t="s">
        <v>74</v>
      </c>
      <c r="C2435" s="12">
        <v>2014</v>
      </c>
      <c r="D2435" s="12" t="s">
        <v>382</v>
      </c>
      <c r="E2435" s="12" t="s">
        <v>375</v>
      </c>
      <c r="F2435" s="12">
        <v>1</v>
      </c>
      <c r="G2435" s="15">
        <v>90690</v>
      </c>
    </row>
    <row r="2436" spans="1:7" x14ac:dyDescent="0.2">
      <c r="A2436" s="12" t="s">
        <v>433</v>
      </c>
      <c r="B2436" s="12" t="s">
        <v>74</v>
      </c>
      <c r="C2436" s="12">
        <v>2014</v>
      </c>
      <c r="D2436" s="12" t="s">
        <v>382</v>
      </c>
      <c r="E2436" s="12" t="s">
        <v>376</v>
      </c>
      <c r="F2436" s="12">
        <v>2</v>
      </c>
      <c r="G2436" s="15">
        <v>133020</v>
      </c>
    </row>
    <row r="2437" spans="1:7" x14ac:dyDescent="0.2">
      <c r="A2437" s="12" t="s">
        <v>433</v>
      </c>
      <c r="B2437" s="12" t="s">
        <v>74</v>
      </c>
      <c r="C2437" s="12">
        <v>2014</v>
      </c>
      <c r="D2437" s="12" t="s">
        <v>382</v>
      </c>
      <c r="E2437" s="12" t="s">
        <v>377</v>
      </c>
      <c r="F2437" s="12">
        <v>3</v>
      </c>
      <c r="G2437" s="15">
        <v>176910</v>
      </c>
    </row>
    <row r="2438" spans="1:7" x14ac:dyDescent="0.2">
      <c r="A2438" s="12" t="s">
        <v>433</v>
      </c>
      <c r="B2438" s="12" t="s">
        <v>74</v>
      </c>
      <c r="C2438" s="12">
        <v>2014</v>
      </c>
      <c r="D2438" s="12" t="s">
        <v>379</v>
      </c>
      <c r="E2438" s="12" t="s">
        <v>366</v>
      </c>
      <c r="F2438" s="12">
        <v>4</v>
      </c>
      <c r="G2438" s="15">
        <v>154080</v>
      </c>
    </row>
    <row r="2439" spans="1:7" x14ac:dyDescent="0.2">
      <c r="A2439" s="12" t="s">
        <v>433</v>
      </c>
      <c r="B2439" s="12" t="s">
        <v>74</v>
      </c>
      <c r="C2439" s="12">
        <v>2014</v>
      </c>
      <c r="D2439" s="12" t="s">
        <v>379</v>
      </c>
      <c r="E2439" s="12" t="s">
        <v>367</v>
      </c>
      <c r="F2439" s="12">
        <v>5</v>
      </c>
      <c r="G2439" s="15">
        <v>132000</v>
      </c>
    </row>
    <row r="2440" spans="1:7" x14ac:dyDescent="0.2">
      <c r="A2440" s="12" t="s">
        <v>433</v>
      </c>
      <c r="B2440" s="12" t="s">
        <v>74</v>
      </c>
      <c r="C2440" s="12">
        <v>2014</v>
      </c>
      <c r="D2440" s="12" t="s">
        <v>379</v>
      </c>
      <c r="E2440" s="12" t="s">
        <v>368</v>
      </c>
      <c r="F2440" s="12">
        <v>6</v>
      </c>
      <c r="G2440" s="15">
        <v>136500</v>
      </c>
    </row>
    <row r="2441" spans="1:7" x14ac:dyDescent="0.2">
      <c r="A2441" s="12" t="s">
        <v>433</v>
      </c>
      <c r="B2441" s="12" t="s">
        <v>74</v>
      </c>
      <c r="C2441" s="12">
        <v>2014</v>
      </c>
      <c r="D2441" s="12" t="s">
        <v>380</v>
      </c>
      <c r="E2441" s="12" t="s">
        <v>369</v>
      </c>
      <c r="F2441" s="12">
        <v>7</v>
      </c>
      <c r="G2441" s="15">
        <v>149490</v>
      </c>
    </row>
    <row r="2442" spans="1:7" x14ac:dyDescent="0.2">
      <c r="A2442" s="12" t="s">
        <v>433</v>
      </c>
      <c r="B2442" s="12" t="s">
        <v>74</v>
      </c>
      <c r="C2442" s="12">
        <v>2014</v>
      </c>
      <c r="D2442" s="12" t="s">
        <v>380</v>
      </c>
      <c r="E2442" s="12" t="s">
        <v>370</v>
      </c>
      <c r="F2442" s="12">
        <v>8</v>
      </c>
      <c r="G2442" s="15">
        <v>137280</v>
      </c>
    </row>
    <row r="2443" spans="1:7" x14ac:dyDescent="0.2">
      <c r="A2443" s="12" t="s">
        <v>433</v>
      </c>
      <c r="B2443" s="12" t="s">
        <v>74</v>
      </c>
      <c r="C2443" s="12">
        <v>2014</v>
      </c>
      <c r="D2443" s="12" t="s">
        <v>380</v>
      </c>
      <c r="E2443" s="12" t="s">
        <v>371</v>
      </c>
      <c r="F2443" s="12">
        <v>9</v>
      </c>
      <c r="G2443" s="15">
        <v>151740</v>
      </c>
    </row>
    <row r="2444" spans="1:7" x14ac:dyDescent="0.2">
      <c r="A2444" s="12" t="s">
        <v>433</v>
      </c>
      <c r="B2444" s="12" t="s">
        <v>74</v>
      </c>
      <c r="C2444" s="12">
        <v>2014</v>
      </c>
      <c r="D2444" s="12" t="s">
        <v>381</v>
      </c>
      <c r="E2444" s="12" t="s">
        <v>372</v>
      </c>
      <c r="F2444" s="12">
        <v>10</v>
      </c>
      <c r="G2444" s="15">
        <v>160020</v>
      </c>
    </row>
    <row r="2445" spans="1:7" x14ac:dyDescent="0.2">
      <c r="A2445" s="12" t="s">
        <v>433</v>
      </c>
      <c r="B2445" s="12" t="s">
        <v>74</v>
      </c>
      <c r="C2445" s="12">
        <v>2014</v>
      </c>
      <c r="D2445" s="12" t="s">
        <v>381</v>
      </c>
      <c r="E2445" s="12" t="s">
        <v>373</v>
      </c>
      <c r="F2445" s="12">
        <v>11</v>
      </c>
      <c r="G2445" s="15">
        <v>172290</v>
      </c>
    </row>
    <row r="2446" spans="1:7" x14ac:dyDescent="0.2">
      <c r="A2446" s="12" t="s">
        <v>433</v>
      </c>
      <c r="B2446" s="12" t="s">
        <v>74</v>
      </c>
      <c r="C2446" s="12">
        <v>2014</v>
      </c>
      <c r="D2446" s="12" t="s">
        <v>381</v>
      </c>
      <c r="E2446" s="12" t="s">
        <v>374</v>
      </c>
      <c r="F2446" s="12">
        <v>12</v>
      </c>
      <c r="G2446" s="15">
        <v>227010</v>
      </c>
    </row>
    <row r="2447" spans="1:7" x14ac:dyDescent="0.2">
      <c r="A2447" s="12" t="s">
        <v>442</v>
      </c>
      <c r="B2447" s="12" t="s">
        <v>4</v>
      </c>
      <c r="C2447" s="12">
        <v>2013</v>
      </c>
      <c r="D2447" s="12" t="s">
        <v>381</v>
      </c>
      <c r="E2447" s="12" t="s">
        <v>373</v>
      </c>
      <c r="F2447" s="12">
        <v>11</v>
      </c>
      <c r="G2447" s="15">
        <v>1291125.8900000001</v>
      </c>
    </row>
    <row r="2448" spans="1:7" x14ac:dyDescent="0.2">
      <c r="A2448" s="12" t="s">
        <v>430</v>
      </c>
      <c r="B2448" s="12" t="s">
        <v>4</v>
      </c>
      <c r="C2448" s="12">
        <v>2013</v>
      </c>
      <c r="D2448" s="12" t="s">
        <v>381</v>
      </c>
      <c r="E2448" s="12" t="s">
        <v>374</v>
      </c>
      <c r="F2448" s="12">
        <v>12</v>
      </c>
      <c r="G2448" s="15">
        <v>1281753.6099999996</v>
      </c>
    </row>
    <row r="2449" spans="1:7" x14ac:dyDescent="0.2">
      <c r="A2449" s="12" t="s">
        <v>442</v>
      </c>
      <c r="B2449" s="12" t="s">
        <v>4</v>
      </c>
      <c r="C2449" s="12">
        <v>2012</v>
      </c>
      <c r="D2449" s="12" t="s">
        <v>381</v>
      </c>
      <c r="E2449" s="12" t="s">
        <v>374</v>
      </c>
      <c r="F2449" s="12">
        <v>12</v>
      </c>
      <c r="G2449" s="15">
        <v>1277638.7499999993</v>
      </c>
    </row>
    <row r="2450" spans="1:7" x14ac:dyDescent="0.2">
      <c r="A2450" s="12" t="s">
        <v>442</v>
      </c>
      <c r="B2450" s="12" t="s">
        <v>4</v>
      </c>
      <c r="C2450" s="12">
        <v>2013</v>
      </c>
      <c r="D2450" s="12" t="s">
        <v>380</v>
      </c>
      <c r="E2450" s="12" t="s">
        <v>370</v>
      </c>
      <c r="F2450" s="12">
        <v>8</v>
      </c>
      <c r="G2450" s="15">
        <v>1270503.31</v>
      </c>
    </row>
    <row r="2451" spans="1:7" x14ac:dyDescent="0.2">
      <c r="A2451" s="12" t="s">
        <v>443</v>
      </c>
      <c r="B2451" s="12" t="s">
        <v>4</v>
      </c>
      <c r="C2451" s="12">
        <v>2013</v>
      </c>
      <c r="D2451" s="12" t="s">
        <v>381</v>
      </c>
      <c r="E2451" s="12" t="s">
        <v>373</v>
      </c>
      <c r="F2451" s="12">
        <v>11</v>
      </c>
      <c r="G2451" s="15">
        <v>1268240.76</v>
      </c>
    </row>
    <row r="2452" spans="1:7" x14ac:dyDescent="0.2">
      <c r="A2452" s="12" t="s">
        <v>443</v>
      </c>
      <c r="B2452" s="12" t="s">
        <v>4</v>
      </c>
      <c r="C2452" s="12">
        <v>2014</v>
      </c>
      <c r="D2452" s="12" t="s">
        <v>382</v>
      </c>
      <c r="E2452" s="12" t="s">
        <v>376</v>
      </c>
      <c r="F2452" s="12">
        <v>2</v>
      </c>
      <c r="G2452" s="15">
        <v>1264100.4999999998</v>
      </c>
    </row>
    <row r="2453" spans="1:7" x14ac:dyDescent="0.2">
      <c r="A2453" s="12" t="s">
        <v>442</v>
      </c>
      <c r="B2453" s="12" t="s">
        <v>4</v>
      </c>
      <c r="C2453" s="12">
        <v>2013</v>
      </c>
      <c r="D2453" s="12" t="s">
        <v>379</v>
      </c>
      <c r="E2453" s="12" t="s">
        <v>367</v>
      </c>
      <c r="F2453" s="12">
        <v>5</v>
      </c>
      <c r="G2453" s="15">
        <v>1258306.9499999997</v>
      </c>
    </row>
    <row r="2454" spans="1:7" x14ac:dyDescent="0.2">
      <c r="A2454" s="12" t="s">
        <v>452</v>
      </c>
      <c r="B2454" s="12" t="s">
        <v>4</v>
      </c>
      <c r="C2454" s="12">
        <v>2014</v>
      </c>
      <c r="D2454" s="12" t="s">
        <v>382</v>
      </c>
      <c r="E2454" s="12" t="s">
        <v>376</v>
      </c>
      <c r="F2454" s="12">
        <v>2</v>
      </c>
      <c r="G2454" s="15">
        <v>1251377.9099999995</v>
      </c>
    </row>
    <row r="2455" spans="1:7" x14ac:dyDescent="0.2">
      <c r="A2455" s="12" t="s">
        <v>452</v>
      </c>
      <c r="B2455" s="12" t="s">
        <v>4</v>
      </c>
      <c r="C2455" s="12">
        <v>2014</v>
      </c>
      <c r="D2455" s="12" t="s">
        <v>382</v>
      </c>
      <c r="E2455" s="12" t="s">
        <v>377</v>
      </c>
      <c r="F2455" s="12">
        <v>3</v>
      </c>
      <c r="G2455" s="15">
        <v>1250347.5299999998</v>
      </c>
    </row>
    <row r="2456" spans="1:7" x14ac:dyDescent="0.2">
      <c r="A2456" s="12" t="s">
        <v>430</v>
      </c>
      <c r="B2456" s="12" t="s">
        <v>4</v>
      </c>
      <c r="C2456" s="12">
        <v>2014</v>
      </c>
      <c r="D2456" s="12" t="s">
        <v>382</v>
      </c>
      <c r="E2456" s="12" t="s">
        <v>375</v>
      </c>
      <c r="F2456" s="12">
        <v>1</v>
      </c>
      <c r="G2456" s="15">
        <v>1248504.4899999993</v>
      </c>
    </row>
    <row r="2457" spans="1:7" x14ac:dyDescent="0.2">
      <c r="A2457" s="12" t="s">
        <v>452</v>
      </c>
      <c r="B2457" s="12" t="s">
        <v>4</v>
      </c>
      <c r="C2457" s="12">
        <v>2014</v>
      </c>
      <c r="D2457" s="12" t="s">
        <v>382</v>
      </c>
      <c r="E2457" s="12" t="s">
        <v>375</v>
      </c>
      <c r="F2457" s="12">
        <v>1</v>
      </c>
      <c r="G2457" s="15">
        <v>1220921.4699999995</v>
      </c>
    </row>
    <row r="2458" spans="1:7" x14ac:dyDescent="0.2">
      <c r="A2458" s="12" t="s">
        <v>443</v>
      </c>
      <c r="B2458" s="12" t="s">
        <v>4</v>
      </c>
      <c r="C2458" s="12">
        <v>2014</v>
      </c>
      <c r="D2458" s="12" t="s">
        <v>382</v>
      </c>
      <c r="E2458" s="12" t="s">
        <v>377</v>
      </c>
      <c r="F2458" s="12">
        <v>3</v>
      </c>
      <c r="G2458" s="15">
        <v>1218232.8000000003</v>
      </c>
    </row>
    <row r="2459" spans="1:7" x14ac:dyDescent="0.2">
      <c r="A2459" s="12" t="s">
        <v>443</v>
      </c>
      <c r="B2459" s="12" t="s">
        <v>4</v>
      </c>
      <c r="C2459" s="12">
        <v>2014</v>
      </c>
      <c r="D2459" s="12" t="s">
        <v>381</v>
      </c>
      <c r="E2459" s="12" t="s">
        <v>372</v>
      </c>
      <c r="F2459" s="12">
        <v>10</v>
      </c>
      <c r="G2459" s="15">
        <v>1200249.7700000005</v>
      </c>
    </row>
    <row r="2460" spans="1:7" x14ac:dyDescent="0.2">
      <c r="A2460" s="12" t="s">
        <v>443</v>
      </c>
      <c r="B2460" s="12" t="s">
        <v>4</v>
      </c>
      <c r="C2460" s="12">
        <v>2013</v>
      </c>
      <c r="D2460" s="12" t="s">
        <v>381</v>
      </c>
      <c r="E2460" s="12" t="s">
        <v>372</v>
      </c>
      <c r="F2460" s="12">
        <v>10</v>
      </c>
      <c r="G2460" s="15">
        <v>1197274.0799999998</v>
      </c>
    </row>
    <row r="2461" spans="1:7" x14ac:dyDescent="0.2">
      <c r="A2461" s="12" t="s">
        <v>443</v>
      </c>
      <c r="B2461" s="12" t="s">
        <v>4</v>
      </c>
      <c r="C2461" s="12">
        <v>2014</v>
      </c>
      <c r="D2461" s="12" t="s">
        <v>382</v>
      </c>
      <c r="E2461" s="12" t="s">
        <v>375</v>
      </c>
      <c r="F2461" s="12">
        <v>1</v>
      </c>
      <c r="G2461" s="15">
        <v>1192443.9199999992</v>
      </c>
    </row>
    <row r="2462" spans="1:7" x14ac:dyDescent="0.2">
      <c r="A2462" s="12" t="s">
        <v>447</v>
      </c>
      <c r="B2462" s="12" t="s">
        <v>4</v>
      </c>
      <c r="C2462" s="12">
        <v>2014</v>
      </c>
      <c r="D2462" s="12" t="s">
        <v>381</v>
      </c>
      <c r="E2462" s="12" t="s">
        <v>372</v>
      </c>
      <c r="F2462" s="12">
        <v>10</v>
      </c>
      <c r="G2462" s="15">
        <v>1183507.7400000007</v>
      </c>
    </row>
    <row r="2463" spans="1:7" x14ac:dyDescent="0.2">
      <c r="A2463" s="12" t="s">
        <v>443</v>
      </c>
      <c r="B2463" s="12" t="s">
        <v>4</v>
      </c>
      <c r="C2463" s="12">
        <v>2014</v>
      </c>
      <c r="D2463" s="12" t="s">
        <v>379</v>
      </c>
      <c r="E2463" s="12" t="s">
        <v>366</v>
      </c>
      <c r="F2463" s="12">
        <v>4</v>
      </c>
      <c r="G2463" s="15">
        <v>1173273.55</v>
      </c>
    </row>
    <row r="2464" spans="1:7" x14ac:dyDescent="0.2">
      <c r="A2464" s="12" t="s">
        <v>436</v>
      </c>
      <c r="B2464" s="12" t="s">
        <v>4</v>
      </c>
      <c r="C2464" s="12">
        <v>2013</v>
      </c>
      <c r="D2464" s="12" t="s">
        <v>379</v>
      </c>
      <c r="E2464" s="12" t="s">
        <v>368</v>
      </c>
      <c r="F2464" s="12">
        <v>6</v>
      </c>
      <c r="G2464" s="15">
        <v>1171847.0399999998</v>
      </c>
    </row>
    <row r="2465" spans="1:7" x14ac:dyDescent="0.2">
      <c r="A2465" s="12" t="s">
        <v>443</v>
      </c>
      <c r="B2465" s="12" t="s">
        <v>4</v>
      </c>
      <c r="C2465" s="12">
        <v>2013</v>
      </c>
      <c r="D2465" s="12" t="s">
        <v>379</v>
      </c>
      <c r="E2465" s="12" t="s">
        <v>366</v>
      </c>
      <c r="F2465" s="12">
        <v>4</v>
      </c>
      <c r="G2465" s="15">
        <v>1160501.06</v>
      </c>
    </row>
    <row r="2466" spans="1:7" x14ac:dyDescent="0.2">
      <c r="A2466" s="12" t="s">
        <v>453</v>
      </c>
      <c r="B2466" s="12" t="s">
        <v>4</v>
      </c>
      <c r="C2466" s="12">
        <v>2010</v>
      </c>
      <c r="D2466" s="12" t="s">
        <v>380</v>
      </c>
      <c r="E2466" s="12" t="s">
        <v>370</v>
      </c>
      <c r="F2466" s="12">
        <v>8</v>
      </c>
      <c r="G2466" s="15">
        <v>1158579.6399999994</v>
      </c>
    </row>
    <row r="2467" spans="1:7" x14ac:dyDescent="0.2">
      <c r="A2467" s="12" t="s">
        <v>434</v>
      </c>
      <c r="B2467" s="12" t="s">
        <v>11</v>
      </c>
      <c r="C2467" s="12">
        <v>2010</v>
      </c>
      <c r="D2467" s="12" t="s">
        <v>379</v>
      </c>
      <c r="E2467" s="12" t="s">
        <v>366</v>
      </c>
      <c r="F2467" s="12">
        <v>4</v>
      </c>
      <c r="G2467" s="15">
        <v>952.08029499999998</v>
      </c>
    </row>
    <row r="2468" spans="1:7" x14ac:dyDescent="0.2">
      <c r="A2468" s="12" t="s">
        <v>434</v>
      </c>
      <c r="B2468" s="12" t="s">
        <v>11</v>
      </c>
      <c r="C2468" s="12">
        <v>2010</v>
      </c>
      <c r="D2468" s="12" t="s">
        <v>379</v>
      </c>
      <c r="E2468" s="12" t="s">
        <v>367</v>
      </c>
      <c r="F2468" s="12">
        <v>5</v>
      </c>
      <c r="G2468" s="15">
        <v>50.109489000000004</v>
      </c>
    </row>
    <row r="2469" spans="1:7" x14ac:dyDescent="0.2">
      <c r="A2469" s="12" t="s">
        <v>434</v>
      </c>
      <c r="B2469" s="12" t="s">
        <v>11</v>
      </c>
      <c r="C2469" s="12">
        <v>2010</v>
      </c>
      <c r="D2469" s="12" t="s">
        <v>379</v>
      </c>
      <c r="E2469" s="12" t="s">
        <v>368</v>
      </c>
      <c r="F2469" s="12">
        <v>6</v>
      </c>
      <c r="G2469" s="15">
        <v>0</v>
      </c>
    </row>
    <row r="2470" spans="1:7" x14ac:dyDescent="0.2">
      <c r="A2470" s="12" t="s">
        <v>434</v>
      </c>
      <c r="B2470" s="12" t="s">
        <v>11</v>
      </c>
      <c r="C2470" s="12">
        <v>2010</v>
      </c>
      <c r="D2470" s="12" t="s">
        <v>380</v>
      </c>
      <c r="E2470" s="12" t="s">
        <v>369</v>
      </c>
      <c r="F2470" s="12">
        <v>7</v>
      </c>
      <c r="G2470" s="15">
        <v>8.3515809999999995</v>
      </c>
    </row>
    <row r="2471" spans="1:7" x14ac:dyDescent="0.2">
      <c r="A2471" s="12" t="s">
        <v>434</v>
      </c>
      <c r="B2471" s="12" t="s">
        <v>11</v>
      </c>
      <c r="C2471" s="12">
        <v>2010</v>
      </c>
      <c r="D2471" s="12" t="s">
        <v>380</v>
      </c>
      <c r="E2471" s="12" t="s">
        <v>370</v>
      </c>
      <c r="F2471" s="12">
        <v>8</v>
      </c>
      <c r="G2471" s="15">
        <v>16.703163</v>
      </c>
    </row>
    <row r="2472" spans="1:7" x14ac:dyDescent="0.2">
      <c r="A2472" s="12" t="s">
        <v>434</v>
      </c>
      <c r="B2472" s="12" t="s">
        <v>11</v>
      </c>
      <c r="C2472" s="12">
        <v>2010</v>
      </c>
      <c r="D2472" s="12" t="s">
        <v>380</v>
      </c>
      <c r="E2472" s="12" t="s">
        <v>371</v>
      </c>
      <c r="F2472" s="12">
        <v>9</v>
      </c>
      <c r="G2472" s="15">
        <v>175.38321200000001</v>
      </c>
    </row>
    <row r="2473" spans="1:7" x14ac:dyDescent="0.2">
      <c r="A2473" s="12" t="s">
        <v>434</v>
      </c>
      <c r="B2473" s="12" t="s">
        <v>11</v>
      </c>
      <c r="C2473" s="12">
        <v>2010</v>
      </c>
      <c r="D2473" s="12" t="s">
        <v>381</v>
      </c>
      <c r="E2473" s="12" t="s">
        <v>372</v>
      </c>
      <c r="F2473" s="12">
        <v>10</v>
      </c>
      <c r="G2473" s="15">
        <v>0</v>
      </c>
    </row>
    <row r="2474" spans="1:7" x14ac:dyDescent="0.2">
      <c r="A2474" s="12" t="s">
        <v>434</v>
      </c>
      <c r="B2474" s="12" t="s">
        <v>11</v>
      </c>
      <c r="C2474" s="12">
        <v>2010</v>
      </c>
      <c r="D2474" s="12" t="s">
        <v>381</v>
      </c>
      <c r="E2474" s="12" t="s">
        <v>373</v>
      </c>
      <c r="F2474" s="12">
        <v>11</v>
      </c>
      <c r="G2474" s="15">
        <v>50.109489000000004</v>
      </c>
    </row>
    <row r="2475" spans="1:7" x14ac:dyDescent="0.2">
      <c r="A2475" s="12" t="s">
        <v>434</v>
      </c>
      <c r="B2475" s="12" t="s">
        <v>11</v>
      </c>
      <c r="C2475" s="12">
        <v>2010</v>
      </c>
      <c r="D2475" s="12" t="s">
        <v>381</v>
      </c>
      <c r="E2475" s="12" t="s">
        <v>374</v>
      </c>
      <c r="F2475" s="12">
        <v>12</v>
      </c>
      <c r="G2475" s="15">
        <v>0</v>
      </c>
    </row>
    <row r="2476" spans="1:7" x14ac:dyDescent="0.2">
      <c r="A2476" s="12" t="s">
        <v>434</v>
      </c>
      <c r="B2476" s="12" t="s">
        <v>11</v>
      </c>
      <c r="C2476" s="12">
        <v>2011</v>
      </c>
      <c r="D2476" s="12" t="s">
        <v>382</v>
      </c>
      <c r="E2476" s="12" t="s">
        <v>375</v>
      </c>
      <c r="F2476" s="12">
        <v>1</v>
      </c>
      <c r="G2476" s="15">
        <v>0</v>
      </c>
    </row>
    <row r="2477" spans="1:7" x14ac:dyDescent="0.2">
      <c r="A2477" s="12" t="s">
        <v>434</v>
      </c>
      <c r="B2477" s="12" t="s">
        <v>11</v>
      </c>
      <c r="C2477" s="12">
        <v>2011</v>
      </c>
      <c r="D2477" s="12" t="s">
        <v>382</v>
      </c>
      <c r="E2477" s="12" t="s">
        <v>376</v>
      </c>
      <c r="F2477" s="12">
        <v>2</v>
      </c>
      <c r="G2477" s="15">
        <v>0</v>
      </c>
    </row>
    <row r="2478" spans="1:7" x14ac:dyDescent="0.2">
      <c r="A2478" s="12" t="s">
        <v>434</v>
      </c>
      <c r="B2478" s="12" t="s">
        <v>11</v>
      </c>
      <c r="C2478" s="12">
        <v>2011</v>
      </c>
      <c r="D2478" s="12" t="s">
        <v>382</v>
      </c>
      <c r="E2478" s="12" t="s">
        <v>377</v>
      </c>
      <c r="F2478" s="12">
        <v>3</v>
      </c>
      <c r="G2478" s="15">
        <v>0</v>
      </c>
    </row>
    <row r="2479" spans="1:7" x14ac:dyDescent="0.2">
      <c r="A2479" s="12" t="s">
        <v>434</v>
      </c>
      <c r="B2479" s="12" t="s">
        <v>11</v>
      </c>
      <c r="C2479" s="12">
        <v>2011</v>
      </c>
      <c r="D2479" s="12" t="s">
        <v>379</v>
      </c>
      <c r="E2479" s="12" t="s">
        <v>366</v>
      </c>
      <c r="F2479" s="12">
        <v>4</v>
      </c>
      <c r="G2479" s="15">
        <v>0</v>
      </c>
    </row>
    <row r="2480" spans="1:7" x14ac:dyDescent="0.2">
      <c r="A2480" s="12" t="s">
        <v>434</v>
      </c>
      <c r="B2480" s="12" t="s">
        <v>11</v>
      </c>
      <c r="C2480" s="12">
        <v>2011</v>
      </c>
      <c r="D2480" s="12" t="s">
        <v>379</v>
      </c>
      <c r="E2480" s="12" t="s">
        <v>367</v>
      </c>
      <c r="F2480" s="12">
        <v>5</v>
      </c>
      <c r="G2480" s="15">
        <v>0</v>
      </c>
    </row>
    <row r="2481" spans="1:7" x14ac:dyDescent="0.2">
      <c r="A2481" s="12" t="s">
        <v>434</v>
      </c>
      <c r="B2481" s="12" t="s">
        <v>11</v>
      </c>
      <c r="C2481" s="12">
        <v>2011</v>
      </c>
      <c r="D2481" s="12" t="s">
        <v>379</v>
      </c>
      <c r="E2481" s="12" t="s">
        <v>368</v>
      </c>
      <c r="F2481" s="12">
        <v>6</v>
      </c>
      <c r="G2481" s="15">
        <v>0</v>
      </c>
    </row>
    <row r="2482" spans="1:7" x14ac:dyDescent="0.2">
      <c r="A2482" s="12" t="s">
        <v>434</v>
      </c>
      <c r="B2482" s="12" t="s">
        <v>11</v>
      </c>
      <c r="C2482" s="12">
        <v>2011</v>
      </c>
      <c r="D2482" s="12" t="s">
        <v>380</v>
      </c>
      <c r="E2482" s="12" t="s">
        <v>369</v>
      </c>
      <c r="F2482" s="12">
        <v>7</v>
      </c>
      <c r="G2482" s="15">
        <v>0</v>
      </c>
    </row>
    <row r="2483" spans="1:7" x14ac:dyDescent="0.2">
      <c r="A2483" s="12" t="s">
        <v>434</v>
      </c>
      <c r="B2483" s="12" t="s">
        <v>11</v>
      </c>
      <c r="C2483" s="12">
        <v>2011</v>
      </c>
      <c r="D2483" s="12" t="s">
        <v>380</v>
      </c>
      <c r="E2483" s="12" t="s">
        <v>370</v>
      </c>
      <c r="F2483" s="12">
        <v>8</v>
      </c>
      <c r="G2483" s="15">
        <v>0</v>
      </c>
    </row>
    <row r="2484" spans="1:7" x14ac:dyDescent="0.2">
      <c r="A2484" s="12" t="s">
        <v>434</v>
      </c>
      <c r="B2484" s="12" t="s">
        <v>11</v>
      </c>
      <c r="C2484" s="12">
        <v>2011</v>
      </c>
      <c r="D2484" s="12" t="s">
        <v>380</v>
      </c>
      <c r="E2484" s="12" t="s">
        <v>371</v>
      </c>
      <c r="F2484" s="12">
        <v>9</v>
      </c>
      <c r="G2484" s="15">
        <v>0</v>
      </c>
    </row>
    <row r="2485" spans="1:7" x14ac:dyDescent="0.2">
      <c r="A2485" s="12" t="s">
        <v>434</v>
      </c>
      <c r="B2485" s="12" t="s">
        <v>11</v>
      </c>
      <c r="C2485" s="12">
        <v>2011</v>
      </c>
      <c r="D2485" s="12" t="s">
        <v>381</v>
      </c>
      <c r="E2485" s="12" t="s">
        <v>372</v>
      </c>
      <c r="F2485" s="12">
        <v>10</v>
      </c>
      <c r="G2485" s="15">
        <v>0</v>
      </c>
    </row>
    <row r="2486" spans="1:7" x14ac:dyDescent="0.2">
      <c r="A2486" s="12" t="s">
        <v>434</v>
      </c>
      <c r="B2486" s="12" t="s">
        <v>11</v>
      </c>
      <c r="C2486" s="12">
        <v>2011</v>
      </c>
      <c r="D2486" s="12" t="s">
        <v>381</v>
      </c>
      <c r="E2486" s="12" t="s">
        <v>373</v>
      </c>
      <c r="F2486" s="12">
        <v>11</v>
      </c>
      <c r="G2486" s="15">
        <v>0</v>
      </c>
    </row>
    <row r="2487" spans="1:7" x14ac:dyDescent="0.2">
      <c r="A2487" s="12" t="s">
        <v>434</v>
      </c>
      <c r="B2487" s="12" t="s">
        <v>74</v>
      </c>
      <c r="C2487" s="12">
        <v>2010</v>
      </c>
      <c r="D2487" s="12" t="s">
        <v>379</v>
      </c>
      <c r="E2487" s="12" t="s">
        <v>366</v>
      </c>
      <c r="F2487" s="12">
        <v>4</v>
      </c>
      <c r="G2487" s="15">
        <v>1140</v>
      </c>
    </row>
    <row r="2488" spans="1:7" x14ac:dyDescent="0.2">
      <c r="A2488" s="12" t="s">
        <v>434</v>
      </c>
      <c r="B2488" s="12" t="s">
        <v>74</v>
      </c>
      <c r="C2488" s="12">
        <v>2010</v>
      </c>
      <c r="D2488" s="12" t="s">
        <v>379</v>
      </c>
      <c r="E2488" s="12" t="s">
        <v>367</v>
      </c>
      <c r="F2488" s="12">
        <v>5</v>
      </c>
      <c r="G2488" s="15">
        <v>60</v>
      </c>
    </row>
    <row r="2489" spans="1:7" x14ac:dyDescent="0.2">
      <c r="A2489" s="12" t="s">
        <v>434</v>
      </c>
      <c r="B2489" s="12" t="s">
        <v>74</v>
      </c>
      <c r="C2489" s="12">
        <v>2010</v>
      </c>
      <c r="D2489" s="12" t="s">
        <v>379</v>
      </c>
      <c r="E2489" s="12" t="s">
        <v>368</v>
      </c>
      <c r="F2489" s="12">
        <v>6</v>
      </c>
      <c r="G2489" s="15">
        <v>0</v>
      </c>
    </row>
    <row r="2490" spans="1:7" x14ac:dyDescent="0.2">
      <c r="A2490" s="12" t="s">
        <v>434</v>
      </c>
      <c r="B2490" s="12" t="s">
        <v>74</v>
      </c>
      <c r="C2490" s="12">
        <v>2010</v>
      </c>
      <c r="D2490" s="12" t="s">
        <v>380</v>
      </c>
      <c r="E2490" s="12" t="s">
        <v>369</v>
      </c>
      <c r="F2490" s="12">
        <v>7</v>
      </c>
      <c r="G2490" s="15">
        <v>10</v>
      </c>
    </row>
    <row r="2491" spans="1:7" x14ac:dyDescent="0.2">
      <c r="A2491" s="12" t="s">
        <v>434</v>
      </c>
      <c r="B2491" s="12" t="s">
        <v>74</v>
      </c>
      <c r="C2491" s="12">
        <v>2010</v>
      </c>
      <c r="D2491" s="12" t="s">
        <v>380</v>
      </c>
      <c r="E2491" s="12" t="s">
        <v>370</v>
      </c>
      <c r="F2491" s="12">
        <v>8</v>
      </c>
      <c r="G2491" s="15">
        <v>20</v>
      </c>
    </row>
    <row r="2492" spans="1:7" x14ac:dyDescent="0.2">
      <c r="A2492" s="12" t="s">
        <v>434</v>
      </c>
      <c r="B2492" s="12" t="s">
        <v>74</v>
      </c>
      <c r="C2492" s="12">
        <v>2010</v>
      </c>
      <c r="D2492" s="12" t="s">
        <v>380</v>
      </c>
      <c r="E2492" s="12" t="s">
        <v>371</v>
      </c>
      <c r="F2492" s="12">
        <v>9</v>
      </c>
      <c r="G2492" s="15">
        <v>210</v>
      </c>
    </row>
    <row r="2493" spans="1:7" x14ac:dyDescent="0.2">
      <c r="A2493" s="12" t="s">
        <v>434</v>
      </c>
      <c r="B2493" s="12" t="s">
        <v>74</v>
      </c>
      <c r="C2493" s="12">
        <v>2010</v>
      </c>
      <c r="D2493" s="12" t="s">
        <v>381</v>
      </c>
      <c r="E2493" s="12" t="s">
        <v>372</v>
      </c>
      <c r="F2493" s="12">
        <v>10</v>
      </c>
      <c r="G2493" s="15">
        <v>0</v>
      </c>
    </row>
    <row r="2494" spans="1:7" x14ac:dyDescent="0.2">
      <c r="A2494" s="12" t="s">
        <v>434</v>
      </c>
      <c r="B2494" s="12" t="s">
        <v>74</v>
      </c>
      <c r="C2494" s="12">
        <v>2010</v>
      </c>
      <c r="D2494" s="12" t="s">
        <v>381</v>
      </c>
      <c r="E2494" s="12" t="s">
        <v>373</v>
      </c>
      <c r="F2494" s="12">
        <v>11</v>
      </c>
      <c r="G2494" s="15">
        <v>60</v>
      </c>
    </row>
    <row r="2495" spans="1:7" x14ac:dyDescent="0.2">
      <c r="A2495" s="12" t="s">
        <v>434</v>
      </c>
      <c r="B2495" s="12" t="s">
        <v>74</v>
      </c>
      <c r="C2495" s="12">
        <v>2010</v>
      </c>
      <c r="D2495" s="12" t="s">
        <v>381</v>
      </c>
      <c r="E2495" s="12" t="s">
        <v>374</v>
      </c>
      <c r="F2495" s="12">
        <v>12</v>
      </c>
      <c r="G2495" s="15">
        <v>0</v>
      </c>
    </row>
    <row r="2496" spans="1:7" x14ac:dyDescent="0.2">
      <c r="A2496" s="12" t="s">
        <v>434</v>
      </c>
      <c r="B2496" s="12" t="s">
        <v>74</v>
      </c>
      <c r="C2496" s="12">
        <v>2011</v>
      </c>
      <c r="D2496" s="12" t="s">
        <v>382</v>
      </c>
      <c r="E2496" s="12" t="s">
        <v>375</v>
      </c>
      <c r="F2496" s="12">
        <v>1</v>
      </c>
      <c r="G2496" s="15">
        <v>0</v>
      </c>
    </row>
    <row r="2497" spans="1:7" x14ac:dyDescent="0.2">
      <c r="A2497" s="12" t="s">
        <v>434</v>
      </c>
      <c r="B2497" s="12" t="s">
        <v>74</v>
      </c>
      <c r="C2497" s="12">
        <v>2011</v>
      </c>
      <c r="D2497" s="12" t="s">
        <v>382</v>
      </c>
      <c r="E2497" s="12" t="s">
        <v>376</v>
      </c>
      <c r="F2497" s="12">
        <v>2</v>
      </c>
      <c r="G2497" s="15">
        <v>0</v>
      </c>
    </row>
    <row r="2498" spans="1:7" x14ac:dyDescent="0.2">
      <c r="A2498" s="12" t="s">
        <v>434</v>
      </c>
      <c r="B2498" s="12" t="s">
        <v>74</v>
      </c>
      <c r="C2498" s="12">
        <v>2011</v>
      </c>
      <c r="D2498" s="12" t="s">
        <v>382</v>
      </c>
      <c r="E2498" s="12" t="s">
        <v>377</v>
      </c>
      <c r="F2498" s="12">
        <v>3</v>
      </c>
      <c r="G2498" s="15">
        <v>0</v>
      </c>
    </row>
    <row r="2499" spans="1:7" x14ac:dyDescent="0.2">
      <c r="A2499" s="12" t="s">
        <v>434</v>
      </c>
      <c r="B2499" s="12" t="s">
        <v>74</v>
      </c>
      <c r="C2499" s="12">
        <v>2011</v>
      </c>
      <c r="D2499" s="12" t="s">
        <v>379</v>
      </c>
      <c r="E2499" s="12" t="s">
        <v>366</v>
      </c>
      <c r="F2499" s="12">
        <v>4</v>
      </c>
      <c r="G2499" s="15">
        <v>0</v>
      </c>
    </row>
    <row r="2500" spans="1:7" x14ac:dyDescent="0.2">
      <c r="A2500" s="12" t="s">
        <v>434</v>
      </c>
      <c r="B2500" s="12" t="s">
        <v>74</v>
      </c>
      <c r="C2500" s="12">
        <v>2011</v>
      </c>
      <c r="D2500" s="12" t="s">
        <v>379</v>
      </c>
      <c r="E2500" s="12" t="s">
        <v>367</v>
      </c>
      <c r="F2500" s="12">
        <v>5</v>
      </c>
      <c r="G2500" s="15">
        <v>0</v>
      </c>
    </row>
    <row r="2501" spans="1:7" x14ac:dyDescent="0.2">
      <c r="A2501" s="12" t="s">
        <v>434</v>
      </c>
      <c r="B2501" s="12" t="s">
        <v>74</v>
      </c>
      <c r="C2501" s="12">
        <v>2011</v>
      </c>
      <c r="D2501" s="12" t="s">
        <v>379</v>
      </c>
      <c r="E2501" s="12" t="s">
        <v>368</v>
      </c>
      <c r="F2501" s="12">
        <v>6</v>
      </c>
      <c r="G2501" s="15">
        <v>0</v>
      </c>
    </row>
    <row r="2502" spans="1:7" x14ac:dyDescent="0.2">
      <c r="A2502" s="12" t="s">
        <v>434</v>
      </c>
      <c r="B2502" s="12" t="s">
        <v>74</v>
      </c>
      <c r="C2502" s="12">
        <v>2011</v>
      </c>
      <c r="D2502" s="12" t="s">
        <v>380</v>
      </c>
      <c r="E2502" s="12" t="s">
        <v>369</v>
      </c>
      <c r="F2502" s="12">
        <v>7</v>
      </c>
      <c r="G2502" s="15">
        <v>0</v>
      </c>
    </row>
    <row r="2503" spans="1:7" x14ac:dyDescent="0.2">
      <c r="A2503" s="12" t="s">
        <v>434</v>
      </c>
      <c r="B2503" s="12" t="s">
        <v>74</v>
      </c>
      <c r="C2503" s="12">
        <v>2011</v>
      </c>
      <c r="D2503" s="12" t="s">
        <v>380</v>
      </c>
      <c r="E2503" s="12" t="s">
        <v>370</v>
      </c>
      <c r="F2503" s="12">
        <v>8</v>
      </c>
      <c r="G2503" s="15">
        <v>0</v>
      </c>
    </row>
    <row r="2504" spans="1:7" x14ac:dyDescent="0.2">
      <c r="A2504" s="12" t="s">
        <v>434</v>
      </c>
      <c r="B2504" s="12" t="s">
        <v>74</v>
      </c>
      <c r="C2504" s="12">
        <v>2011</v>
      </c>
      <c r="D2504" s="12" t="s">
        <v>380</v>
      </c>
      <c r="E2504" s="12" t="s">
        <v>371</v>
      </c>
      <c r="F2504" s="12">
        <v>9</v>
      </c>
      <c r="G2504" s="15">
        <v>0</v>
      </c>
    </row>
    <row r="2505" spans="1:7" x14ac:dyDescent="0.2">
      <c r="A2505" s="12" t="s">
        <v>434</v>
      </c>
      <c r="B2505" s="12" t="s">
        <v>74</v>
      </c>
      <c r="C2505" s="12">
        <v>2011</v>
      </c>
      <c r="D2505" s="12" t="s">
        <v>381</v>
      </c>
      <c r="E2505" s="12" t="s">
        <v>372</v>
      </c>
      <c r="F2505" s="12">
        <v>10</v>
      </c>
      <c r="G2505" s="15">
        <v>0</v>
      </c>
    </row>
    <row r="2506" spans="1:7" x14ac:dyDescent="0.2">
      <c r="A2506" s="12" t="s">
        <v>434</v>
      </c>
      <c r="B2506" s="12" t="s">
        <v>74</v>
      </c>
      <c r="C2506" s="12">
        <v>2011</v>
      </c>
      <c r="D2506" s="12" t="s">
        <v>381</v>
      </c>
      <c r="E2506" s="12" t="s">
        <v>373</v>
      </c>
      <c r="F2506" s="12">
        <v>11</v>
      </c>
      <c r="G2506" s="15">
        <v>0</v>
      </c>
    </row>
    <row r="2507" spans="1:7" x14ac:dyDescent="0.2">
      <c r="A2507" s="12" t="s">
        <v>453</v>
      </c>
      <c r="B2507" s="12" t="s">
        <v>4</v>
      </c>
      <c r="C2507" s="12">
        <v>2010</v>
      </c>
      <c r="D2507" s="12" t="s">
        <v>380</v>
      </c>
      <c r="E2507" s="12" t="s">
        <v>369</v>
      </c>
      <c r="F2507" s="12">
        <v>7</v>
      </c>
      <c r="G2507" s="15">
        <v>1157842.9999999993</v>
      </c>
    </row>
    <row r="2508" spans="1:7" x14ac:dyDescent="0.2">
      <c r="A2508" s="12" t="s">
        <v>436</v>
      </c>
      <c r="B2508" s="12" t="s">
        <v>4</v>
      </c>
      <c r="C2508" s="12">
        <v>2013</v>
      </c>
      <c r="D2508" s="12" t="s">
        <v>382</v>
      </c>
      <c r="E2508" s="12" t="s">
        <v>376</v>
      </c>
      <c r="F2508" s="12">
        <v>2</v>
      </c>
      <c r="G2508" s="15">
        <v>1156587.189999999</v>
      </c>
    </row>
    <row r="2509" spans="1:7" x14ac:dyDescent="0.2">
      <c r="A2509" s="12" t="s">
        <v>442</v>
      </c>
      <c r="B2509" s="12" t="s">
        <v>4</v>
      </c>
      <c r="C2509" s="12">
        <v>2013</v>
      </c>
      <c r="D2509" s="12" t="s">
        <v>382</v>
      </c>
      <c r="E2509" s="12" t="s">
        <v>375</v>
      </c>
      <c r="F2509" s="12">
        <v>1</v>
      </c>
      <c r="G2509" s="15">
        <v>1155236.1100000001</v>
      </c>
    </row>
    <row r="2510" spans="1:7" x14ac:dyDescent="0.2">
      <c r="A2510" s="12" t="s">
        <v>443</v>
      </c>
      <c r="B2510" s="12" t="s">
        <v>4</v>
      </c>
      <c r="C2510" s="12">
        <v>2010</v>
      </c>
      <c r="D2510" s="12" t="s">
        <v>382</v>
      </c>
      <c r="E2510" s="12" t="s">
        <v>375</v>
      </c>
      <c r="F2510" s="12">
        <v>1</v>
      </c>
      <c r="G2510" s="15">
        <v>1148705.1299999999</v>
      </c>
    </row>
    <row r="2511" spans="1:7" x14ac:dyDescent="0.2">
      <c r="A2511" s="12" t="s">
        <v>452</v>
      </c>
      <c r="B2511" s="12" t="s">
        <v>4</v>
      </c>
      <c r="C2511" s="12">
        <v>2014</v>
      </c>
      <c r="D2511" s="12" t="s">
        <v>380</v>
      </c>
      <c r="E2511" s="12" t="s">
        <v>369</v>
      </c>
      <c r="F2511" s="12">
        <v>7</v>
      </c>
      <c r="G2511" s="15">
        <v>1145317.3700000003</v>
      </c>
    </row>
    <row r="2512" spans="1:7" x14ac:dyDescent="0.2">
      <c r="A2512" s="12" t="s">
        <v>430</v>
      </c>
      <c r="B2512" s="12" t="s">
        <v>4</v>
      </c>
      <c r="C2512" s="12">
        <v>2014</v>
      </c>
      <c r="D2512" s="12" t="s">
        <v>382</v>
      </c>
      <c r="E2512" s="12" t="s">
        <v>376</v>
      </c>
      <c r="F2512" s="12">
        <v>2</v>
      </c>
      <c r="G2512" s="15">
        <v>1144213.3599999994</v>
      </c>
    </row>
    <row r="2513" spans="1:7" x14ac:dyDescent="0.2">
      <c r="A2513" s="12" t="s">
        <v>442</v>
      </c>
      <c r="B2513" s="12" t="s">
        <v>4</v>
      </c>
      <c r="C2513" s="12">
        <v>2013</v>
      </c>
      <c r="D2513" s="12" t="s">
        <v>382</v>
      </c>
      <c r="E2513" s="12" t="s">
        <v>376</v>
      </c>
      <c r="F2513" s="12">
        <v>2</v>
      </c>
      <c r="G2513" s="15">
        <v>1131196.1899999992</v>
      </c>
    </row>
    <row r="2514" spans="1:7" x14ac:dyDescent="0.2">
      <c r="A2514" s="12" t="s">
        <v>443</v>
      </c>
      <c r="B2514" s="12" t="s">
        <v>4</v>
      </c>
      <c r="C2514" s="12">
        <v>2012</v>
      </c>
      <c r="D2514" s="12" t="s">
        <v>381</v>
      </c>
      <c r="E2514" s="12" t="s">
        <v>374</v>
      </c>
      <c r="F2514" s="12">
        <v>12</v>
      </c>
      <c r="G2514" s="15">
        <v>1126333.0000000002</v>
      </c>
    </row>
    <row r="2515" spans="1:7" x14ac:dyDescent="0.2">
      <c r="A2515" s="12" t="s">
        <v>436</v>
      </c>
      <c r="B2515" s="12" t="s">
        <v>4</v>
      </c>
      <c r="C2515" s="12">
        <v>2013</v>
      </c>
      <c r="D2515" s="12" t="s">
        <v>380</v>
      </c>
      <c r="E2515" s="12" t="s">
        <v>370</v>
      </c>
      <c r="F2515" s="12">
        <v>8</v>
      </c>
      <c r="G2515" s="15">
        <v>1119919.1399999997</v>
      </c>
    </row>
    <row r="2516" spans="1:7" x14ac:dyDescent="0.2">
      <c r="A2516" s="12" t="s">
        <v>443</v>
      </c>
      <c r="B2516" s="12" t="s">
        <v>4</v>
      </c>
      <c r="C2516" s="12">
        <v>2013</v>
      </c>
      <c r="D2516" s="12" t="s">
        <v>380</v>
      </c>
      <c r="E2516" s="12" t="s">
        <v>370</v>
      </c>
      <c r="F2516" s="12">
        <v>8</v>
      </c>
      <c r="G2516" s="15">
        <v>1118561.47</v>
      </c>
    </row>
    <row r="2517" spans="1:7" x14ac:dyDescent="0.2">
      <c r="A2517" s="12" t="s">
        <v>443</v>
      </c>
      <c r="B2517" s="12" t="s">
        <v>4</v>
      </c>
      <c r="C2517" s="12">
        <v>2013</v>
      </c>
      <c r="D2517" s="12" t="s">
        <v>380</v>
      </c>
      <c r="E2517" s="12" t="s">
        <v>369</v>
      </c>
      <c r="F2517" s="12">
        <v>7</v>
      </c>
      <c r="G2517" s="15">
        <v>1115215.6299999999</v>
      </c>
    </row>
    <row r="2518" spans="1:7" x14ac:dyDescent="0.2">
      <c r="A2518" s="12" t="s">
        <v>419</v>
      </c>
      <c r="B2518" s="12" t="s">
        <v>4</v>
      </c>
      <c r="C2518" s="12">
        <v>2011</v>
      </c>
      <c r="D2518" s="12" t="s">
        <v>379</v>
      </c>
      <c r="E2518" s="12" t="s">
        <v>366</v>
      </c>
      <c r="F2518" s="12">
        <v>4</v>
      </c>
      <c r="G2518" s="15">
        <v>1114322.8700000001</v>
      </c>
    </row>
    <row r="2519" spans="1:7" x14ac:dyDescent="0.2">
      <c r="A2519" s="12" t="s">
        <v>443</v>
      </c>
      <c r="B2519" s="12" t="s">
        <v>4</v>
      </c>
      <c r="C2519" s="12">
        <v>2010</v>
      </c>
      <c r="D2519" s="12" t="s">
        <v>382</v>
      </c>
      <c r="E2519" s="12" t="s">
        <v>376</v>
      </c>
      <c r="F2519" s="12">
        <v>2</v>
      </c>
      <c r="G2519" s="15">
        <v>1109312.5900000003</v>
      </c>
    </row>
    <row r="2520" spans="1:7" x14ac:dyDescent="0.2">
      <c r="A2520" s="12" t="s">
        <v>435</v>
      </c>
      <c r="B2520" s="12" t="s">
        <v>11</v>
      </c>
      <c r="C2520" s="12">
        <v>2013</v>
      </c>
      <c r="D2520" s="12" t="s">
        <v>381</v>
      </c>
      <c r="E2520" s="12" t="s">
        <v>374</v>
      </c>
      <c r="F2520" s="12">
        <v>12</v>
      </c>
      <c r="G2520" s="15">
        <v>350.76642300000003</v>
      </c>
    </row>
    <row r="2521" spans="1:7" x14ac:dyDescent="0.2">
      <c r="A2521" s="12" t="s">
        <v>435</v>
      </c>
      <c r="B2521" s="12" t="s">
        <v>11</v>
      </c>
      <c r="C2521" s="12">
        <v>2014</v>
      </c>
      <c r="D2521" s="12" t="s">
        <v>382</v>
      </c>
      <c r="E2521" s="12" t="s">
        <v>375</v>
      </c>
      <c r="F2521" s="12">
        <v>1</v>
      </c>
      <c r="G2521" s="15">
        <v>6132.1487390000002</v>
      </c>
    </row>
    <row r="2522" spans="1:7" x14ac:dyDescent="0.2">
      <c r="A2522" s="12" t="s">
        <v>435</v>
      </c>
      <c r="B2522" s="12" t="s">
        <v>11</v>
      </c>
      <c r="C2522" s="12">
        <v>2014</v>
      </c>
      <c r="D2522" s="12" t="s">
        <v>382</v>
      </c>
      <c r="E2522" s="12" t="s">
        <v>376</v>
      </c>
      <c r="F2522" s="12">
        <v>2</v>
      </c>
      <c r="G2522" s="15">
        <v>2298.7728139999999</v>
      </c>
    </row>
    <row r="2523" spans="1:7" x14ac:dyDescent="0.2">
      <c r="A2523" s="12" t="s">
        <v>435</v>
      </c>
      <c r="B2523" s="12" t="s">
        <v>11</v>
      </c>
      <c r="C2523" s="12">
        <v>2014</v>
      </c>
      <c r="D2523" s="12" t="s">
        <v>382</v>
      </c>
      <c r="E2523" s="12" t="s">
        <v>377</v>
      </c>
      <c r="F2523" s="12">
        <v>3</v>
      </c>
      <c r="G2523" s="15">
        <v>7817.0803089999999</v>
      </c>
    </row>
    <row r="2524" spans="1:7" x14ac:dyDescent="0.2">
      <c r="A2524" s="12" t="s">
        <v>435</v>
      </c>
      <c r="B2524" s="12" t="s">
        <v>11</v>
      </c>
      <c r="C2524" s="12">
        <v>2014</v>
      </c>
      <c r="D2524" s="12" t="s">
        <v>379</v>
      </c>
      <c r="E2524" s="12" t="s">
        <v>366</v>
      </c>
      <c r="F2524" s="12">
        <v>4</v>
      </c>
      <c r="G2524" s="15">
        <v>35590.264705999994</v>
      </c>
    </row>
    <row r="2525" spans="1:7" x14ac:dyDescent="0.2">
      <c r="A2525" s="12" t="s">
        <v>435</v>
      </c>
      <c r="B2525" s="12" t="s">
        <v>11</v>
      </c>
      <c r="C2525" s="12">
        <v>2014</v>
      </c>
      <c r="D2525" s="12" t="s">
        <v>379</v>
      </c>
      <c r="E2525" s="12" t="s">
        <v>367</v>
      </c>
      <c r="F2525" s="12">
        <v>5</v>
      </c>
      <c r="G2525" s="15">
        <v>51512.554888999999</v>
      </c>
    </row>
    <row r="2526" spans="1:7" x14ac:dyDescent="0.2">
      <c r="A2526" s="12" t="s">
        <v>435</v>
      </c>
      <c r="B2526" s="12" t="s">
        <v>11</v>
      </c>
      <c r="C2526" s="12">
        <v>2014</v>
      </c>
      <c r="D2526" s="12" t="s">
        <v>379</v>
      </c>
      <c r="E2526" s="12" t="s">
        <v>368</v>
      </c>
      <c r="F2526" s="12">
        <v>6</v>
      </c>
      <c r="G2526" s="15">
        <v>53717.372409000003</v>
      </c>
    </row>
    <row r="2527" spans="1:7" x14ac:dyDescent="0.2">
      <c r="A2527" s="12" t="s">
        <v>435</v>
      </c>
      <c r="B2527" s="12" t="s">
        <v>11</v>
      </c>
      <c r="C2527" s="12">
        <v>2014</v>
      </c>
      <c r="D2527" s="12" t="s">
        <v>380</v>
      </c>
      <c r="E2527" s="12" t="s">
        <v>369</v>
      </c>
      <c r="F2527" s="12">
        <v>7</v>
      </c>
      <c r="G2527" s="15">
        <v>65142.335952000023</v>
      </c>
    </row>
    <row r="2528" spans="1:7" x14ac:dyDescent="0.2">
      <c r="A2528" s="12" t="s">
        <v>435</v>
      </c>
      <c r="B2528" s="12" t="s">
        <v>11</v>
      </c>
      <c r="C2528" s="12">
        <v>2014</v>
      </c>
      <c r="D2528" s="12" t="s">
        <v>380</v>
      </c>
      <c r="E2528" s="12" t="s">
        <v>370</v>
      </c>
      <c r="F2528" s="12">
        <v>8</v>
      </c>
      <c r="G2528" s="15">
        <v>68211.542151999995</v>
      </c>
    </row>
    <row r="2529" spans="1:7" x14ac:dyDescent="0.2">
      <c r="A2529" s="12" t="s">
        <v>435</v>
      </c>
      <c r="B2529" s="12" t="s">
        <v>11</v>
      </c>
      <c r="C2529" s="12">
        <v>2014</v>
      </c>
      <c r="D2529" s="12" t="s">
        <v>380</v>
      </c>
      <c r="E2529" s="12" t="s">
        <v>371</v>
      </c>
      <c r="F2529" s="12">
        <v>9</v>
      </c>
      <c r="G2529" s="15">
        <v>70560.424458999987</v>
      </c>
    </row>
    <row r="2530" spans="1:7" x14ac:dyDescent="0.2">
      <c r="A2530" s="12" t="s">
        <v>435</v>
      </c>
      <c r="B2530" s="12" t="s">
        <v>11</v>
      </c>
      <c r="C2530" s="12">
        <v>2014</v>
      </c>
      <c r="D2530" s="12" t="s">
        <v>381</v>
      </c>
      <c r="E2530" s="12" t="s">
        <v>372</v>
      </c>
      <c r="F2530" s="12">
        <v>10</v>
      </c>
      <c r="G2530" s="15">
        <v>78020.474681000051</v>
      </c>
    </row>
    <row r="2531" spans="1:7" x14ac:dyDescent="0.2">
      <c r="A2531" s="12" t="s">
        <v>435</v>
      </c>
      <c r="B2531" s="12" t="s">
        <v>11</v>
      </c>
      <c r="C2531" s="12">
        <v>2014</v>
      </c>
      <c r="D2531" s="12" t="s">
        <v>381</v>
      </c>
      <c r="E2531" s="12" t="s">
        <v>373</v>
      </c>
      <c r="F2531" s="12">
        <v>11</v>
      </c>
      <c r="G2531" s="15">
        <v>84089.98655500001</v>
      </c>
    </row>
    <row r="2532" spans="1:7" x14ac:dyDescent="0.2">
      <c r="A2532" s="12" t="s">
        <v>435</v>
      </c>
      <c r="B2532" s="12" t="s">
        <v>11</v>
      </c>
      <c r="C2532" s="12">
        <v>2014</v>
      </c>
      <c r="D2532" s="12" t="s">
        <v>381</v>
      </c>
      <c r="E2532" s="12" t="s">
        <v>374</v>
      </c>
      <c r="F2532" s="12">
        <v>12</v>
      </c>
      <c r="G2532" s="15">
        <v>117976.52865599998</v>
      </c>
    </row>
    <row r="2533" spans="1:7" x14ac:dyDescent="0.2">
      <c r="A2533" s="12" t="s">
        <v>435</v>
      </c>
      <c r="B2533" s="12" t="s">
        <v>74</v>
      </c>
      <c r="C2533" s="12">
        <v>2013</v>
      </c>
      <c r="D2533" s="12" t="s">
        <v>381</v>
      </c>
      <c r="E2533" s="12" t="s">
        <v>374</v>
      </c>
      <c r="F2533" s="12">
        <v>12</v>
      </c>
      <c r="G2533" s="15">
        <v>300</v>
      </c>
    </row>
    <row r="2534" spans="1:7" x14ac:dyDescent="0.2">
      <c r="A2534" s="12" t="s">
        <v>435</v>
      </c>
      <c r="B2534" s="12" t="s">
        <v>74</v>
      </c>
      <c r="C2534" s="12">
        <v>2014</v>
      </c>
      <c r="D2534" s="12" t="s">
        <v>382</v>
      </c>
      <c r="E2534" s="12" t="s">
        <v>375</v>
      </c>
      <c r="F2534" s="12">
        <v>1</v>
      </c>
      <c r="G2534" s="15">
        <v>7170</v>
      </c>
    </row>
    <row r="2535" spans="1:7" x14ac:dyDescent="0.2">
      <c r="A2535" s="12" t="s">
        <v>435</v>
      </c>
      <c r="B2535" s="12" t="s">
        <v>74</v>
      </c>
      <c r="C2535" s="12">
        <v>2014</v>
      </c>
      <c r="D2535" s="12" t="s">
        <v>382</v>
      </c>
      <c r="E2535" s="12" t="s">
        <v>376</v>
      </c>
      <c r="F2535" s="12">
        <v>2</v>
      </c>
      <c r="G2535" s="15">
        <v>2010</v>
      </c>
    </row>
    <row r="2536" spans="1:7" x14ac:dyDescent="0.2">
      <c r="A2536" s="12" t="s">
        <v>435</v>
      </c>
      <c r="B2536" s="12" t="s">
        <v>74</v>
      </c>
      <c r="C2536" s="12">
        <v>2014</v>
      </c>
      <c r="D2536" s="12" t="s">
        <v>382</v>
      </c>
      <c r="E2536" s="12" t="s">
        <v>377</v>
      </c>
      <c r="F2536" s="12">
        <v>3</v>
      </c>
      <c r="G2536" s="15">
        <v>12390</v>
      </c>
    </row>
    <row r="2537" spans="1:7" x14ac:dyDescent="0.2">
      <c r="A2537" s="12" t="s">
        <v>435</v>
      </c>
      <c r="B2537" s="12" t="s">
        <v>74</v>
      </c>
      <c r="C2537" s="12">
        <v>2014</v>
      </c>
      <c r="D2537" s="12" t="s">
        <v>379</v>
      </c>
      <c r="E2537" s="12" t="s">
        <v>366</v>
      </c>
      <c r="F2537" s="12">
        <v>4</v>
      </c>
      <c r="G2537" s="15">
        <v>40320</v>
      </c>
    </row>
    <row r="2538" spans="1:7" x14ac:dyDescent="0.2">
      <c r="A2538" s="12" t="s">
        <v>435</v>
      </c>
      <c r="B2538" s="12" t="s">
        <v>74</v>
      </c>
      <c r="C2538" s="12">
        <v>2014</v>
      </c>
      <c r="D2538" s="12" t="s">
        <v>379</v>
      </c>
      <c r="E2538" s="12" t="s">
        <v>367</v>
      </c>
      <c r="F2538" s="12">
        <v>5</v>
      </c>
      <c r="G2538" s="15">
        <v>52500</v>
      </c>
    </row>
    <row r="2539" spans="1:7" x14ac:dyDescent="0.2">
      <c r="A2539" s="12" t="s">
        <v>435</v>
      </c>
      <c r="B2539" s="12" t="s">
        <v>74</v>
      </c>
      <c r="C2539" s="12">
        <v>2014</v>
      </c>
      <c r="D2539" s="12" t="s">
        <v>379</v>
      </c>
      <c r="E2539" s="12" t="s">
        <v>368</v>
      </c>
      <c r="F2539" s="12">
        <v>6</v>
      </c>
      <c r="G2539" s="15">
        <v>62070</v>
      </c>
    </row>
    <row r="2540" spans="1:7" x14ac:dyDescent="0.2">
      <c r="A2540" s="12" t="s">
        <v>435</v>
      </c>
      <c r="B2540" s="12" t="s">
        <v>74</v>
      </c>
      <c r="C2540" s="12">
        <v>2014</v>
      </c>
      <c r="D2540" s="12" t="s">
        <v>380</v>
      </c>
      <c r="E2540" s="12" t="s">
        <v>369</v>
      </c>
      <c r="F2540" s="12">
        <v>7</v>
      </c>
      <c r="G2540" s="15">
        <v>78480</v>
      </c>
    </row>
    <row r="2541" spans="1:7" x14ac:dyDescent="0.2">
      <c r="A2541" s="12" t="s">
        <v>435</v>
      </c>
      <c r="B2541" s="12" t="s">
        <v>74</v>
      </c>
      <c r="C2541" s="12">
        <v>2014</v>
      </c>
      <c r="D2541" s="12" t="s">
        <v>380</v>
      </c>
      <c r="E2541" s="12" t="s">
        <v>370</v>
      </c>
      <c r="F2541" s="12">
        <v>8</v>
      </c>
      <c r="G2541" s="15">
        <v>71940</v>
      </c>
    </row>
    <row r="2542" spans="1:7" x14ac:dyDescent="0.2">
      <c r="A2542" s="12" t="s">
        <v>435</v>
      </c>
      <c r="B2542" s="12" t="s">
        <v>74</v>
      </c>
      <c r="C2542" s="12">
        <v>2014</v>
      </c>
      <c r="D2542" s="12" t="s">
        <v>380</v>
      </c>
      <c r="E2542" s="12" t="s">
        <v>371</v>
      </c>
      <c r="F2542" s="12">
        <v>9</v>
      </c>
      <c r="G2542" s="15">
        <v>68940</v>
      </c>
    </row>
    <row r="2543" spans="1:7" x14ac:dyDescent="0.2">
      <c r="A2543" s="12" t="s">
        <v>435</v>
      </c>
      <c r="B2543" s="12" t="s">
        <v>74</v>
      </c>
      <c r="C2543" s="12">
        <v>2014</v>
      </c>
      <c r="D2543" s="12" t="s">
        <v>381</v>
      </c>
      <c r="E2543" s="12" t="s">
        <v>372</v>
      </c>
      <c r="F2543" s="12">
        <v>10</v>
      </c>
      <c r="G2543" s="15">
        <v>72510</v>
      </c>
    </row>
    <row r="2544" spans="1:7" x14ac:dyDescent="0.2">
      <c r="A2544" s="12" t="s">
        <v>435</v>
      </c>
      <c r="B2544" s="12" t="s">
        <v>74</v>
      </c>
      <c r="C2544" s="12">
        <v>2014</v>
      </c>
      <c r="D2544" s="12" t="s">
        <v>381</v>
      </c>
      <c r="E2544" s="12" t="s">
        <v>373</v>
      </c>
      <c r="F2544" s="12">
        <v>11</v>
      </c>
      <c r="G2544" s="15">
        <v>80910</v>
      </c>
    </row>
    <row r="2545" spans="1:7" x14ac:dyDescent="0.2">
      <c r="A2545" s="12" t="s">
        <v>435</v>
      </c>
      <c r="B2545" s="12" t="s">
        <v>74</v>
      </c>
      <c r="C2545" s="12">
        <v>2014</v>
      </c>
      <c r="D2545" s="12" t="s">
        <v>381</v>
      </c>
      <c r="E2545" s="12" t="s">
        <v>374</v>
      </c>
      <c r="F2545" s="12">
        <v>12</v>
      </c>
      <c r="G2545" s="15">
        <v>110640</v>
      </c>
    </row>
    <row r="2546" spans="1:7" x14ac:dyDescent="0.2">
      <c r="A2546" s="12" t="s">
        <v>452</v>
      </c>
      <c r="B2546" s="12" t="s">
        <v>4</v>
      </c>
      <c r="C2546" s="12">
        <v>2014</v>
      </c>
      <c r="D2546" s="12" t="s">
        <v>381</v>
      </c>
      <c r="E2546" s="12" t="s">
        <v>373</v>
      </c>
      <c r="F2546" s="12">
        <v>11</v>
      </c>
      <c r="G2546" s="15">
        <v>1108001.2</v>
      </c>
    </row>
    <row r="2547" spans="1:7" x14ac:dyDescent="0.2">
      <c r="A2547" s="12" t="s">
        <v>443</v>
      </c>
      <c r="B2547" s="12" t="s">
        <v>4</v>
      </c>
      <c r="C2547" s="12">
        <v>2014</v>
      </c>
      <c r="D2547" s="12" t="s">
        <v>381</v>
      </c>
      <c r="E2547" s="12" t="s">
        <v>373</v>
      </c>
      <c r="F2547" s="12">
        <v>11</v>
      </c>
      <c r="G2547" s="15">
        <v>1106992.7199999997</v>
      </c>
    </row>
    <row r="2548" spans="1:7" x14ac:dyDescent="0.2">
      <c r="A2548" s="12" t="s">
        <v>443</v>
      </c>
      <c r="B2548" s="12" t="s">
        <v>4</v>
      </c>
      <c r="C2548" s="12">
        <v>2014</v>
      </c>
      <c r="D2548" s="12" t="s">
        <v>379</v>
      </c>
      <c r="E2548" s="12" t="s">
        <v>367</v>
      </c>
      <c r="F2548" s="12">
        <v>5</v>
      </c>
      <c r="G2548" s="15">
        <v>1101460.1799999997</v>
      </c>
    </row>
    <row r="2549" spans="1:7" x14ac:dyDescent="0.2">
      <c r="A2549" s="12" t="s">
        <v>452</v>
      </c>
      <c r="B2549" s="12" t="s">
        <v>4</v>
      </c>
      <c r="C2549" s="12">
        <v>2014</v>
      </c>
      <c r="D2549" s="12" t="s">
        <v>379</v>
      </c>
      <c r="E2549" s="12" t="s">
        <v>366</v>
      </c>
      <c r="F2549" s="12">
        <v>4</v>
      </c>
      <c r="G2549" s="15">
        <v>1086849.9600000002</v>
      </c>
    </row>
    <row r="2550" spans="1:7" x14ac:dyDescent="0.2">
      <c r="A2550" s="12" t="s">
        <v>443</v>
      </c>
      <c r="B2550" s="12" t="s">
        <v>4</v>
      </c>
      <c r="C2550" s="12">
        <v>2010</v>
      </c>
      <c r="D2550" s="12" t="s">
        <v>381</v>
      </c>
      <c r="E2550" s="12" t="s">
        <v>374</v>
      </c>
      <c r="F2550" s="12">
        <v>12</v>
      </c>
      <c r="G2550" s="15">
        <v>1082840.9800000004</v>
      </c>
    </row>
    <row r="2551" spans="1:7" x14ac:dyDescent="0.2">
      <c r="A2551" s="12" t="s">
        <v>443</v>
      </c>
      <c r="B2551" s="12" t="s">
        <v>4</v>
      </c>
      <c r="C2551" s="12">
        <v>2013</v>
      </c>
      <c r="D2551" s="12" t="s">
        <v>382</v>
      </c>
      <c r="E2551" s="12" t="s">
        <v>377</v>
      </c>
      <c r="F2551" s="12">
        <v>3</v>
      </c>
      <c r="G2551" s="15">
        <v>1074290.49</v>
      </c>
    </row>
    <row r="2552" spans="1:7" x14ac:dyDescent="0.2">
      <c r="A2552" s="12" t="s">
        <v>442</v>
      </c>
      <c r="B2552" s="12" t="s">
        <v>4</v>
      </c>
      <c r="C2552" s="12">
        <v>2011</v>
      </c>
      <c r="D2552" s="12" t="s">
        <v>382</v>
      </c>
      <c r="E2552" s="12" t="s">
        <v>377</v>
      </c>
      <c r="F2552" s="12">
        <v>3</v>
      </c>
      <c r="G2552" s="15">
        <v>1073514.4799999995</v>
      </c>
    </row>
    <row r="2553" spans="1:7" x14ac:dyDescent="0.2">
      <c r="A2553" s="12" t="s">
        <v>430</v>
      </c>
      <c r="B2553" s="12" t="s">
        <v>4</v>
      </c>
      <c r="C2553" s="12">
        <v>2013</v>
      </c>
      <c r="D2553" s="12" t="s">
        <v>381</v>
      </c>
      <c r="E2553" s="12" t="s">
        <v>373</v>
      </c>
      <c r="F2553" s="12">
        <v>11</v>
      </c>
      <c r="G2553" s="15">
        <v>1067723.81</v>
      </c>
    </row>
    <row r="2554" spans="1:7" x14ac:dyDescent="0.2">
      <c r="A2554" s="12" t="s">
        <v>452</v>
      </c>
      <c r="B2554" s="12" t="s">
        <v>4</v>
      </c>
      <c r="C2554" s="12">
        <v>2014</v>
      </c>
      <c r="D2554" s="12" t="s">
        <v>381</v>
      </c>
      <c r="E2554" s="12" t="s">
        <v>372</v>
      </c>
      <c r="F2554" s="12">
        <v>10</v>
      </c>
      <c r="G2554" s="15">
        <v>1065290.5099999993</v>
      </c>
    </row>
    <row r="2555" spans="1:7" x14ac:dyDescent="0.2">
      <c r="A2555" s="12" t="s">
        <v>443</v>
      </c>
      <c r="B2555" s="12" t="s">
        <v>4</v>
      </c>
      <c r="C2555" s="12">
        <v>2012</v>
      </c>
      <c r="D2555" s="12" t="s">
        <v>381</v>
      </c>
      <c r="E2555" s="12" t="s">
        <v>373</v>
      </c>
      <c r="F2555" s="12">
        <v>11</v>
      </c>
      <c r="G2555" s="15">
        <v>1062353.4499999993</v>
      </c>
    </row>
    <row r="2556" spans="1:7" x14ac:dyDescent="0.2">
      <c r="A2556" s="12" t="s">
        <v>452</v>
      </c>
      <c r="B2556" s="12" t="s">
        <v>4</v>
      </c>
      <c r="C2556" s="12">
        <v>2014</v>
      </c>
      <c r="D2556" s="12" t="s">
        <v>379</v>
      </c>
      <c r="E2556" s="12" t="s">
        <v>368</v>
      </c>
      <c r="F2556" s="12">
        <v>6</v>
      </c>
      <c r="G2556" s="15">
        <v>1059600.1799999997</v>
      </c>
    </row>
    <row r="2557" spans="1:7" x14ac:dyDescent="0.2">
      <c r="A2557" s="12" t="s">
        <v>442</v>
      </c>
      <c r="B2557" s="12" t="s">
        <v>4</v>
      </c>
      <c r="C2557" s="12">
        <v>2013</v>
      </c>
      <c r="D2557" s="12" t="s">
        <v>380</v>
      </c>
      <c r="E2557" s="12" t="s">
        <v>369</v>
      </c>
      <c r="F2557" s="12">
        <v>7</v>
      </c>
      <c r="G2557" s="15">
        <v>1053402.2699999998</v>
      </c>
    </row>
    <row r="2558" spans="1:7" x14ac:dyDescent="0.2">
      <c r="A2558" s="12" t="s">
        <v>419</v>
      </c>
      <c r="B2558" s="12" t="s">
        <v>4</v>
      </c>
      <c r="C2558" s="12">
        <v>2011</v>
      </c>
      <c r="D2558" s="12" t="s">
        <v>382</v>
      </c>
      <c r="E2558" s="12" t="s">
        <v>376</v>
      </c>
      <c r="F2558" s="12">
        <v>2</v>
      </c>
      <c r="G2558" s="15">
        <v>1053156.9699999995</v>
      </c>
    </row>
    <row r="2559" spans="1:7" x14ac:dyDescent="0.2">
      <c r="A2559" s="12" t="s">
        <v>436</v>
      </c>
      <c r="B2559" s="12" t="s">
        <v>4</v>
      </c>
      <c r="C2559" s="12">
        <v>2013</v>
      </c>
      <c r="D2559" s="12" t="s">
        <v>382</v>
      </c>
      <c r="E2559" s="12" t="s">
        <v>377</v>
      </c>
      <c r="F2559" s="12">
        <v>3</v>
      </c>
      <c r="G2559" s="15">
        <v>1050553.3700000001</v>
      </c>
    </row>
    <row r="2560" spans="1:7" x14ac:dyDescent="0.2">
      <c r="A2560" s="12" t="s">
        <v>430</v>
      </c>
      <c r="B2560" s="12" t="s">
        <v>4</v>
      </c>
      <c r="C2560" s="12">
        <v>2013</v>
      </c>
      <c r="D2560" s="12" t="s">
        <v>381</v>
      </c>
      <c r="E2560" s="12" t="s">
        <v>372</v>
      </c>
      <c r="F2560" s="12">
        <v>10</v>
      </c>
      <c r="G2560" s="15">
        <v>1041042.1599999998</v>
      </c>
    </row>
    <row r="2561" spans="1:7" x14ac:dyDescent="0.2">
      <c r="A2561" s="12" t="s">
        <v>443</v>
      </c>
      <c r="B2561" s="12" t="s">
        <v>4</v>
      </c>
      <c r="C2561" s="12">
        <v>2012</v>
      </c>
      <c r="D2561" s="12" t="s">
        <v>381</v>
      </c>
      <c r="E2561" s="12" t="s">
        <v>372</v>
      </c>
      <c r="F2561" s="12">
        <v>10</v>
      </c>
      <c r="G2561" s="15">
        <v>1031701.5000000002</v>
      </c>
    </row>
    <row r="2562" spans="1:7" x14ac:dyDescent="0.2">
      <c r="A2562" s="12" t="s">
        <v>443</v>
      </c>
      <c r="B2562" s="12" t="s">
        <v>4</v>
      </c>
      <c r="C2562" s="12">
        <v>2013</v>
      </c>
      <c r="D2562" s="12" t="s">
        <v>379</v>
      </c>
      <c r="E2562" s="12" t="s">
        <v>367</v>
      </c>
      <c r="F2562" s="12">
        <v>5</v>
      </c>
      <c r="G2562" s="15">
        <v>1029435.0099999994</v>
      </c>
    </row>
    <row r="2563" spans="1:7" x14ac:dyDescent="0.2">
      <c r="A2563" s="12" t="s">
        <v>443</v>
      </c>
      <c r="B2563" s="12" t="s">
        <v>4</v>
      </c>
      <c r="C2563" s="12">
        <v>2013</v>
      </c>
      <c r="D2563" s="12" t="s">
        <v>379</v>
      </c>
      <c r="E2563" s="12" t="s">
        <v>368</v>
      </c>
      <c r="F2563" s="12">
        <v>6</v>
      </c>
      <c r="G2563" s="15">
        <v>1027215.06</v>
      </c>
    </row>
    <row r="2564" spans="1:7" x14ac:dyDescent="0.2">
      <c r="A2564" s="12" t="s">
        <v>443</v>
      </c>
      <c r="B2564" s="12" t="s">
        <v>4</v>
      </c>
      <c r="C2564" s="12">
        <v>2012</v>
      </c>
      <c r="D2564" s="12" t="s">
        <v>379</v>
      </c>
      <c r="E2564" s="12" t="s">
        <v>368</v>
      </c>
      <c r="F2564" s="12">
        <v>6</v>
      </c>
      <c r="G2564" s="15">
        <v>1026701.01</v>
      </c>
    </row>
    <row r="2565" spans="1:7" x14ac:dyDescent="0.2">
      <c r="A2565" s="12" t="s">
        <v>443</v>
      </c>
      <c r="B2565" s="12" t="s">
        <v>4</v>
      </c>
      <c r="C2565" s="12">
        <v>2011</v>
      </c>
      <c r="D2565" s="12" t="s">
        <v>381</v>
      </c>
      <c r="E2565" s="12" t="s">
        <v>373</v>
      </c>
      <c r="F2565" s="12">
        <v>11</v>
      </c>
      <c r="G2565" s="15">
        <v>1026025.1299999997</v>
      </c>
    </row>
    <row r="2566" spans="1:7" x14ac:dyDescent="0.2">
      <c r="A2566" s="12" t="s">
        <v>436</v>
      </c>
      <c r="B2566" s="12" t="s">
        <v>4</v>
      </c>
      <c r="C2566" s="12">
        <v>2013</v>
      </c>
      <c r="D2566" s="12" t="s">
        <v>379</v>
      </c>
      <c r="E2566" s="12" t="s">
        <v>366</v>
      </c>
      <c r="F2566" s="12">
        <v>4</v>
      </c>
      <c r="G2566" s="15">
        <v>1024865.2599999997</v>
      </c>
    </row>
    <row r="2567" spans="1:7" x14ac:dyDescent="0.2">
      <c r="A2567" s="12" t="s">
        <v>443</v>
      </c>
      <c r="B2567" s="12" t="s">
        <v>4</v>
      </c>
      <c r="C2567" s="12">
        <v>2013</v>
      </c>
      <c r="D2567" s="12" t="s">
        <v>380</v>
      </c>
      <c r="E2567" s="12" t="s">
        <v>371</v>
      </c>
      <c r="F2567" s="12">
        <v>9</v>
      </c>
      <c r="G2567" s="15">
        <v>1017513.5900000003</v>
      </c>
    </row>
    <row r="2568" spans="1:7" x14ac:dyDescent="0.2">
      <c r="A2568" s="12" t="s">
        <v>433</v>
      </c>
      <c r="B2568" s="12" t="s">
        <v>4</v>
      </c>
      <c r="C2568" s="12">
        <v>2014</v>
      </c>
      <c r="D2568" s="12" t="s">
        <v>381</v>
      </c>
      <c r="E2568" s="12" t="s">
        <v>374</v>
      </c>
      <c r="F2568" s="12">
        <v>12</v>
      </c>
      <c r="G2568" s="15">
        <v>1005870.8899999998</v>
      </c>
    </row>
    <row r="2569" spans="1:7" x14ac:dyDescent="0.2">
      <c r="A2569" s="12" t="s">
        <v>452</v>
      </c>
      <c r="B2569" s="12" t="s">
        <v>4</v>
      </c>
      <c r="C2569" s="12">
        <v>2013</v>
      </c>
      <c r="D2569" s="12" t="s">
        <v>381</v>
      </c>
      <c r="E2569" s="12" t="s">
        <v>372</v>
      </c>
      <c r="F2569" s="12">
        <v>10</v>
      </c>
      <c r="G2569" s="15">
        <v>1005218.0700000003</v>
      </c>
    </row>
    <row r="2570" spans="1:7" x14ac:dyDescent="0.2">
      <c r="A2570" s="12" t="s">
        <v>453</v>
      </c>
      <c r="B2570" s="12" t="s">
        <v>4</v>
      </c>
      <c r="C2570" s="12">
        <v>2010</v>
      </c>
      <c r="D2570" s="12" t="s">
        <v>379</v>
      </c>
      <c r="E2570" s="12" t="s">
        <v>368</v>
      </c>
      <c r="F2570" s="12">
        <v>6</v>
      </c>
      <c r="G2570" s="15">
        <v>995461.19000000029</v>
      </c>
    </row>
    <row r="2571" spans="1:7" x14ac:dyDescent="0.2">
      <c r="A2571" s="12" t="s">
        <v>455</v>
      </c>
      <c r="B2571" s="12" t="s">
        <v>4</v>
      </c>
      <c r="C2571" s="12">
        <v>2010</v>
      </c>
      <c r="D2571" s="12" t="s">
        <v>379</v>
      </c>
      <c r="E2571" s="12" t="s">
        <v>366</v>
      </c>
      <c r="F2571" s="12">
        <v>4</v>
      </c>
      <c r="G2571" s="15">
        <v>991435.66999999969</v>
      </c>
    </row>
    <row r="2572" spans="1:7" x14ac:dyDescent="0.2">
      <c r="A2572" s="12" t="s">
        <v>443</v>
      </c>
      <c r="B2572" s="12" t="s">
        <v>4</v>
      </c>
      <c r="C2572" s="12">
        <v>2014</v>
      </c>
      <c r="D2572" s="12" t="s">
        <v>379</v>
      </c>
      <c r="E2572" s="12" t="s">
        <v>368</v>
      </c>
      <c r="F2572" s="12">
        <v>6</v>
      </c>
      <c r="G2572" s="15">
        <v>991322.08000000019</v>
      </c>
    </row>
    <row r="2573" spans="1:7" x14ac:dyDescent="0.2">
      <c r="A2573" s="12" t="s">
        <v>419</v>
      </c>
      <c r="B2573" s="12" t="s">
        <v>4</v>
      </c>
      <c r="C2573" s="12">
        <v>2011</v>
      </c>
      <c r="D2573" s="12" t="s">
        <v>380</v>
      </c>
      <c r="E2573" s="12" t="s">
        <v>370</v>
      </c>
      <c r="F2573" s="12">
        <v>8</v>
      </c>
      <c r="G2573" s="15">
        <v>988318.1300000007</v>
      </c>
    </row>
    <row r="2574" spans="1:7" x14ac:dyDescent="0.2">
      <c r="A2574" s="12" t="s">
        <v>443</v>
      </c>
      <c r="B2574" s="12" t="s">
        <v>4</v>
      </c>
      <c r="C2574" s="12">
        <v>2014</v>
      </c>
      <c r="D2574" s="12" t="s">
        <v>380</v>
      </c>
      <c r="E2574" s="12" t="s">
        <v>371</v>
      </c>
      <c r="F2574" s="12">
        <v>9</v>
      </c>
      <c r="G2574" s="15">
        <v>985582.68</v>
      </c>
    </row>
    <row r="2575" spans="1:7" x14ac:dyDescent="0.2">
      <c r="A2575" s="12" t="s">
        <v>430</v>
      </c>
      <c r="B2575" s="12" t="s">
        <v>4</v>
      </c>
      <c r="C2575" s="12">
        <v>2013</v>
      </c>
      <c r="D2575" s="12" t="s">
        <v>380</v>
      </c>
      <c r="E2575" s="12" t="s">
        <v>371</v>
      </c>
      <c r="F2575" s="12">
        <v>9</v>
      </c>
      <c r="G2575" s="15">
        <v>983022.65000000049</v>
      </c>
    </row>
    <row r="2576" spans="1:7" x14ac:dyDescent="0.2">
      <c r="A2576" s="12" t="s">
        <v>443</v>
      </c>
      <c r="B2576" s="12" t="s">
        <v>4</v>
      </c>
      <c r="C2576" s="12">
        <v>2010</v>
      </c>
      <c r="D2576" s="12" t="s">
        <v>379</v>
      </c>
      <c r="E2576" s="12" t="s">
        <v>367</v>
      </c>
      <c r="F2576" s="12">
        <v>5</v>
      </c>
      <c r="G2576" s="15">
        <v>982814.84999999986</v>
      </c>
    </row>
    <row r="2577" spans="1:7" x14ac:dyDescent="0.2">
      <c r="A2577" s="12" t="s">
        <v>443</v>
      </c>
      <c r="B2577" s="12" t="s">
        <v>4</v>
      </c>
      <c r="C2577" s="12">
        <v>2012</v>
      </c>
      <c r="D2577" s="12" t="s">
        <v>382</v>
      </c>
      <c r="E2577" s="12" t="s">
        <v>376</v>
      </c>
      <c r="F2577" s="12">
        <v>2</v>
      </c>
      <c r="G2577" s="15">
        <v>982207.64999999991</v>
      </c>
    </row>
    <row r="2578" spans="1:7" x14ac:dyDescent="0.2">
      <c r="A2578" s="12" t="s">
        <v>452</v>
      </c>
      <c r="B2578" s="12" t="s">
        <v>4</v>
      </c>
      <c r="C2578" s="12">
        <v>2014</v>
      </c>
      <c r="D2578" s="12" t="s">
        <v>380</v>
      </c>
      <c r="E2578" s="12" t="s">
        <v>371</v>
      </c>
      <c r="F2578" s="12">
        <v>9</v>
      </c>
      <c r="G2578" s="15">
        <v>969613.64999999979</v>
      </c>
    </row>
    <row r="2579" spans="1:7" x14ac:dyDescent="0.2">
      <c r="A2579" s="12" t="s">
        <v>436</v>
      </c>
      <c r="B2579" s="12" t="s">
        <v>4</v>
      </c>
      <c r="C2579" s="12">
        <v>2013</v>
      </c>
      <c r="D2579" s="12" t="s">
        <v>380</v>
      </c>
      <c r="E2579" s="12" t="s">
        <v>369</v>
      </c>
      <c r="F2579" s="12">
        <v>7</v>
      </c>
      <c r="G2579" s="15">
        <v>961230.6799999997</v>
      </c>
    </row>
    <row r="2580" spans="1:7" x14ac:dyDescent="0.2">
      <c r="A2580" s="12" t="s">
        <v>452</v>
      </c>
      <c r="B2580" s="12" t="s">
        <v>4</v>
      </c>
      <c r="C2580" s="12">
        <v>2014</v>
      </c>
      <c r="D2580" s="12" t="s">
        <v>379</v>
      </c>
      <c r="E2580" s="12" t="s">
        <v>367</v>
      </c>
      <c r="F2580" s="12">
        <v>5</v>
      </c>
      <c r="G2580" s="15">
        <v>957730.10000000009</v>
      </c>
    </row>
    <row r="2581" spans="1:7" x14ac:dyDescent="0.2">
      <c r="A2581" s="12" t="s">
        <v>436</v>
      </c>
      <c r="B2581" s="12" t="s">
        <v>4</v>
      </c>
      <c r="C2581" s="12">
        <v>2012</v>
      </c>
      <c r="D2581" s="12" t="s">
        <v>381</v>
      </c>
      <c r="E2581" s="12" t="s">
        <v>374</v>
      </c>
      <c r="F2581" s="12">
        <v>12</v>
      </c>
      <c r="G2581" s="15">
        <v>956411.22999999986</v>
      </c>
    </row>
    <row r="2582" spans="1:7" x14ac:dyDescent="0.2">
      <c r="A2582" s="12" t="s">
        <v>443</v>
      </c>
      <c r="B2582" s="12" t="s">
        <v>4</v>
      </c>
      <c r="C2582" s="12">
        <v>2010</v>
      </c>
      <c r="D2582" s="12" t="s">
        <v>379</v>
      </c>
      <c r="E2582" s="12" t="s">
        <v>366</v>
      </c>
      <c r="F2582" s="12">
        <v>4</v>
      </c>
      <c r="G2582" s="15">
        <v>955922.38</v>
      </c>
    </row>
    <row r="2583" spans="1:7" x14ac:dyDescent="0.2">
      <c r="A2583" s="12" t="s">
        <v>442</v>
      </c>
      <c r="B2583" s="12" t="s">
        <v>4</v>
      </c>
      <c r="C2583" s="12">
        <v>2013</v>
      </c>
      <c r="D2583" s="12" t="s">
        <v>379</v>
      </c>
      <c r="E2583" s="12" t="s">
        <v>368</v>
      </c>
      <c r="F2583" s="12">
        <v>6</v>
      </c>
      <c r="G2583" s="15">
        <v>952572.85999999917</v>
      </c>
    </row>
    <row r="2584" spans="1:7" x14ac:dyDescent="0.2">
      <c r="A2584" s="12" t="s">
        <v>411</v>
      </c>
      <c r="B2584" s="12" t="s">
        <v>4</v>
      </c>
      <c r="C2584" s="12">
        <v>2013</v>
      </c>
      <c r="D2584" s="12" t="s">
        <v>380</v>
      </c>
      <c r="E2584" s="12" t="s">
        <v>371</v>
      </c>
      <c r="F2584" s="12">
        <v>9</v>
      </c>
      <c r="G2584" s="15">
        <v>952532.00999999978</v>
      </c>
    </row>
    <row r="2585" spans="1:7" x14ac:dyDescent="0.2">
      <c r="A2585" s="12" t="s">
        <v>443</v>
      </c>
      <c r="B2585" s="12" t="s">
        <v>4</v>
      </c>
      <c r="C2585" s="12">
        <v>2011</v>
      </c>
      <c r="D2585" s="12" t="s">
        <v>381</v>
      </c>
      <c r="E2585" s="12" t="s">
        <v>372</v>
      </c>
      <c r="F2585" s="12">
        <v>10</v>
      </c>
      <c r="G2585" s="15">
        <v>948771.36999999988</v>
      </c>
    </row>
    <row r="2586" spans="1:7" x14ac:dyDescent="0.2">
      <c r="A2586" s="12" t="s">
        <v>430</v>
      </c>
      <c r="B2586" s="12" t="s">
        <v>4</v>
      </c>
      <c r="C2586" s="12">
        <v>2013</v>
      </c>
      <c r="D2586" s="12" t="s">
        <v>379</v>
      </c>
      <c r="E2586" s="12" t="s">
        <v>366</v>
      </c>
      <c r="F2586" s="12">
        <v>4</v>
      </c>
      <c r="G2586" s="15">
        <v>947980.37000000058</v>
      </c>
    </row>
    <row r="2587" spans="1:7" x14ac:dyDescent="0.2">
      <c r="A2587" s="12" t="s">
        <v>443</v>
      </c>
      <c r="B2587" s="12" t="s">
        <v>4</v>
      </c>
      <c r="C2587" s="12">
        <v>2013</v>
      </c>
      <c r="D2587" s="12" t="s">
        <v>382</v>
      </c>
      <c r="E2587" s="12" t="s">
        <v>376</v>
      </c>
      <c r="F2587" s="12">
        <v>2</v>
      </c>
      <c r="G2587" s="15">
        <v>943723.5899999995</v>
      </c>
    </row>
    <row r="2588" spans="1:7" x14ac:dyDescent="0.2">
      <c r="A2588" s="12" t="s">
        <v>443</v>
      </c>
      <c r="B2588" s="12" t="s">
        <v>4</v>
      </c>
      <c r="C2588" s="12">
        <v>2012</v>
      </c>
      <c r="D2588" s="12" t="s">
        <v>380</v>
      </c>
      <c r="E2588" s="12" t="s">
        <v>371</v>
      </c>
      <c r="F2588" s="12">
        <v>9</v>
      </c>
      <c r="G2588" s="15">
        <v>937001.79000000015</v>
      </c>
    </row>
    <row r="2589" spans="1:7" x14ac:dyDescent="0.2">
      <c r="A2589" s="12" t="s">
        <v>436</v>
      </c>
      <c r="B2589" s="12" t="s">
        <v>11</v>
      </c>
      <c r="C2589" s="12">
        <v>2011</v>
      </c>
      <c r="D2589" s="12" t="s">
        <v>379</v>
      </c>
      <c r="E2589" s="12" t="s">
        <v>368</v>
      </c>
      <c r="F2589" s="12">
        <v>6</v>
      </c>
      <c r="G2589" s="15">
        <v>28119.774978000001</v>
      </c>
    </row>
    <row r="2590" spans="1:7" x14ac:dyDescent="0.2">
      <c r="A2590" s="12" t="s">
        <v>436</v>
      </c>
      <c r="B2590" s="12" t="s">
        <v>11</v>
      </c>
      <c r="C2590" s="12">
        <v>2011</v>
      </c>
      <c r="D2590" s="12" t="s">
        <v>380</v>
      </c>
      <c r="E2590" s="12" t="s">
        <v>369</v>
      </c>
      <c r="F2590" s="12">
        <v>7</v>
      </c>
      <c r="G2590" s="15">
        <v>59429.018976000007</v>
      </c>
    </row>
    <row r="2591" spans="1:7" x14ac:dyDescent="0.2">
      <c r="A2591" s="12" t="s">
        <v>436</v>
      </c>
      <c r="B2591" s="12" t="s">
        <v>11</v>
      </c>
      <c r="C2591" s="12">
        <v>2011</v>
      </c>
      <c r="D2591" s="12" t="s">
        <v>380</v>
      </c>
      <c r="E2591" s="12" t="s">
        <v>370</v>
      </c>
      <c r="F2591" s="12">
        <v>8</v>
      </c>
      <c r="G2591" s="15">
        <v>26923.828493999987</v>
      </c>
    </row>
    <row r="2592" spans="1:7" x14ac:dyDescent="0.2">
      <c r="A2592" s="12" t="s">
        <v>436</v>
      </c>
      <c r="B2592" s="12" t="s">
        <v>11</v>
      </c>
      <c r="C2592" s="12">
        <v>2011</v>
      </c>
      <c r="D2592" s="12" t="s">
        <v>380</v>
      </c>
      <c r="E2592" s="12" t="s">
        <v>371</v>
      </c>
      <c r="F2592" s="12">
        <v>9</v>
      </c>
      <c r="G2592" s="15">
        <v>24283.893558999982</v>
      </c>
    </row>
    <row r="2593" spans="1:7" x14ac:dyDescent="0.2">
      <c r="A2593" s="12" t="s">
        <v>436</v>
      </c>
      <c r="B2593" s="12" t="s">
        <v>11</v>
      </c>
      <c r="C2593" s="12">
        <v>2011</v>
      </c>
      <c r="D2593" s="12" t="s">
        <v>381</v>
      </c>
      <c r="E2593" s="12" t="s">
        <v>372</v>
      </c>
      <c r="F2593" s="12">
        <v>10</v>
      </c>
      <c r="G2593" s="15">
        <v>29416.775561999999</v>
      </c>
    </row>
    <row r="2594" spans="1:7" x14ac:dyDescent="0.2">
      <c r="A2594" s="12" t="s">
        <v>436</v>
      </c>
      <c r="B2594" s="12" t="s">
        <v>11</v>
      </c>
      <c r="C2594" s="12">
        <v>2011</v>
      </c>
      <c r="D2594" s="12" t="s">
        <v>381</v>
      </c>
      <c r="E2594" s="12" t="s">
        <v>373</v>
      </c>
      <c r="F2594" s="12">
        <v>11</v>
      </c>
      <c r="G2594" s="15">
        <v>70937.498337999976</v>
      </c>
    </row>
    <row r="2595" spans="1:7" x14ac:dyDescent="0.2">
      <c r="A2595" s="12" t="s">
        <v>436</v>
      </c>
      <c r="B2595" s="12" t="s">
        <v>11</v>
      </c>
      <c r="C2595" s="12">
        <v>2011</v>
      </c>
      <c r="D2595" s="12" t="s">
        <v>381</v>
      </c>
      <c r="E2595" s="12" t="s">
        <v>374</v>
      </c>
      <c r="F2595" s="12">
        <v>12</v>
      </c>
      <c r="G2595" s="15">
        <v>47029.425853999994</v>
      </c>
    </row>
    <row r="2596" spans="1:7" x14ac:dyDescent="0.2">
      <c r="A2596" s="12" t="s">
        <v>436</v>
      </c>
      <c r="B2596" s="12" t="s">
        <v>11</v>
      </c>
      <c r="C2596" s="12">
        <v>2012</v>
      </c>
      <c r="D2596" s="12" t="s">
        <v>382</v>
      </c>
      <c r="E2596" s="12" t="s">
        <v>375</v>
      </c>
      <c r="F2596" s="12">
        <v>1</v>
      </c>
      <c r="G2596" s="15">
        <v>37224.669138000005</v>
      </c>
    </row>
    <row r="2597" spans="1:7" x14ac:dyDescent="0.2">
      <c r="A2597" s="12" t="s">
        <v>436</v>
      </c>
      <c r="B2597" s="12" t="s">
        <v>11</v>
      </c>
      <c r="C2597" s="12">
        <v>2012</v>
      </c>
      <c r="D2597" s="12" t="s">
        <v>382</v>
      </c>
      <c r="E2597" s="12" t="s">
        <v>376</v>
      </c>
      <c r="F2597" s="12">
        <v>2</v>
      </c>
      <c r="G2597" s="15">
        <v>52497.206279000013</v>
      </c>
    </row>
    <row r="2598" spans="1:7" x14ac:dyDescent="0.2">
      <c r="A2598" s="12" t="s">
        <v>436</v>
      </c>
      <c r="B2598" s="12" t="s">
        <v>11</v>
      </c>
      <c r="C2598" s="12">
        <v>2012</v>
      </c>
      <c r="D2598" s="12" t="s">
        <v>382</v>
      </c>
      <c r="E2598" s="12" t="s">
        <v>377</v>
      </c>
      <c r="F2598" s="12">
        <v>3</v>
      </c>
      <c r="G2598" s="15">
        <v>64910.997074000043</v>
      </c>
    </row>
    <row r="2599" spans="1:7" x14ac:dyDescent="0.2">
      <c r="A2599" s="12" t="s">
        <v>436</v>
      </c>
      <c r="B2599" s="12" t="s">
        <v>11</v>
      </c>
      <c r="C2599" s="12">
        <v>2012</v>
      </c>
      <c r="D2599" s="12" t="s">
        <v>379</v>
      </c>
      <c r="E2599" s="12" t="s">
        <v>366</v>
      </c>
      <c r="F2599" s="12">
        <v>4</v>
      </c>
      <c r="G2599" s="15">
        <v>64836.668001000027</v>
      </c>
    </row>
    <row r="2600" spans="1:7" x14ac:dyDescent="0.2">
      <c r="A2600" s="12" t="s">
        <v>436</v>
      </c>
      <c r="B2600" s="12" t="s">
        <v>11</v>
      </c>
      <c r="C2600" s="12">
        <v>2012</v>
      </c>
      <c r="D2600" s="12" t="s">
        <v>379</v>
      </c>
      <c r="E2600" s="12" t="s">
        <v>367</v>
      </c>
      <c r="F2600" s="12">
        <v>5</v>
      </c>
      <c r="G2600" s="15">
        <v>74440.151588000022</v>
      </c>
    </row>
    <row r="2601" spans="1:7" x14ac:dyDescent="0.2">
      <c r="A2601" s="12" t="s">
        <v>436</v>
      </c>
      <c r="B2601" s="12" t="s">
        <v>11</v>
      </c>
      <c r="C2601" s="12">
        <v>2012</v>
      </c>
      <c r="D2601" s="12" t="s">
        <v>379</v>
      </c>
      <c r="E2601" s="12" t="s">
        <v>368</v>
      </c>
      <c r="F2601" s="12">
        <v>6</v>
      </c>
      <c r="G2601" s="15">
        <v>67261.967265000043</v>
      </c>
    </row>
    <row r="2602" spans="1:7" x14ac:dyDescent="0.2">
      <c r="A2602" s="12" t="s">
        <v>436</v>
      </c>
      <c r="B2602" s="12" t="s">
        <v>11</v>
      </c>
      <c r="C2602" s="12">
        <v>2012</v>
      </c>
      <c r="D2602" s="12" t="s">
        <v>380</v>
      </c>
      <c r="E2602" s="12" t="s">
        <v>369</v>
      </c>
      <c r="F2602" s="12">
        <v>7</v>
      </c>
      <c r="G2602" s="15">
        <v>91725.419888999997</v>
      </c>
    </row>
    <row r="2603" spans="1:7" x14ac:dyDescent="0.2">
      <c r="A2603" s="12" t="s">
        <v>436</v>
      </c>
      <c r="B2603" s="12" t="s">
        <v>11</v>
      </c>
      <c r="C2603" s="12">
        <v>2012</v>
      </c>
      <c r="D2603" s="12" t="s">
        <v>380</v>
      </c>
      <c r="E2603" s="12" t="s">
        <v>370</v>
      </c>
      <c r="F2603" s="12">
        <v>8</v>
      </c>
      <c r="G2603" s="15">
        <v>84379.368782999998</v>
      </c>
    </row>
    <row r="2604" spans="1:7" x14ac:dyDescent="0.2">
      <c r="A2604" s="12" t="s">
        <v>436</v>
      </c>
      <c r="B2604" s="12" t="s">
        <v>11</v>
      </c>
      <c r="C2604" s="12">
        <v>2012</v>
      </c>
      <c r="D2604" s="12" t="s">
        <v>380</v>
      </c>
      <c r="E2604" s="12" t="s">
        <v>371</v>
      </c>
      <c r="F2604" s="12">
        <v>9</v>
      </c>
      <c r="G2604" s="15">
        <v>82769.183861999976</v>
      </c>
    </row>
    <row r="2605" spans="1:7" x14ac:dyDescent="0.2">
      <c r="A2605" s="12" t="s">
        <v>436</v>
      </c>
      <c r="B2605" s="12" t="s">
        <v>11</v>
      </c>
      <c r="C2605" s="12">
        <v>2012</v>
      </c>
      <c r="D2605" s="12" t="s">
        <v>381</v>
      </c>
      <c r="E2605" s="12" t="s">
        <v>372</v>
      </c>
      <c r="F2605" s="12">
        <v>10</v>
      </c>
      <c r="G2605" s="15">
        <v>98766.638292000003</v>
      </c>
    </row>
    <row r="2606" spans="1:7" x14ac:dyDescent="0.2">
      <c r="A2606" s="12" t="s">
        <v>436</v>
      </c>
      <c r="B2606" s="12" t="s">
        <v>11</v>
      </c>
      <c r="C2606" s="12">
        <v>2012</v>
      </c>
      <c r="D2606" s="12" t="s">
        <v>381</v>
      </c>
      <c r="E2606" s="12" t="s">
        <v>373</v>
      </c>
      <c r="F2606" s="12">
        <v>11</v>
      </c>
      <c r="G2606" s="15">
        <v>128658.61892000008</v>
      </c>
    </row>
    <row r="2607" spans="1:7" x14ac:dyDescent="0.2">
      <c r="A2607" s="12" t="s">
        <v>436</v>
      </c>
      <c r="B2607" s="12" t="s">
        <v>11</v>
      </c>
      <c r="C2607" s="12">
        <v>2012</v>
      </c>
      <c r="D2607" s="12" t="s">
        <v>381</v>
      </c>
      <c r="E2607" s="12" t="s">
        <v>374</v>
      </c>
      <c r="F2607" s="12">
        <v>12</v>
      </c>
      <c r="G2607" s="15">
        <v>139415.45594600003</v>
      </c>
    </row>
    <row r="2608" spans="1:7" x14ac:dyDescent="0.2">
      <c r="A2608" s="12" t="s">
        <v>436</v>
      </c>
      <c r="B2608" s="12" t="s">
        <v>11</v>
      </c>
      <c r="C2608" s="12">
        <v>2013</v>
      </c>
      <c r="D2608" s="12" t="s">
        <v>382</v>
      </c>
      <c r="E2608" s="12" t="s">
        <v>375</v>
      </c>
      <c r="F2608" s="12">
        <v>1</v>
      </c>
      <c r="G2608" s="15">
        <v>118934.87253800008</v>
      </c>
    </row>
    <row r="2609" spans="1:7" x14ac:dyDescent="0.2">
      <c r="A2609" s="12" t="s">
        <v>436</v>
      </c>
      <c r="B2609" s="12" t="s">
        <v>11</v>
      </c>
      <c r="C2609" s="12">
        <v>2013</v>
      </c>
      <c r="D2609" s="12" t="s">
        <v>382</v>
      </c>
      <c r="E2609" s="12" t="s">
        <v>376</v>
      </c>
      <c r="F2609" s="12">
        <v>2</v>
      </c>
      <c r="G2609" s="15">
        <v>166834.53326399997</v>
      </c>
    </row>
    <row r="2610" spans="1:7" x14ac:dyDescent="0.2">
      <c r="A2610" s="12" t="s">
        <v>436</v>
      </c>
      <c r="B2610" s="12" t="s">
        <v>11</v>
      </c>
      <c r="C2610" s="12">
        <v>2013</v>
      </c>
      <c r="D2610" s="12" t="s">
        <v>382</v>
      </c>
      <c r="E2610" s="12" t="s">
        <v>377</v>
      </c>
      <c r="F2610" s="12">
        <v>3</v>
      </c>
      <c r="G2610" s="15">
        <v>154746.45414599992</v>
      </c>
    </row>
    <row r="2611" spans="1:7" x14ac:dyDescent="0.2">
      <c r="A2611" s="12" t="s">
        <v>436</v>
      </c>
      <c r="B2611" s="12" t="s">
        <v>11</v>
      </c>
      <c r="C2611" s="12">
        <v>2013</v>
      </c>
      <c r="D2611" s="12" t="s">
        <v>379</v>
      </c>
      <c r="E2611" s="12" t="s">
        <v>366</v>
      </c>
      <c r="F2611" s="12">
        <v>4</v>
      </c>
      <c r="G2611" s="15">
        <v>146091.71019599988</v>
      </c>
    </row>
    <row r="2612" spans="1:7" x14ac:dyDescent="0.2">
      <c r="A2612" s="12" t="s">
        <v>436</v>
      </c>
      <c r="B2612" s="12" t="s">
        <v>11</v>
      </c>
      <c r="C2612" s="12">
        <v>2013</v>
      </c>
      <c r="D2612" s="12" t="s">
        <v>379</v>
      </c>
      <c r="E2612" s="12" t="s">
        <v>367</v>
      </c>
      <c r="F2612" s="12">
        <v>5</v>
      </c>
      <c r="G2612" s="15">
        <v>132695.773415</v>
      </c>
    </row>
    <row r="2613" spans="1:7" x14ac:dyDescent="0.2">
      <c r="A2613" s="12" t="s">
        <v>436</v>
      </c>
      <c r="B2613" s="12" t="s">
        <v>11</v>
      </c>
      <c r="C2613" s="12">
        <v>2013</v>
      </c>
      <c r="D2613" s="12" t="s">
        <v>379</v>
      </c>
      <c r="E2613" s="12" t="s">
        <v>368</v>
      </c>
      <c r="F2613" s="12">
        <v>6</v>
      </c>
      <c r="G2613" s="15">
        <v>172000.82158800002</v>
      </c>
    </row>
    <row r="2614" spans="1:7" x14ac:dyDescent="0.2">
      <c r="A2614" s="12" t="s">
        <v>436</v>
      </c>
      <c r="B2614" s="12" t="s">
        <v>11</v>
      </c>
      <c r="C2614" s="12">
        <v>2013</v>
      </c>
      <c r="D2614" s="12" t="s">
        <v>380</v>
      </c>
      <c r="E2614" s="12" t="s">
        <v>369</v>
      </c>
      <c r="F2614" s="12">
        <v>7</v>
      </c>
      <c r="G2614" s="15">
        <v>141712.14081800001</v>
      </c>
    </row>
    <row r="2615" spans="1:7" x14ac:dyDescent="0.2">
      <c r="A2615" s="12" t="s">
        <v>436</v>
      </c>
      <c r="B2615" s="12" t="s">
        <v>11</v>
      </c>
      <c r="C2615" s="12">
        <v>2013</v>
      </c>
      <c r="D2615" s="12" t="s">
        <v>380</v>
      </c>
      <c r="E2615" s="12" t="s">
        <v>370</v>
      </c>
      <c r="F2615" s="12">
        <v>8</v>
      </c>
      <c r="G2615" s="15">
        <v>168014.61171799988</v>
      </c>
    </row>
    <row r="2616" spans="1:7" x14ac:dyDescent="0.2">
      <c r="A2616" s="12" t="s">
        <v>436</v>
      </c>
      <c r="B2616" s="12" t="s">
        <v>11</v>
      </c>
      <c r="C2616" s="12">
        <v>2013</v>
      </c>
      <c r="D2616" s="12" t="s">
        <v>380</v>
      </c>
      <c r="E2616" s="12" t="s">
        <v>371</v>
      </c>
      <c r="F2616" s="12">
        <v>9</v>
      </c>
      <c r="G2616" s="15">
        <v>198810.2334829999</v>
      </c>
    </row>
    <row r="2617" spans="1:7" x14ac:dyDescent="0.2">
      <c r="A2617" s="12" t="s">
        <v>436</v>
      </c>
      <c r="B2617" s="12" t="s">
        <v>11</v>
      </c>
      <c r="C2617" s="12">
        <v>2013</v>
      </c>
      <c r="D2617" s="12" t="s">
        <v>381</v>
      </c>
      <c r="E2617" s="12" t="s">
        <v>372</v>
      </c>
      <c r="F2617" s="12">
        <v>10</v>
      </c>
      <c r="G2617" s="15">
        <v>221838.88439399982</v>
      </c>
    </row>
    <row r="2618" spans="1:7" x14ac:dyDescent="0.2">
      <c r="A2618" s="12" t="s">
        <v>436</v>
      </c>
      <c r="B2618" s="12" t="s">
        <v>11</v>
      </c>
      <c r="C2618" s="12">
        <v>2013</v>
      </c>
      <c r="D2618" s="12" t="s">
        <v>381</v>
      </c>
      <c r="E2618" s="12" t="s">
        <v>373</v>
      </c>
      <c r="F2618" s="12">
        <v>11</v>
      </c>
      <c r="G2618" s="15">
        <v>230589.67152100004</v>
      </c>
    </row>
    <row r="2619" spans="1:7" x14ac:dyDescent="0.2">
      <c r="A2619" s="12" t="s">
        <v>436</v>
      </c>
      <c r="B2619" s="12" t="s">
        <v>11</v>
      </c>
      <c r="C2619" s="12">
        <v>2013</v>
      </c>
      <c r="D2619" s="12" t="s">
        <v>381</v>
      </c>
      <c r="E2619" s="12" t="s">
        <v>374</v>
      </c>
      <c r="F2619" s="12">
        <v>12</v>
      </c>
      <c r="G2619" s="15">
        <v>304588.85975200002</v>
      </c>
    </row>
    <row r="2620" spans="1:7" x14ac:dyDescent="0.2">
      <c r="A2620" s="12" t="s">
        <v>436</v>
      </c>
      <c r="B2620" s="12" t="s">
        <v>11</v>
      </c>
      <c r="C2620" s="12">
        <v>2014</v>
      </c>
      <c r="D2620" s="12" t="s">
        <v>382</v>
      </c>
      <c r="E2620" s="12" t="s">
        <v>375</v>
      </c>
      <c r="F2620" s="12">
        <v>1</v>
      </c>
      <c r="G2620" s="15">
        <v>255079.84922399992</v>
      </c>
    </row>
    <row r="2621" spans="1:7" x14ac:dyDescent="0.2">
      <c r="A2621" s="12" t="s">
        <v>436</v>
      </c>
      <c r="B2621" s="12" t="s">
        <v>11</v>
      </c>
      <c r="C2621" s="12">
        <v>2014</v>
      </c>
      <c r="D2621" s="12" t="s">
        <v>382</v>
      </c>
      <c r="E2621" s="12" t="s">
        <v>376</v>
      </c>
      <c r="F2621" s="12">
        <v>2</v>
      </c>
      <c r="G2621" s="15">
        <v>255963.44651299942</v>
      </c>
    </row>
    <row r="2622" spans="1:7" x14ac:dyDescent="0.2">
      <c r="A2622" s="12" t="s">
        <v>436</v>
      </c>
      <c r="B2622" s="12" t="s">
        <v>11</v>
      </c>
      <c r="C2622" s="12">
        <v>2014</v>
      </c>
      <c r="D2622" s="12" t="s">
        <v>382</v>
      </c>
      <c r="E2622" s="12" t="s">
        <v>377</v>
      </c>
      <c r="F2622" s="12">
        <v>3</v>
      </c>
      <c r="G2622" s="15">
        <v>246583.78529199999</v>
      </c>
    </row>
    <row r="2623" spans="1:7" x14ac:dyDescent="0.2">
      <c r="A2623" s="12" t="s">
        <v>436</v>
      </c>
      <c r="B2623" s="12" t="s">
        <v>11</v>
      </c>
      <c r="C2623" s="12">
        <v>2014</v>
      </c>
      <c r="D2623" s="12" t="s">
        <v>379</v>
      </c>
      <c r="E2623" s="12" t="s">
        <v>366</v>
      </c>
      <c r="F2623" s="12">
        <v>4</v>
      </c>
      <c r="G2623" s="15">
        <v>268672.88324699999</v>
      </c>
    </row>
    <row r="2624" spans="1:7" x14ac:dyDescent="0.2">
      <c r="A2624" s="12" t="s">
        <v>436</v>
      </c>
      <c r="B2624" s="12" t="s">
        <v>11</v>
      </c>
      <c r="C2624" s="12">
        <v>2014</v>
      </c>
      <c r="D2624" s="12" t="s">
        <v>379</v>
      </c>
      <c r="E2624" s="12" t="s">
        <v>367</v>
      </c>
      <c r="F2624" s="12">
        <v>5</v>
      </c>
      <c r="G2624" s="15">
        <v>293998.21911399986</v>
      </c>
    </row>
    <row r="2625" spans="1:7" x14ac:dyDescent="0.2">
      <c r="A2625" s="12" t="s">
        <v>436</v>
      </c>
      <c r="B2625" s="12" t="s">
        <v>11</v>
      </c>
      <c r="C2625" s="12">
        <v>2014</v>
      </c>
      <c r="D2625" s="12" t="s">
        <v>379</v>
      </c>
      <c r="E2625" s="12" t="s">
        <v>368</v>
      </c>
      <c r="F2625" s="12">
        <v>6</v>
      </c>
      <c r="G2625" s="15">
        <v>339505.1517669998</v>
      </c>
    </row>
    <row r="2626" spans="1:7" x14ac:dyDescent="0.2">
      <c r="A2626" s="12" t="s">
        <v>436</v>
      </c>
      <c r="B2626" s="12" t="s">
        <v>11</v>
      </c>
      <c r="C2626" s="12">
        <v>2014</v>
      </c>
      <c r="D2626" s="12" t="s">
        <v>380</v>
      </c>
      <c r="E2626" s="12" t="s">
        <v>369</v>
      </c>
      <c r="F2626" s="12">
        <v>7</v>
      </c>
      <c r="G2626" s="15">
        <v>248210.67335200007</v>
      </c>
    </row>
    <row r="2627" spans="1:7" x14ac:dyDescent="0.2">
      <c r="A2627" s="12" t="s">
        <v>436</v>
      </c>
      <c r="B2627" s="12" t="s">
        <v>11</v>
      </c>
      <c r="C2627" s="12">
        <v>2014</v>
      </c>
      <c r="D2627" s="12" t="s">
        <v>380</v>
      </c>
      <c r="E2627" s="12" t="s">
        <v>370</v>
      </c>
      <c r="F2627" s="12">
        <v>8</v>
      </c>
      <c r="G2627" s="15">
        <v>217963.7505259999</v>
      </c>
    </row>
    <row r="2628" spans="1:7" x14ac:dyDescent="0.2">
      <c r="A2628" s="12" t="s">
        <v>436</v>
      </c>
      <c r="B2628" s="12" t="s">
        <v>11</v>
      </c>
      <c r="C2628" s="12">
        <v>2014</v>
      </c>
      <c r="D2628" s="12" t="s">
        <v>380</v>
      </c>
      <c r="E2628" s="12" t="s">
        <v>371</v>
      </c>
      <c r="F2628" s="12">
        <v>9</v>
      </c>
      <c r="G2628" s="15">
        <v>237404.56200199999</v>
      </c>
    </row>
    <row r="2629" spans="1:7" x14ac:dyDescent="0.2">
      <c r="A2629" s="12" t="s">
        <v>436</v>
      </c>
      <c r="B2629" s="12" t="s">
        <v>11</v>
      </c>
      <c r="C2629" s="12">
        <v>2014</v>
      </c>
      <c r="D2629" s="12" t="s">
        <v>381</v>
      </c>
      <c r="E2629" s="12" t="s">
        <v>372</v>
      </c>
      <c r="F2629" s="12">
        <v>10</v>
      </c>
      <c r="G2629" s="15">
        <v>263504.92460299976</v>
      </c>
    </row>
    <row r="2630" spans="1:7" x14ac:dyDescent="0.2">
      <c r="A2630" s="12" t="s">
        <v>436</v>
      </c>
      <c r="B2630" s="12" t="s">
        <v>11</v>
      </c>
      <c r="C2630" s="12">
        <v>2014</v>
      </c>
      <c r="D2630" s="12" t="s">
        <v>381</v>
      </c>
      <c r="E2630" s="12" t="s">
        <v>373</v>
      </c>
      <c r="F2630" s="12">
        <v>11</v>
      </c>
      <c r="G2630" s="15">
        <v>312372.53366299957</v>
      </c>
    </row>
    <row r="2631" spans="1:7" x14ac:dyDescent="0.2">
      <c r="A2631" s="12" t="s">
        <v>436</v>
      </c>
      <c r="B2631" s="12" t="s">
        <v>11</v>
      </c>
      <c r="C2631" s="12">
        <v>2014</v>
      </c>
      <c r="D2631" s="12" t="s">
        <v>381</v>
      </c>
      <c r="E2631" s="12" t="s">
        <v>374</v>
      </c>
      <c r="F2631" s="12">
        <v>12</v>
      </c>
      <c r="G2631" s="15">
        <v>385205.84110499965</v>
      </c>
    </row>
    <row r="2632" spans="1:7" x14ac:dyDescent="0.2">
      <c r="A2632" s="12" t="s">
        <v>436</v>
      </c>
      <c r="B2632" s="12" t="s">
        <v>74</v>
      </c>
      <c r="C2632" s="12">
        <v>2011</v>
      </c>
      <c r="D2632" s="12" t="s">
        <v>379</v>
      </c>
      <c r="E2632" s="12" t="s">
        <v>368</v>
      </c>
      <c r="F2632" s="12">
        <v>6</v>
      </c>
      <c r="G2632" s="15">
        <v>36250</v>
      </c>
    </row>
    <row r="2633" spans="1:7" x14ac:dyDescent="0.2">
      <c r="A2633" s="12" t="s">
        <v>436</v>
      </c>
      <c r="B2633" s="12" t="s">
        <v>74</v>
      </c>
      <c r="C2633" s="12">
        <v>2011</v>
      </c>
      <c r="D2633" s="12" t="s">
        <v>380</v>
      </c>
      <c r="E2633" s="12" t="s">
        <v>369</v>
      </c>
      <c r="F2633" s="12">
        <v>7</v>
      </c>
      <c r="G2633" s="15">
        <v>70274</v>
      </c>
    </row>
    <row r="2634" spans="1:7" x14ac:dyDescent="0.2">
      <c r="A2634" s="12" t="s">
        <v>436</v>
      </c>
      <c r="B2634" s="12" t="s">
        <v>74</v>
      </c>
      <c r="C2634" s="12">
        <v>2011</v>
      </c>
      <c r="D2634" s="12" t="s">
        <v>380</v>
      </c>
      <c r="E2634" s="12" t="s">
        <v>370</v>
      </c>
      <c r="F2634" s="12">
        <v>8</v>
      </c>
      <c r="G2634" s="15">
        <v>29658</v>
      </c>
    </row>
    <row r="2635" spans="1:7" x14ac:dyDescent="0.2">
      <c r="A2635" s="12" t="s">
        <v>436</v>
      </c>
      <c r="B2635" s="12" t="s">
        <v>74</v>
      </c>
      <c r="C2635" s="12">
        <v>2011</v>
      </c>
      <c r="D2635" s="12" t="s">
        <v>380</v>
      </c>
      <c r="E2635" s="12" t="s">
        <v>371</v>
      </c>
      <c r="F2635" s="12">
        <v>9</v>
      </c>
      <c r="G2635" s="15">
        <v>29092</v>
      </c>
    </row>
    <row r="2636" spans="1:7" x14ac:dyDescent="0.2">
      <c r="A2636" s="12" t="s">
        <v>436</v>
      </c>
      <c r="B2636" s="12" t="s">
        <v>74</v>
      </c>
      <c r="C2636" s="12">
        <v>2011</v>
      </c>
      <c r="D2636" s="12" t="s">
        <v>381</v>
      </c>
      <c r="E2636" s="12" t="s">
        <v>372</v>
      </c>
      <c r="F2636" s="12">
        <v>10</v>
      </c>
      <c r="G2636" s="15">
        <v>34068</v>
      </c>
    </row>
    <row r="2637" spans="1:7" x14ac:dyDescent="0.2">
      <c r="A2637" s="12" t="s">
        <v>436</v>
      </c>
      <c r="B2637" s="12" t="s">
        <v>74</v>
      </c>
      <c r="C2637" s="12">
        <v>2011</v>
      </c>
      <c r="D2637" s="12" t="s">
        <v>381</v>
      </c>
      <c r="E2637" s="12" t="s">
        <v>373</v>
      </c>
      <c r="F2637" s="12">
        <v>11</v>
      </c>
      <c r="G2637" s="15">
        <v>78114</v>
      </c>
    </row>
    <row r="2638" spans="1:7" x14ac:dyDescent="0.2">
      <c r="A2638" s="12" t="s">
        <v>436</v>
      </c>
      <c r="B2638" s="12" t="s">
        <v>74</v>
      </c>
      <c r="C2638" s="12">
        <v>2011</v>
      </c>
      <c r="D2638" s="12" t="s">
        <v>381</v>
      </c>
      <c r="E2638" s="12" t="s">
        <v>374</v>
      </c>
      <c r="F2638" s="12">
        <v>12</v>
      </c>
      <c r="G2638" s="15">
        <v>56072</v>
      </c>
    </row>
    <row r="2639" spans="1:7" x14ac:dyDescent="0.2">
      <c r="A2639" s="12" t="s">
        <v>436</v>
      </c>
      <c r="B2639" s="12" t="s">
        <v>74</v>
      </c>
      <c r="C2639" s="12">
        <v>2012</v>
      </c>
      <c r="D2639" s="12" t="s">
        <v>382</v>
      </c>
      <c r="E2639" s="12" t="s">
        <v>375</v>
      </c>
      <c r="F2639" s="12">
        <v>1</v>
      </c>
      <c r="G2639" s="15">
        <v>44602</v>
      </c>
    </row>
    <row r="2640" spans="1:7" x14ac:dyDescent="0.2">
      <c r="A2640" s="12" t="s">
        <v>436</v>
      </c>
      <c r="B2640" s="12" t="s">
        <v>74</v>
      </c>
      <c r="C2640" s="12">
        <v>2012</v>
      </c>
      <c r="D2640" s="12" t="s">
        <v>382</v>
      </c>
      <c r="E2640" s="12" t="s">
        <v>376</v>
      </c>
      <c r="F2640" s="12">
        <v>2</v>
      </c>
      <c r="G2640" s="15">
        <v>62064</v>
      </c>
    </row>
    <row r="2641" spans="1:7" x14ac:dyDescent="0.2">
      <c r="A2641" s="12" t="s">
        <v>436</v>
      </c>
      <c r="B2641" s="12" t="s">
        <v>74</v>
      </c>
      <c r="C2641" s="12">
        <v>2012</v>
      </c>
      <c r="D2641" s="12" t="s">
        <v>382</v>
      </c>
      <c r="E2641" s="12" t="s">
        <v>377</v>
      </c>
      <c r="F2641" s="12">
        <v>3</v>
      </c>
      <c r="G2641" s="15">
        <v>77228</v>
      </c>
    </row>
    <row r="2642" spans="1:7" x14ac:dyDescent="0.2">
      <c r="A2642" s="12" t="s">
        <v>436</v>
      </c>
      <c r="B2642" s="12" t="s">
        <v>74</v>
      </c>
      <c r="C2642" s="12">
        <v>2012</v>
      </c>
      <c r="D2642" s="12" t="s">
        <v>379</v>
      </c>
      <c r="E2642" s="12" t="s">
        <v>366</v>
      </c>
      <c r="F2642" s="12">
        <v>4</v>
      </c>
      <c r="G2642" s="15">
        <v>74934</v>
      </c>
    </row>
    <row r="2643" spans="1:7" x14ac:dyDescent="0.2">
      <c r="A2643" s="12" t="s">
        <v>436</v>
      </c>
      <c r="B2643" s="12" t="s">
        <v>74</v>
      </c>
      <c r="C2643" s="12">
        <v>2012</v>
      </c>
      <c r="D2643" s="12" t="s">
        <v>379</v>
      </c>
      <c r="E2643" s="12" t="s">
        <v>367</v>
      </c>
      <c r="F2643" s="12">
        <v>5</v>
      </c>
      <c r="G2643" s="15">
        <v>86958</v>
      </c>
    </row>
    <row r="2644" spans="1:7" x14ac:dyDescent="0.2">
      <c r="A2644" s="12" t="s">
        <v>436</v>
      </c>
      <c r="B2644" s="12" t="s">
        <v>74</v>
      </c>
      <c r="C2644" s="12">
        <v>2012</v>
      </c>
      <c r="D2644" s="12" t="s">
        <v>379</v>
      </c>
      <c r="E2644" s="12" t="s">
        <v>368</v>
      </c>
      <c r="F2644" s="12">
        <v>6</v>
      </c>
      <c r="G2644" s="15">
        <v>80388</v>
      </c>
    </row>
    <row r="2645" spans="1:7" x14ac:dyDescent="0.2">
      <c r="A2645" s="12" t="s">
        <v>436</v>
      </c>
      <c r="B2645" s="12" t="s">
        <v>74</v>
      </c>
      <c r="C2645" s="12">
        <v>2012</v>
      </c>
      <c r="D2645" s="12" t="s">
        <v>380</v>
      </c>
      <c r="E2645" s="12" t="s">
        <v>369</v>
      </c>
      <c r="F2645" s="12">
        <v>7</v>
      </c>
      <c r="G2645" s="15">
        <v>108120</v>
      </c>
    </row>
    <row r="2646" spans="1:7" x14ac:dyDescent="0.2">
      <c r="A2646" s="12" t="s">
        <v>436</v>
      </c>
      <c r="B2646" s="12" t="s">
        <v>74</v>
      </c>
      <c r="C2646" s="12">
        <v>2012</v>
      </c>
      <c r="D2646" s="12" t="s">
        <v>380</v>
      </c>
      <c r="E2646" s="12" t="s">
        <v>370</v>
      </c>
      <c r="F2646" s="12">
        <v>8</v>
      </c>
      <c r="G2646" s="15">
        <v>100224</v>
      </c>
    </row>
    <row r="2647" spans="1:7" x14ac:dyDescent="0.2">
      <c r="A2647" s="12" t="s">
        <v>436</v>
      </c>
      <c r="B2647" s="12" t="s">
        <v>74</v>
      </c>
      <c r="C2647" s="12">
        <v>2012</v>
      </c>
      <c r="D2647" s="12" t="s">
        <v>380</v>
      </c>
      <c r="E2647" s="12" t="s">
        <v>371</v>
      </c>
      <c r="F2647" s="12">
        <v>9</v>
      </c>
      <c r="G2647" s="15">
        <v>97306</v>
      </c>
    </row>
    <row r="2648" spans="1:7" x14ac:dyDescent="0.2">
      <c r="A2648" s="12" t="s">
        <v>436</v>
      </c>
      <c r="B2648" s="12" t="s">
        <v>74</v>
      </c>
      <c r="C2648" s="12">
        <v>2012</v>
      </c>
      <c r="D2648" s="12" t="s">
        <v>381</v>
      </c>
      <c r="E2648" s="12" t="s">
        <v>372</v>
      </c>
      <c r="F2648" s="12">
        <v>10</v>
      </c>
      <c r="G2648" s="15">
        <v>117886</v>
      </c>
    </row>
    <row r="2649" spans="1:7" x14ac:dyDescent="0.2">
      <c r="A2649" s="12" t="s">
        <v>436</v>
      </c>
      <c r="B2649" s="12" t="s">
        <v>74</v>
      </c>
      <c r="C2649" s="12">
        <v>2012</v>
      </c>
      <c r="D2649" s="12" t="s">
        <v>381</v>
      </c>
      <c r="E2649" s="12" t="s">
        <v>373</v>
      </c>
      <c r="F2649" s="12">
        <v>11</v>
      </c>
      <c r="G2649" s="15">
        <v>152808</v>
      </c>
    </row>
    <row r="2650" spans="1:7" x14ac:dyDescent="0.2">
      <c r="A2650" s="12" t="s">
        <v>436</v>
      </c>
      <c r="B2650" s="12" t="s">
        <v>74</v>
      </c>
      <c r="C2650" s="12">
        <v>2012</v>
      </c>
      <c r="D2650" s="12" t="s">
        <v>381</v>
      </c>
      <c r="E2650" s="12" t="s">
        <v>374</v>
      </c>
      <c r="F2650" s="12">
        <v>12</v>
      </c>
      <c r="G2650" s="15">
        <v>160078</v>
      </c>
    </row>
    <row r="2651" spans="1:7" x14ac:dyDescent="0.2">
      <c r="A2651" s="12" t="s">
        <v>436</v>
      </c>
      <c r="B2651" s="12" t="s">
        <v>74</v>
      </c>
      <c r="C2651" s="12">
        <v>2013</v>
      </c>
      <c r="D2651" s="12" t="s">
        <v>382</v>
      </c>
      <c r="E2651" s="12" t="s">
        <v>375</v>
      </c>
      <c r="F2651" s="12">
        <v>1</v>
      </c>
      <c r="G2651" s="15">
        <v>141300</v>
      </c>
    </row>
    <row r="2652" spans="1:7" x14ac:dyDescent="0.2">
      <c r="A2652" s="12" t="s">
        <v>436</v>
      </c>
      <c r="B2652" s="12" t="s">
        <v>74</v>
      </c>
      <c r="C2652" s="12">
        <v>2013</v>
      </c>
      <c r="D2652" s="12" t="s">
        <v>382</v>
      </c>
      <c r="E2652" s="12" t="s">
        <v>376</v>
      </c>
      <c r="F2652" s="12">
        <v>2</v>
      </c>
      <c r="G2652" s="15">
        <v>190344</v>
      </c>
    </row>
    <row r="2653" spans="1:7" x14ac:dyDescent="0.2">
      <c r="A2653" s="12" t="s">
        <v>436</v>
      </c>
      <c r="B2653" s="12" t="s">
        <v>74</v>
      </c>
      <c r="C2653" s="12">
        <v>2013</v>
      </c>
      <c r="D2653" s="12" t="s">
        <v>382</v>
      </c>
      <c r="E2653" s="12" t="s">
        <v>377</v>
      </c>
      <c r="F2653" s="12">
        <v>3</v>
      </c>
      <c r="G2653" s="15">
        <v>174160</v>
      </c>
    </row>
    <row r="2654" spans="1:7" x14ac:dyDescent="0.2">
      <c r="A2654" s="12" t="s">
        <v>436</v>
      </c>
      <c r="B2654" s="12" t="s">
        <v>74</v>
      </c>
      <c r="C2654" s="12">
        <v>2013</v>
      </c>
      <c r="D2654" s="12" t="s">
        <v>379</v>
      </c>
      <c r="E2654" s="12" t="s">
        <v>366</v>
      </c>
      <c r="F2654" s="12">
        <v>4</v>
      </c>
      <c r="G2654" s="15">
        <v>171642</v>
      </c>
    </row>
    <row r="2655" spans="1:7" x14ac:dyDescent="0.2">
      <c r="A2655" s="12" t="s">
        <v>436</v>
      </c>
      <c r="B2655" s="12" t="s">
        <v>74</v>
      </c>
      <c r="C2655" s="12">
        <v>2013</v>
      </c>
      <c r="D2655" s="12" t="s">
        <v>379</v>
      </c>
      <c r="E2655" s="12" t="s">
        <v>367</v>
      </c>
      <c r="F2655" s="12">
        <v>5</v>
      </c>
      <c r="G2655" s="15">
        <v>160822</v>
      </c>
    </row>
    <row r="2656" spans="1:7" x14ac:dyDescent="0.2">
      <c r="A2656" s="12" t="s">
        <v>436</v>
      </c>
      <c r="B2656" s="12" t="s">
        <v>74</v>
      </c>
      <c r="C2656" s="12">
        <v>2013</v>
      </c>
      <c r="D2656" s="12" t="s">
        <v>379</v>
      </c>
      <c r="E2656" s="12" t="s">
        <v>368</v>
      </c>
      <c r="F2656" s="12">
        <v>6</v>
      </c>
      <c r="G2656" s="15">
        <v>197040</v>
      </c>
    </row>
    <row r="2657" spans="1:7" x14ac:dyDescent="0.2">
      <c r="A2657" s="12" t="s">
        <v>436</v>
      </c>
      <c r="B2657" s="12" t="s">
        <v>74</v>
      </c>
      <c r="C2657" s="12">
        <v>2013</v>
      </c>
      <c r="D2657" s="12" t="s">
        <v>380</v>
      </c>
      <c r="E2657" s="12" t="s">
        <v>369</v>
      </c>
      <c r="F2657" s="12">
        <v>7</v>
      </c>
      <c r="G2657" s="15">
        <v>161688</v>
      </c>
    </row>
    <row r="2658" spans="1:7" x14ac:dyDescent="0.2">
      <c r="A2658" s="12" t="s">
        <v>436</v>
      </c>
      <c r="B2658" s="12" t="s">
        <v>74</v>
      </c>
      <c r="C2658" s="12">
        <v>2013</v>
      </c>
      <c r="D2658" s="12" t="s">
        <v>380</v>
      </c>
      <c r="E2658" s="12" t="s">
        <v>370</v>
      </c>
      <c r="F2658" s="12">
        <v>8</v>
      </c>
      <c r="G2658" s="15">
        <v>190092</v>
      </c>
    </row>
    <row r="2659" spans="1:7" x14ac:dyDescent="0.2">
      <c r="A2659" s="12" t="s">
        <v>436</v>
      </c>
      <c r="B2659" s="12" t="s">
        <v>74</v>
      </c>
      <c r="C2659" s="12">
        <v>2013</v>
      </c>
      <c r="D2659" s="12" t="s">
        <v>380</v>
      </c>
      <c r="E2659" s="12" t="s">
        <v>371</v>
      </c>
      <c r="F2659" s="12">
        <v>9</v>
      </c>
      <c r="G2659" s="15">
        <v>229936</v>
      </c>
    </row>
    <row r="2660" spans="1:7" x14ac:dyDescent="0.2">
      <c r="A2660" s="12" t="s">
        <v>436</v>
      </c>
      <c r="B2660" s="12" t="s">
        <v>74</v>
      </c>
      <c r="C2660" s="12">
        <v>2013</v>
      </c>
      <c r="D2660" s="12" t="s">
        <v>381</v>
      </c>
      <c r="E2660" s="12" t="s">
        <v>372</v>
      </c>
      <c r="F2660" s="12">
        <v>10</v>
      </c>
      <c r="G2660" s="15">
        <v>268370</v>
      </c>
    </row>
    <row r="2661" spans="1:7" x14ac:dyDescent="0.2">
      <c r="A2661" s="12" t="s">
        <v>436</v>
      </c>
      <c r="B2661" s="12" t="s">
        <v>74</v>
      </c>
      <c r="C2661" s="12">
        <v>2013</v>
      </c>
      <c r="D2661" s="12" t="s">
        <v>381</v>
      </c>
      <c r="E2661" s="12" t="s">
        <v>373</v>
      </c>
      <c r="F2661" s="12">
        <v>11</v>
      </c>
      <c r="G2661" s="15">
        <v>273658</v>
      </c>
    </row>
    <row r="2662" spans="1:7" x14ac:dyDescent="0.2">
      <c r="A2662" s="12" t="s">
        <v>436</v>
      </c>
      <c r="B2662" s="12" t="s">
        <v>74</v>
      </c>
      <c r="C2662" s="12">
        <v>2013</v>
      </c>
      <c r="D2662" s="12" t="s">
        <v>381</v>
      </c>
      <c r="E2662" s="12" t="s">
        <v>374</v>
      </c>
      <c r="F2662" s="12">
        <v>12</v>
      </c>
      <c r="G2662" s="15">
        <v>362338</v>
      </c>
    </row>
    <row r="2663" spans="1:7" x14ac:dyDescent="0.2">
      <c r="A2663" s="12" t="s">
        <v>436</v>
      </c>
      <c r="B2663" s="12" t="s">
        <v>74</v>
      </c>
      <c r="C2663" s="12">
        <v>2014</v>
      </c>
      <c r="D2663" s="12" t="s">
        <v>382</v>
      </c>
      <c r="E2663" s="12" t="s">
        <v>375</v>
      </c>
      <c r="F2663" s="12">
        <v>1</v>
      </c>
      <c r="G2663" s="15">
        <v>304302</v>
      </c>
    </row>
    <row r="2664" spans="1:7" x14ac:dyDescent="0.2">
      <c r="A2664" s="12" t="s">
        <v>436</v>
      </c>
      <c r="B2664" s="12" t="s">
        <v>74</v>
      </c>
      <c r="C2664" s="12">
        <v>2014</v>
      </c>
      <c r="D2664" s="12" t="s">
        <v>382</v>
      </c>
      <c r="E2664" s="12" t="s">
        <v>376</v>
      </c>
      <c r="F2664" s="12">
        <v>2</v>
      </c>
      <c r="G2664" s="15">
        <v>320420</v>
      </c>
    </row>
    <row r="2665" spans="1:7" x14ac:dyDescent="0.2">
      <c r="A2665" s="12" t="s">
        <v>436</v>
      </c>
      <c r="B2665" s="12" t="s">
        <v>74</v>
      </c>
      <c r="C2665" s="12">
        <v>2014</v>
      </c>
      <c r="D2665" s="12" t="s">
        <v>382</v>
      </c>
      <c r="E2665" s="12" t="s">
        <v>377</v>
      </c>
      <c r="F2665" s="12">
        <v>3</v>
      </c>
      <c r="G2665" s="15">
        <v>308754</v>
      </c>
    </row>
    <row r="2666" spans="1:7" x14ac:dyDescent="0.2">
      <c r="A2666" s="12" t="s">
        <v>436</v>
      </c>
      <c r="B2666" s="12" t="s">
        <v>74</v>
      </c>
      <c r="C2666" s="12">
        <v>2014</v>
      </c>
      <c r="D2666" s="12" t="s">
        <v>379</v>
      </c>
      <c r="E2666" s="12" t="s">
        <v>366</v>
      </c>
      <c r="F2666" s="12">
        <v>4</v>
      </c>
      <c r="G2666" s="15">
        <v>323968</v>
      </c>
    </row>
    <row r="2667" spans="1:7" x14ac:dyDescent="0.2">
      <c r="A2667" s="12" t="s">
        <v>436</v>
      </c>
      <c r="B2667" s="12" t="s">
        <v>74</v>
      </c>
      <c r="C2667" s="12">
        <v>2014</v>
      </c>
      <c r="D2667" s="12" t="s">
        <v>379</v>
      </c>
      <c r="E2667" s="12" t="s">
        <v>367</v>
      </c>
      <c r="F2667" s="12">
        <v>5</v>
      </c>
      <c r="G2667" s="15">
        <v>342292</v>
      </c>
    </row>
    <row r="2668" spans="1:7" x14ac:dyDescent="0.2">
      <c r="A2668" s="12" t="s">
        <v>436</v>
      </c>
      <c r="B2668" s="12" t="s">
        <v>74</v>
      </c>
      <c r="C2668" s="12">
        <v>2014</v>
      </c>
      <c r="D2668" s="12" t="s">
        <v>379</v>
      </c>
      <c r="E2668" s="12" t="s">
        <v>368</v>
      </c>
      <c r="F2668" s="12">
        <v>6</v>
      </c>
      <c r="G2668" s="15">
        <v>350116</v>
      </c>
    </row>
    <row r="2669" spans="1:7" x14ac:dyDescent="0.2">
      <c r="A2669" s="12" t="s">
        <v>436</v>
      </c>
      <c r="B2669" s="12" t="s">
        <v>74</v>
      </c>
      <c r="C2669" s="12">
        <v>2014</v>
      </c>
      <c r="D2669" s="12" t="s">
        <v>380</v>
      </c>
      <c r="E2669" s="12" t="s">
        <v>369</v>
      </c>
      <c r="F2669" s="12">
        <v>7</v>
      </c>
      <c r="G2669" s="15">
        <v>289222</v>
      </c>
    </row>
    <row r="2670" spans="1:7" x14ac:dyDescent="0.2">
      <c r="A2670" s="12" t="s">
        <v>436</v>
      </c>
      <c r="B2670" s="12" t="s">
        <v>74</v>
      </c>
      <c r="C2670" s="12">
        <v>2014</v>
      </c>
      <c r="D2670" s="12" t="s">
        <v>380</v>
      </c>
      <c r="E2670" s="12" t="s">
        <v>370</v>
      </c>
      <c r="F2670" s="12">
        <v>8</v>
      </c>
      <c r="G2670" s="15">
        <v>260310</v>
      </c>
    </row>
    <row r="2671" spans="1:7" x14ac:dyDescent="0.2">
      <c r="A2671" s="12" t="s">
        <v>436</v>
      </c>
      <c r="B2671" s="12" t="s">
        <v>74</v>
      </c>
      <c r="C2671" s="12">
        <v>2014</v>
      </c>
      <c r="D2671" s="12" t="s">
        <v>380</v>
      </c>
      <c r="E2671" s="12" t="s">
        <v>371</v>
      </c>
      <c r="F2671" s="12">
        <v>9</v>
      </c>
      <c r="G2671" s="15">
        <v>280948</v>
      </c>
    </row>
    <row r="2672" spans="1:7" x14ac:dyDescent="0.2">
      <c r="A2672" s="12" t="s">
        <v>436</v>
      </c>
      <c r="B2672" s="12" t="s">
        <v>74</v>
      </c>
      <c r="C2672" s="12">
        <v>2014</v>
      </c>
      <c r="D2672" s="12" t="s">
        <v>381</v>
      </c>
      <c r="E2672" s="12" t="s">
        <v>372</v>
      </c>
      <c r="F2672" s="12">
        <v>10</v>
      </c>
      <c r="G2672" s="15">
        <v>307250</v>
      </c>
    </row>
    <row r="2673" spans="1:7" x14ac:dyDescent="0.2">
      <c r="A2673" s="12" t="s">
        <v>436</v>
      </c>
      <c r="B2673" s="12" t="s">
        <v>74</v>
      </c>
      <c r="C2673" s="12">
        <v>2014</v>
      </c>
      <c r="D2673" s="12" t="s">
        <v>381</v>
      </c>
      <c r="E2673" s="12" t="s">
        <v>373</v>
      </c>
      <c r="F2673" s="12">
        <v>11</v>
      </c>
      <c r="G2673" s="15">
        <v>368478</v>
      </c>
    </row>
    <row r="2674" spans="1:7" x14ac:dyDescent="0.2">
      <c r="A2674" s="12" t="s">
        <v>436</v>
      </c>
      <c r="B2674" s="12" t="s">
        <v>74</v>
      </c>
      <c r="C2674" s="12">
        <v>2014</v>
      </c>
      <c r="D2674" s="12" t="s">
        <v>381</v>
      </c>
      <c r="E2674" s="12" t="s">
        <v>374</v>
      </c>
      <c r="F2674" s="12">
        <v>12</v>
      </c>
      <c r="G2674" s="15">
        <v>463382</v>
      </c>
    </row>
    <row r="2675" spans="1:7" x14ac:dyDescent="0.2">
      <c r="A2675" s="12" t="s">
        <v>436</v>
      </c>
      <c r="B2675" s="12" t="s">
        <v>4</v>
      </c>
      <c r="C2675" s="12">
        <v>2013</v>
      </c>
      <c r="D2675" s="12" t="s">
        <v>379</v>
      </c>
      <c r="E2675" s="12" t="s">
        <v>367</v>
      </c>
      <c r="F2675" s="12">
        <v>5</v>
      </c>
      <c r="G2675" s="15">
        <v>935473.01999999955</v>
      </c>
    </row>
    <row r="2676" spans="1:7" x14ac:dyDescent="0.2">
      <c r="A2676" s="12" t="s">
        <v>448</v>
      </c>
      <c r="B2676" s="12" t="s">
        <v>4</v>
      </c>
      <c r="C2676" s="12">
        <v>2010</v>
      </c>
      <c r="D2676" s="12" t="s">
        <v>379</v>
      </c>
      <c r="E2676" s="12" t="s">
        <v>366</v>
      </c>
      <c r="F2676" s="12">
        <v>4</v>
      </c>
      <c r="G2676" s="15">
        <v>934307.18000000028</v>
      </c>
    </row>
    <row r="2677" spans="1:7" x14ac:dyDescent="0.2">
      <c r="A2677" s="12" t="s">
        <v>443</v>
      </c>
      <c r="B2677" s="12" t="s">
        <v>4</v>
      </c>
      <c r="C2677" s="12">
        <v>2011</v>
      </c>
      <c r="D2677" s="12" t="s">
        <v>382</v>
      </c>
      <c r="E2677" s="12" t="s">
        <v>377</v>
      </c>
      <c r="F2677" s="12">
        <v>3</v>
      </c>
      <c r="G2677" s="15">
        <v>932486.2100000002</v>
      </c>
    </row>
    <row r="2678" spans="1:7" x14ac:dyDescent="0.2">
      <c r="A2678" s="12" t="s">
        <v>455</v>
      </c>
      <c r="B2678" s="12" t="s">
        <v>4</v>
      </c>
      <c r="C2678" s="12">
        <v>2011</v>
      </c>
      <c r="D2678" s="12" t="s">
        <v>379</v>
      </c>
      <c r="E2678" s="12" t="s">
        <v>367</v>
      </c>
      <c r="F2678" s="12">
        <v>5</v>
      </c>
      <c r="G2678" s="15">
        <v>930091.0900000002</v>
      </c>
    </row>
    <row r="2679" spans="1:7" x14ac:dyDescent="0.2">
      <c r="A2679" s="12" t="s">
        <v>453</v>
      </c>
      <c r="B2679" s="12" t="s">
        <v>4</v>
      </c>
      <c r="C2679" s="12">
        <v>2010</v>
      </c>
      <c r="D2679" s="12" t="s">
        <v>379</v>
      </c>
      <c r="E2679" s="12" t="s">
        <v>367</v>
      </c>
      <c r="F2679" s="12">
        <v>5</v>
      </c>
      <c r="G2679" s="15">
        <v>927543.59999999974</v>
      </c>
    </row>
    <row r="2680" spans="1:7" x14ac:dyDescent="0.2">
      <c r="A2680" s="12" t="s">
        <v>443</v>
      </c>
      <c r="B2680" s="12" t="s">
        <v>4</v>
      </c>
      <c r="C2680" s="12">
        <v>2012</v>
      </c>
      <c r="D2680" s="12" t="s">
        <v>382</v>
      </c>
      <c r="E2680" s="12" t="s">
        <v>377</v>
      </c>
      <c r="F2680" s="12">
        <v>3</v>
      </c>
      <c r="G2680" s="15">
        <v>925905.50000000012</v>
      </c>
    </row>
    <row r="2681" spans="1:7" x14ac:dyDescent="0.2">
      <c r="A2681" s="12" t="s">
        <v>443</v>
      </c>
      <c r="B2681" s="12" t="s">
        <v>4</v>
      </c>
      <c r="C2681" s="12">
        <v>2011</v>
      </c>
      <c r="D2681" s="12" t="s">
        <v>379</v>
      </c>
      <c r="E2681" s="12" t="s">
        <v>367</v>
      </c>
      <c r="F2681" s="12">
        <v>5</v>
      </c>
      <c r="G2681" s="15">
        <v>923099.90000000014</v>
      </c>
    </row>
    <row r="2682" spans="1:7" x14ac:dyDescent="0.2">
      <c r="A2682" s="12" t="s">
        <v>448</v>
      </c>
      <c r="B2682" s="12" t="s">
        <v>4</v>
      </c>
      <c r="C2682" s="12">
        <v>2010</v>
      </c>
      <c r="D2682" s="12" t="s">
        <v>379</v>
      </c>
      <c r="E2682" s="12" t="s">
        <v>368</v>
      </c>
      <c r="F2682" s="12">
        <v>6</v>
      </c>
      <c r="G2682" s="15">
        <v>920855.83999999973</v>
      </c>
    </row>
    <row r="2683" spans="1:7" x14ac:dyDescent="0.2">
      <c r="A2683" s="12" t="s">
        <v>455</v>
      </c>
      <c r="B2683" s="12" t="s">
        <v>4</v>
      </c>
      <c r="C2683" s="12">
        <v>2012</v>
      </c>
      <c r="D2683" s="12" t="s">
        <v>381</v>
      </c>
      <c r="E2683" s="12" t="s">
        <v>373</v>
      </c>
      <c r="F2683" s="12">
        <v>11</v>
      </c>
      <c r="G2683" s="15">
        <v>912833.23000000068</v>
      </c>
    </row>
    <row r="2684" spans="1:7" x14ac:dyDescent="0.2">
      <c r="A2684" s="12" t="s">
        <v>455</v>
      </c>
      <c r="B2684" s="12" t="s">
        <v>4</v>
      </c>
      <c r="C2684" s="12">
        <v>2012</v>
      </c>
      <c r="D2684" s="12" t="s">
        <v>381</v>
      </c>
      <c r="E2684" s="12" t="s">
        <v>374</v>
      </c>
      <c r="F2684" s="12">
        <v>12</v>
      </c>
      <c r="G2684" s="15">
        <v>909001.25999999989</v>
      </c>
    </row>
    <row r="2685" spans="1:7" x14ac:dyDescent="0.2">
      <c r="A2685" s="12" t="s">
        <v>443</v>
      </c>
      <c r="B2685" s="12" t="s">
        <v>4</v>
      </c>
      <c r="C2685" s="12">
        <v>2011</v>
      </c>
      <c r="D2685" s="12" t="s">
        <v>381</v>
      </c>
      <c r="E2685" s="12" t="s">
        <v>374</v>
      </c>
      <c r="F2685" s="12">
        <v>12</v>
      </c>
      <c r="G2685" s="15">
        <v>899839.06999999983</v>
      </c>
    </row>
    <row r="2686" spans="1:7" x14ac:dyDescent="0.2">
      <c r="A2686" s="12" t="s">
        <v>443</v>
      </c>
      <c r="B2686" s="12" t="s">
        <v>4</v>
      </c>
      <c r="C2686" s="12">
        <v>2011</v>
      </c>
      <c r="D2686" s="12" t="s">
        <v>379</v>
      </c>
      <c r="E2686" s="12" t="s">
        <v>368</v>
      </c>
      <c r="F2686" s="12">
        <v>6</v>
      </c>
      <c r="G2686" s="15">
        <v>899359.09999999986</v>
      </c>
    </row>
    <row r="2687" spans="1:7" x14ac:dyDescent="0.2">
      <c r="A2687" s="12" t="s">
        <v>443</v>
      </c>
      <c r="B2687" s="12" t="s">
        <v>4</v>
      </c>
      <c r="C2687" s="12">
        <v>2012</v>
      </c>
      <c r="D2687" s="12" t="s">
        <v>379</v>
      </c>
      <c r="E2687" s="12" t="s">
        <v>367</v>
      </c>
      <c r="F2687" s="12">
        <v>5</v>
      </c>
      <c r="G2687" s="15">
        <v>895655.76</v>
      </c>
    </row>
    <row r="2688" spans="1:7" x14ac:dyDescent="0.2">
      <c r="A2688" s="12" t="s">
        <v>443</v>
      </c>
      <c r="B2688" s="12" t="s">
        <v>4</v>
      </c>
      <c r="C2688" s="12">
        <v>2010</v>
      </c>
      <c r="D2688" s="12" t="s">
        <v>380</v>
      </c>
      <c r="E2688" s="12" t="s">
        <v>369</v>
      </c>
      <c r="F2688" s="12">
        <v>7</v>
      </c>
      <c r="G2688" s="15">
        <v>893325.08</v>
      </c>
    </row>
    <row r="2689" spans="1:7" x14ac:dyDescent="0.2">
      <c r="A2689" s="12" t="s">
        <v>443</v>
      </c>
      <c r="B2689" s="12" t="s">
        <v>4</v>
      </c>
      <c r="C2689" s="12">
        <v>2010</v>
      </c>
      <c r="D2689" s="12" t="s">
        <v>380</v>
      </c>
      <c r="E2689" s="12" t="s">
        <v>371</v>
      </c>
      <c r="F2689" s="12">
        <v>9</v>
      </c>
      <c r="G2689" s="15">
        <v>891847.21000000008</v>
      </c>
    </row>
    <row r="2690" spans="1:7" x14ac:dyDescent="0.2">
      <c r="A2690" s="12" t="s">
        <v>452</v>
      </c>
      <c r="B2690" s="12" t="s">
        <v>4</v>
      </c>
      <c r="C2690" s="12">
        <v>2014</v>
      </c>
      <c r="D2690" s="12" t="s">
        <v>380</v>
      </c>
      <c r="E2690" s="12" t="s">
        <v>370</v>
      </c>
      <c r="F2690" s="12">
        <v>8</v>
      </c>
      <c r="G2690" s="15">
        <v>889684.28000000026</v>
      </c>
    </row>
    <row r="2691" spans="1:7" x14ac:dyDescent="0.2">
      <c r="A2691" s="12" t="s">
        <v>436</v>
      </c>
      <c r="B2691" s="12" t="s">
        <v>4</v>
      </c>
      <c r="C2691" s="12">
        <v>2012</v>
      </c>
      <c r="D2691" s="12" t="s">
        <v>381</v>
      </c>
      <c r="E2691" s="12" t="s">
        <v>373</v>
      </c>
      <c r="F2691" s="12">
        <v>11</v>
      </c>
      <c r="G2691" s="15">
        <v>884354.46000000054</v>
      </c>
    </row>
    <row r="2692" spans="1:7" x14ac:dyDescent="0.2">
      <c r="A2692" s="12" t="s">
        <v>448</v>
      </c>
      <c r="B2692" s="12" t="s">
        <v>4</v>
      </c>
      <c r="C2692" s="12">
        <v>2010</v>
      </c>
      <c r="D2692" s="12" t="s">
        <v>380</v>
      </c>
      <c r="E2692" s="12" t="s">
        <v>371</v>
      </c>
      <c r="F2692" s="12">
        <v>9</v>
      </c>
      <c r="G2692" s="15">
        <v>884188.33999999973</v>
      </c>
    </row>
    <row r="2693" spans="1:7" x14ac:dyDescent="0.2">
      <c r="A2693" s="12" t="s">
        <v>452</v>
      </c>
      <c r="B2693" s="12" t="s">
        <v>4</v>
      </c>
      <c r="C2693" s="12">
        <v>2013</v>
      </c>
      <c r="D2693" s="12" t="s">
        <v>381</v>
      </c>
      <c r="E2693" s="12" t="s">
        <v>373</v>
      </c>
      <c r="F2693" s="12">
        <v>11</v>
      </c>
      <c r="G2693" s="15">
        <v>882657.22000000044</v>
      </c>
    </row>
    <row r="2694" spans="1:7" x14ac:dyDescent="0.2">
      <c r="A2694" s="12" t="s">
        <v>443</v>
      </c>
      <c r="B2694" s="12" t="s">
        <v>4</v>
      </c>
      <c r="C2694" s="12">
        <v>2011</v>
      </c>
      <c r="D2694" s="12" t="s">
        <v>379</v>
      </c>
      <c r="E2694" s="12" t="s">
        <v>366</v>
      </c>
      <c r="F2694" s="12">
        <v>4</v>
      </c>
      <c r="G2694" s="15">
        <v>882590.33999999985</v>
      </c>
    </row>
    <row r="2695" spans="1:7" x14ac:dyDescent="0.2">
      <c r="A2695" s="12" t="s">
        <v>443</v>
      </c>
      <c r="B2695" s="12" t="s">
        <v>4</v>
      </c>
      <c r="C2695" s="12">
        <v>2010</v>
      </c>
      <c r="D2695" s="12" t="s">
        <v>381</v>
      </c>
      <c r="E2695" s="12" t="s">
        <v>373</v>
      </c>
      <c r="F2695" s="12">
        <v>11</v>
      </c>
      <c r="G2695" s="15">
        <v>880935.39999999991</v>
      </c>
    </row>
    <row r="2696" spans="1:7" x14ac:dyDescent="0.2">
      <c r="A2696" s="12" t="s">
        <v>419</v>
      </c>
      <c r="B2696" s="12" t="s">
        <v>4</v>
      </c>
      <c r="C2696" s="12">
        <v>2011</v>
      </c>
      <c r="D2696" s="12" t="s">
        <v>380</v>
      </c>
      <c r="E2696" s="12" t="s">
        <v>369</v>
      </c>
      <c r="F2696" s="12">
        <v>7</v>
      </c>
      <c r="G2696" s="15">
        <v>866959.2699999999</v>
      </c>
    </row>
    <row r="2697" spans="1:7" x14ac:dyDescent="0.2">
      <c r="A2697" s="12" t="s">
        <v>455</v>
      </c>
      <c r="B2697" s="12" t="s">
        <v>4</v>
      </c>
      <c r="C2697" s="12">
        <v>2012</v>
      </c>
      <c r="D2697" s="12" t="s">
        <v>381</v>
      </c>
      <c r="E2697" s="12" t="s">
        <v>372</v>
      </c>
      <c r="F2697" s="12">
        <v>10</v>
      </c>
      <c r="G2697" s="15">
        <v>862926.06999999937</v>
      </c>
    </row>
    <row r="2698" spans="1:7" x14ac:dyDescent="0.2">
      <c r="A2698" s="12" t="s">
        <v>455</v>
      </c>
      <c r="B2698" s="12" t="s">
        <v>4</v>
      </c>
      <c r="C2698" s="12">
        <v>2012</v>
      </c>
      <c r="D2698" s="12" t="s">
        <v>382</v>
      </c>
      <c r="E2698" s="12" t="s">
        <v>376</v>
      </c>
      <c r="F2698" s="12">
        <v>2</v>
      </c>
      <c r="G2698" s="15">
        <v>862451.5299999998</v>
      </c>
    </row>
    <row r="2699" spans="1:7" x14ac:dyDescent="0.2">
      <c r="A2699" s="12" t="s">
        <v>448</v>
      </c>
      <c r="B2699" s="12" t="s">
        <v>4</v>
      </c>
      <c r="C2699" s="12">
        <v>2010</v>
      </c>
      <c r="D2699" s="12" t="s">
        <v>379</v>
      </c>
      <c r="E2699" s="12" t="s">
        <v>367</v>
      </c>
      <c r="F2699" s="12">
        <v>5</v>
      </c>
      <c r="G2699" s="15">
        <v>862156.45999999961</v>
      </c>
    </row>
    <row r="2700" spans="1:7" x14ac:dyDescent="0.2">
      <c r="A2700" s="12" t="s">
        <v>443</v>
      </c>
      <c r="B2700" s="12" t="s">
        <v>4</v>
      </c>
      <c r="C2700" s="12">
        <v>2011</v>
      </c>
      <c r="D2700" s="12" t="s">
        <v>382</v>
      </c>
      <c r="E2700" s="12" t="s">
        <v>375</v>
      </c>
      <c r="F2700" s="12">
        <v>1</v>
      </c>
      <c r="G2700" s="15">
        <v>862029.83000000019</v>
      </c>
    </row>
    <row r="2701" spans="1:7" x14ac:dyDescent="0.2">
      <c r="A2701" s="12" t="s">
        <v>455</v>
      </c>
      <c r="B2701" s="12" t="s">
        <v>4</v>
      </c>
      <c r="C2701" s="12">
        <v>2011</v>
      </c>
      <c r="D2701" s="12" t="s">
        <v>381</v>
      </c>
      <c r="E2701" s="12" t="s">
        <v>374</v>
      </c>
      <c r="F2701" s="12">
        <v>12</v>
      </c>
      <c r="G2701" s="15">
        <v>861345.95000000007</v>
      </c>
    </row>
    <row r="2702" spans="1:7" x14ac:dyDescent="0.2">
      <c r="A2702" s="12" t="s">
        <v>443</v>
      </c>
      <c r="B2702" s="12" t="s">
        <v>4</v>
      </c>
      <c r="C2702" s="12">
        <v>2012</v>
      </c>
      <c r="D2702" s="12" t="s">
        <v>382</v>
      </c>
      <c r="E2702" s="12" t="s">
        <v>375</v>
      </c>
      <c r="F2702" s="12">
        <v>1</v>
      </c>
      <c r="G2702" s="15">
        <v>860765.64000000036</v>
      </c>
    </row>
    <row r="2703" spans="1:7" x14ac:dyDescent="0.2">
      <c r="A2703" s="12" t="s">
        <v>436</v>
      </c>
      <c r="B2703" s="12" t="s">
        <v>4</v>
      </c>
      <c r="C2703" s="12">
        <v>2013</v>
      </c>
      <c r="D2703" s="12" t="s">
        <v>382</v>
      </c>
      <c r="E2703" s="12" t="s">
        <v>375</v>
      </c>
      <c r="F2703" s="12">
        <v>1</v>
      </c>
      <c r="G2703" s="15">
        <v>860717.48999999953</v>
      </c>
    </row>
    <row r="2704" spans="1:7" x14ac:dyDescent="0.2">
      <c r="A2704" s="12" t="s">
        <v>443</v>
      </c>
      <c r="B2704" s="12" t="s">
        <v>4</v>
      </c>
      <c r="C2704" s="12">
        <v>2011</v>
      </c>
      <c r="D2704" s="12" t="s">
        <v>380</v>
      </c>
      <c r="E2704" s="12" t="s">
        <v>369</v>
      </c>
      <c r="F2704" s="12">
        <v>7</v>
      </c>
      <c r="G2704" s="15">
        <v>857131.74000000011</v>
      </c>
    </row>
    <row r="2705" spans="1:7" x14ac:dyDescent="0.2">
      <c r="A2705" s="12" t="s">
        <v>443</v>
      </c>
      <c r="B2705" s="12" t="s">
        <v>4</v>
      </c>
      <c r="C2705" s="12">
        <v>2013</v>
      </c>
      <c r="D2705" s="12" t="s">
        <v>382</v>
      </c>
      <c r="E2705" s="12" t="s">
        <v>375</v>
      </c>
      <c r="F2705" s="12">
        <v>1</v>
      </c>
      <c r="G2705" s="15">
        <v>852186.22999999963</v>
      </c>
    </row>
    <row r="2706" spans="1:7" x14ac:dyDescent="0.2">
      <c r="A2706" s="12" t="s">
        <v>443</v>
      </c>
      <c r="B2706" s="12" t="s">
        <v>4</v>
      </c>
      <c r="C2706" s="12">
        <v>2014</v>
      </c>
      <c r="D2706" s="12" t="s">
        <v>380</v>
      </c>
      <c r="E2706" s="12" t="s">
        <v>369</v>
      </c>
      <c r="F2706" s="12">
        <v>7</v>
      </c>
      <c r="G2706" s="15">
        <v>844272.1</v>
      </c>
    </row>
    <row r="2707" spans="1:7" x14ac:dyDescent="0.2">
      <c r="A2707" s="12" t="s">
        <v>443</v>
      </c>
      <c r="B2707" s="12" t="s">
        <v>4</v>
      </c>
      <c r="C2707" s="12">
        <v>2011</v>
      </c>
      <c r="D2707" s="12" t="s">
        <v>382</v>
      </c>
      <c r="E2707" s="12" t="s">
        <v>376</v>
      </c>
      <c r="F2707" s="12">
        <v>2</v>
      </c>
      <c r="G2707" s="15">
        <v>843264.31999999983</v>
      </c>
    </row>
    <row r="2708" spans="1:7" x14ac:dyDescent="0.2">
      <c r="A2708" s="12" t="s">
        <v>443</v>
      </c>
      <c r="B2708" s="12" t="s">
        <v>4</v>
      </c>
      <c r="C2708" s="12">
        <v>2012</v>
      </c>
      <c r="D2708" s="12" t="s">
        <v>379</v>
      </c>
      <c r="E2708" s="12" t="s">
        <v>366</v>
      </c>
      <c r="F2708" s="12">
        <v>4</v>
      </c>
      <c r="G2708" s="15">
        <v>840597.36000000022</v>
      </c>
    </row>
    <row r="2709" spans="1:7" x14ac:dyDescent="0.2">
      <c r="A2709" s="12" t="s">
        <v>437</v>
      </c>
      <c r="B2709" s="12" t="s">
        <v>11</v>
      </c>
      <c r="C2709" s="12">
        <v>2012</v>
      </c>
      <c r="D2709" s="12" t="s">
        <v>382</v>
      </c>
      <c r="E2709" s="12" t="s">
        <v>377</v>
      </c>
      <c r="F2709" s="12">
        <v>3</v>
      </c>
      <c r="G2709" s="15">
        <v>4008.7591359999997</v>
      </c>
    </row>
    <row r="2710" spans="1:7" x14ac:dyDescent="0.2">
      <c r="A2710" s="12" t="s">
        <v>437</v>
      </c>
      <c r="B2710" s="12" t="s">
        <v>11</v>
      </c>
      <c r="C2710" s="12">
        <v>2012</v>
      </c>
      <c r="D2710" s="12" t="s">
        <v>379</v>
      </c>
      <c r="E2710" s="12" t="s">
        <v>366</v>
      </c>
      <c r="F2710" s="12">
        <v>4</v>
      </c>
      <c r="G2710" s="15">
        <v>2655.8029270000002</v>
      </c>
    </row>
    <row r="2711" spans="1:7" x14ac:dyDescent="0.2">
      <c r="A2711" s="12" t="s">
        <v>437</v>
      </c>
      <c r="B2711" s="12" t="s">
        <v>11</v>
      </c>
      <c r="C2711" s="12">
        <v>2012</v>
      </c>
      <c r="D2711" s="12" t="s">
        <v>379</v>
      </c>
      <c r="E2711" s="12" t="s">
        <v>367</v>
      </c>
      <c r="F2711" s="12">
        <v>5</v>
      </c>
      <c r="G2711" s="15">
        <v>1703.7226310000001</v>
      </c>
    </row>
    <row r="2712" spans="1:7" x14ac:dyDescent="0.2">
      <c r="A2712" s="12" t="s">
        <v>437</v>
      </c>
      <c r="B2712" s="12" t="s">
        <v>11</v>
      </c>
      <c r="C2712" s="12">
        <v>2012</v>
      </c>
      <c r="D2712" s="12" t="s">
        <v>379</v>
      </c>
      <c r="E2712" s="12" t="s">
        <v>368</v>
      </c>
      <c r="F2712" s="12">
        <v>6</v>
      </c>
      <c r="G2712" s="15">
        <v>801.75182500000005</v>
      </c>
    </row>
    <row r="2713" spans="1:7" x14ac:dyDescent="0.2">
      <c r="A2713" s="12" t="s">
        <v>437</v>
      </c>
      <c r="B2713" s="12" t="s">
        <v>11</v>
      </c>
      <c r="C2713" s="12">
        <v>2012</v>
      </c>
      <c r="D2713" s="12" t="s">
        <v>380</v>
      </c>
      <c r="E2713" s="12" t="s">
        <v>369</v>
      </c>
      <c r="F2713" s="12">
        <v>7</v>
      </c>
      <c r="G2713" s="15">
        <v>851.86131499999988</v>
      </c>
    </row>
    <row r="2714" spans="1:7" x14ac:dyDescent="0.2">
      <c r="A2714" s="12" t="s">
        <v>437</v>
      </c>
      <c r="B2714" s="12" t="s">
        <v>11</v>
      </c>
      <c r="C2714" s="12">
        <v>2012</v>
      </c>
      <c r="D2714" s="12" t="s">
        <v>380</v>
      </c>
      <c r="E2714" s="12" t="s">
        <v>370</v>
      </c>
      <c r="F2714" s="12">
        <v>8</v>
      </c>
      <c r="G2714" s="15">
        <v>225.49270099999998</v>
      </c>
    </row>
    <row r="2715" spans="1:7" x14ac:dyDescent="0.2">
      <c r="A2715" s="12" t="s">
        <v>437</v>
      </c>
      <c r="B2715" s="12" t="s">
        <v>11</v>
      </c>
      <c r="C2715" s="12">
        <v>2012</v>
      </c>
      <c r="D2715" s="12" t="s">
        <v>380</v>
      </c>
      <c r="E2715" s="12" t="s">
        <v>371</v>
      </c>
      <c r="F2715" s="12">
        <v>9</v>
      </c>
      <c r="G2715" s="15">
        <v>651.423359</v>
      </c>
    </row>
    <row r="2716" spans="1:7" x14ac:dyDescent="0.2">
      <c r="A2716" s="12" t="s">
        <v>437</v>
      </c>
      <c r="B2716" s="12" t="s">
        <v>11</v>
      </c>
      <c r="C2716" s="12">
        <v>2012</v>
      </c>
      <c r="D2716" s="12" t="s">
        <v>381</v>
      </c>
      <c r="E2716" s="12" t="s">
        <v>372</v>
      </c>
      <c r="F2716" s="12">
        <v>10</v>
      </c>
      <c r="G2716" s="15">
        <v>626.36861399999998</v>
      </c>
    </row>
    <row r="2717" spans="1:7" x14ac:dyDescent="0.2">
      <c r="A2717" s="12" t="s">
        <v>437</v>
      </c>
      <c r="B2717" s="12" t="s">
        <v>11</v>
      </c>
      <c r="C2717" s="12">
        <v>2012</v>
      </c>
      <c r="D2717" s="12" t="s">
        <v>381</v>
      </c>
      <c r="E2717" s="12" t="s">
        <v>373</v>
      </c>
      <c r="F2717" s="12">
        <v>11</v>
      </c>
      <c r="G2717" s="15">
        <v>3106.7883289999995</v>
      </c>
    </row>
    <row r="2718" spans="1:7" x14ac:dyDescent="0.2">
      <c r="A2718" s="12" t="s">
        <v>437</v>
      </c>
      <c r="B2718" s="12" t="s">
        <v>11</v>
      </c>
      <c r="C2718" s="12">
        <v>2012</v>
      </c>
      <c r="D2718" s="12" t="s">
        <v>381</v>
      </c>
      <c r="E2718" s="12" t="s">
        <v>374</v>
      </c>
      <c r="F2718" s="12">
        <v>12</v>
      </c>
      <c r="G2718" s="15">
        <v>826.80656999999997</v>
      </c>
    </row>
    <row r="2719" spans="1:7" x14ac:dyDescent="0.2">
      <c r="A2719" s="12" t="s">
        <v>437</v>
      </c>
      <c r="B2719" s="12" t="s">
        <v>11</v>
      </c>
      <c r="C2719" s="12">
        <v>2013</v>
      </c>
      <c r="D2719" s="12" t="s">
        <v>382</v>
      </c>
      <c r="E2719" s="12" t="s">
        <v>375</v>
      </c>
      <c r="F2719" s="12">
        <v>1</v>
      </c>
      <c r="G2719" s="15">
        <v>4434.6897959999997</v>
      </c>
    </row>
    <row r="2720" spans="1:7" x14ac:dyDescent="0.2">
      <c r="A2720" s="12" t="s">
        <v>437</v>
      </c>
      <c r="B2720" s="12" t="s">
        <v>11</v>
      </c>
      <c r="C2720" s="12">
        <v>2013</v>
      </c>
      <c r="D2720" s="12" t="s">
        <v>382</v>
      </c>
      <c r="E2720" s="12" t="s">
        <v>376</v>
      </c>
      <c r="F2720" s="12">
        <v>2</v>
      </c>
      <c r="G2720" s="15">
        <v>1628.5583990000002</v>
      </c>
    </row>
    <row r="2721" spans="1:7" x14ac:dyDescent="0.2">
      <c r="A2721" s="12" t="s">
        <v>437</v>
      </c>
      <c r="B2721" s="12" t="s">
        <v>11</v>
      </c>
      <c r="C2721" s="12">
        <v>2013</v>
      </c>
      <c r="D2721" s="12" t="s">
        <v>382</v>
      </c>
      <c r="E2721" s="12" t="s">
        <v>377</v>
      </c>
      <c r="F2721" s="12">
        <v>3</v>
      </c>
      <c r="G2721" s="15">
        <v>3357.3357780000001</v>
      </c>
    </row>
    <row r="2722" spans="1:7" x14ac:dyDescent="0.2">
      <c r="A2722" s="12" t="s">
        <v>437</v>
      </c>
      <c r="B2722" s="12" t="s">
        <v>11</v>
      </c>
      <c r="C2722" s="12">
        <v>2013</v>
      </c>
      <c r="D2722" s="12" t="s">
        <v>379</v>
      </c>
      <c r="E2722" s="12" t="s">
        <v>366</v>
      </c>
      <c r="F2722" s="12">
        <v>4</v>
      </c>
      <c r="G2722" s="15">
        <v>1127.4635060000001</v>
      </c>
    </row>
    <row r="2723" spans="1:7" x14ac:dyDescent="0.2">
      <c r="A2723" s="12" t="s">
        <v>437</v>
      </c>
      <c r="B2723" s="12" t="s">
        <v>11</v>
      </c>
      <c r="C2723" s="12">
        <v>2013</v>
      </c>
      <c r="D2723" s="12" t="s">
        <v>379</v>
      </c>
      <c r="E2723" s="12" t="s">
        <v>367</v>
      </c>
      <c r="F2723" s="12">
        <v>5</v>
      </c>
      <c r="G2723" s="15">
        <v>1277.791974</v>
      </c>
    </row>
    <row r="2724" spans="1:7" x14ac:dyDescent="0.2">
      <c r="A2724" s="12" t="s">
        <v>437</v>
      </c>
      <c r="B2724" s="12" t="s">
        <v>11</v>
      </c>
      <c r="C2724" s="12">
        <v>2013</v>
      </c>
      <c r="D2724" s="12" t="s">
        <v>379</v>
      </c>
      <c r="E2724" s="12" t="s">
        <v>368</v>
      </c>
      <c r="F2724" s="12">
        <v>6</v>
      </c>
      <c r="G2724" s="15">
        <v>1678.6678879999999</v>
      </c>
    </row>
    <row r="2725" spans="1:7" x14ac:dyDescent="0.2">
      <c r="A2725" s="12" t="s">
        <v>437</v>
      </c>
      <c r="B2725" s="12" t="s">
        <v>11</v>
      </c>
      <c r="C2725" s="12">
        <v>2013</v>
      </c>
      <c r="D2725" s="12" t="s">
        <v>380</v>
      </c>
      <c r="E2725" s="12" t="s">
        <v>369</v>
      </c>
      <c r="F2725" s="12">
        <v>7</v>
      </c>
      <c r="G2725" s="15">
        <v>1302.846718</v>
      </c>
    </row>
    <row r="2726" spans="1:7" x14ac:dyDescent="0.2">
      <c r="A2726" s="12" t="s">
        <v>437</v>
      </c>
      <c r="B2726" s="12" t="s">
        <v>11</v>
      </c>
      <c r="C2726" s="12">
        <v>2013</v>
      </c>
      <c r="D2726" s="12" t="s">
        <v>380</v>
      </c>
      <c r="E2726" s="12" t="s">
        <v>370</v>
      </c>
      <c r="F2726" s="12">
        <v>8</v>
      </c>
      <c r="G2726" s="15">
        <v>2881.2956280000003</v>
      </c>
    </row>
    <row r="2727" spans="1:7" x14ac:dyDescent="0.2">
      <c r="A2727" s="12" t="s">
        <v>437</v>
      </c>
      <c r="B2727" s="12" t="s">
        <v>11</v>
      </c>
      <c r="C2727" s="12">
        <v>2013</v>
      </c>
      <c r="D2727" s="12" t="s">
        <v>380</v>
      </c>
      <c r="E2727" s="12" t="s">
        <v>371</v>
      </c>
      <c r="F2727" s="12">
        <v>9</v>
      </c>
      <c r="G2727" s="15">
        <v>2254.9270120000001</v>
      </c>
    </row>
    <row r="2728" spans="1:7" x14ac:dyDescent="0.2">
      <c r="A2728" s="12" t="s">
        <v>437</v>
      </c>
      <c r="B2728" s="12" t="s">
        <v>11</v>
      </c>
      <c r="C2728" s="12">
        <v>2013</v>
      </c>
      <c r="D2728" s="12" t="s">
        <v>381</v>
      </c>
      <c r="E2728" s="12" t="s">
        <v>372</v>
      </c>
      <c r="F2728" s="12">
        <v>10</v>
      </c>
      <c r="G2728" s="15">
        <v>8543.6679000000004</v>
      </c>
    </row>
    <row r="2729" spans="1:7" x14ac:dyDescent="0.2">
      <c r="A2729" s="12" t="s">
        <v>437</v>
      </c>
      <c r="B2729" s="12" t="s">
        <v>11</v>
      </c>
      <c r="C2729" s="12">
        <v>2013</v>
      </c>
      <c r="D2729" s="12" t="s">
        <v>381</v>
      </c>
      <c r="E2729" s="12" t="s">
        <v>373</v>
      </c>
      <c r="F2729" s="12">
        <v>11</v>
      </c>
      <c r="G2729" s="15">
        <v>4710.2919810000003</v>
      </c>
    </row>
    <row r="2730" spans="1:7" x14ac:dyDescent="0.2">
      <c r="A2730" s="12" t="s">
        <v>437</v>
      </c>
      <c r="B2730" s="12" t="s">
        <v>11</v>
      </c>
      <c r="C2730" s="12">
        <v>2013</v>
      </c>
      <c r="D2730" s="12" t="s">
        <v>381</v>
      </c>
      <c r="E2730" s="12" t="s">
        <v>374</v>
      </c>
      <c r="F2730" s="12">
        <v>12</v>
      </c>
      <c r="G2730" s="15">
        <v>4760.4014729999999</v>
      </c>
    </row>
    <row r="2731" spans="1:7" x14ac:dyDescent="0.2">
      <c r="A2731" s="12" t="s">
        <v>437</v>
      </c>
      <c r="B2731" s="12" t="s">
        <v>11</v>
      </c>
      <c r="C2731" s="12">
        <v>2014</v>
      </c>
      <c r="D2731" s="12" t="s">
        <v>382</v>
      </c>
      <c r="E2731" s="12" t="s">
        <v>375</v>
      </c>
      <c r="F2731" s="12">
        <v>1</v>
      </c>
      <c r="G2731" s="15">
        <v>9721.2409050000006</v>
      </c>
    </row>
    <row r="2732" spans="1:7" x14ac:dyDescent="0.2">
      <c r="A2732" s="12" t="s">
        <v>437</v>
      </c>
      <c r="B2732" s="12" t="s">
        <v>11</v>
      </c>
      <c r="C2732" s="12">
        <v>2014</v>
      </c>
      <c r="D2732" s="12" t="s">
        <v>382</v>
      </c>
      <c r="E2732" s="12" t="s">
        <v>376</v>
      </c>
      <c r="F2732" s="12">
        <v>2</v>
      </c>
      <c r="G2732" s="15">
        <v>6714.6715489999997</v>
      </c>
    </row>
    <row r="2733" spans="1:7" x14ac:dyDescent="0.2">
      <c r="A2733" s="12" t="s">
        <v>437</v>
      </c>
      <c r="B2733" s="12" t="s">
        <v>11</v>
      </c>
      <c r="C2733" s="12">
        <v>2014</v>
      </c>
      <c r="D2733" s="12" t="s">
        <v>382</v>
      </c>
      <c r="E2733" s="12" t="s">
        <v>377</v>
      </c>
      <c r="F2733" s="12">
        <v>3</v>
      </c>
      <c r="G2733" s="15">
        <v>7691.8065889999989</v>
      </c>
    </row>
    <row r="2734" spans="1:7" x14ac:dyDescent="0.2">
      <c r="A2734" s="12" t="s">
        <v>437</v>
      </c>
      <c r="B2734" s="12" t="s">
        <v>11</v>
      </c>
      <c r="C2734" s="12">
        <v>2014</v>
      </c>
      <c r="D2734" s="12" t="s">
        <v>379</v>
      </c>
      <c r="E2734" s="12" t="s">
        <v>366</v>
      </c>
      <c r="F2734" s="12">
        <v>4</v>
      </c>
      <c r="G2734" s="15">
        <v>10548.047471000002</v>
      </c>
    </row>
    <row r="2735" spans="1:7" x14ac:dyDescent="0.2">
      <c r="A2735" s="12" t="s">
        <v>437</v>
      </c>
      <c r="B2735" s="12" t="s">
        <v>11</v>
      </c>
      <c r="C2735" s="12">
        <v>2014</v>
      </c>
      <c r="D2735" s="12" t="s">
        <v>379</v>
      </c>
      <c r="E2735" s="12" t="s">
        <v>367</v>
      </c>
      <c r="F2735" s="12">
        <v>5</v>
      </c>
      <c r="G2735" s="15">
        <v>9570.9124300000003</v>
      </c>
    </row>
    <row r="2736" spans="1:7" x14ac:dyDescent="0.2">
      <c r="A2736" s="12" t="s">
        <v>437</v>
      </c>
      <c r="B2736" s="12" t="s">
        <v>11</v>
      </c>
      <c r="C2736" s="12">
        <v>2014</v>
      </c>
      <c r="D2736" s="12" t="s">
        <v>379</v>
      </c>
      <c r="E2736" s="12" t="s">
        <v>368</v>
      </c>
      <c r="F2736" s="12">
        <v>6</v>
      </c>
      <c r="G2736" s="15">
        <v>7992.4635200000002</v>
      </c>
    </row>
    <row r="2737" spans="1:7" x14ac:dyDescent="0.2">
      <c r="A2737" s="12" t="s">
        <v>437</v>
      </c>
      <c r="B2737" s="12" t="s">
        <v>11</v>
      </c>
      <c r="C2737" s="12">
        <v>2014</v>
      </c>
      <c r="D2737" s="12" t="s">
        <v>380</v>
      </c>
      <c r="E2737" s="12" t="s">
        <v>369</v>
      </c>
      <c r="F2737" s="12">
        <v>7</v>
      </c>
      <c r="G2737" s="15">
        <v>27785.711769999994</v>
      </c>
    </row>
    <row r="2738" spans="1:7" x14ac:dyDescent="0.2">
      <c r="A2738" s="12" t="s">
        <v>437</v>
      </c>
      <c r="B2738" s="12" t="s">
        <v>11</v>
      </c>
      <c r="C2738" s="12">
        <v>2014</v>
      </c>
      <c r="D2738" s="12" t="s">
        <v>380</v>
      </c>
      <c r="E2738" s="12" t="s">
        <v>370</v>
      </c>
      <c r="F2738" s="12">
        <v>8</v>
      </c>
      <c r="G2738" s="15">
        <v>17162.500048000002</v>
      </c>
    </row>
    <row r="2739" spans="1:7" x14ac:dyDescent="0.2">
      <c r="A2739" s="12" t="s">
        <v>437</v>
      </c>
      <c r="B2739" s="12" t="s">
        <v>11</v>
      </c>
      <c r="C2739" s="12">
        <v>2014</v>
      </c>
      <c r="D2739" s="12" t="s">
        <v>380</v>
      </c>
      <c r="E2739" s="12" t="s">
        <v>371</v>
      </c>
      <c r="F2739" s="12">
        <v>9</v>
      </c>
      <c r="G2739" s="15">
        <v>15966.135994000002</v>
      </c>
    </row>
    <row r="2740" spans="1:7" x14ac:dyDescent="0.2">
      <c r="A2740" s="12" t="s">
        <v>437</v>
      </c>
      <c r="B2740" s="12" t="s">
        <v>11</v>
      </c>
      <c r="C2740" s="12">
        <v>2014</v>
      </c>
      <c r="D2740" s="12" t="s">
        <v>381</v>
      </c>
      <c r="E2740" s="12" t="s">
        <v>372</v>
      </c>
      <c r="F2740" s="12">
        <v>10</v>
      </c>
      <c r="G2740" s="15">
        <v>13510.771021</v>
      </c>
    </row>
    <row r="2741" spans="1:7" x14ac:dyDescent="0.2">
      <c r="A2741" s="12" t="s">
        <v>437</v>
      </c>
      <c r="B2741" s="12" t="s">
        <v>11</v>
      </c>
      <c r="C2741" s="12">
        <v>2014</v>
      </c>
      <c r="D2741" s="12" t="s">
        <v>381</v>
      </c>
      <c r="E2741" s="12" t="s">
        <v>373</v>
      </c>
      <c r="F2741" s="12">
        <v>11</v>
      </c>
      <c r="G2741" s="15">
        <v>5768.8549359999997</v>
      </c>
    </row>
    <row r="2742" spans="1:7" x14ac:dyDescent="0.2">
      <c r="A2742" s="12" t="s">
        <v>437</v>
      </c>
      <c r="B2742" s="12" t="s">
        <v>11</v>
      </c>
      <c r="C2742" s="12">
        <v>2014</v>
      </c>
      <c r="D2742" s="12" t="s">
        <v>381</v>
      </c>
      <c r="E2742" s="12" t="s">
        <v>374</v>
      </c>
      <c r="F2742" s="12">
        <v>12</v>
      </c>
      <c r="G2742" s="15">
        <v>12132.760064</v>
      </c>
    </row>
    <row r="2743" spans="1:7" x14ac:dyDescent="0.2">
      <c r="A2743" s="12" t="s">
        <v>437</v>
      </c>
      <c r="B2743" s="12" t="s">
        <v>74</v>
      </c>
      <c r="C2743" s="12">
        <v>2012</v>
      </c>
      <c r="D2743" s="12" t="s">
        <v>382</v>
      </c>
      <c r="E2743" s="12" t="s">
        <v>377</v>
      </c>
      <c r="F2743" s="12">
        <v>3</v>
      </c>
      <c r="G2743" s="15">
        <v>4800</v>
      </c>
    </row>
    <row r="2744" spans="1:7" x14ac:dyDescent="0.2">
      <c r="A2744" s="12" t="s">
        <v>437</v>
      </c>
      <c r="B2744" s="12" t="s">
        <v>74</v>
      </c>
      <c r="C2744" s="12">
        <v>2012</v>
      </c>
      <c r="D2744" s="12" t="s">
        <v>379</v>
      </c>
      <c r="E2744" s="12" t="s">
        <v>366</v>
      </c>
      <c r="F2744" s="12">
        <v>4</v>
      </c>
      <c r="G2744" s="15">
        <v>3180</v>
      </c>
    </row>
    <row r="2745" spans="1:7" x14ac:dyDescent="0.2">
      <c r="A2745" s="12" t="s">
        <v>437</v>
      </c>
      <c r="B2745" s="12" t="s">
        <v>74</v>
      </c>
      <c r="C2745" s="12">
        <v>2012</v>
      </c>
      <c r="D2745" s="12" t="s">
        <v>379</v>
      </c>
      <c r="E2745" s="12" t="s">
        <v>367</v>
      </c>
      <c r="F2745" s="12">
        <v>5</v>
      </c>
      <c r="G2745" s="15">
        <v>2040</v>
      </c>
    </row>
    <row r="2746" spans="1:7" x14ac:dyDescent="0.2">
      <c r="A2746" s="12" t="s">
        <v>437</v>
      </c>
      <c r="B2746" s="12" t="s">
        <v>74</v>
      </c>
      <c r="C2746" s="12">
        <v>2012</v>
      </c>
      <c r="D2746" s="12" t="s">
        <v>379</v>
      </c>
      <c r="E2746" s="12" t="s">
        <v>368</v>
      </c>
      <c r="F2746" s="12">
        <v>6</v>
      </c>
      <c r="G2746" s="15">
        <v>960</v>
      </c>
    </row>
    <row r="2747" spans="1:7" x14ac:dyDescent="0.2">
      <c r="A2747" s="12" t="s">
        <v>437</v>
      </c>
      <c r="B2747" s="12" t="s">
        <v>74</v>
      </c>
      <c r="C2747" s="12">
        <v>2012</v>
      </c>
      <c r="D2747" s="12" t="s">
        <v>380</v>
      </c>
      <c r="E2747" s="12" t="s">
        <v>369</v>
      </c>
      <c r="F2747" s="12">
        <v>7</v>
      </c>
      <c r="G2747" s="15">
        <v>1020</v>
      </c>
    </row>
    <row r="2748" spans="1:7" x14ac:dyDescent="0.2">
      <c r="A2748" s="12" t="s">
        <v>437</v>
      </c>
      <c r="B2748" s="12" t="s">
        <v>74</v>
      </c>
      <c r="C2748" s="12">
        <v>2012</v>
      </c>
      <c r="D2748" s="12" t="s">
        <v>380</v>
      </c>
      <c r="E2748" s="12" t="s">
        <v>370</v>
      </c>
      <c r="F2748" s="12">
        <v>8</v>
      </c>
      <c r="G2748" s="15">
        <v>270</v>
      </c>
    </row>
    <row r="2749" spans="1:7" x14ac:dyDescent="0.2">
      <c r="A2749" s="12" t="s">
        <v>437</v>
      </c>
      <c r="B2749" s="12" t="s">
        <v>74</v>
      </c>
      <c r="C2749" s="12">
        <v>2012</v>
      </c>
      <c r="D2749" s="12" t="s">
        <v>380</v>
      </c>
      <c r="E2749" s="12" t="s">
        <v>371</v>
      </c>
      <c r="F2749" s="12">
        <v>9</v>
      </c>
      <c r="G2749" s="15">
        <v>780</v>
      </c>
    </row>
    <row r="2750" spans="1:7" x14ac:dyDescent="0.2">
      <c r="A2750" s="12" t="s">
        <v>437</v>
      </c>
      <c r="B2750" s="12" t="s">
        <v>74</v>
      </c>
      <c r="C2750" s="12">
        <v>2012</v>
      </c>
      <c r="D2750" s="12" t="s">
        <v>381</v>
      </c>
      <c r="E2750" s="12" t="s">
        <v>372</v>
      </c>
      <c r="F2750" s="12">
        <v>10</v>
      </c>
      <c r="G2750" s="15">
        <v>750</v>
      </c>
    </row>
    <row r="2751" spans="1:7" x14ac:dyDescent="0.2">
      <c r="A2751" s="12" t="s">
        <v>437</v>
      </c>
      <c r="B2751" s="12" t="s">
        <v>74</v>
      </c>
      <c r="C2751" s="12">
        <v>2012</v>
      </c>
      <c r="D2751" s="12" t="s">
        <v>381</v>
      </c>
      <c r="E2751" s="12" t="s">
        <v>373</v>
      </c>
      <c r="F2751" s="12">
        <v>11</v>
      </c>
      <c r="G2751" s="15">
        <v>3720</v>
      </c>
    </row>
    <row r="2752" spans="1:7" x14ac:dyDescent="0.2">
      <c r="A2752" s="12" t="s">
        <v>437</v>
      </c>
      <c r="B2752" s="12" t="s">
        <v>74</v>
      </c>
      <c r="C2752" s="12">
        <v>2012</v>
      </c>
      <c r="D2752" s="12" t="s">
        <v>381</v>
      </c>
      <c r="E2752" s="12" t="s">
        <v>374</v>
      </c>
      <c r="F2752" s="12">
        <v>12</v>
      </c>
      <c r="G2752" s="15">
        <v>990</v>
      </c>
    </row>
    <row r="2753" spans="1:7" x14ac:dyDescent="0.2">
      <c r="A2753" s="12" t="s">
        <v>437</v>
      </c>
      <c r="B2753" s="12" t="s">
        <v>74</v>
      </c>
      <c r="C2753" s="12">
        <v>2013</v>
      </c>
      <c r="D2753" s="12" t="s">
        <v>382</v>
      </c>
      <c r="E2753" s="12" t="s">
        <v>375</v>
      </c>
      <c r="F2753" s="12">
        <v>1</v>
      </c>
      <c r="G2753" s="15">
        <v>5310</v>
      </c>
    </row>
    <row r="2754" spans="1:7" x14ac:dyDescent="0.2">
      <c r="A2754" s="12" t="s">
        <v>437</v>
      </c>
      <c r="B2754" s="12" t="s">
        <v>74</v>
      </c>
      <c r="C2754" s="12">
        <v>2013</v>
      </c>
      <c r="D2754" s="12" t="s">
        <v>382</v>
      </c>
      <c r="E2754" s="12" t="s">
        <v>376</v>
      </c>
      <c r="F2754" s="12">
        <v>2</v>
      </c>
      <c r="G2754" s="15">
        <v>1950</v>
      </c>
    </row>
    <row r="2755" spans="1:7" x14ac:dyDescent="0.2">
      <c r="A2755" s="12" t="s">
        <v>437</v>
      </c>
      <c r="B2755" s="12" t="s">
        <v>74</v>
      </c>
      <c r="C2755" s="12">
        <v>2013</v>
      </c>
      <c r="D2755" s="12" t="s">
        <v>382</v>
      </c>
      <c r="E2755" s="12" t="s">
        <v>377</v>
      </c>
      <c r="F2755" s="12">
        <v>3</v>
      </c>
      <c r="G2755" s="15">
        <v>4020</v>
      </c>
    </row>
    <row r="2756" spans="1:7" x14ac:dyDescent="0.2">
      <c r="A2756" s="12" t="s">
        <v>437</v>
      </c>
      <c r="B2756" s="12" t="s">
        <v>74</v>
      </c>
      <c r="C2756" s="12">
        <v>2013</v>
      </c>
      <c r="D2756" s="12" t="s">
        <v>379</v>
      </c>
      <c r="E2756" s="12" t="s">
        <v>366</v>
      </c>
      <c r="F2756" s="12">
        <v>4</v>
      </c>
      <c r="G2756" s="15">
        <v>1350</v>
      </c>
    </row>
    <row r="2757" spans="1:7" x14ac:dyDescent="0.2">
      <c r="A2757" s="12" t="s">
        <v>437</v>
      </c>
      <c r="B2757" s="12" t="s">
        <v>74</v>
      </c>
      <c r="C2757" s="12">
        <v>2013</v>
      </c>
      <c r="D2757" s="12" t="s">
        <v>379</v>
      </c>
      <c r="E2757" s="12" t="s">
        <v>367</v>
      </c>
      <c r="F2757" s="12">
        <v>5</v>
      </c>
      <c r="G2757" s="15">
        <v>1530</v>
      </c>
    </row>
    <row r="2758" spans="1:7" x14ac:dyDescent="0.2">
      <c r="A2758" s="12" t="s">
        <v>437</v>
      </c>
      <c r="B2758" s="12" t="s">
        <v>74</v>
      </c>
      <c r="C2758" s="12">
        <v>2013</v>
      </c>
      <c r="D2758" s="12" t="s">
        <v>379</v>
      </c>
      <c r="E2758" s="12" t="s">
        <v>368</v>
      </c>
      <c r="F2758" s="12">
        <v>6</v>
      </c>
      <c r="G2758" s="15">
        <v>2010</v>
      </c>
    </row>
    <row r="2759" spans="1:7" x14ac:dyDescent="0.2">
      <c r="A2759" s="12" t="s">
        <v>437</v>
      </c>
      <c r="B2759" s="12" t="s">
        <v>74</v>
      </c>
      <c r="C2759" s="12">
        <v>2013</v>
      </c>
      <c r="D2759" s="12" t="s">
        <v>380</v>
      </c>
      <c r="E2759" s="12" t="s">
        <v>369</v>
      </c>
      <c r="F2759" s="12">
        <v>7</v>
      </c>
      <c r="G2759" s="15">
        <v>1560</v>
      </c>
    </row>
    <row r="2760" spans="1:7" x14ac:dyDescent="0.2">
      <c r="A2760" s="12" t="s">
        <v>437</v>
      </c>
      <c r="B2760" s="12" t="s">
        <v>74</v>
      </c>
      <c r="C2760" s="12">
        <v>2013</v>
      </c>
      <c r="D2760" s="12" t="s">
        <v>380</v>
      </c>
      <c r="E2760" s="12" t="s">
        <v>370</v>
      </c>
      <c r="F2760" s="12">
        <v>8</v>
      </c>
      <c r="G2760" s="15">
        <v>3300</v>
      </c>
    </row>
    <row r="2761" spans="1:7" x14ac:dyDescent="0.2">
      <c r="A2761" s="12" t="s">
        <v>437</v>
      </c>
      <c r="B2761" s="12" t="s">
        <v>74</v>
      </c>
      <c r="C2761" s="12">
        <v>2013</v>
      </c>
      <c r="D2761" s="12" t="s">
        <v>380</v>
      </c>
      <c r="E2761" s="12" t="s">
        <v>371</v>
      </c>
      <c r="F2761" s="12">
        <v>9</v>
      </c>
      <c r="G2761" s="15">
        <v>2460</v>
      </c>
    </row>
    <row r="2762" spans="1:7" x14ac:dyDescent="0.2">
      <c r="A2762" s="12" t="s">
        <v>437</v>
      </c>
      <c r="B2762" s="12" t="s">
        <v>74</v>
      </c>
      <c r="C2762" s="12">
        <v>2013</v>
      </c>
      <c r="D2762" s="12" t="s">
        <v>381</v>
      </c>
      <c r="E2762" s="12" t="s">
        <v>372</v>
      </c>
      <c r="F2762" s="12">
        <v>10</v>
      </c>
      <c r="G2762" s="15">
        <v>8250</v>
      </c>
    </row>
    <row r="2763" spans="1:7" x14ac:dyDescent="0.2">
      <c r="A2763" s="12" t="s">
        <v>437</v>
      </c>
      <c r="B2763" s="12" t="s">
        <v>74</v>
      </c>
      <c r="C2763" s="12">
        <v>2013</v>
      </c>
      <c r="D2763" s="12" t="s">
        <v>381</v>
      </c>
      <c r="E2763" s="12" t="s">
        <v>373</v>
      </c>
      <c r="F2763" s="12">
        <v>11</v>
      </c>
      <c r="G2763" s="15">
        <v>4740</v>
      </c>
    </row>
    <row r="2764" spans="1:7" x14ac:dyDescent="0.2">
      <c r="A2764" s="12" t="s">
        <v>437</v>
      </c>
      <c r="B2764" s="12" t="s">
        <v>74</v>
      </c>
      <c r="C2764" s="12">
        <v>2013</v>
      </c>
      <c r="D2764" s="12" t="s">
        <v>381</v>
      </c>
      <c r="E2764" s="12" t="s">
        <v>374</v>
      </c>
      <c r="F2764" s="12">
        <v>12</v>
      </c>
      <c r="G2764" s="15">
        <v>5250</v>
      </c>
    </row>
    <row r="2765" spans="1:7" x14ac:dyDescent="0.2">
      <c r="A2765" s="12" t="s">
        <v>437</v>
      </c>
      <c r="B2765" s="12" t="s">
        <v>74</v>
      </c>
      <c r="C2765" s="12">
        <v>2014</v>
      </c>
      <c r="D2765" s="12" t="s">
        <v>382</v>
      </c>
      <c r="E2765" s="12" t="s">
        <v>375</v>
      </c>
      <c r="F2765" s="12">
        <v>1</v>
      </c>
      <c r="G2765" s="15">
        <v>9810</v>
      </c>
    </row>
    <row r="2766" spans="1:7" x14ac:dyDescent="0.2">
      <c r="A2766" s="12" t="s">
        <v>437</v>
      </c>
      <c r="B2766" s="12" t="s">
        <v>74</v>
      </c>
      <c r="C2766" s="12">
        <v>2014</v>
      </c>
      <c r="D2766" s="12" t="s">
        <v>382</v>
      </c>
      <c r="E2766" s="12" t="s">
        <v>376</v>
      </c>
      <c r="F2766" s="12">
        <v>2</v>
      </c>
      <c r="G2766" s="15">
        <v>7260</v>
      </c>
    </row>
    <row r="2767" spans="1:7" x14ac:dyDescent="0.2">
      <c r="A2767" s="12" t="s">
        <v>437</v>
      </c>
      <c r="B2767" s="12" t="s">
        <v>74</v>
      </c>
      <c r="C2767" s="12">
        <v>2014</v>
      </c>
      <c r="D2767" s="12" t="s">
        <v>382</v>
      </c>
      <c r="E2767" s="12" t="s">
        <v>377</v>
      </c>
      <c r="F2767" s="12">
        <v>3</v>
      </c>
      <c r="G2767" s="15">
        <v>8130</v>
      </c>
    </row>
    <row r="2768" spans="1:7" x14ac:dyDescent="0.2">
      <c r="A2768" s="12" t="s">
        <v>437</v>
      </c>
      <c r="B2768" s="12" t="s">
        <v>74</v>
      </c>
      <c r="C2768" s="12">
        <v>2014</v>
      </c>
      <c r="D2768" s="12" t="s">
        <v>379</v>
      </c>
      <c r="E2768" s="12" t="s">
        <v>366</v>
      </c>
      <c r="F2768" s="12">
        <v>4</v>
      </c>
      <c r="G2768" s="15">
        <v>10140</v>
      </c>
    </row>
    <row r="2769" spans="1:7" x14ac:dyDescent="0.2">
      <c r="A2769" s="12" t="s">
        <v>437</v>
      </c>
      <c r="B2769" s="12" t="s">
        <v>74</v>
      </c>
      <c r="C2769" s="12">
        <v>2014</v>
      </c>
      <c r="D2769" s="12" t="s">
        <v>379</v>
      </c>
      <c r="E2769" s="12" t="s">
        <v>367</v>
      </c>
      <c r="F2769" s="12">
        <v>5</v>
      </c>
      <c r="G2769" s="15">
        <v>10080</v>
      </c>
    </row>
    <row r="2770" spans="1:7" x14ac:dyDescent="0.2">
      <c r="A2770" s="12" t="s">
        <v>437</v>
      </c>
      <c r="B2770" s="12" t="s">
        <v>74</v>
      </c>
      <c r="C2770" s="12">
        <v>2014</v>
      </c>
      <c r="D2770" s="12" t="s">
        <v>379</v>
      </c>
      <c r="E2770" s="12" t="s">
        <v>368</v>
      </c>
      <c r="F2770" s="12">
        <v>6</v>
      </c>
      <c r="G2770" s="15">
        <v>7440</v>
      </c>
    </row>
    <row r="2771" spans="1:7" x14ac:dyDescent="0.2">
      <c r="A2771" s="12" t="s">
        <v>437</v>
      </c>
      <c r="B2771" s="12" t="s">
        <v>74</v>
      </c>
      <c r="C2771" s="12">
        <v>2014</v>
      </c>
      <c r="D2771" s="12" t="s">
        <v>380</v>
      </c>
      <c r="E2771" s="12" t="s">
        <v>369</v>
      </c>
      <c r="F2771" s="12">
        <v>7</v>
      </c>
      <c r="G2771" s="15">
        <v>31620</v>
      </c>
    </row>
    <row r="2772" spans="1:7" x14ac:dyDescent="0.2">
      <c r="A2772" s="12" t="s">
        <v>437</v>
      </c>
      <c r="B2772" s="12" t="s">
        <v>74</v>
      </c>
      <c r="C2772" s="12">
        <v>2014</v>
      </c>
      <c r="D2772" s="12" t="s">
        <v>380</v>
      </c>
      <c r="E2772" s="12" t="s">
        <v>370</v>
      </c>
      <c r="F2772" s="12">
        <v>8</v>
      </c>
      <c r="G2772" s="15">
        <v>17040</v>
      </c>
    </row>
    <row r="2773" spans="1:7" x14ac:dyDescent="0.2">
      <c r="A2773" s="12" t="s">
        <v>437</v>
      </c>
      <c r="B2773" s="12" t="s">
        <v>74</v>
      </c>
      <c r="C2773" s="12">
        <v>2014</v>
      </c>
      <c r="D2773" s="12" t="s">
        <v>380</v>
      </c>
      <c r="E2773" s="12" t="s">
        <v>371</v>
      </c>
      <c r="F2773" s="12">
        <v>9</v>
      </c>
      <c r="G2773" s="15">
        <v>17880</v>
      </c>
    </row>
    <row r="2774" spans="1:7" x14ac:dyDescent="0.2">
      <c r="A2774" s="12" t="s">
        <v>437</v>
      </c>
      <c r="B2774" s="12" t="s">
        <v>74</v>
      </c>
      <c r="C2774" s="12">
        <v>2014</v>
      </c>
      <c r="D2774" s="12" t="s">
        <v>381</v>
      </c>
      <c r="E2774" s="12" t="s">
        <v>372</v>
      </c>
      <c r="F2774" s="12">
        <v>10</v>
      </c>
      <c r="G2774" s="15">
        <v>15420</v>
      </c>
    </row>
    <row r="2775" spans="1:7" x14ac:dyDescent="0.2">
      <c r="A2775" s="12" t="s">
        <v>437</v>
      </c>
      <c r="B2775" s="12" t="s">
        <v>74</v>
      </c>
      <c r="C2775" s="12">
        <v>2014</v>
      </c>
      <c r="D2775" s="12" t="s">
        <v>381</v>
      </c>
      <c r="E2775" s="12" t="s">
        <v>373</v>
      </c>
      <c r="F2775" s="12">
        <v>11</v>
      </c>
      <c r="G2775" s="15">
        <v>6090</v>
      </c>
    </row>
    <row r="2776" spans="1:7" x14ac:dyDescent="0.2">
      <c r="A2776" s="12" t="s">
        <v>437</v>
      </c>
      <c r="B2776" s="12" t="s">
        <v>74</v>
      </c>
      <c r="C2776" s="12">
        <v>2014</v>
      </c>
      <c r="D2776" s="12" t="s">
        <v>381</v>
      </c>
      <c r="E2776" s="12" t="s">
        <v>374</v>
      </c>
      <c r="F2776" s="12">
        <v>12</v>
      </c>
      <c r="G2776" s="15">
        <v>12180</v>
      </c>
    </row>
    <row r="2777" spans="1:7" x14ac:dyDescent="0.2">
      <c r="A2777" s="12" t="s">
        <v>443</v>
      </c>
      <c r="B2777" s="12" t="s">
        <v>4</v>
      </c>
      <c r="C2777" s="12">
        <v>2010</v>
      </c>
      <c r="D2777" s="12" t="s">
        <v>380</v>
      </c>
      <c r="E2777" s="12" t="s">
        <v>370</v>
      </c>
      <c r="F2777" s="12">
        <v>8</v>
      </c>
      <c r="G2777" s="15">
        <v>838434.69999999984</v>
      </c>
    </row>
    <row r="2778" spans="1:7" x14ac:dyDescent="0.2">
      <c r="A2778" s="12" t="s">
        <v>419</v>
      </c>
      <c r="B2778" s="12" t="s">
        <v>4</v>
      </c>
      <c r="C2778" s="12">
        <v>2011</v>
      </c>
      <c r="D2778" s="12" t="s">
        <v>379</v>
      </c>
      <c r="E2778" s="12" t="s">
        <v>368</v>
      </c>
      <c r="F2778" s="12">
        <v>6</v>
      </c>
      <c r="G2778" s="15">
        <v>838292.01</v>
      </c>
    </row>
    <row r="2779" spans="1:7" x14ac:dyDescent="0.2">
      <c r="A2779" s="12" t="s">
        <v>443</v>
      </c>
      <c r="B2779" s="12" t="s">
        <v>4</v>
      </c>
      <c r="C2779" s="12">
        <v>2010</v>
      </c>
      <c r="D2779" s="12" t="s">
        <v>381</v>
      </c>
      <c r="E2779" s="12" t="s">
        <v>372</v>
      </c>
      <c r="F2779" s="12">
        <v>10</v>
      </c>
      <c r="G2779" s="15">
        <v>833499.83000000007</v>
      </c>
    </row>
    <row r="2780" spans="1:7" x14ac:dyDescent="0.2">
      <c r="A2780" s="12" t="s">
        <v>455</v>
      </c>
      <c r="B2780" s="12" t="s">
        <v>4</v>
      </c>
      <c r="C2780" s="12">
        <v>2010</v>
      </c>
      <c r="D2780" s="12" t="s">
        <v>382</v>
      </c>
      <c r="E2780" s="12" t="s">
        <v>377</v>
      </c>
      <c r="F2780" s="12">
        <v>3</v>
      </c>
      <c r="G2780" s="15">
        <v>830202.65999999992</v>
      </c>
    </row>
    <row r="2781" spans="1:7" x14ac:dyDescent="0.2">
      <c r="A2781" s="12" t="s">
        <v>448</v>
      </c>
      <c r="B2781" s="12" t="s">
        <v>4</v>
      </c>
      <c r="C2781" s="12">
        <v>2010</v>
      </c>
      <c r="D2781" s="12" t="s">
        <v>380</v>
      </c>
      <c r="E2781" s="12" t="s">
        <v>369</v>
      </c>
      <c r="F2781" s="12">
        <v>7</v>
      </c>
      <c r="G2781" s="15">
        <v>825061.83999999962</v>
      </c>
    </row>
    <row r="2782" spans="1:7" x14ac:dyDescent="0.2">
      <c r="A2782" s="12" t="s">
        <v>438</v>
      </c>
      <c r="B2782" s="12" t="s">
        <v>11</v>
      </c>
      <c r="C2782" s="12">
        <v>2014</v>
      </c>
      <c r="D2782" s="12" t="s">
        <v>380</v>
      </c>
      <c r="E2782" s="12" t="s">
        <v>370</v>
      </c>
      <c r="F2782" s="12">
        <v>8</v>
      </c>
      <c r="G2782" s="15">
        <v>10898.813895000003</v>
      </c>
    </row>
    <row r="2783" spans="1:7" x14ac:dyDescent="0.2">
      <c r="A2783" s="12" t="s">
        <v>438</v>
      </c>
      <c r="B2783" s="12" t="s">
        <v>11</v>
      </c>
      <c r="C2783" s="12">
        <v>2014</v>
      </c>
      <c r="D2783" s="12" t="s">
        <v>380</v>
      </c>
      <c r="E2783" s="12" t="s">
        <v>371</v>
      </c>
      <c r="F2783" s="12">
        <v>9</v>
      </c>
      <c r="G2783" s="15">
        <v>52264.19722799999</v>
      </c>
    </row>
    <row r="2784" spans="1:7" x14ac:dyDescent="0.2">
      <c r="A2784" s="12" t="s">
        <v>438</v>
      </c>
      <c r="B2784" s="12" t="s">
        <v>11</v>
      </c>
      <c r="C2784" s="12">
        <v>2014</v>
      </c>
      <c r="D2784" s="12" t="s">
        <v>381</v>
      </c>
      <c r="E2784" s="12" t="s">
        <v>372</v>
      </c>
      <c r="F2784" s="12">
        <v>10</v>
      </c>
      <c r="G2784" s="15">
        <v>79298.266653000028</v>
      </c>
    </row>
    <row r="2785" spans="1:7" x14ac:dyDescent="0.2">
      <c r="A2785" s="12" t="s">
        <v>438</v>
      </c>
      <c r="B2785" s="12" t="s">
        <v>11</v>
      </c>
      <c r="C2785" s="12">
        <v>2014</v>
      </c>
      <c r="D2785" s="12" t="s">
        <v>381</v>
      </c>
      <c r="E2785" s="12" t="s">
        <v>373</v>
      </c>
      <c r="F2785" s="12">
        <v>11</v>
      </c>
      <c r="G2785" s="15">
        <v>83532.518487000038</v>
      </c>
    </row>
    <row r="2786" spans="1:7" x14ac:dyDescent="0.2">
      <c r="A2786" s="12" t="s">
        <v>438</v>
      </c>
      <c r="B2786" s="12" t="s">
        <v>11</v>
      </c>
      <c r="C2786" s="12">
        <v>2014</v>
      </c>
      <c r="D2786" s="12" t="s">
        <v>381</v>
      </c>
      <c r="E2786" s="12" t="s">
        <v>374</v>
      </c>
      <c r="F2786" s="12">
        <v>12</v>
      </c>
      <c r="G2786" s="15">
        <v>163269.24322699997</v>
      </c>
    </row>
    <row r="2787" spans="1:7" x14ac:dyDescent="0.2">
      <c r="A2787" s="12" t="s">
        <v>438</v>
      </c>
      <c r="B2787" s="12" t="s">
        <v>74</v>
      </c>
      <c r="C2787" s="12">
        <v>2014</v>
      </c>
      <c r="D2787" s="12" t="s">
        <v>380</v>
      </c>
      <c r="E2787" s="12" t="s">
        <v>370</v>
      </c>
      <c r="F2787" s="12">
        <v>8</v>
      </c>
      <c r="G2787" s="15">
        <v>10530</v>
      </c>
    </row>
    <row r="2788" spans="1:7" x14ac:dyDescent="0.2">
      <c r="A2788" s="12" t="s">
        <v>438</v>
      </c>
      <c r="B2788" s="12" t="s">
        <v>74</v>
      </c>
      <c r="C2788" s="12">
        <v>2014</v>
      </c>
      <c r="D2788" s="12" t="s">
        <v>380</v>
      </c>
      <c r="E2788" s="12" t="s">
        <v>371</v>
      </c>
      <c r="F2788" s="12">
        <v>9</v>
      </c>
      <c r="G2788" s="15">
        <v>53010</v>
      </c>
    </row>
    <row r="2789" spans="1:7" x14ac:dyDescent="0.2">
      <c r="A2789" s="12" t="s">
        <v>438</v>
      </c>
      <c r="B2789" s="12" t="s">
        <v>74</v>
      </c>
      <c r="C2789" s="12">
        <v>2014</v>
      </c>
      <c r="D2789" s="12" t="s">
        <v>381</v>
      </c>
      <c r="E2789" s="12" t="s">
        <v>372</v>
      </c>
      <c r="F2789" s="12">
        <v>10</v>
      </c>
      <c r="G2789" s="15">
        <v>91110</v>
      </c>
    </row>
    <row r="2790" spans="1:7" x14ac:dyDescent="0.2">
      <c r="A2790" s="12" t="s">
        <v>438</v>
      </c>
      <c r="B2790" s="12" t="s">
        <v>74</v>
      </c>
      <c r="C2790" s="12">
        <v>2014</v>
      </c>
      <c r="D2790" s="12" t="s">
        <v>381</v>
      </c>
      <c r="E2790" s="12" t="s">
        <v>373</v>
      </c>
      <c r="F2790" s="12">
        <v>11</v>
      </c>
      <c r="G2790" s="15">
        <v>91830</v>
      </c>
    </row>
    <row r="2791" spans="1:7" x14ac:dyDescent="0.2">
      <c r="A2791" s="12" t="s">
        <v>438</v>
      </c>
      <c r="B2791" s="12" t="s">
        <v>74</v>
      </c>
      <c r="C2791" s="12">
        <v>2014</v>
      </c>
      <c r="D2791" s="12" t="s">
        <v>381</v>
      </c>
      <c r="E2791" s="12" t="s">
        <v>374</v>
      </c>
      <c r="F2791" s="12">
        <v>12</v>
      </c>
      <c r="G2791" s="15">
        <v>174630</v>
      </c>
    </row>
    <row r="2792" spans="1:7" x14ac:dyDescent="0.2">
      <c r="A2792" s="12" t="s">
        <v>454</v>
      </c>
      <c r="B2792" s="12" t="s">
        <v>4</v>
      </c>
      <c r="C2792" s="12">
        <v>2014</v>
      </c>
      <c r="D2792" s="12" t="s">
        <v>380</v>
      </c>
      <c r="E2792" s="12" t="s">
        <v>371</v>
      </c>
      <c r="F2792" s="12">
        <v>9</v>
      </c>
      <c r="G2792" s="15">
        <v>824802.85999999987</v>
      </c>
    </row>
    <row r="2793" spans="1:7" x14ac:dyDescent="0.2">
      <c r="A2793" s="12" t="s">
        <v>455</v>
      </c>
      <c r="B2793" s="12" t="s">
        <v>4</v>
      </c>
      <c r="C2793" s="12">
        <v>2010</v>
      </c>
      <c r="D2793" s="12" t="s">
        <v>382</v>
      </c>
      <c r="E2793" s="12" t="s">
        <v>375</v>
      </c>
      <c r="F2793" s="12">
        <v>1</v>
      </c>
      <c r="G2793" s="15">
        <v>823760.53</v>
      </c>
    </row>
    <row r="2794" spans="1:7" x14ac:dyDescent="0.2">
      <c r="A2794" s="12" t="s">
        <v>447</v>
      </c>
      <c r="B2794" s="12" t="s">
        <v>4</v>
      </c>
      <c r="C2794" s="12">
        <v>2014</v>
      </c>
      <c r="D2794" s="12" t="s">
        <v>380</v>
      </c>
      <c r="E2794" s="12" t="s">
        <v>370</v>
      </c>
      <c r="F2794" s="12">
        <v>8</v>
      </c>
      <c r="G2794" s="15">
        <v>818555.76999999944</v>
      </c>
    </row>
    <row r="2795" spans="1:7" x14ac:dyDescent="0.2">
      <c r="A2795" s="12" t="s">
        <v>455</v>
      </c>
      <c r="B2795" s="12" t="s">
        <v>4</v>
      </c>
      <c r="C2795" s="12">
        <v>2013</v>
      </c>
      <c r="D2795" s="12" t="s">
        <v>382</v>
      </c>
      <c r="E2795" s="12" t="s">
        <v>376</v>
      </c>
      <c r="F2795" s="12">
        <v>2</v>
      </c>
      <c r="G2795" s="15">
        <v>817324.42999999993</v>
      </c>
    </row>
    <row r="2796" spans="1:7" x14ac:dyDescent="0.2">
      <c r="A2796" s="12" t="s">
        <v>430</v>
      </c>
      <c r="B2796" s="12" t="s">
        <v>4</v>
      </c>
      <c r="C2796" s="12">
        <v>2013</v>
      </c>
      <c r="D2796" s="12" t="s">
        <v>380</v>
      </c>
      <c r="E2796" s="12" t="s">
        <v>370</v>
      </c>
      <c r="F2796" s="12">
        <v>8</v>
      </c>
      <c r="G2796" s="15">
        <v>812389.6</v>
      </c>
    </row>
    <row r="2797" spans="1:7" x14ac:dyDescent="0.2">
      <c r="A2797" s="12" t="s">
        <v>443</v>
      </c>
      <c r="B2797" s="12" t="s">
        <v>4</v>
      </c>
      <c r="C2797" s="12">
        <v>2014</v>
      </c>
      <c r="D2797" s="12" t="s">
        <v>380</v>
      </c>
      <c r="E2797" s="12" t="s">
        <v>370</v>
      </c>
      <c r="F2797" s="12">
        <v>8</v>
      </c>
      <c r="G2797" s="15">
        <v>811714.91999999969</v>
      </c>
    </row>
    <row r="2798" spans="1:7" x14ac:dyDescent="0.2">
      <c r="A2798" s="12" t="s">
        <v>443</v>
      </c>
      <c r="B2798" s="12" t="s">
        <v>4</v>
      </c>
      <c r="C2798" s="12">
        <v>2010</v>
      </c>
      <c r="D2798" s="12" t="s">
        <v>379</v>
      </c>
      <c r="E2798" s="12" t="s">
        <v>368</v>
      </c>
      <c r="F2798" s="12">
        <v>6</v>
      </c>
      <c r="G2798" s="15">
        <v>811393.13</v>
      </c>
    </row>
    <row r="2799" spans="1:7" x14ac:dyDescent="0.2">
      <c r="A2799" s="12" t="s">
        <v>455</v>
      </c>
      <c r="B2799" s="12" t="s">
        <v>4</v>
      </c>
      <c r="C2799" s="12">
        <v>2010</v>
      </c>
      <c r="D2799" s="12" t="s">
        <v>381</v>
      </c>
      <c r="E2799" s="12" t="s">
        <v>374</v>
      </c>
      <c r="F2799" s="12">
        <v>12</v>
      </c>
      <c r="G2799" s="15">
        <v>810195.23999999964</v>
      </c>
    </row>
    <row r="2800" spans="1:7" x14ac:dyDescent="0.2">
      <c r="A2800" s="12" t="s">
        <v>430</v>
      </c>
      <c r="B2800" s="12" t="s">
        <v>4</v>
      </c>
      <c r="C2800" s="12">
        <v>2013</v>
      </c>
      <c r="D2800" s="12" t="s">
        <v>380</v>
      </c>
      <c r="E2800" s="12" t="s">
        <v>369</v>
      </c>
      <c r="F2800" s="12">
        <v>7</v>
      </c>
      <c r="G2800" s="15">
        <v>810023.7300000001</v>
      </c>
    </row>
    <row r="2801" spans="1:7" x14ac:dyDescent="0.2">
      <c r="A2801" s="12" t="s">
        <v>443</v>
      </c>
      <c r="B2801" s="12" t="s">
        <v>4</v>
      </c>
      <c r="C2801" s="12">
        <v>2012</v>
      </c>
      <c r="D2801" s="12" t="s">
        <v>380</v>
      </c>
      <c r="E2801" s="12" t="s">
        <v>369</v>
      </c>
      <c r="F2801" s="12">
        <v>7</v>
      </c>
      <c r="G2801" s="15">
        <v>809508.86</v>
      </c>
    </row>
    <row r="2802" spans="1:7" x14ac:dyDescent="0.2">
      <c r="A2802" s="12" t="s">
        <v>419</v>
      </c>
      <c r="B2802" s="12" t="s">
        <v>4</v>
      </c>
      <c r="C2802" s="12">
        <v>2011</v>
      </c>
      <c r="D2802" s="12" t="s">
        <v>382</v>
      </c>
      <c r="E2802" s="12" t="s">
        <v>377</v>
      </c>
      <c r="F2802" s="12">
        <v>3</v>
      </c>
      <c r="G2802" s="15">
        <v>807591.85000000009</v>
      </c>
    </row>
    <row r="2803" spans="1:7" x14ac:dyDescent="0.2">
      <c r="A2803" s="12" t="s">
        <v>419</v>
      </c>
      <c r="B2803" s="12" t="s">
        <v>4</v>
      </c>
      <c r="C2803" s="12">
        <v>2011</v>
      </c>
      <c r="D2803" s="12" t="s">
        <v>379</v>
      </c>
      <c r="E2803" s="12" t="s">
        <v>367</v>
      </c>
      <c r="F2803" s="12">
        <v>5</v>
      </c>
      <c r="G2803" s="15">
        <v>806385.47</v>
      </c>
    </row>
    <row r="2804" spans="1:7" x14ac:dyDescent="0.2">
      <c r="A2804" s="12" t="s">
        <v>455</v>
      </c>
      <c r="B2804" s="12" t="s">
        <v>4</v>
      </c>
      <c r="C2804" s="12">
        <v>2013</v>
      </c>
      <c r="D2804" s="12" t="s">
        <v>382</v>
      </c>
      <c r="E2804" s="12" t="s">
        <v>377</v>
      </c>
      <c r="F2804" s="12">
        <v>3</v>
      </c>
      <c r="G2804" s="15">
        <v>800296.9099999998</v>
      </c>
    </row>
    <row r="2805" spans="1:7" x14ac:dyDescent="0.2">
      <c r="A2805" s="12" t="s">
        <v>443</v>
      </c>
      <c r="B2805" s="12" t="s">
        <v>4</v>
      </c>
      <c r="C2805" s="12">
        <v>2011</v>
      </c>
      <c r="D2805" s="12" t="s">
        <v>380</v>
      </c>
      <c r="E2805" s="12" t="s">
        <v>370</v>
      </c>
      <c r="F2805" s="12">
        <v>8</v>
      </c>
      <c r="G2805" s="15">
        <v>798851.42</v>
      </c>
    </row>
    <row r="2806" spans="1:7" x14ac:dyDescent="0.2">
      <c r="A2806" s="12" t="s">
        <v>448</v>
      </c>
      <c r="B2806" s="12" t="s">
        <v>4</v>
      </c>
      <c r="C2806" s="12">
        <v>2010</v>
      </c>
      <c r="D2806" s="12" t="s">
        <v>382</v>
      </c>
      <c r="E2806" s="12" t="s">
        <v>377</v>
      </c>
      <c r="F2806" s="12">
        <v>3</v>
      </c>
      <c r="G2806" s="15">
        <v>798699.51000000024</v>
      </c>
    </row>
    <row r="2807" spans="1:7" x14ac:dyDescent="0.2">
      <c r="A2807" s="12" t="s">
        <v>455</v>
      </c>
      <c r="B2807" s="12" t="s">
        <v>4</v>
      </c>
      <c r="C2807" s="12">
        <v>2010</v>
      </c>
      <c r="D2807" s="12" t="s">
        <v>381</v>
      </c>
      <c r="E2807" s="12" t="s">
        <v>373</v>
      </c>
      <c r="F2807" s="12">
        <v>11</v>
      </c>
      <c r="G2807" s="15">
        <v>791030.12000000023</v>
      </c>
    </row>
    <row r="2808" spans="1:7" x14ac:dyDescent="0.2">
      <c r="A2808" s="12" t="s">
        <v>455</v>
      </c>
      <c r="B2808" s="12" t="s">
        <v>4</v>
      </c>
      <c r="C2808" s="12">
        <v>2012</v>
      </c>
      <c r="D2808" s="12" t="s">
        <v>382</v>
      </c>
      <c r="E2808" s="12" t="s">
        <v>375</v>
      </c>
      <c r="F2808" s="12">
        <v>1</v>
      </c>
      <c r="G2808" s="15">
        <v>787752.5500000004</v>
      </c>
    </row>
    <row r="2809" spans="1:7" x14ac:dyDescent="0.2">
      <c r="A2809" s="12" t="s">
        <v>443</v>
      </c>
      <c r="B2809" s="12" t="s">
        <v>4</v>
      </c>
      <c r="C2809" s="12">
        <v>2012</v>
      </c>
      <c r="D2809" s="12" t="s">
        <v>380</v>
      </c>
      <c r="E2809" s="12" t="s">
        <v>370</v>
      </c>
      <c r="F2809" s="12">
        <v>8</v>
      </c>
      <c r="G2809" s="15">
        <v>779968.10000000021</v>
      </c>
    </row>
    <row r="2810" spans="1:7" x14ac:dyDescent="0.2">
      <c r="A2810" s="12" t="s">
        <v>455</v>
      </c>
      <c r="B2810" s="12" t="s">
        <v>4</v>
      </c>
      <c r="C2810" s="12">
        <v>2012</v>
      </c>
      <c r="D2810" s="12" t="s">
        <v>379</v>
      </c>
      <c r="E2810" s="12" t="s">
        <v>367</v>
      </c>
      <c r="F2810" s="12">
        <v>5</v>
      </c>
      <c r="G2810" s="15">
        <v>778342.98999999976</v>
      </c>
    </row>
    <row r="2811" spans="1:7" x14ac:dyDescent="0.2">
      <c r="A2811" s="12" t="s">
        <v>455</v>
      </c>
      <c r="B2811" s="12" t="s">
        <v>4</v>
      </c>
      <c r="C2811" s="12">
        <v>2011</v>
      </c>
      <c r="D2811" s="12" t="s">
        <v>379</v>
      </c>
      <c r="E2811" s="12" t="s">
        <v>368</v>
      </c>
      <c r="F2811" s="12">
        <v>6</v>
      </c>
      <c r="G2811" s="15">
        <v>775987.44000000018</v>
      </c>
    </row>
    <row r="2812" spans="1:7" x14ac:dyDescent="0.2">
      <c r="A2812" s="12" t="s">
        <v>455</v>
      </c>
      <c r="B2812" s="12" t="s">
        <v>4</v>
      </c>
      <c r="C2812" s="12">
        <v>2010</v>
      </c>
      <c r="D2812" s="12" t="s">
        <v>379</v>
      </c>
      <c r="E2812" s="12" t="s">
        <v>368</v>
      </c>
      <c r="F2812" s="12">
        <v>6</v>
      </c>
      <c r="G2812" s="15">
        <v>775876.27999999991</v>
      </c>
    </row>
    <row r="2813" spans="1:7" x14ac:dyDescent="0.2">
      <c r="A2813" s="12" t="s">
        <v>455</v>
      </c>
      <c r="B2813" s="12" t="s">
        <v>4</v>
      </c>
      <c r="C2813" s="12">
        <v>2013</v>
      </c>
      <c r="D2813" s="12" t="s">
        <v>382</v>
      </c>
      <c r="E2813" s="12" t="s">
        <v>375</v>
      </c>
      <c r="F2813" s="12">
        <v>1</v>
      </c>
      <c r="G2813" s="15">
        <v>774167.27999999991</v>
      </c>
    </row>
    <row r="2814" spans="1:7" x14ac:dyDescent="0.2">
      <c r="A2814" s="12" t="s">
        <v>442</v>
      </c>
      <c r="B2814" s="12" t="s">
        <v>4</v>
      </c>
      <c r="C2814" s="12">
        <v>2012</v>
      </c>
      <c r="D2814" s="12" t="s">
        <v>381</v>
      </c>
      <c r="E2814" s="12" t="s">
        <v>372</v>
      </c>
      <c r="F2814" s="12">
        <v>10</v>
      </c>
      <c r="G2814" s="15">
        <v>773333.17999999993</v>
      </c>
    </row>
    <row r="2815" spans="1:7" x14ac:dyDescent="0.2">
      <c r="A2815" s="12" t="s">
        <v>455</v>
      </c>
      <c r="B2815" s="12" t="s">
        <v>4</v>
      </c>
      <c r="C2815" s="12">
        <v>2011</v>
      </c>
      <c r="D2815" s="12" t="s">
        <v>379</v>
      </c>
      <c r="E2815" s="12" t="s">
        <v>366</v>
      </c>
      <c r="F2815" s="12">
        <v>4</v>
      </c>
      <c r="G2815" s="15">
        <v>770058.02999999968</v>
      </c>
    </row>
    <row r="2816" spans="1:7" x14ac:dyDescent="0.2">
      <c r="A2816" s="12" t="s">
        <v>448</v>
      </c>
      <c r="B2816" s="12" t="s">
        <v>4</v>
      </c>
      <c r="C2816" s="12">
        <v>2010</v>
      </c>
      <c r="D2816" s="12" t="s">
        <v>382</v>
      </c>
      <c r="E2816" s="12" t="s">
        <v>376</v>
      </c>
      <c r="F2816" s="12">
        <v>2</v>
      </c>
      <c r="G2816" s="15">
        <v>764501.73999999964</v>
      </c>
    </row>
    <row r="2817" spans="1:7" x14ac:dyDescent="0.2">
      <c r="A2817" s="12" t="s">
        <v>433</v>
      </c>
      <c r="B2817" s="12" t="s">
        <v>4</v>
      </c>
      <c r="C2817" s="12">
        <v>2014</v>
      </c>
      <c r="D2817" s="12" t="s">
        <v>382</v>
      </c>
      <c r="E2817" s="12" t="s">
        <v>377</v>
      </c>
      <c r="F2817" s="12">
        <v>3</v>
      </c>
      <c r="G2817" s="15">
        <v>764310.10000000033</v>
      </c>
    </row>
    <row r="2818" spans="1:7" x14ac:dyDescent="0.2">
      <c r="A2818" s="12" t="s">
        <v>447</v>
      </c>
      <c r="B2818" s="12" t="s">
        <v>4</v>
      </c>
      <c r="C2818" s="12">
        <v>2014</v>
      </c>
      <c r="D2818" s="12" t="s">
        <v>380</v>
      </c>
      <c r="E2818" s="12" t="s">
        <v>371</v>
      </c>
      <c r="F2818" s="12">
        <v>9</v>
      </c>
      <c r="G2818" s="15">
        <v>761345.51000000013</v>
      </c>
    </row>
    <row r="2819" spans="1:7" x14ac:dyDescent="0.2">
      <c r="A2819" s="12" t="s">
        <v>419</v>
      </c>
      <c r="B2819" s="12" t="s">
        <v>4</v>
      </c>
      <c r="C2819" s="12">
        <v>2011</v>
      </c>
      <c r="D2819" s="12" t="s">
        <v>382</v>
      </c>
      <c r="E2819" s="12" t="s">
        <v>375</v>
      </c>
      <c r="F2819" s="12">
        <v>1</v>
      </c>
      <c r="G2819" s="15">
        <v>755009.10000000044</v>
      </c>
    </row>
    <row r="2820" spans="1:7" x14ac:dyDescent="0.2">
      <c r="A2820" s="12" t="s">
        <v>455</v>
      </c>
      <c r="B2820" s="12" t="s">
        <v>4</v>
      </c>
      <c r="C2820" s="12">
        <v>2011</v>
      </c>
      <c r="D2820" s="12" t="s">
        <v>381</v>
      </c>
      <c r="E2820" s="12" t="s">
        <v>373</v>
      </c>
      <c r="F2820" s="12">
        <v>11</v>
      </c>
      <c r="G2820" s="15">
        <v>754324.60000000009</v>
      </c>
    </row>
    <row r="2821" spans="1:7" x14ac:dyDescent="0.2">
      <c r="A2821" s="12" t="s">
        <v>455</v>
      </c>
      <c r="B2821" s="12" t="s">
        <v>4</v>
      </c>
      <c r="C2821" s="12">
        <v>2010</v>
      </c>
      <c r="D2821" s="12" t="s">
        <v>379</v>
      </c>
      <c r="E2821" s="12" t="s">
        <v>367</v>
      </c>
      <c r="F2821" s="12">
        <v>5</v>
      </c>
      <c r="G2821" s="15">
        <v>748468.7000000003</v>
      </c>
    </row>
    <row r="2822" spans="1:7" x14ac:dyDescent="0.2">
      <c r="A2822" s="12" t="s">
        <v>442</v>
      </c>
      <c r="B2822" s="12" t="s">
        <v>4</v>
      </c>
      <c r="C2822" s="12">
        <v>2012</v>
      </c>
      <c r="D2822" s="12" t="s">
        <v>381</v>
      </c>
      <c r="E2822" s="12" t="s">
        <v>373</v>
      </c>
      <c r="F2822" s="12">
        <v>11</v>
      </c>
      <c r="G2822" s="15">
        <v>748065.63000000035</v>
      </c>
    </row>
    <row r="2823" spans="1:7" x14ac:dyDescent="0.2">
      <c r="A2823" s="12" t="s">
        <v>455</v>
      </c>
      <c r="B2823" s="12" t="s">
        <v>4</v>
      </c>
      <c r="C2823" s="12">
        <v>2010</v>
      </c>
      <c r="D2823" s="12" t="s">
        <v>382</v>
      </c>
      <c r="E2823" s="12" t="s">
        <v>376</v>
      </c>
      <c r="F2823" s="12">
        <v>2</v>
      </c>
      <c r="G2823" s="15">
        <v>746557.83</v>
      </c>
    </row>
    <row r="2824" spans="1:7" x14ac:dyDescent="0.2">
      <c r="A2824" s="12" t="s">
        <v>455</v>
      </c>
      <c r="B2824" s="12" t="s">
        <v>4</v>
      </c>
      <c r="C2824" s="12">
        <v>2010</v>
      </c>
      <c r="D2824" s="12" t="s">
        <v>380</v>
      </c>
      <c r="E2824" s="12" t="s">
        <v>371</v>
      </c>
      <c r="F2824" s="12">
        <v>9</v>
      </c>
      <c r="G2824" s="15">
        <v>741175.82</v>
      </c>
    </row>
    <row r="2825" spans="1:7" x14ac:dyDescent="0.2">
      <c r="A2825" s="12" t="s">
        <v>455</v>
      </c>
      <c r="B2825" s="12" t="s">
        <v>4</v>
      </c>
      <c r="C2825" s="12">
        <v>2011</v>
      </c>
      <c r="D2825" s="12" t="s">
        <v>380</v>
      </c>
      <c r="E2825" s="12" t="s">
        <v>371</v>
      </c>
      <c r="F2825" s="12">
        <v>9</v>
      </c>
      <c r="G2825" s="15">
        <v>732071.38000000012</v>
      </c>
    </row>
    <row r="2826" spans="1:7" x14ac:dyDescent="0.2">
      <c r="A2826" s="12" t="s">
        <v>433</v>
      </c>
      <c r="B2826" s="12" t="s">
        <v>4</v>
      </c>
      <c r="C2826" s="12">
        <v>2014</v>
      </c>
      <c r="D2826" s="12" t="s">
        <v>381</v>
      </c>
      <c r="E2826" s="12" t="s">
        <v>373</v>
      </c>
      <c r="F2826" s="12">
        <v>11</v>
      </c>
      <c r="G2826" s="15">
        <v>729676.98999999953</v>
      </c>
    </row>
    <row r="2827" spans="1:7" x14ac:dyDescent="0.2">
      <c r="A2827" s="12" t="s">
        <v>443</v>
      </c>
      <c r="B2827" s="12" t="s">
        <v>4</v>
      </c>
      <c r="C2827" s="12">
        <v>2011</v>
      </c>
      <c r="D2827" s="12" t="s">
        <v>380</v>
      </c>
      <c r="E2827" s="12" t="s">
        <v>371</v>
      </c>
      <c r="F2827" s="12">
        <v>9</v>
      </c>
      <c r="G2827" s="15">
        <v>728217.58999999985</v>
      </c>
    </row>
    <row r="2828" spans="1:7" x14ac:dyDescent="0.2">
      <c r="A2828" s="12" t="s">
        <v>430</v>
      </c>
      <c r="B2828" s="12" t="s">
        <v>4</v>
      </c>
      <c r="C2828" s="12">
        <v>2013</v>
      </c>
      <c r="D2828" s="12" t="s">
        <v>379</v>
      </c>
      <c r="E2828" s="12" t="s">
        <v>368</v>
      </c>
      <c r="F2828" s="12">
        <v>6</v>
      </c>
      <c r="G2828" s="15">
        <v>720162.1199999993</v>
      </c>
    </row>
    <row r="2829" spans="1:7" x14ac:dyDescent="0.2">
      <c r="A2829" s="12" t="s">
        <v>447</v>
      </c>
      <c r="B2829" s="12" t="s">
        <v>4</v>
      </c>
      <c r="C2829" s="12">
        <v>2014</v>
      </c>
      <c r="D2829" s="12" t="s">
        <v>379</v>
      </c>
      <c r="E2829" s="12" t="s">
        <v>368</v>
      </c>
      <c r="F2829" s="12">
        <v>6</v>
      </c>
      <c r="G2829" s="15">
        <v>718673.88000000012</v>
      </c>
    </row>
    <row r="2830" spans="1:7" x14ac:dyDescent="0.2">
      <c r="A2830" s="12" t="s">
        <v>448</v>
      </c>
      <c r="B2830" s="12" t="s">
        <v>4</v>
      </c>
      <c r="C2830" s="12">
        <v>2010</v>
      </c>
      <c r="D2830" s="12" t="s">
        <v>382</v>
      </c>
      <c r="E2830" s="12" t="s">
        <v>375</v>
      </c>
      <c r="F2830" s="12">
        <v>1</v>
      </c>
      <c r="G2830" s="15">
        <v>716019.05000000016</v>
      </c>
    </row>
    <row r="2831" spans="1:7" x14ac:dyDescent="0.2">
      <c r="A2831" s="12" t="s">
        <v>452</v>
      </c>
      <c r="B2831" s="12" t="s">
        <v>4</v>
      </c>
      <c r="C2831" s="12">
        <v>2013</v>
      </c>
      <c r="D2831" s="12" t="s">
        <v>379</v>
      </c>
      <c r="E2831" s="12" t="s">
        <v>366</v>
      </c>
      <c r="F2831" s="12">
        <v>4</v>
      </c>
      <c r="G2831" s="15">
        <v>707288.97999999963</v>
      </c>
    </row>
    <row r="2832" spans="1:7" x14ac:dyDescent="0.2">
      <c r="A2832" s="12" t="s">
        <v>430</v>
      </c>
      <c r="B2832" s="12" t="s">
        <v>4</v>
      </c>
      <c r="C2832" s="12">
        <v>2013</v>
      </c>
      <c r="D2832" s="12" t="s">
        <v>382</v>
      </c>
      <c r="E2832" s="12" t="s">
        <v>377</v>
      </c>
      <c r="F2832" s="12">
        <v>3</v>
      </c>
      <c r="G2832" s="15">
        <v>705889.71</v>
      </c>
    </row>
    <row r="2833" spans="1:7" x14ac:dyDescent="0.2">
      <c r="A2833" s="12" t="s">
        <v>455</v>
      </c>
      <c r="B2833" s="12" t="s">
        <v>4</v>
      </c>
      <c r="C2833" s="12">
        <v>2010</v>
      </c>
      <c r="D2833" s="12" t="s">
        <v>380</v>
      </c>
      <c r="E2833" s="12" t="s">
        <v>369</v>
      </c>
      <c r="F2833" s="12">
        <v>7</v>
      </c>
      <c r="G2833" s="15">
        <v>702683.5199999999</v>
      </c>
    </row>
    <row r="2834" spans="1:7" x14ac:dyDescent="0.2">
      <c r="A2834" s="12" t="s">
        <v>455</v>
      </c>
      <c r="B2834" s="12" t="s">
        <v>4</v>
      </c>
      <c r="C2834" s="12">
        <v>2014</v>
      </c>
      <c r="D2834" s="12" t="s">
        <v>382</v>
      </c>
      <c r="E2834" s="12" t="s">
        <v>375</v>
      </c>
      <c r="F2834" s="12">
        <v>1</v>
      </c>
      <c r="G2834" s="15">
        <v>700019.44000000006</v>
      </c>
    </row>
    <row r="2835" spans="1:7" x14ac:dyDescent="0.2">
      <c r="A2835" s="12" t="s">
        <v>430</v>
      </c>
      <c r="B2835" s="12" t="s">
        <v>4</v>
      </c>
      <c r="C2835" s="12">
        <v>2013</v>
      </c>
      <c r="D2835" s="12" t="s">
        <v>379</v>
      </c>
      <c r="E2835" s="12" t="s">
        <v>367</v>
      </c>
      <c r="F2835" s="12">
        <v>5</v>
      </c>
      <c r="G2835" s="15">
        <v>697436.23999999964</v>
      </c>
    </row>
    <row r="2836" spans="1:7" x14ac:dyDescent="0.2">
      <c r="A2836" s="12" t="s">
        <v>436</v>
      </c>
      <c r="B2836" s="12" t="s">
        <v>4</v>
      </c>
      <c r="C2836" s="12">
        <v>2012</v>
      </c>
      <c r="D2836" s="12" t="s">
        <v>381</v>
      </c>
      <c r="E2836" s="12" t="s">
        <v>372</v>
      </c>
      <c r="F2836" s="12">
        <v>10</v>
      </c>
      <c r="G2836" s="15">
        <v>695658.34999999986</v>
      </c>
    </row>
    <row r="2837" spans="1:7" x14ac:dyDescent="0.2">
      <c r="A2837" s="12" t="s">
        <v>455</v>
      </c>
      <c r="B2837" s="12" t="s">
        <v>4</v>
      </c>
      <c r="C2837" s="12">
        <v>2011</v>
      </c>
      <c r="D2837" s="12" t="s">
        <v>380</v>
      </c>
      <c r="E2837" s="12" t="s">
        <v>369</v>
      </c>
      <c r="F2837" s="12">
        <v>7</v>
      </c>
      <c r="G2837" s="15">
        <v>687688.48000000033</v>
      </c>
    </row>
    <row r="2838" spans="1:7" x14ac:dyDescent="0.2">
      <c r="A2838" s="12" t="s">
        <v>442</v>
      </c>
      <c r="B2838" s="12" t="s">
        <v>4</v>
      </c>
      <c r="C2838" s="12">
        <v>2012</v>
      </c>
      <c r="D2838" s="12" t="s">
        <v>380</v>
      </c>
      <c r="E2838" s="12" t="s">
        <v>371</v>
      </c>
      <c r="F2838" s="12">
        <v>9</v>
      </c>
      <c r="G2838" s="15">
        <v>684760.94999999984</v>
      </c>
    </row>
    <row r="2839" spans="1:7" x14ac:dyDescent="0.2">
      <c r="A2839" s="12" t="s">
        <v>455</v>
      </c>
      <c r="B2839" s="12" t="s">
        <v>4</v>
      </c>
      <c r="C2839" s="12">
        <v>2012</v>
      </c>
      <c r="D2839" s="12" t="s">
        <v>379</v>
      </c>
      <c r="E2839" s="12" t="s">
        <v>366</v>
      </c>
      <c r="F2839" s="12">
        <v>4</v>
      </c>
      <c r="G2839" s="15">
        <v>681639.3400000002</v>
      </c>
    </row>
    <row r="2840" spans="1:7" x14ac:dyDescent="0.2">
      <c r="A2840" s="12" t="s">
        <v>455</v>
      </c>
      <c r="B2840" s="12" t="s">
        <v>4</v>
      </c>
      <c r="C2840" s="12">
        <v>2011</v>
      </c>
      <c r="D2840" s="12" t="s">
        <v>382</v>
      </c>
      <c r="E2840" s="12" t="s">
        <v>377</v>
      </c>
      <c r="F2840" s="12">
        <v>3</v>
      </c>
      <c r="G2840" s="15">
        <v>672570.28000000014</v>
      </c>
    </row>
    <row r="2841" spans="1:7" x14ac:dyDescent="0.2">
      <c r="A2841" s="12" t="s">
        <v>433</v>
      </c>
      <c r="B2841" s="12" t="s">
        <v>4</v>
      </c>
      <c r="C2841" s="12">
        <v>2014</v>
      </c>
      <c r="D2841" s="12" t="s">
        <v>381</v>
      </c>
      <c r="E2841" s="12" t="s">
        <v>372</v>
      </c>
      <c r="F2841" s="12">
        <v>10</v>
      </c>
      <c r="G2841" s="15">
        <v>671104.58000000031</v>
      </c>
    </row>
    <row r="2842" spans="1:7" x14ac:dyDescent="0.2">
      <c r="A2842" s="12" t="s">
        <v>455</v>
      </c>
      <c r="B2842" s="12" t="s">
        <v>4</v>
      </c>
      <c r="C2842" s="12">
        <v>2012</v>
      </c>
      <c r="D2842" s="12" t="s">
        <v>380</v>
      </c>
      <c r="E2842" s="12" t="s">
        <v>370</v>
      </c>
      <c r="F2842" s="12">
        <v>8</v>
      </c>
      <c r="G2842" s="15">
        <v>665594.11999999988</v>
      </c>
    </row>
    <row r="2843" spans="1:7" x14ac:dyDescent="0.2">
      <c r="A2843" s="12" t="s">
        <v>452</v>
      </c>
      <c r="B2843" s="12" t="s">
        <v>4</v>
      </c>
      <c r="C2843" s="12">
        <v>2013</v>
      </c>
      <c r="D2843" s="12" t="s">
        <v>380</v>
      </c>
      <c r="E2843" s="12" t="s">
        <v>371</v>
      </c>
      <c r="F2843" s="12">
        <v>9</v>
      </c>
      <c r="G2843" s="15">
        <v>660081.18999999971</v>
      </c>
    </row>
    <row r="2844" spans="1:7" x14ac:dyDescent="0.2">
      <c r="A2844" s="12" t="s">
        <v>455</v>
      </c>
      <c r="B2844" s="12" t="s">
        <v>4</v>
      </c>
      <c r="C2844" s="12">
        <v>2012</v>
      </c>
      <c r="D2844" s="12" t="s">
        <v>380</v>
      </c>
      <c r="E2844" s="12" t="s">
        <v>369</v>
      </c>
      <c r="F2844" s="12">
        <v>7</v>
      </c>
      <c r="G2844" s="15">
        <v>653915.76</v>
      </c>
    </row>
    <row r="2845" spans="1:7" x14ac:dyDescent="0.2">
      <c r="A2845" s="12" t="s">
        <v>455</v>
      </c>
      <c r="B2845" s="12" t="s">
        <v>4</v>
      </c>
      <c r="C2845" s="12">
        <v>2013</v>
      </c>
      <c r="D2845" s="12" t="s">
        <v>379</v>
      </c>
      <c r="E2845" s="12" t="s">
        <v>366</v>
      </c>
      <c r="F2845" s="12">
        <v>4</v>
      </c>
      <c r="G2845" s="15">
        <v>652894.08000000031</v>
      </c>
    </row>
    <row r="2846" spans="1:7" x14ac:dyDescent="0.2">
      <c r="A2846" s="12" t="s">
        <v>455</v>
      </c>
      <c r="B2846" s="12" t="s">
        <v>4</v>
      </c>
      <c r="C2846" s="12">
        <v>2013</v>
      </c>
      <c r="D2846" s="12" t="s">
        <v>379</v>
      </c>
      <c r="E2846" s="12" t="s">
        <v>367</v>
      </c>
      <c r="F2846" s="12">
        <v>5</v>
      </c>
      <c r="G2846" s="15">
        <v>652195.04</v>
      </c>
    </row>
    <row r="2847" spans="1:7" x14ac:dyDescent="0.2">
      <c r="A2847" s="12" t="s">
        <v>455</v>
      </c>
      <c r="B2847" s="12" t="s">
        <v>4</v>
      </c>
      <c r="C2847" s="12">
        <v>2010</v>
      </c>
      <c r="D2847" s="12" t="s">
        <v>381</v>
      </c>
      <c r="E2847" s="12" t="s">
        <v>372</v>
      </c>
      <c r="F2847" s="12">
        <v>10</v>
      </c>
      <c r="G2847" s="15">
        <v>652120.33999999962</v>
      </c>
    </row>
    <row r="2848" spans="1:7" x14ac:dyDescent="0.2">
      <c r="A2848" s="12" t="s">
        <v>433</v>
      </c>
      <c r="B2848" s="12" t="s">
        <v>4</v>
      </c>
      <c r="C2848" s="12">
        <v>2014</v>
      </c>
      <c r="D2848" s="12" t="s">
        <v>379</v>
      </c>
      <c r="E2848" s="12" t="s">
        <v>366</v>
      </c>
      <c r="F2848" s="12">
        <v>4</v>
      </c>
      <c r="G2848" s="15">
        <v>651973.17000000027</v>
      </c>
    </row>
    <row r="2849" spans="1:7" x14ac:dyDescent="0.2">
      <c r="A2849" s="12" t="s">
        <v>455</v>
      </c>
      <c r="B2849" s="12" t="s">
        <v>4</v>
      </c>
      <c r="C2849" s="12">
        <v>2012</v>
      </c>
      <c r="D2849" s="12" t="s">
        <v>382</v>
      </c>
      <c r="E2849" s="12" t="s">
        <v>377</v>
      </c>
      <c r="F2849" s="12">
        <v>3</v>
      </c>
      <c r="G2849" s="15">
        <v>650038.11999999976</v>
      </c>
    </row>
    <row r="2850" spans="1:7" x14ac:dyDescent="0.2">
      <c r="A2850" s="12" t="s">
        <v>455</v>
      </c>
      <c r="B2850" s="12" t="s">
        <v>4</v>
      </c>
      <c r="C2850" s="12">
        <v>2011</v>
      </c>
      <c r="D2850" s="12" t="s">
        <v>380</v>
      </c>
      <c r="E2850" s="12" t="s">
        <v>370</v>
      </c>
      <c r="F2850" s="12">
        <v>8</v>
      </c>
      <c r="G2850" s="15">
        <v>646399.77000000048</v>
      </c>
    </row>
    <row r="2851" spans="1:7" x14ac:dyDescent="0.2">
      <c r="A2851" s="12" t="s">
        <v>448</v>
      </c>
      <c r="B2851" s="12" t="s">
        <v>4</v>
      </c>
      <c r="C2851" s="12">
        <v>2010</v>
      </c>
      <c r="D2851" s="12" t="s">
        <v>380</v>
      </c>
      <c r="E2851" s="12" t="s">
        <v>370</v>
      </c>
      <c r="F2851" s="12">
        <v>8</v>
      </c>
      <c r="G2851" s="15">
        <v>645769.10999999987</v>
      </c>
    </row>
    <row r="2852" spans="1:7" x14ac:dyDescent="0.2">
      <c r="A2852" s="12" t="s">
        <v>439</v>
      </c>
      <c r="B2852" s="12" t="s">
        <v>11</v>
      </c>
      <c r="C2852" s="12">
        <v>2010</v>
      </c>
      <c r="D2852" s="12" t="s">
        <v>382</v>
      </c>
      <c r="E2852" s="12" t="s">
        <v>375</v>
      </c>
      <c r="F2852" s="12">
        <v>1</v>
      </c>
      <c r="G2852" s="15">
        <v>7613929.7695379956</v>
      </c>
    </row>
    <row r="2853" spans="1:7" x14ac:dyDescent="0.2">
      <c r="A2853" s="12" t="s">
        <v>439</v>
      </c>
      <c r="B2853" s="12" t="s">
        <v>11</v>
      </c>
      <c r="C2853" s="12">
        <v>2010</v>
      </c>
      <c r="D2853" s="12" t="s">
        <v>382</v>
      </c>
      <c r="E2853" s="12" t="s">
        <v>376</v>
      </c>
      <c r="F2853" s="12">
        <v>2</v>
      </c>
      <c r="G2853" s="15">
        <v>8298538.1388289956</v>
      </c>
    </row>
    <row r="2854" spans="1:7" x14ac:dyDescent="0.2">
      <c r="A2854" s="12" t="s">
        <v>439</v>
      </c>
      <c r="B2854" s="12" t="s">
        <v>11</v>
      </c>
      <c r="C2854" s="12">
        <v>2010</v>
      </c>
      <c r="D2854" s="12" t="s">
        <v>382</v>
      </c>
      <c r="E2854" s="12" t="s">
        <v>377</v>
      </c>
      <c r="F2854" s="12">
        <v>3</v>
      </c>
      <c r="G2854" s="15">
        <v>9044991.6397299934</v>
      </c>
    </row>
    <row r="2855" spans="1:7" x14ac:dyDescent="0.2">
      <c r="A2855" s="12" t="s">
        <v>439</v>
      </c>
      <c r="B2855" s="12" t="s">
        <v>11</v>
      </c>
      <c r="C2855" s="12">
        <v>2010</v>
      </c>
      <c r="D2855" s="12" t="s">
        <v>379</v>
      </c>
      <c r="E2855" s="12" t="s">
        <v>366</v>
      </c>
      <c r="F2855" s="12">
        <v>4</v>
      </c>
      <c r="G2855" s="15">
        <v>8680475.1712560039</v>
      </c>
    </row>
    <row r="2856" spans="1:7" x14ac:dyDescent="0.2">
      <c r="A2856" s="12" t="s">
        <v>439</v>
      </c>
      <c r="B2856" s="12" t="s">
        <v>11</v>
      </c>
      <c r="C2856" s="12">
        <v>2010</v>
      </c>
      <c r="D2856" s="12" t="s">
        <v>379</v>
      </c>
      <c r="E2856" s="12" t="s">
        <v>367</v>
      </c>
      <c r="F2856" s="12">
        <v>5</v>
      </c>
      <c r="G2856" s="15">
        <v>8060781.1397829996</v>
      </c>
    </row>
    <row r="2857" spans="1:7" x14ac:dyDescent="0.2">
      <c r="A2857" s="12" t="s">
        <v>439</v>
      </c>
      <c r="B2857" s="12" t="s">
        <v>11</v>
      </c>
      <c r="C2857" s="12">
        <v>2010</v>
      </c>
      <c r="D2857" s="12" t="s">
        <v>379</v>
      </c>
      <c r="E2857" s="12" t="s">
        <v>368</v>
      </c>
      <c r="F2857" s="12">
        <v>6</v>
      </c>
      <c r="G2857" s="15">
        <v>9584558.0923620034</v>
      </c>
    </row>
    <row r="2858" spans="1:7" x14ac:dyDescent="0.2">
      <c r="A2858" s="12" t="s">
        <v>439</v>
      </c>
      <c r="B2858" s="12" t="s">
        <v>11</v>
      </c>
      <c r="C2858" s="12">
        <v>2010</v>
      </c>
      <c r="D2858" s="12" t="s">
        <v>380</v>
      </c>
      <c r="E2858" s="12" t="s">
        <v>369</v>
      </c>
      <c r="F2858" s="12">
        <v>7</v>
      </c>
      <c r="G2858" s="15">
        <v>8121951.4635419929</v>
      </c>
    </row>
    <row r="2859" spans="1:7" x14ac:dyDescent="0.2">
      <c r="A2859" s="12" t="s">
        <v>439</v>
      </c>
      <c r="B2859" s="12" t="s">
        <v>11</v>
      </c>
      <c r="C2859" s="12">
        <v>2010</v>
      </c>
      <c r="D2859" s="12" t="s">
        <v>380</v>
      </c>
      <c r="E2859" s="12" t="s">
        <v>370</v>
      </c>
      <c r="F2859" s="12">
        <v>8</v>
      </c>
      <c r="G2859" s="15">
        <v>8520973.3263000082</v>
      </c>
    </row>
    <row r="2860" spans="1:7" x14ac:dyDescent="0.2">
      <c r="A2860" s="12" t="s">
        <v>439</v>
      </c>
      <c r="B2860" s="12" t="s">
        <v>11</v>
      </c>
      <c r="C2860" s="12">
        <v>2010</v>
      </c>
      <c r="D2860" s="12" t="s">
        <v>380</v>
      </c>
      <c r="E2860" s="12" t="s">
        <v>371</v>
      </c>
      <c r="F2860" s="12">
        <v>9</v>
      </c>
      <c r="G2860" s="15">
        <v>9300932.1195860039</v>
      </c>
    </row>
    <row r="2861" spans="1:7" x14ac:dyDescent="0.2">
      <c r="A2861" s="12" t="s">
        <v>439</v>
      </c>
      <c r="B2861" s="12" t="s">
        <v>11</v>
      </c>
      <c r="C2861" s="12">
        <v>2010</v>
      </c>
      <c r="D2861" s="12" t="s">
        <v>381</v>
      </c>
      <c r="E2861" s="12" t="s">
        <v>372</v>
      </c>
      <c r="F2861" s="12">
        <v>10</v>
      </c>
      <c r="G2861" s="15">
        <v>9713651.4112160094</v>
      </c>
    </row>
    <row r="2862" spans="1:7" x14ac:dyDescent="0.2">
      <c r="A2862" s="12" t="s">
        <v>439</v>
      </c>
      <c r="B2862" s="12" t="s">
        <v>11</v>
      </c>
      <c r="C2862" s="12">
        <v>2010</v>
      </c>
      <c r="D2862" s="12" t="s">
        <v>381</v>
      </c>
      <c r="E2862" s="12" t="s">
        <v>373</v>
      </c>
      <c r="F2862" s="12">
        <v>11</v>
      </c>
      <c r="G2862" s="15">
        <v>10289979.855476998</v>
      </c>
    </row>
    <row r="2863" spans="1:7" x14ac:dyDescent="0.2">
      <c r="A2863" s="12" t="s">
        <v>439</v>
      </c>
      <c r="B2863" s="12" t="s">
        <v>11</v>
      </c>
      <c r="C2863" s="12">
        <v>2010</v>
      </c>
      <c r="D2863" s="12" t="s">
        <v>381</v>
      </c>
      <c r="E2863" s="12" t="s">
        <v>374</v>
      </c>
      <c r="F2863" s="12">
        <v>12</v>
      </c>
      <c r="G2863" s="15">
        <v>12555082.855500996</v>
      </c>
    </row>
    <row r="2864" spans="1:7" x14ac:dyDescent="0.2">
      <c r="A2864" s="12" t="s">
        <v>439</v>
      </c>
      <c r="B2864" s="12" t="s">
        <v>11</v>
      </c>
      <c r="C2864" s="12">
        <v>2011</v>
      </c>
      <c r="D2864" s="12" t="s">
        <v>382</v>
      </c>
      <c r="E2864" s="12" t="s">
        <v>375</v>
      </c>
      <c r="F2864" s="12">
        <v>1</v>
      </c>
      <c r="G2864" s="15">
        <v>10860196.612405989</v>
      </c>
    </row>
    <row r="2865" spans="1:7" x14ac:dyDescent="0.2">
      <c r="A2865" s="12" t="s">
        <v>439</v>
      </c>
      <c r="B2865" s="12" t="s">
        <v>11</v>
      </c>
      <c r="C2865" s="12">
        <v>2011</v>
      </c>
      <c r="D2865" s="12" t="s">
        <v>382</v>
      </c>
      <c r="E2865" s="12" t="s">
        <v>376</v>
      </c>
      <c r="F2865" s="12">
        <v>2</v>
      </c>
      <c r="G2865" s="15">
        <v>11270412.935056005</v>
      </c>
    </row>
    <row r="2866" spans="1:7" x14ac:dyDescent="0.2">
      <c r="A2866" s="12" t="s">
        <v>439</v>
      </c>
      <c r="B2866" s="12" t="s">
        <v>11</v>
      </c>
      <c r="C2866" s="12">
        <v>2011</v>
      </c>
      <c r="D2866" s="12" t="s">
        <v>382</v>
      </c>
      <c r="E2866" s="12" t="s">
        <v>377</v>
      </c>
      <c r="F2866" s="12">
        <v>3</v>
      </c>
      <c r="G2866" s="15">
        <v>12964301.164188005</v>
      </c>
    </row>
    <row r="2867" spans="1:7" x14ac:dyDescent="0.2">
      <c r="A2867" s="12" t="s">
        <v>439</v>
      </c>
      <c r="B2867" s="12" t="s">
        <v>11</v>
      </c>
      <c r="C2867" s="12">
        <v>2011</v>
      </c>
      <c r="D2867" s="12" t="s">
        <v>379</v>
      </c>
      <c r="E2867" s="12" t="s">
        <v>366</v>
      </c>
      <c r="F2867" s="12">
        <v>4</v>
      </c>
      <c r="G2867" s="15">
        <v>13238972.988782998</v>
      </c>
    </row>
    <row r="2868" spans="1:7" x14ac:dyDescent="0.2">
      <c r="A2868" s="12" t="s">
        <v>439</v>
      </c>
      <c r="B2868" s="12" t="s">
        <v>11</v>
      </c>
      <c r="C2868" s="12">
        <v>2011</v>
      </c>
      <c r="D2868" s="12" t="s">
        <v>379</v>
      </c>
      <c r="E2868" s="12" t="s">
        <v>367</v>
      </c>
      <c r="F2868" s="12">
        <v>5</v>
      </c>
      <c r="G2868" s="15">
        <v>13358938.029045997</v>
      </c>
    </row>
    <row r="2869" spans="1:7" x14ac:dyDescent="0.2">
      <c r="A2869" s="12" t="s">
        <v>439</v>
      </c>
      <c r="B2869" s="12" t="s">
        <v>11</v>
      </c>
      <c r="C2869" s="12">
        <v>2011</v>
      </c>
      <c r="D2869" s="12" t="s">
        <v>379</v>
      </c>
      <c r="E2869" s="12" t="s">
        <v>368</v>
      </c>
      <c r="F2869" s="12">
        <v>6</v>
      </c>
      <c r="G2869" s="15">
        <v>13227999.845807998</v>
      </c>
    </row>
    <row r="2870" spans="1:7" x14ac:dyDescent="0.2">
      <c r="A2870" s="12" t="s">
        <v>439</v>
      </c>
      <c r="B2870" s="12" t="s">
        <v>11</v>
      </c>
      <c r="C2870" s="12">
        <v>2011</v>
      </c>
      <c r="D2870" s="12" t="s">
        <v>380</v>
      </c>
      <c r="E2870" s="12" t="s">
        <v>369</v>
      </c>
      <c r="F2870" s="12">
        <v>7</v>
      </c>
      <c r="G2870" s="15">
        <v>12219403.562904008</v>
      </c>
    </row>
    <row r="2871" spans="1:7" x14ac:dyDescent="0.2">
      <c r="A2871" s="12" t="s">
        <v>439</v>
      </c>
      <c r="B2871" s="12" t="s">
        <v>11</v>
      </c>
      <c r="C2871" s="12">
        <v>2011</v>
      </c>
      <c r="D2871" s="12" t="s">
        <v>380</v>
      </c>
      <c r="E2871" s="12" t="s">
        <v>370</v>
      </c>
      <c r="F2871" s="12">
        <v>8</v>
      </c>
      <c r="G2871" s="15">
        <v>12938352.800318005</v>
      </c>
    </row>
    <row r="2872" spans="1:7" x14ac:dyDescent="0.2">
      <c r="A2872" s="12" t="s">
        <v>439</v>
      </c>
      <c r="B2872" s="12" t="s">
        <v>11</v>
      </c>
      <c r="C2872" s="12">
        <v>2011</v>
      </c>
      <c r="D2872" s="12" t="s">
        <v>380</v>
      </c>
      <c r="E2872" s="12" t="s">
        <v>371</v>
      </c>
      <c r="F2872" s="12">
        <v>9</v>
      </c>
      <c r="G2872" s="15">
        <v>13549530.306509007</v>
      </c>
    </row>
    <row r="2873" spans="1:7" x14ac:dyDescent="0.2">
      <c r="A2873" s="12" t="s">
        <v>439</v>
      </c>
      <c r="B2873" s="12" t="s">
        <v>11</v>
      </c>
      <c r="C2873" s="12">
        <v>2011</v>
      </c>
      <c r="D2873" s="12" t="s">
        <v>381</v>
      </c>
      <c r="E2873" s="12" t="s">
        <v>372</v>
      </c>
      <c r="F2873" s="12">
        <v>10</v>
      </c>
      <c r="G2873" s="15">
        <v>14216894.747815995</v>
      </c>
    </row>
    <row r="2874" spans="1:7" x14ac:dyDescent="0.2">
      <c r="A2874" s="12" t="s">
        <v>439</v>
      </c>
      <c r="B2874" s="12" t="s">
        <v>11</v>
      </c>
      <c r="C2874" s="12">
        <v>2011</v>
      </c>
      <c r="D2874" s="12" t="s">
        <v>381</v>
      </c>
      <c r="E2874" s="12" t="s">
        <v>373</v>
      </c>
      <c r="F2874" s="12">
        <v>11</v>
      </c>
      <c r="G2874" s="15">
        <v>15919114.514683995</v>
      </c>
    </row>
    <row r="2875" spans="1:7" x14ac:dyDescent="0.2">
      <c r="A2875" s="12" t="s">
        <v>439</v>
      </c>
      <c r="B2875" s="12" t="s">
        <v>11</v>
      </c>
      <c r="C2875" s="12">
        <v>2011</v>
      </c>
      <c r="D2875" s="12" t="s">
        <v>381</v>
      </c>
      <c r="E2875" s="12" t="s">
        <v>374</v>
      </c>
      <c r="F2875" s="12">
        <v>12</v>
      </c>
      <c r="G2875" s="15">
        <v>18352081.380610999</v>
      </c>
    </row>
    <row r="2876" spans="1:7" x14ac:dyDescent="0.2">
      <c r="A2876" s="12" t="s">
        <v>439</v>
      </c>
      <c r="B2876" s="12" t="s">
        <v>11</v>
      </c>
      <c r="C2876" s="12">
        <v>2012</v>
      </c>
      <c r="D2876" s="12" t="s">
        <v>382</v>
      </c>
      <c r="E2876" s="12" t="s">
        <v>375</v>
      </c>
      <c r="F2876" s="12">
        <v>1</v>
      </c>
      <c r="G2876" s="15">
        <v>15257701.827936007</v>
      </c>
    </row>
    <row r="2877" spans="1:7" x14ac:dyDescent="0.2">
      <c r="A2877" s="12" t="s">
        <v>439</v>
      </c>
      <c r="B2877" s="12" t="s">
        <v>11</v>
      </c>
      <c r="C2877" s="12">
        <v>2012</v>
      </c>
      <c r="D2877" s="12" t="s">
        <v>382</v>
      </c>
      <c r="E2877" s="12" t="s">
        <v>376</v>
      </c>
      <c r="F2877" s="12">
        <v>2</v>
      </c>
      <c r="G2877" s="15">
        <v>18032264.246828016</v>
      </c>
    </row>
    <row r="2878" spans="1:7" x14ac:dyDescent="0.2">
      <c r="A2878" s="12" t="s">
        <v>439</v>
      </c>
      <c r="B2878" s="12" t="s">
        <v>11</v>
      </c>
      <c r="C2878" s="12">
        <v>2012</v>
      </c>
      <c r="D2878" s="12" t="s">
        <v>382</v>
      </c>
      <c r="E2878" s="12" t="s">
        <v>377</v>
      </c>
      <c r="F2878" s="12">
        <v>3</v>
      </c>
      <c r="G2878" s="15">
        <v>18378444.818031993</v>
      </c>
    </row>
    <row r="2879" spans="1:7" x14ac:dyDescent="0.2">
      <c r="A2879" s="12" t="s">
        <v>439</v>
      </c>
      <c r="B2879" s="12" t="s">
        <v>11</v>
      </c>
      <c r="C2879" s="12">
        <v>2012</v>
      </c>
      <c r="D2879" s="12" t="s">
        <v>379</v>
      </c>
      <c r="E2879" s="12" t="s">
        <v>366</v>
      </c>
      <c r="F2879" s="12">
        <v>4</v>
      </c>
      <c r="G2879" s="15">
        <v>17433313.873587001</v>
      </c>
    </row>
    <row r="2880" spans="1:7" x14ac:dyDescent="0.2">
      <c r="A2880" s="12" t="s">
        <v>439</v>
      </c>
      <c r="B2880" s="12" t="s">
        <v>11</v>
      </c>
      <c r="C2880" s="12">
        <v>2012</v>
      </c>
      <c r="D2880" s="12" t="s">
        <v>379</v>
      </c>
      <c r="E2880" s="12" t="s">
        <v>367</v>
      </c>
      <c r="F2880" s="12">
        <v>5</v>
      </c>
      <c r="G2880" s="15">
        <v>17963574.158968985</v>
      </c>
    </row>
    <row r="2881" spans="1:7" x14ac:dyDescent="0.2">
      <c r="A2881" s="12" t="s">
        <v>439</v>
      </c>
      <c r="B2881" s="12" t="s">
        <v>11</v>
      </c>
      <c r="C2881" s="12">
        <v>2012</v>
      </c>
      <c r="D2881" s="12" t="s">
        <v>379</v>
      </c>
      <c r="E2881" s="12" t="s">
        <v>368</v>
      </c>
      <c r="F2881" s="12">
        <v>6</v>
      </c>
      <c r="G2881" s="15">
        <v>18064199.441907994</v>
      </c>
    </row>
    <row r="2882" spans="1:7" x14ac:dyDescent="0.2">
      <c r="A2882" s="12" t="s">
        <v>439</v>
      </c>
      <c r="B2882" s="12" t="s">
        <v>11</v>
      </c>
      <c r="C2882" s="12">
        <v>2012</v>
      </c>
      <c r="D2882" s="12" t="s">
        <v>380</v>
      </c>
      <c r="E2882" s="12" t="s">
        <v>369</v>
      </c>
      <c r="F2882" s="12">
        <v>7</v>
      </c>
      <c r="G2882" s="15">
        <v>16775889.067029001</v>
      </c>
    </row>
    <row r="2883" spans="1:7" x14ac:dyDescent="0.2">
      <c r="A2883" s="12" t="s">
        <v>439</v>
      </c>
      <c r="B2883" s="12" t="s">
        <v>11</v>
      </c>
      <c r="C2883" s="12">
        <v>2012</v>
      </c>
      <c r="D2883" s="12" t="s">
        <v>380</v>
      </c>
      <c r="E2883" s="12" t="s">
        <v>370</v>
      </c>
      <c r="F2883" s="12">
        <v>8</v>
      </c>
      <c r="G2883" s="15">
        <v>17641515.043151006</v>
      </c>
    </row>
    <row r="2884" spans="1:7" x14ac:dyDescent="0.2">
      <c r="A2884" s="12" t="s">
        <v>439</v>
      </c>
      <c r="B2884" s="12" t="s">
        <v>11</v>
      </c>
      <c r="C2884" s="12">
        <v>2012</v>
      </c>
      <c r="D2884" s="12" t="s">
        <v>380</v>
      </c>
      <c r="E2884" s="12" t="s">
        <v>371</v>
      </c>
      <c r="F2884" s="12">
        <v>9</v>
      </c>
      <c r="G2884" s="15">
        <v>18097820.403684996</v>
      </c>
    </row>
    <row r="2885" spans="1:7" x14ac:dyDescent="0.2">
      <c r="A2885" s="12" t="s">
        <v>439</v>
      </c>
      <c r="B2885" s="12" t="s">
        <v>11</v>
      </c>
      <c r="C2885" s="12">
        <v>2012</v>
      </c>
      <c r="D2885" s="12" t="s">
        <v>381</v>
      </c>
      <c r="E2885" s="12" t="s">
        <v>372</v>
      </c>
      <c r="F2885" s="12">
        <v>10</v>
      </c>
      <c r="G2885" s="15">
        <v>20433416.180450991</v>
      </c>
    </row>
    <row r="2886" spans="1:7" x14ac:dyDescent="0.2">
      <c r="A2886" s="12" t="s">
        <v>439</v>
      </c>
      <c r="B2886" s="12" t="s">
        <v>11</v>
      </c>
      <c r="C2886" s="12">
        <v>2012</v>
      </c>
      <c r="D2886" s="12" t="s">
        <v>381</v>
      </c>
      <c r="E2886" s="12" t="s">
        <v>373</v>
      </c>
      <c r="F2886" s="12">
        <v>11</v>
      </c>
      <c r="G2886" s="15">
        <v>20350505.854726993</v>
      </c>
    </row>
    <row r="2887" spans="1:7" x14ac:dyDescent="0.2">
      <c r="A2887" s="12" t="s">
        <v>439</v>
      </c>
      <c r="B2887" s="12" t="s">
        <v>11</v>
      </c>
      <c r="C2887" s="12">
        <v>2012</v>
      </c>
      <c r="D2887" s="12" t="s">
        <v>381</v>
      </c>
      <c r="E2887" s="12" t="s">
        <v>374</v>
      </c>
      <c r="F2887" s="12">
        <v>12</v>
      </c>
      <c r="G2887" s="15">
        <v>24716616.640113994</v>
      </c>
    </row>
    <row r="2888" spans="1:7" x14ac:dyDescent="0.2">
      <c r="A2888" s="12" t="s">
        <v>439</v>
      </c>
      <c r="B2888" s="12" t="s">
        <v>11</v>
      </c>
      <c r="C2888" s="12">
        <v>2013</v>
      </c>
      <c r="D2888" s="12" t="s">
        <v>382</v>
      </c>
      <c r="E2888" s="12" t="s">
        <v>375</v>
      </c>
      <c r="F2888" s="12">
        <v>1</v>
      </c>
      <c r="G2888" s="15">
        <v>20669029.746015973</v>
      </c>
    </row>
    <row r="2889" spans="1:7" x14ac:dyDescent="0.2">
      <c r="A2889" s="12" t="s">
        <v>439</v>
      </c>
      <c r="B2889" s="12" t="s">
        <v>11</v>
      </c>
      <c r="C2889" s="12">
        <v>2013</v>
      </c>
      <c r="D2889" s="12" t="s">
        <v>382</v>
      </c>
      <c r="E2889" s="12" t="s">
        <v>376</v>
      </c>
      <c r="F2889" s="12">
        <v>2</v>
      </c>
      <c r="G2889" s="15">
        <v>20195348.08490698</v>
      </c>
    </row>
    <row r="2890" spans="1:7" x14ac:dyDescent="0.2">
      <c r="A2890" s="12" t="s">
        <v>439</v>
      </c>
      <c r="B2890" s="12" t="s">
        <v>11</v>
      </c>
      <c r="C2890" s="12">
        <v>2013</v>
      </c>
      <c r="D2890" s="12" t="s">
        <v>382</v>
      </c>
      <c r="E2890" s="12" t="s">
        <v>377</v>
      </c>
      <c r="F2890" s="12">
        <v>3</v>
      </c>
      <c r="G2890" s="15">
        <v>22282154.423445985</v>
      </c>
    </row>
    <row r="2891" spans="1:7" x14ac:dyDescent="0.2">
      <c r="A2891" s="12" t="s">
        <v>439</v>
      </c>
      <c r="B2891" s="12" t="s">
        <v>11</v>
      </c>
      <c r="C2891" s="12">
        <v>2013</v>
      </c>
      <c r="D2891" s="12" t="s">
        <v>379</v>
      </c>
      <c r="E2891" s="12" t="s">
        <v>366</v>
      </c>
      <c r="F2891" s="12">
        <v>4</v>
      </c>
      <c r="G2891" s="15">
        <v>23657397.245643988</v>
      </c>
    </row>
    <row r="2892" spans="1:7" x14ac:dyDescent="0.2">
      <c r="A2892" s="12" t="s">
        <v>439</v>
      </c>
      <c r="B2892" s="12" t="s">
        <v>11</v>
      </c>
      <c r="C2892" s="12">
        <v>2013</v>
      </c>
      <c r="D2892" s="12" t="s">
        <v>379</v>
      </c>
      <c r="E2892" s="12" t="s">
        <v>367</v>
      </c>
      <c r="F2892" s="12">
        <v>5</v>
      </c>
      <c r="G2892" s="15">
        <v>21600877.082414985</v>
      </c>
    </row>
    <row r="2893" spans="1:7" x14ac:dyDescent="0.2">
      <c r="A2893" s="12" t="s">
        <v>439</v>
      </c>
      <c r="B2893" s="12" t="s">
        <v>11</v>
      </c>
      <c r="C2893" s="12">
        <v>2013</v>
      </c>
      <c r="D2893" s="12" t="s">
        <v>379</v>
      </c>
      <c r="E2893" s="12" t="s">
        <v>368</v>
      </c>
      <c r="F2893" s="12">
        <v>6</v>
      </c>
      <c r="G2893" s="15">
        <v>21300565.90249297</v>
      </c>
    </row>
    <row r="2894" spans="1:7" x14ac:dyDescent="0.2">
      <c r="A2894" s="12" t="s">
        <v>439</v>
      </c>
      <c r="B2894" s="12" t="s">
        <v>11</v>
      </c>
      <c r="C2894" s="12">
        <v>2013</v>
      </c>
      <c r="D2894" s="12" t="s">
        <v>380</v>
      </c>
      <c r="E2894" s="12" t="s">
        <v>369</v>
      </c>
      <c r="F2894" s="12">
        <v>7</v>
      </c>
      <c r="G2894" s="15">
        <v>20638855.481866006</v>
      </c>
    </row>
    <row r="2895" spans="1:7" x14ac:dyDescent="0.2">
      <c r="A2895" s="12" t="s">
        <v>439</v>
      </c>
      <c r="B2895" s="12" t="s">
        <v>11</v>
      </c>
      <c r="C2895" s="12">
        <v>2013</v>
      </c>
      <c r="D2895" s="12" t="s">
        <v>380</v>
      </c>
      <c r="E2895" s="12" t="s">
        <v>370</v>
      </c>
      <c r="F2895" s="12">
        <v>8</v>
      </c>
      <c r="G2895" s="15">
        <v>20476958.82100796</v>
      </c>
    </row>
    <row r="2896" spans="1:7" x14ac:dyDescent="0.2">
      <c r="A2896" s="12" t="s">
        <v>439</v>
      </c>
      <c r="B2896" s="12" t="s">
        <v>11</v>
      </c>
      <c r="C2896" s="12">
        <v>2013</v>
      </c>
      <c r="D2896" s="12" t="s">
        <v>380</v>
      </c>
      <c r="E2896" s="12" t="s">
        <v>371</v>
      </c>
      <c r="F2896" s="12">
        <v>9</v>
      </c>
      <c r="G2896" s="15">
        <v>22383505.458756018</v>
      </c>
    </row>
    <row r="2897" spans="1:7" x14ac:dyDescent="0.2">
      <c r="A2897" s="12" t="s">
        <v>439</v>
      </c>
      <c r="B2897" s="12" t="s">
        <v>11</v>
      </c>
      <c r="C2897" s="12">
        <v>2013</v>
      </c>
      <c r="D2897" s="12" t="s">
        <v>381</v>
      </c>
      <c r="E2897" s="12" t="s">
        <v>372</v>
      </c>
      <c r="F2897" s="12">
        <v>10</v>
      </c>
      <c r="G2897" s="15">
        <v>23043968.570645019</v>
      </c>
    </row>
    <row r="2898" spans="1:7" x14ac:dyDescent="0.2">
      <c r="A2898" s="12" t="s">
        <v>439</v>
      </c>
      <c r="B2898" s="12" t="s">
        <v>11</v>
      </c>
      <c r="C2898" s="12">
        <v>2013</v>
      </c>
      <c r="D2898" s="12" t="s">
        <v>381</v>
      </c>
      <c r="E2898" s="12" t="s">
        <v>373</v>
      </c>
      <c r="F2898" s="12">
        <v>11</v>
      </c>
      <c r="G2898" s="15">
        <v>24247966.389228035</v>
      </c>
    </row>
    <row r="2899" spans="1:7" x14ac:dyDescent="0.2">
      <c r="A2899" s="12" t="s">
        <v>439</v>
      </c>
      <c r="B2899" s="12" t="s">
        <v>11</v>
      </c>
      <c r="C2899" s="12">
        <v>2013</v>
      </c>
      <c r="D2899" s="12" t="s">
        <v>381</v>
      </c>
      <c r="E2899" s="12" t="s">
        <v>374</v>
      </c>
      <c r="F2899" s="12">
        <v>12</v>
      </c>
      <c r="G2899" s="15">
        <v>32251866.57778699</v>
      </c>
    </row>
    <row r="2900" spans="1:7" x14ac:dyDescent="0.2">
      <c r="A2900" s="12" t="s">
        <v>439</v>
      </c>
      <c r="B2900" s="12" t="s">
        <v>11</v>
      </c>
      <c r="C2900" s="12">
        <v>2014</v>
      </c>
      <c r="D2900" s="12" t="s">
        <v>382</v>
      </c>
      <c r="E2900" s="12" t="s">
        <v>375</v>
      </c>
      <c r="F2900" s="12">
        <v>1</v>
      </c>
      <c r="G2900" s="15">
        <v>24436133.784779023</v>
      </c>
    </row>
    <row r="2901" spans="1:7" x14ac:dyDescent="0.2">
      <c r="A2901" s="12" t="s">
        <v>439</v>
      </c>
      <c r="B2901" s="12" t="s">
        <v>11</v>
      </c>
      <c r="C2901" s="12">
        <v>2014</v>
      </c>
      <c r="D2901" s="12" t="s">
        <v>382</v>
      </c>
      <c r="E2901" s="12" t="s">
        <v>376</v>
      </c>
      <c r="F2901" s="12">
        <v>2</v>
      </c>
      <c r="G2901" s="15">
        <v>26342472.88570499</v>
      </c>
    </row>
    <row r="2902" spans="1:7" x14ac:dyDescent="0.2">
      <c r="A2902" s="12" t="s">
        <v>439</v>
      </c>
      <c r="B2902" s="12" t="s">
        <v>11</v>
      </c>
      <c r="C2902" s="12">
        <v>2014</v>
      </c>
      <c r="D2902" s="12" t="s">
        <v>382</v>
      </c>
      <c r="E2902" s="12" t="s">
        <v>377</v>
      </c>
      <c r="F2902" s="12">
        <v>3</v>
      </c>
      <c r="G2902" s="15">
        <v>28243629.830291983</v>
      </c>
    </row>
    <row r="2903" spans="1:7" x14ac:dyDescent="0.2">
      <c r="A2903" s="12" t="s">
        <v>439</v>
      </c>
      <c r="B2903" s="12" t="s">
        <v>11</v>
      </c>
      <c r="C2903" s="12">
        <v>2014</v>
      </c>
      <c r="D2903" s="12" t="s">
        <v>379</v>
      </c>
      <c r="E2903" s="12" t="s">
        <v>366</v>
      </c>
      <c r="F2903" s="12">
        <v>4</v>
      </c>
      <c r="G2903" s="15">
        <v>28575653.635622006</v>
      </c>
    </row>
    <row r="2904" spans="1:7" x14ac:dyDescent="0.2">
      <c r="A2904" s="12" t="s">
        <v>439</v>
      </c>
      <c r="B2904" s="12" t="s">
        <v>11</v>
      </c>
      <c r="C2904" s="12">
        <v>2014</v>
      </c>
      <c r="D2904" s="12" t="s">
        <v>379</v>
      </c>
      <c r="E2904" s="12" t="s">
        <v>367</v>
      </c>
      <c r="F2904" s="12">
        <v>5</v>
      </c>
      <c r="G2904" s="15">
        <v>25665692.453797027</v>
      </c>
    </row>
    <row r="2905" spans="1:7" x14ac:dyDescent="0.2">
      <c r="A2905" s="12" t="s">
        <v>439</v>
      </c>
      <c r="B2905" s="12" t="s">
        <v>11</v>
      </c>
      <c r="C2905" s="12">
        <v>2014</v>
      </c>
      <c r="D2905" s="12" t="s">
        <v>379</v>
      </c>
      <c r="E2905" s="12" t="s">
        <v>368</v>
      </c>
      <c r="F2905" s="12">
        <v>6</v>
      </c>
      <c r="G2905" s="15">
        <v>24529486.928052992</v>
      </c>
    </row>
    <row r="2906" spans="1:7" x14ac:dyDescent="0.2">
      <c r="A2906" s="12" t="s">
        <v>439</v>
      </c>
      <c r="B2906" s="12" t="s">
        <v>11</v>
      </c>
      <c r="C2906" s="12">
        <v>2014</v>
      </c>
      <c r="D2906" s="12" t="s">
        <v>380</v>
      </c>
      <c r="E2906" s="12" t="s">
        <v>369</v>
      </c>
      <c r="F2906" s="12">
        <v>7</v>
      </c>
      <c r="G2906" s="15">
        <v>24321202.242673013</v>
      </c>
    </row>
    <row r="2907" spans="1:7" x14ac:dyDescent="0.2">
      <c r="A2907" s="12" t="s">
        <v>439</v>
      </c>
      <c r="B2907" s="12" t="s">
        <v>11</v>
      </c>
      <c r="C2907" s="12">
        <v>2014</v>
      </c>
      <c r="D2907" s="12" t="s">
        <v>380</v>
      </c>
      <c r="E2907" s="12" t="s">
        <v>370</v>
      </c>
      <c r="F2907" s="12">
        <v>8</v>
      </c>
      <c r="G2907" s="15">
        <v>23787282.711817995</v>
      </c>
    </row>
    <row r="2908" spans="1:7" x14ac:dyDescent="0.2">
      <c r="A2908" s="12" t="s">
        <v>439</v>
      </c>
      <c r="B2908" s="12" t="s">
        <v>11</v>
      </c>
      <c r="C2908" s="12">
        <v>2014</v>
      </c>
      <c r="D2908" s="12" t="s">
        <v>380</v>
      </c>
      <c r="E2908" s="12" t="s">
        <v>371</v>
      </c>
      <c r="F2908" s="12">
        <v>9</v>
      </c>
      <c r="G2908" s="15">
        <v>24245640.473534998</v>
      </c>
    </row>
    <row r="2909" spans="1:7" x14ac:dyDescent="0.2">
      <c r="A2909" s="12" t="s">
        <v>439</v>
      </c>
      <c r="B2909" s="12" t="s">
        <v>11</v>
      </c>
      <c r="C2909" s="12">
        <v>2014</v>
      </c>
      <c r="D2909" s="12" t="s">
        <v>381</v>
      </c>
      <c r="E2909" s="12" t="s">
        <v>372</v>
      </c>
      <c r="F2909" s="12">
        <v>10</v>
      </c>
      <c r="G2909" s="15">
        <v>26071668.260924</v>
      </c>
    </row>
    <row r="2910" spans="1:7" x14ac:dyDescent="0.2">
      <c r="A2910" s="12" t="s">
        <v>439</v>
      </c>
      <c r="B2910" s="12" t="s">
        <v>11</v>
      </c>
      <c r="C2910" s="12">
        <v>2014</v>
      </c>
      <c r="D2910" s="12" t="s">
        <v>381</v>
      </c>
      <c r="E2910" s="12" t="s">
        <v>373</v>
      </c>
      <c r="F2910" s="12">
        <v>11</v>
      </c>
      <c r="G2910" s="15">
        <v>25581255.041382987</v>
      </c>
    </row>
    <row r="2911" spans="1:7" x14ac:dyDescent="0.2">
      <c r="A2911" s="12" t="s">
        <v>439</v>
      </c>
      <c r="B2911" s="12" t="s">
        <v>11</v>
      </c>
      <c r="C2911" s="12">
        <v>2014</v>
      </c>
      <c r="D2911" s="12" t="s">
        <v>381</v>
      </c>
      <c r="E2911" s="12" t="s">
        <v>374</v>
      </c>
      <c r="F2911" s="12">
        <v>12</v>
      </c>
      <c r="G2911" s="15">
        <v>40165542.542898998</v>
      </c>
    </row>
    <row r="2912" spans="1:7" x14ac:dyDescent="0.2">
      <c r="A2912" s="12" t="s">
        <v>439</v>
      </c>
      <c r="B2912" s="12" t="s">
        <v>74</v>
      </c>
      <c r="C2912" s="12">
        <v>2010</v>
      </c>
      <c r="D2912" s="12" t="s">
        <v>382</v>
      </c>
      <c r="E2912" s="12" t="s">
        <v>375</v>
      </c>
      <c r="F2912" s="12">
        <v>1</v>
      </c>
      <c r="G2912" s="15">
        <v>9872572</v>
      </c>
    </row>
    <row r="2913" spans="1:7" x14ac:dyDescent="0.2">
      <c r="A2913" s="12" t="s">
        <v>439</v>
      </c>
      <c r="B2913" s="12" t="s">
        <v>74</v>
      </c>
      <c r="C2913" s="12">
        <v>2010</v>
      </c>
      <c r="D2913" s="12" t="s">
        <v>382</v>
      </c>
      <c r="E2913" s="12" t="s">
        <v>376</v>
      </c>
      <c r="F2913" s="12">
        <v>2</v>
      </c>
      <c r="G2913" s="15">
        <v>10789192</v>
      </c>
    </row>
    <row r="2914" spans="1:7" x14ac:dyDescent="0.2">
      <c r="A2914" s="12" t="s">
        <v>439</v>
      </c>
      <c r="B2914" s="12" t="s">
        <v>74</v>
      </c>
      <c r="C2914" s="12">
        <v>2010</v>
      </c>
      <c r="D2914" s="12" t="s">
        <v>382</v>
      </c>
      <c r="E2914" s="12" t="s">
        <v>377</v>
      </c>
      <c r="F2914" s="12">
        <v>3</v>
      </c>
      <c r="G2914" s="15">
        <v>11713804</v>
      </c>
    </row>
    <row r="2915" spans="1:7" x14ac:dyDescent="0.2">
      <c r="A2915" s="12" t="s">
        <v>439</v>
      </c>
      <c r="B2915" s="12" t="s">
        <v>74</v>
      </c>
      <c r="C2915" s="12">
        <v>2010</v>
      </c>
      <c r="D2915" s="12" t="s">
        <v>379</v>
      </c>
      <c r="E2915" s="12" t="s">
        <v>366</v>
      </c>
      <c r="F2915" s="12">
        <v>4</v>
      </c>
      <c r="G2915" s="15">
        <v>11106430</v>
      </c>
    </row>
    <row r="2916" spans="1:7" x14ac:dyDescent="0.2">
      <c r="A2916" s="12" t="s">
        <v>439</v>
      </c>
      <c r="B2916" s="12" t="s">
        <v>74</v>
      </c>
      <c r="C2916" s="12">
        <v>2010</v>
      </c>
      <c r="D2916" s="12" t="s">
        <v>379</v>
      </c>
      <c r="E2916" s="12" t="s">
        <v>367</v>
      </c>
      <c r="F2916" s="12">
        <v>5</v>
      </c>
      <c r="G2916" s="15">
        <v>10597162</v>
      </c>
    </row>
    <row r="2917" spans="1:7" x14ac:dyDescent="0.2">
      <c r="A2917" s="12" t="s">
        <v>439</v>
      </c>
      <c r="B2917" s="12" t="s">
        <v>74</v>
      </c>
      <c r="C2917" s="12">
        <v>2010</v>
      </c>
      <c r="D2917" s="12" t="s">
        <v>379</v>
      </c>
      <c r="E2917" s="12" t="s">
        <v>368</v>
      </c>
      <c r="F2917" s="12">
        <v>6</v>
      </c>
      <c r="G2917" s="15">
        <v>12377284</v>
      </c>
    </row>
    <row r="2918" spans="1:7" x14ac:dyDescent="0.2">
      <c r="A2918" s="12" t="s">
        <v>439</v>
      </c>
      <c r="B2918" s="12" t="s">
        <v>74</v>
      </c>
      <c r="C2918" s="12">
        <v>2010</v>
      </c>
      <c r="D2918" s="12" t="s">
        <v>380</v>
      </c>
      <c r="E2918" s="12" t="s">
        <v>369</v>
      </c>
      <c r="F2918" s="12">
        <v>7</v>
      </c>
      <c r="G2918" s="15">
        <v>10476276</v>
      </c>
    </row>
    <row r="2919" spans="1:7" x14ac:dyDescent="0.2">
      <c r="A2919" s="12" t="s">
        <v>439</v>
      </c>
      <c r="B2919" s="12" t="s">
        <v>74</v>
      </c>
      <c r="C2919" s="12">
        <v>2010</v>
      </c>
      <c r="D2919" s="12" t="s">
        <v>380</v>
      </c>
      <c r="E2919" s="12" t="s">
        <v>370</v>
      </c>
      <c r="F2919" s="12">
        <v>8</v>
      </c>
      <c r="G2919" s="15">
        <v>10911576</v>
      </c>
    </row>
    <row r="2920" spans="1:7" x14ac:dyDescent="0.2">
      <c r="A2920" s="12" t="s">
        <v>439</v>
      </c>
      <c r="B2920" s="12" t="s">
        <v>74</v>
      </c>
      <c r="C2920" s="12">
        <v>2010</v>
      </c>
      <c r="D2920" s="12" t="s">
        <v>380</v>
      </c>
      <c r="E2920" s="12" t="s">
        <v>371</v>
      </c>
      <c r="F2920" s="12">
        <v>9</v>
      </c>
      <c r="G2920" s="15">
        <v>11859904</v>
      </c>
    </row>
    <row r="2921" spans="1:7" x14ac:dyDescent="0.2">
      <c r="A2921" s="12" t="s">
        <v>439</v>
      </c>
      <c r="B2921" s="12" t="s">
        <v>74</v>
      </c>
      <c r="C2921" s="12">
        <v>2010</v>
      </c>
      <c r="D2921" s="12" t="s">
        <v>381</v>
      </c>
      <c r="E2921" s="12" t="s">
        <v>372</v>
      </c>
      <c r="F2921" s="12">
        <v>10</v>
      </c>
      <c r="G2921" s="15">
        <v>12336280</v>
      </c>
    </row>
    <row r="2922" spans="1:7" x14ac:dyDescent="0.2">
      <c r="A2922" s="12" t="s">
        <v>439</v>
      </c>
      <c r="B2922" s="12" t="s">
        <v>74</v>
      </c>
      <c r="C2922" s="12">
        <v>2010</v>
      </c>
      <c r="D2922" s="12" t="s">
        <v>381</v>
      </c>
      <c r="E2922" s="12" t="s">
        <v>373</v>
      </c>
      <c r="F2922" s="12">
        <v>11</v>
      </c>
      <c r="G2922" s="15">
        <v>12910848</v>
      </c>
    </row>
    <row r="2923" spans="1:7" x14ac:dyDescent="0.2">
      <c r="A2923" s="12" t="s">
        <v>439</v>
      </c>
      <c r="B2923" s="12" t="s">
        <v>74</v>
      </c>
      <c r="C2923" s="12">
        <v>2010</v>
      </c>
      <c r="D2923" s="12" t="s">
        <v>381</v>
      </c>
      <c r="E2923" s="12" t="s">
        <v>374</v>
      </c>
      <c r="F2923" s="12">
        <v>12</v>
      </c>
      <c r="G2923" s="15">
        <v>15726210</v>
      </c>
    </row>
    <row r="2924" spans="1:7" x14ac:dyDescent="0.2">
      <c r="A2924" s="12" t="s">
        <v>439</v>
      </c>
      <c r="B2924" s="12" t="s">
        <v>74</v>
      </c>
      <c r="C2924" s="12">
        <v>2011</v>
      </c>
      <c r="D2924" s="12" t="s">
        <v>382</v>
      </c>
      <c r="E2924" s="12" t="s">
        <v>375</v>
      </c>
      <c r="F2924" s="12">
        <v>1</v>
      </c>
      <c r="G2924" s="15">
        <v>13584748</v>
      </c>
    </row>
    <row r="2925" spans="1:7" x14ac:dyDescent="0.2">
      <c r="A2925" s="12" t="s">
        <v>439</v>
      </c>
      <c r="B2925" s="12" t="s">
        <v>74</v>
      </c>
      <c r="C2925" s="12">
        <v>2011</v>
      </c>
      <c r="D2925" s="12" t="s">
        <v>382</v>
      </c>
      <c r="E2925" s="12" t="s">
        <v>376</v>
      </c>
      <c r="F2925" s="12">
        <v>2</v>
      </c>
      <c r="G2925" s="15">
        <v>14039812</v>
      </c>
    </row>
    <row r="2926" spans="1:7" x14ac:dyDescent="0.2">
      <c r="A2926" s="12" t="s">
        <v>439</v>
      </c>
      <c r="B2926" s="12" t="s">
        <v>74</v>
      </c>
      <c r="C2926" s="12">
        <v>2011</v>
      </c>
      <c r="D2926" s="12" t="s">
        <v>382</v>
      </c>
      <c r="E2926" s="12" t="s">
        <v>377</v>
      </c>
      <c r="F2926" s="12">
        <v>3</v>
      </c>
      <c r="G2926" s="15">
        <v>16107164</v>
      </c>
    </row>
    <row r="2927" spans="1:7" x14ac:dyDescent="0.2">
      <c r="A2927" s="12" t="s">
        <v>439</v>
      </c>
      <c r="B2927" s="12" t="s">
        <v>74</v>
      </c>
      <c r="C2927" s="12">
        <v>2011</v>
      </c>
      <c r="D2927" s="12" t="s">
        <v>379</v>
      </c>
      <c r="E2927" s="12" t="s">
        <v>366</v>
      </c>
      <c r="F2927" s="12">
        <v>4</v>
      </c>
      <c r="G2927" s="15">
        <v>16249330</v>
      </c>
    </row>
    <row r="2928" spans="1:7" x14ac:dyDescent="0.2">
      <c r="A2928" s="12" t="s">
        <v>439</v>
      </c>
      <c r="B2928" s="12" t="s">
        <v>74</v>
      </c>
      <c r="C2928" s="12">
        <v>2011</v>
      </c>
      <c r="D2928" s="12" t="s">
        <v>379</v>
      </c>
      <c r="E2928" s="12" t="s">
        <v>367</v>
      </c>
      <c r="F2928" s="12">
        <v>5</v>
      </c>
      <c r="G2928" s="15">
        <v>16404096</v>
      </c>
    </row>
    <row r="2929" spans="1:7" x14ac:dyDescent="0.2">
      <c r="A2929" s="12" t="s">
        <v>439</v>
      </c>
      <c r="B2929" s="12" t="s">
        <v>74</v>
      </c>
      <c r="C2929" s="12">
        <v>2011</v>
      </c>
      <c r="D2929" s="12" t="s">
        <v>379</v>
      </c>
      <c r="E2929" s="12" t="s">
        <v>368</v>
      </c>
      <c r="F2929" s="12">
        <v>6</v>
      </c>
      <c r="G2929" s="15">
        <v>16167746</v>
      </c>
    </row>
    <row r="2930" spans="1:7" x14ac:dyDescent="0.2">
      <c r="A2930" s="12" t="s">
        <v>439</v>
      </c>
      <c r="B2930" s="12" t="s">
        <v>74</v>
      </c>
      <c r="C2930" s="12">
        <v>2011</v>
      </c>
      <c r="D2930" s="12" t="s">
        <v>380</v>
      </c>
      <c r="E2930" s="12" t="s">
        <v>369</v>
      </c>
      <c r="F2930" s="12">
        <v>7</v>
      </c>
      <c r="G2930" s="15">
        <v>14941220</v>
      </c>
    </row>
    <row r="2931" spans="1:7" x14ac:dyDescent="0.2">
      <c r="A2931" s="12" t="s">
        <v>439</v>
      </c>
      <c r="B2931" s="12" t="s">
        <v>74</v>
      </c>
      <c r="C2931" s="12">
        <v>2011</v>
      </c>
      <c r="D2931" s="12" t="s">
        <v>380</v>
      </c>
      <c r="E2931" s="12" t="s">
        <v>370</v>
      </c>
      <c r="F2931" s="12">
        <v>8</v>
      </c>
      <c r="G2931" s="15">
        <v>15796914</v>
      </c>
    </row>
    <row r="2932" spans="1:7" x14ac:dyDescent="0.2">
      <c r="A2932" s="12" t="s">
        <v>439</v>
      </c>
      <c r="B2932" s="12" t="s">
        <v>74</v>
      </c>
      <c r="C2932" s="12">
        <v>2011</v>
      </c>
      <c r="D2932" s="12" t="s">
        <v>380</v>
      </c>
      <c r="E2932" s="12" t="s">
        <v>371</v>
      </c>
      <c r="F2932" s="12">
        <v>9</v>
      </c>
      <c r="G2932" s="15">
        <v>16474732</v>
      </c>
    </row>
    <row r="2933" spans="1:7" x14ac:dyDescent="0.2">
      <c r="A2933" s="12" t="s">
        <v>439</v>
      </c>
      <c r="B2933" s="12" t="s">
        <v>74</v>
      </c>
      <c r="C2933" s="12">
        <v>2011</v>
      </c>
      <c r="D2933" s="12" t="s">
        <v>381</v>
      </c>
      <c r="E2933" s="12" t="s">
        <v>372</v>
      </c>
      <c r="F2933" s="12">
        <v>10</v>
      </c>
      <c r="G2933" s="15">
        <v>17193262</v>
      </c>
    </row>
    <row r="2934" spans="1:7" x14ac:dyDescent="0.2">
      <c r="A2934" s="12" t="s">
        <v>439</v>
      </c>
      <c r="B2934" s="12" t="s">
        <v>74</v>
      </c>
      <c r="C2934" s="12">
        <v>2011</v>
      </c>
      <c r="D2934" s="12" t="s">
        <v>381</v>
      </c>
      <c r="E2934" s="12" t="s">
        <v>373</v>
      </c>
      <c r="F2934" s="12">
        <v>11</v>
      </c>
      <c r="G2934" s="15">
        <v>19204140</v>
      </c>
    </row>
    <row r="2935" spans="1:7" x14ac:dyDescent="0.2">
      <c r="A2935" s="12" t="s">
        <v>439</v>
      </c>
      <c r="B2935" s="12" t="s">
        <v>74</v>
      </c>
      <c r="C2935" s="12">
        <v>2011</v>
      </c>
      <c r="D2935" s="12" t="s">
        <v>381</v>
      </c>
      <c r="E2935" s="12" t="s">
        <v>374</v>
      </c>
      <c r="F2935" s="12">
        <v>12</v>
      </c>
      <c r="G2935" s="15">
        <v>21956506</v>
      </c>
    </row>
    <row r="2936" spans="1:7" x14ac:dyDescent="0.2">
      <c r="A2936" s="12" t="s">
        <v>439</v>
      </c>
      <c r="B2936" s="12" t="s">
        <v>74</v>
      </c>
      <c r="C2936" s="12">
        <v>2012</v>
      </c>
      <c r="D2936" s="12" t="s">
        <v>382</v>
      </c>
      <c r="E2936" s="12" t="s">
        <v>375</v>
      </c>
      <c r="F2936" s="12">
        <v>1</v>
      </c>
      <c r="G2936" s="15">
        <v>18290124</v>
      </c>
    </row>
    <row r="2937" spans="1:7" x14ac:dyDescent="0.2">
      <c r="A2937" s="12" t="s">
        <v>439</v>
      </c>
      <c r="B2937" s="12" t="s">
        <v>74</v>
      </c>
      <c r="C2937" s="12">
        <v>2012</v>
      </c>
      <c r="D2937" s="12" t="s">
        <v>382</v>
      </c>
      <c r="E2937" s="12" t="s">
        <v>376</v>
      </c>
      <c r="F2937" s="12">
        <v>2</v>
      </c>
      <c r="G2937" s="15">
        <v>21514014</v>
      </c>
    </row>
    <row r="2938" spans="1:7" x14ac:dyDescent="0.2">
      <c r="A2938" s="12" t="s">
        <v>439</v>
      </c>
      <c r="B2938" s="12" t="s">
        <v>74</v>
      </c>
      <c r="C2938" s="12">
        <v>2012</v>
      </c>
      <c r="D2938" s="12" t="s">
        <v>382</v>
      </c>
      <c r="E2938" s="12" t="s">
        <v>377</v>
      </c>
      <c r="F2938" s="12">
        <v>3</v>
      </c>
      <c r="G2938" s="15">
        <v>21867428</v>
      </c>
    </row>
    <row r="2939" spans="1:7" x14ac:dyDescent="0.2">
      <c r="A2939" s="12" t="s">
        <v>439</v>
      </c>
      <c r="B2939" s="12" t="s">
        <v>74</v>
      </c>
      <c r="C2939" s="12">
        <v>2012</v>
      </c>
      <c r="D2939" s="12" t="s">
        <v>379</v>
      </c>
      <c r="E2939" s="12" t="s">
        <v>366</v>
      </c>
      <c r="F2939" s="12">
        <v>4</v>
      </c>
      <c r="G2939" s="15">
        <v>20579284</v>
      </c>
    </row>
    <row r="2940" spans="1:7" x14ac:dyDescent="0.2">
      <c r="A2940" s="12" t="s">
        <v>439</v>
      </c>
      <c r="B2940" s="12" t="s">
        <v>74</v>
      </c>
      <c r="C2940" s="12">
        <v>2012</v>
      </c>
      <c r="D2940" s="12" t="s">
        <v>379</v>
      </c>
      <c r="E2940" s="12" t="s">
        <v>367</v>
      </c>
      <c r="F2940" s="12">
        <v>5</v>
      </c>
      <c r="G2940" s="15">
        <v>21038736</v>
      </c>
    </row>
    <row r="2941" spans="1:7" x14ac:dyDescent="0.2">
      <c r="A2941" s="12" t="s">
        <v>439</v>
      </c>
      <c r="B2941" s="12" t="s">
        <v>74</v>
      </c>
      <c r="C2941" s="12">
        <v>2012</v>
      </c>
      <c r="D2941" s="12" t="s">
        <v>379</v>
      </c>
      <c r="E2941" s="12" t="s">
        <v>368</v>
      </c>
      <c r="F2941" s="12">
        <v>6</v>
      </c>
      <c r="G2941" s="15">
        <v>21198800</v>
      </c>
    </row>
    <row r="2942" spans="1:7" x14ac:dyDescent="0.2">
      <c r="A2942" s="12" t="s">
        <v>439</v>
      </c>
      <c r="B2942" s="12" t="s">
        <v>74</v>
      </c>
      <c r="C2942" s="12">
        <v>2012</v>
      </c>
      <c r="D2942" s="12" t="s">
        <v>380</v>
      </c>
      <c r="E2942" s="12" t="s">
        <v>369</v>
      </c>
      <c r="F2942" s="12">
        <v>7</v>
      </c>
      <c r="G2942" s="15">
        <v>19646568</v>
      </c>
    </row>
    <row r="2943" spans="1:7" x14ac:dyDescent="0.2">
      <c r="A2943" s="12" t="s">
        <v>439</v>
      </c>
      <c r="B2943" s="12" t="s">
        <v>74</v>
      </c>
      <c r="C2943" s="12">
        <v>2012</v>
      </c>
      <c r="D2943" s="12" t="s">
        <v>380</v>
      </c>
      <c r="E2943" s="12" t="s">
        <v>370</v>
      </c>
      <c r="F2943" s="12">
        <v>8</v>
      </c>
      <c r="G2943" s="15">
        <v>20624602</v>
      </c>
    </row>
    <row r="2944" spans="1:7" x14ac:dyDescent="0.2">
      <c r="A2944" s="12" t="s">
        <v>439</v>
      </c>
      <c r="B2944" s="12" t="s">
        <v>74</v>
      </c>
      <c r="C2944" s="12">
        <v>2012</v>
      </c>
      <c r="D2944" s="12" t="s">
        <v>380</v>
      </c>
      <c r="E2944" s="12" t="s">
        <v>371</v>
      </c>
      <c r="F2944" s="12">
        <v>9</v>
      </c>
      <c r="G2944" s="15">
        <v>21028172</v>
      </c>
    </row>
    <row r="2945" spans="1:7" x14ac:dyDescent="0.2">
      <c r="A2945" s="12" t="s">
        <v>439</v>
      </c>
      <c r="B2945" s="12" t="s">
        <v>74</v>
      </c>
      <c r="C2945" s="12">
        <v>2012</v>
      </c>
      <c r="D2945" s="12" t="s">
        <v>381</v>
      </c>
      <c r="E2945" s="12" t="s">
        <v>372</v>
      </c>
      <c r="F2945" s="12">
        <v>10</v>
      </c>
      <c r="G2945" s="15">
        <v>23660768</v>
      </c>
    </row>
    <row r="2946" spans="1:7" x14ac:dyDescent="0.2">
      <c r="A2946" s="12" t="s">
        <v>439</v>
      </c>
      <c r="B2946" s="12" t="s">
        <v>74</v>
      </c>
      <c r="C2946" s="12">
        <v>2012</v>
      </c>
      <c r="D2946" s="12" t="s">
        <v>381</v>
      </c>
      <c r="E2946" s="12" t="s">
        <v>373</v>
      </c>
      <c r="F2946" s="12">
        <v>11</v>
      </c>
      <c r="G2946" s="15">
        <v>23540718</v>
      </c>
    </row>
    <row r="2947" spans="1:7" x14ac:dyDescent="0.2">
      <c r="A2947" s="12" t="s">
        <v>439</v>
      </c>
      <c r="B2947" s="12" t="s">
        <v>74</v>
      </c>
      <c r="C2947" s="12">
        <v>2012</v>
      </c>
      <c r="D2947" s="12" t="s">
        <v>381</v>
      </c>
      <c r="E2947" s="12" t="s">
        <v>374</v>
      </c>
      <c r="F2947" s="12">
        <v>12</v>
      </c>
      <c r="G2947" s="15">
        <v>28478008</v>
      </c>
    </row>
    <row r="2948" spans="1:7" x14ac:dyDescent="0.2">
      <c r="A2948" s="12" t="s">
        <v>439</v>
      </c>
      <c r="B2948" s="12" t="s">
        <v>74</v>
      </c>
      <c r="C2948" s="12">
        <v>2013</v>
      </c>
      <c r="D2948" s="12" t="s">
        <v>382</v>
      </c>
      <c r="E2948" s="12" t="s">
        <v>375</v>
      </c>
      <c r="F2948" s="12">
        <v>1</v>
      </c>
      <c r="G2948" s="15">
        <v>23743994</v>
      </c>
    </row>
    <row r="2949" spans="1:7" x14ac:dyDescent="0.2">
      <c r="A2949" s="12" t="s">
        <v>439</v>
      </c>
      <c r="B2949" s="12" t="s">
        <v>74</v>
      </c>
      <c r="C2949" s="12">
        <v>2013</v>
      </c>
      <c r="D2949" s="12" t="s">
        <v>382</v>
      </c>
      <c r="E2949" s="12" t="s">
        <v>376</v>
      </c>
      <c r="F2949" s="12">
        <v>2</v>
      </c>
      <c r="G2949" s="15">
        <v>23185848</v>
      </c>
    </row>
    <row r="2950" spans="1:7" x14ac:dyDescent="0.2">
      <c r="A2950" s="12" t="s">
        <v>439</v>
      </c>
      <c r="B2950" s="12" t="s">
        <v>74</v>
      </c>
      <c r="C2950" s="12">
        <v>2013</v>
      </c>
      <c r="D2950" s="12" t="s">
        <v>382</v>
      </c>
      <c r="E2950" s="12" t="s">
        <v>377</v>
      </c>
      <c r="F2950" s="12">
        <v>3</v>
      </c>
      <c r="G2950" s="15">
        <v>25571414</v>
      </c>
    </row>
    <row r="2951" spans="1:7" x14ac:dyDescent="0.2">
      <c r="A2951" s="12" t="s">
        <v>439</v>
      </c>
      <c r="B2951" s="12" t="s">
        <v>74</v>
      </c>
      <c r="C2951" s="12">
        <v>2013</v>
      </c>
      <c r="D2951" s="12" t="s">
        <v>379</v>
      </c>
      <c r="E2951" s="12" t="s">
        <v>366</v>
      </c>
      <c r="F2951" s="12">
        <v>4</v>
      </c>
      <c r="G2951" s="15">
        <v>27147592</v>
      </c>
    </row>
    <row r="2952" spans="1:7" x14ac:dyDescent="0.2">
      <c r="A2952" s="12" t="s">
        <v>439</v>
      </c>
      <c r="B2952" s="12" t="s">
        <v>74</v>
      </c>
      <c r="C2952" s="12">
        <v>2013</v>
      </c>
      <c r="D2952" s="12" t="s">
        <v>379</v>
      </c>
      <c r="E2952" s="12" t="s">
        <v>367</v>
      </c>
      <c r="F2952" s="12">
        <v>5</v>
      </c>
      <c r="G2952" s="15">
        <v>24710630</v>
      </c>
    </row>
    <row r="2953" spans="1:7" x14ac:dyDescent="0.2">
      <c r="A2953" s="12" t="s">
        <v>439</v>
      </c>
      <c r="B2953" s="12" t="s">
        <v>74</v>
      </c>
      <c r="C2953" s="12">
        <v>2013</v>
      </c>
      <c r="D2953" s="12" t="s">
        <v>379</v>
      </c>
      <c r="E2953" s="12" t="s">
        <v>368</v>
      </c>
      <c r="F2953" s="12">
        <v>6</v>
      </c>
      <c r="G2953" s="15">
        <v>24315914</v>
      </c>
    </row>
    <row r="2954" spans="1:7" x14ac:dyDescent="0.2">
      <c r="A2954" s="12" t="s">
        <v>439</v>
      </c>
      <c r="B2954" s="12" t="s">
        <v>74</v>
      </c>
      <c r="C2954" s="12">
        <v>2013</v>
      </c>
      <c r="D2954" s="12" t="s">
        <v>380</v>
      </c>
      <c r="E2954" s="12" t="s">
        <v>369</v>
      </c>
      <c r="F2954" s="12">
        <v>7</v>
      </c>
      <c r="G2954" s="15">
        <v>23552374</v>
      </c>
    </row>
    <row r="2955" spans="1:7" x14ac:dyDescent="0.2">
      <c r="A2955" s="12" t="s">
        <v>439</v>
      </c>
      <c r="B2955" s="12" t="s">
        <v>74</v>
      </c>
      <c r="C2955" s="12">
        <v>2013</v>
      </c>
      <c r="D2955" s="12" t="s">
        <v>380</v>
      </c>
      <c r="E2955" s="12" t="s">
        <v>370</v>
      </c>
      <c r="F2955" s="12">
        <v>8</v>
      </c>
      <c r="G2955" s="15">
        <v>23310350</v>
      </c>
    </row>
    <row r="2956" spans="1:7" x14ac:dyDescent="0.2">
      <c r="A2956" s="12" t="s">
        <v>439</v>
      </c>
      <c r="B2956" s="12" t="s">
        <v>74</v>
      </c>
      <c r="C2956" s="12">
        <v>2013</v>
      </c>
      <c r="D2956" s="12" t="s">
        <v>380</v>
      </c>
      <c r="E2956" s="12" t="s">
        <v>371</v>
      </c>
      <c r="F2956" s="12">
        <v>9</v>
      </c>
      <c r="G2956" s="15">
        <v>25495332</v>
      </c>
    </row>
    <row r="2957" spans="1:7" x14ac:dyDescent="0.2">
      <c r="A2957" s="12" t="s">
        <v>439</v>
      </c>
      <c r="B2957" s="12" t="s">
        <v>74</v>
      </c>
      <c r="C2957" s="12">
        <v>2013</v>
      </c>
      <c r="D2957" s="12" t="s">
        <v>381</v>
      </c>
      <c r="E2957" s="12" t="s">
        <v>372</v>
      </c>
      <c r="F2957" s="12">
        <v>10</v>
      </c>
      <c r="G2957" s="15">
        <v>26176896</v>
      </c>
    </row>
    <row r="2958" spans="1:7" x14ac:dyDescent="0.2">
      <c r="A2958" s="12" t="s">
        <v>439</v>
      </c>
      <c r="B2958" s="12" t="s">
        <v>74</v>
      </c>
      <c r="C2958" s="12">
        <v>2013</v>
      </c>
      <c r="D2958" s="12" t="s">
        <v>381</v>
      </c>
      <c r="E2958" s="12" t="s">
        <v>373</v>
      </c>
      <c r="F2958" s="12">
        <v>11</v>
      </c>
      <c r="G2958" s="15">
        <v>27471934</v>
      </c>
    </row>
    <row r="2959" spans="1:7" x14ac:dyDescent="0.2">
      <c r="A2959" s="12" t="s">
        <v>439</v>
      </c>
      <c r="B2959" s="12" t="s">
        <v>74</v>
      </c>
      <c r="C2959" s="12">
        <v>2013</v>
      </c>
      <c r="D2959" s="12" t="s">
        <v>381</v>
      </c>
      <c r="E2959" s="12" t="s">
        <v>374</v>
      </c>
      <c r="F2959" s="12">
        <v>12</v>
      </c>
      <c r="G2959" s="15">
        <v>36534348</v>
      </c>
    </row>
    <row r="2960" spans="1:7" x14ac:dyDescent="0.2">
      <c r="A2960" s="12" t="s">
        <v>439</v>
      </c>
      <c r="B2960" s="12" t="s">
        <v>74</v>
      </c>
      <c r="C2960" s="12">
        <v>2014</v>
      </c>
      <c r="D2960" s="12" t="s">
        <v>382</v>
      </c>
      <c r="E2960" s="12" t="s">
        <v>375</v>
      </c>
      <c r="F2960" s="12">
        <v>1</v>
      </c>
      <c r="G2960" s="15">
        <v>27629884</v>
      </c>
    </row>
    <row r="2961" spans="1:7" x14ac:dyDescent="0.2">
      <c r="A2961" s="12" t="s">
        <v>439</v>
      </c>
      <c r="B2961" s="12" t="s">
        <v>74</v>
      </c>
      <c r="C2961" s="12">
        <v>2014</v>
      </c>
      <c r="D2961" s="12" t="s">
        <v>382</v>
      </c>
      <c r="E2961" s="12" t="s">
        <v>376</v>
      </c>
      <c r="F2961" s="12">
        <v>2</v>
      </c>
      <c r="G2961" s="15">
        <v>29744380</v>
      </c>
    </row>
    <row r="2962" spans="1:7" x14ac:dyDescent="0.2">
      <c r="A2962" s="12" t="s">
        <v>439</v>
      </c>
      <c r="B2962" s="12" t="s">
        <v>74</v>
      </c>
      <c r="C2962" s="12">
        <v>2014</v>
      </c>
      <c r="D2962" s="12" t="s">
        <v>382</v>
      </c>
      <c r="E2962" s="12" t="s">
        <v>377</v>
      </c>
      <c r="F2962" s="12">
        <v>3</v>
      </c>
      <c r="G2962" s="15">
        <v>31854666</v>
      </c>
    </row>
    <row r="2963" spans="1:7" x14ac:dyDescent="0.2">
      <c r="A2963" s="12" t="s">
        <v>439</v>
      </c>
      <c r="B2963" s="12" t="s">
        <v>74</v>
      </c>
      <c r="C2963" s="12">
        <v>2014</v>
      </c>
      <c r="D2963" s="12" t="s">
        <v>379</v>
      </c>
      <c r="E2963" s="12" t="s">
        <v>366</v>
      </c>
      <c r="F2963" s="12">
        <v>4</v>
      </c>
      <c r="G2963" s="15">
        <v>32285794</v>
      </c>
    </row>
    <row r="2964" spans="1:7" x14ac:dyDescent="0.2">
      <c r="A2964" s="12" t="s">
        <v>439</v>
      </c>
      <c r="B2964" s="12" t="s">
        <v>74</v>
      </c>
      <c r="C2964" s="12">
        <v>2014</v>
      </c>
      <c r="D2964" s="12" t="s">
        <v>379</v>
      </c>
      <c r="E2964" s="12" t="s">
        <v>367</v>
      </c>
      <c r="F2964" s="12">
        <v>5</v>
      </c>
      <c r="G2964" s="15">
        <v>28975118</v>
      </c>
    </row>
    <row r="2965" spans="1:7" x14ac:dyDescent="0.2">
      <c r="A2965" s="12" t="s">
        <v>439</v>
      </c>
      <c r="B2965" s="12" t="s">
        <v>74</v>
      </c>
      <c r="C2965" s="12">
        <v>2014</v>
      </c>
      <c r="D2965" s="12" t="s">
        <v>379</v>
      </c>
      <c r="E2965" s="12" t="s">
        <v>368</v>
      </c>
      <c r="F2965" s="12">
        <v>6</v>
      </c>
      <c r="G2965" s="15">
        <v>27583638</v>
      </c>
    </row>
    <row r="2966" spans="1:7" x14ac:dyDescent="0.2">
      <c r="A2966" s="12" t="s">
        <v>439</v>
      </c>
      <c r="B2966" s="12" t="s">
        <v>74</v>
      </c>
      <c r="C2966" s="12">
        <v>2014</v>
      </c>
      <c r="D2966" s="12" t="s">
        <v>380</v>
      </c>
      <c r="E2966" s="12" t="s">
        <v>369</v>
      </c>
      <c r="F2966" s="12">
        <v>7</v>
      </c>
      <c r="G2966" s="15">
        <v>27410540</v>
      </c>
    </row>
    <row r="2967" spans="1:7" x14ac:dyDescent="0.2">
      <c r="A2967" s="12" t="s">
        <v>439</v>
      </c>
      <c r="B2967" s="12" t="s">
        <v>74</v>
      </c>
      <c r="C2967" s="12">
        <v>2014</v>
      </c>
      <c r="D2967" s="12" t="s">
        <v>380</v>
      </c>
      <c r="E2967" s="12" t="s">
        <v>370</v>
      </c>
      <c r="F2967" s="12">
        <v>8</v>
      </c>
      <c r="G2967" s="15">
        <v>26718414</v>
      </c>
    </row>
    <row r="2968" spans="1:7" x14ac:dyDescent="0.2">
      <c r="A2968" s="12" t="s">
        <v>439</v>
      </c>
      <c r="B2968" s="12" t="s">
        <v>74</v>
      </c>
      <c r="C2968" s="12">
        <v>2014</v>
      </c>
      <c r="D2968" s="12" t="s">
        <v>380</v>
      </c>
      <c r="E2968" s="12" t="s">
        <v>371</v>
      </c>
      <c r="F2968" s="12">
        <v>9</v>
      </c>
      <c r="G2968" s="15">
        <v>27191574</v>
      </c>
    </row>
    <row r="2969" spans="1:7" x14ac:dyDescent="0.2">
      <c r="A2969" s="12" t="s">
        <v>439</v>
      </c>
      <c r="B2969" s="12" t="s">
        <v>74</v>
      </c>
      <c r="C2969" s="12">
        <v>2014</v>
      </c>
      <c r="D2969" s="12" t="s">
        <v>381</v>
      </c>
      <c r="E2969" s="12" t="s">
        <v>372</v>
      </c>
      <c r="F2969" s="12">
        <v>10</v>
      </c>
      <c r="G2969" s="15">
        <v>29189072</v>
      </c>
    </row>
    <row r="2970" spans="1:7" x14ac:dyDescent="0.2">
      <c r="A2970" s="12" t="s">
        <v>439</v>
      </c>
      <c r="B2970" s="12" t="s">
        <v>74</v>
      </c>
      <c r="C2970" s="12">
        <v>2014</v>
      </c>
      <c r="D2970" s="12" t="s">
        <v>381</v>
      </c>
      <c r="E2970" s="12" t="s">
        <v>373</v>
      </c>
      <c r="F2970" s="12">
        <v>11</v>
      </c>
      <c r="G2970" s="15">
        <v>28591332</v>
      </c>
    </row>
    <row r="2971" spans="1:7" x14ac:dyDescent="0.2">
      <c r="A2971" s="12" t="s">
        <v>439</v>
      </c>
      <c r="B2971" s="12" t="s">
        <v>74</v>
      </c>
      <c r="C2971" s="12">
        <v>2014</v>
      </c>
      <c r="D2971" s="12" t="s">
        <v>381</v>
      </c>
      <c r="E2971" s="12" t="s">
        <v>374</v>
      </c>
      <c r="F2971" s="12">
        <v>12</v>
      </c>
      <c r="G2971" s="15">
        <v>44659852</v>
      </c>
    </row>
    <row r="2972" spans="1:7" x14ac:dyDescent="0.2">
      <c r="A2972" s="12" t="s">
        <v>455</v>
      </c>
      <c r="B2972" s="12" t="s">
        <v>4</v>
      </c>
      <c r="C2972" s="12">
        <v>2012</v>
      </c>
      <c r="D2972" s="12" t="s">
        <v>379</v>
      </c>
      <c r="E2972" s="12" t="s">
        <v>368</v>
      </c>
      <c r="F2972" s="12">
        <v>6</v>
      </c>
      <c r="G2972" s="15">
        <v>641826.29999999958</v>
      </c>
    </row>
    <row r="2973" spans="1:7" x14ac:dyDescent="0.2">
      <c r="A2973" s="12" t="s">
        <v>436</v>
      </c>
      <c r="B2973" s="12" t="s">
        <v>4</v>
      </c>
      <c r="C2973" s="12">
        <v>2012</v>
      </c>
      <c r="D2973" s="12" t="s">
        <v>380</v>
      </c>
      <c r="E2973" s="12" t="s">
        <v>369</v>
      </c>
      <c r="F2973" s="12">
        <v>7</v>
      </c>
      <c r="G2973" s="15">
        <v>637808.89</v>
      </c>
    </row>
    <row r="2974" spans="1:7" x14ac:dyDescent="0.2">
      <c r="A2974" s="12" t="s">
        <v>433</v>
      </c>
      <c r="B2974" s="12" t="s">
        <v>4</v>
      </c>
      <c r="C2974" s="12">
        <v>2014</v>
      </c>
      <c r="D2974" s="12" t="s">
        <v>380</v>
      </c>
      <c r="E2974" s="12" t="s">
        <v>371</v>
      </c>
      <c r="F2974" s="12">
        <v>9</v>
      </c>
      <c r="G2974" s="15">
        <v>637766.44999999995</v>
      </c>
    </row>
    <row r="2975" spans="1:7" x14ac:dyDescent="0.2">
      <c r="A2975" s="12" t="s">
        <v>455</v>
      </c>
      <c r="B2975" s="12" t="s">
        <v>4</v>
      </c>
      <c r="C2975" s="12">
        <v>2011</v>
      </c>
      <c r="D2975" s="12" t="s">
        <v>382</v>
      </c>
      <c r="E2975" s="12" t="s">
        <v>375</v>
      </c>
      <c r="F2975" s="12">
        <v>1</v>
      </c>
      <c r="G2975" s="15">
        <v>633717.24000000034</v>
      </c>
    </row>
    <row r="2976" spans="1:7" x14ac:dyDescent="0.2">
      <c r="A2976" s="12" t="s">
        <v>433</v>
      </c>
      <c r="B2976" s="12" t="s">
        <v>4</v>
      </c>
      <c r="C2976" s="12">
        <v>2014</v>
      </c>
      <c r="D2976" s="12" t="s">
        <v>380</v>
      </c>
      <c r="E2976" s="12" t="s">
        <v>369</v>
      </c>
      <c r="F2976" s="12">
        <v>7</v>
      </c>
      <c r="G2976" s="15">
        <v>631845.60000000033</v>
      </c>
    </row>
    <row r="2977" spans="1:7" x14ac:dyDescent="0.2">
      <c r="A2977" s="12" t="s">
        <v>455</v>
      </c>
      <c r="B2977" s="12" t="s">
        <v>4</v>
      </c>
      <c r="C2977" s="12">
        <v>2011</v>
      </c>
      <c r="D2977" s="12" t="s">
        <v>381</v>
      </c>
      <c r="E2977" s="12" t="s">
        <v>372</v>
      </c>
      <c r="F2977" s="12">
        <v>10</v>
      </c>
      <c r="G2977" s="15">
        <v>625023.8899999999</v>
      </c>
    </row>
    <row r="2978" spans="1:7" x14ac:dyDescent="0.2">
      <c r="A2978" s="12" t="s">
        <v>455</v>
      </c>
      <c r="B2978" s="12" t="s">
        <v>4</v>
      </c>
      <c r="C2978" s="12">
        <v>2013</v>
      </c>
      <c r="D2978" s="12" t="s">
        <v>380</v>
      </c>
      <c r="E2978" s="12" t="s">
        <v>371</v>
      </c>
      <c r="F2978" s="12">
        <v>9</v>
      </c>
      <c r="G2978" s="15">
        <v>621938.83000000031</v>
      </c>
    </row>
    <row r="2979" spans="1:7" x14ac:dyDescent="0.2">
      <c r="A2979" s="12" t="s">
        <v>452</v>
      </c>
      <c r="B2979" s="12" t="s">
        <v>4</v>
      </c>
      <c r="C2979" s="12">
        <v>2013</v>
      </c>
      <c r="D2979" s="12" t="s">
        <v>382</v>
      </c>
      <c r="E2979" s="12" t="s">
        <v>377</v>
      </c>
      <c r="F2979" s="12">
        <v>3</v>
      </c>
      <c r="G2979" s="15">
        <v>619435.68999999994</v>
      </c>
    </row>
    <row r="2980" spans="1:7" x14ac:dyDescent="0.2">
      <c r="A2980" s="12" t="s">
        <v>455</v>
      </c>
      <c r="B2980" s="12" t="s">
        <v>4</v>
      </c>
      <c r="C2980" s="12">
        <v>2013</v>
      </c>
      <c r="D2980" s="12" t="s">
        <v>379</v>
      </c>
      <c r="E2980" s="12" t="s">
        <v>368</v>
      </c>
      <c r="F2980" s="12">
        <v>6</v>
      </c>
      <c r="G2980" s="15">
        <v>618601.6</v>
      </c>
    </row>
    <row r="2981" spans="1:7" x14ac:dyDescent="0.2">
      <c r="A2981" s="12" t="s">
        <v>411</v>
      </c>
      <c r="B2981" s="12" t="s">
        <v>4</v>
      </c>
      <c r="C2981" s="12">
        <v>2013</v>
      </c>
      <c r="D2981" s="12" t="s">
        <v>380</v>
      </c>
      <c r="E2981" s="12" t="s">
        <v>370</v>
      </c>
      <c r="F2981" s="12">
        <v>8</v>
      </c>
      <c r="G2981" s="15">
        <v>615883.69000000018</v>
      </c>
    </row>
    <row r="2982" spans="1:7" x14ac:dyDescent="0.2">
      <c r="A2982" s="12" t="s">
        <v>447</v>
      </c>
      <c r="B2982" s="12" t="s">
        <v>4</v>
      </c>
      <c r="C2982" s="12">
        <v>2014</v>
      </c>
      <c r="D2982" s="12" t="s">
        <v>380</v>
      </c>
      <c r="E2982" s="12" t="s">
        <v>369</v>
      </c>
      <c r="F2982" s="12">
        <v>7</v>
      </c>
      <c r="G2982" s="15">
        <v>614070.39999999967</v>
      </c>
    </row>
    <row r="2983" spans="1:7" x14ac:dyDescent="0.2">
      <c r="A2983" s="12" t="s">
        <v>453</v>
      </c>
      <c r="B2983" s="12" t="s">
        <v>4</v>
      </c>
      <c r="C2983" s="12">
        <v>2010</v>
      </c>
      <c r="D2983" s="12" t="s">
        <v>379</v>
      </c>
      <c r="E2983" s="12" t="s">
        <v>366</v>
      </c>
      <c r="F2983" s="12">
        <v>4</v>
      </c>
      <c r="G2983" s="15">
        <v>604451.2000000003</v>
      </c>
    </row>
    <row r="2984" spans="1:7" x14ac:dyDescent="0.2">
      <c r="A2984" s="12" t="s">
        <v>455</v>
      </c>
      <c r="B2984" s="12" t="s">
        <v>4</v>
      </c>
      <c r="C2984" s="12">
        <v>2012</v>
      </c>
      <c r="D2984" s="12" t="s">
        <v>380</v>
      </c>
      <c r="E2984" s="12" t="s">
        <v>371</v>
      </c>
      <c r="F2984" s="12">
        <v>9</v>
      </c>
      <c r="G2984" s="15">
        <v>602238.60999999987</v>
      </c>
    </row>
    <row r="2985" spans="1:7" x14ac:dyDescent="0.2">
      <c r="A2985" s="12" t="s">
        <v>433</v>
      </c>
      <c r="B2985" s="12" t="s">
        <v>4</v>
      </c>
      <c r="C2985" s="12">
        <v>2014</v>
      </c>
      <c r="D2985" s="12" t="s">
        <v>379</v>
      </c>
      <c r="E2985" s="12" t="s">
        <v>368</v>
      </c>
      <c r="F2985" s="12">
        <v>6</v>
      </c>
      <c r="G2985" s="15">
        <v>590644.28</v>
      </c>
    </row>
    <row r="2986" spans="1:7" x14ac:dyDescent="0.2">
      <c r="A2986" s="12" t="s">
        <v>442</v>
      </c>
      <c r="B2986" s="12" t="s">
        <v>4</v>
      </c>
      <c r="C2986" s="12">
        <v>2012</v>
      </c>
      <c r="D2986" s="12" t="s">
        <v>380</v>
      </c>
      <c r="E2986" s="12" t="s">
        <v>369</v>
      </c>
      <c r="F2986" s="12">
        <v>7</v>
      </c>
      <c r="G2986" s="15">
        <v>589637.51</v>
      </c>
    </row>
    <row r="2987" spans="1:7" x14ac:dyDescent="0.2">
      <c r="A2987" s="12" t="s">
        <v>430</v>
      </c>
      <c r="B2987" s="12" t="s">
        <v>4</v>
      </c>
      <c r="C2987" s="12">
        <v>2011</v>
      </c>
      <c r="D2987" s="12" t="s">
        <v>381</v>
      </c>
      <c r="E2987" s="12" t="s">
        <v>374</v>
      </c>
      <c r="F2987" s="12">
        <v>12</v>
      </c>
      <c r="G2987" s="15">
        <v>585742.4700000002</v>
      </c>
    </row>
    <row r="2988" spans="1:7" x14ac:dyDescent="0.2">
      <c r="A2988" s="12" t="s">
        <v>422</v>
      </c>
      <c r="B2988" s="12" t="s">
        <v>4</v>
      </c>
      <c r="C2988" s="12">
        <v>2014</v>
      </c>
      <c r="D2988" s="12" t="s">
        <v>381</v>
      </c>
      <c r="E2988" s="12" t="s">
        <v>374</v>
      </c>
      <c r="F2988" s="12">
        <v>12</v>
      </c>
      <c r="G2988" s="15">
        <v>584165.7300000001</v>
      </c>
    </row>
    <row r="2989" spans="1:7" x14ac:dyDescent="0.2">
      <c r="A2989" s="12" t="s">
        <v>455</v>
      </c>
      <c r="B2989" s="12" t="s">
        <v>4</v>
      </c>
      <c r="C2989" s="12">
        <v>2013</v>
      </c>
      <c r="D2989" s="12" t="s">
        <v>380</v>
      </c>
      <c r="E2989" s="12" t="s">
        <v>370</v>
      </c>
      <c r="F2989" s="12">
        <v>8</v>
      </c>
      <c r="G2989" s="15">
        <v>582778.35000000068</v>
      </c>
    </row>
    <row r="2990" spans="1:7" x14ac:dyDescent="0.2">
      <c r="A2990" s="12" t="s">
        <v>436</v>
      </c>
      <c r="B2990" s="12" t="s">
        <v>4</v>
      </c>
      <c r="C2990" s="12">
        <v>2012</v>
      </c>
      <c r="D2990" s="12" t="s">
        <v>380</v>
      </c>
      <c r="E2990" s="12" t="s">
        <v>370</v>
      </c>
      <c r="F2990" s="12">
        <v>8</v>
      </c>
      <c r="G2990" s="15">
        <v>580860.96</v>
      </c>
    </row>
    <row r="2991" spans="1:7" x14ac:dyDescent="0.2">
      <c r="A2991" s="12" t="s">
        <v>419</v>
      </c>
      <c r="B2991" s="12" t="s">
        <v>4</v>
      </c>
      <c r="C2991" s="12">
        <v>2010</v>
      </c>
      <c r="D2991" s="12" t="s">
        <v>381</v>
      </c>
      <c r="E2991" s="12" t="s">
        <v>374</v>
      </c>
      <c r="F2991" s="12">
        <v>12</v>
      </c>
      <c r="G2991" s="15">
        <v>572759.28999999992</v>
      </c>
    </row>
    <row r="2992" spans="1:7" x14ac:dyDescent="0.2">
      <c r="A2992" s="12" t="s">
        <v>436</v>
      </c>
      <c r="B2992" s="12" t="s">
        <v>4</v>
      </c>
      <c r="C2992" s="12">
        <v>2012</v>
      </c>
      <c r="D2992" s="12" t="s">
        <v>380</v>
      </c>
      <c r="E2992" s="12" t="s">
        <v>371</v>
      </c>
      <c r="F2992" s="12">
        <v>9</v>
      </c>
      <c r="G2992" s="15">
        <v>572228.08000000007</v>
      </c>
    </row>
    <row r="2993" spans="1:7" x14ac:dyDescent="0.2">
      <c r="A2993" s="12" t="s">
        <v>455</v>
      </c>
      <c r="B2993" s="12" t="s">
        <v>4</v>
      </c>
      <c r="C2993" s="12">
        <v>2014</v>
      </c>
      <c r="D2993" s="12" t="s">
        <v>381</v>
      </c>
      <c r="E2993" s="12" t="s">
        <v>374</v>
      </c>
      <c r="F2993" s="12">
        <v>12</v>
      </c>
      <c r="G2993" s="15">
        <v>570481.02</v>
      </c>
    </row>
    <row r="2994" spans="1:7" x14ac:dyDescent="0.2">
      <c r="A2994" s="12" t="s">
        <v>433</v>
      </c>
      <c r="B2994" s="12" t="s">
        <v>4</v>
      </c>
      <c r="C2994" s="12">
        <v>2014</v>
      </c>
      <c r="D2994" s="12" t="s">
        <v>380</v>
      </c>
      <c r="E2994" s="12" t="s">
        <v>370</v>
      </c>
      <c r="F2994" s="12">
        <v>8</v>
      </c>
      <c r="G2994" s="15">
        <v>567366.81000000006</v>
      </c>
    </row>
    <row r="2995" spans="1:7" x14ac:dyDescent="0.2">
      <c r="A2995" s="12" t="s">
        <v>430</v>
      </c>
      <c r="B2995" s="12" t="s">
        <v>4</v>
      </c>
      <c r="C2995" s="12">
        <v>2012</v>
      </c>
      <c r="D2995" s="12" t="s">
        <v>382</v>
      </c>
      <c r="E2995" s="12" t="s">
        <v>377</v>
      </c>
      <c r="F2995" s="12">
        <v>3</v>
      </c>
      <c r="G2995" s="15">
        <v>563693.19999999972</v>
      </c>
    </row>
    <row r="2996" spans="1:7" x14ac:dyDescent="0.2">
      <c r="A2996" s="12" t="s">
        <v>455</v>
      </c>
      <c r="B2996" s="12" t="s">
        <v>4</v>
      </c>
      <c r="C2996" s="12">
        <v>2011</v>
      </c>
      <c r="D2996" s="12" t="s">
        <v>382</v>
      </c>
      <c r="E2996" s="12" t="s">
        <v>376</v>
      </c>
      <c r="F2996" s="12">
        <v>2</v>
      </c>
      <c r="G2996" s="15">
        <v>560767.78999999969</v>
      </c>
    </row>
    <row r="2997" spans="1:7" x14ac:dyDescent="0.2">
      <c r="A2997" s="12" t="s">
        <v>433</v>
      </c>
      <c r="B2997" s="12" t="s">
        <v>4</v>
      </c>
      <c r="C2997" s="12">
        <v>2014</v>
      </c>
      <c r="D2997" s="12" t="s">
        <v>382</v>
      </c>
      <c r="E2997" s="12" t="s">
        <v>376</v>
      </c>
      <c r="F2997" s="12">
        <v>2</v>
      </c>
      <c r="G2997" s="15">
        <v>559112.06999999995</v>
      </c>
    </row>
    <row r="2998" spans="1:7" x14ac:dyDescent="0.2">
      <c r="A2998" s="12" t="s">
        <v>455</v>
      </c>
      <c r="B2998" s="12" t="s">
        <v>4</v>
      </c>
      <c r="C2998" s="12">
        <v>2010</v>
      </c>
      <c r="D2998" s="12" t="s">
        <v>380</v>
      </c>
      <c r="E2998" s="12" t="s">
        <v>370</v>
      </c>
      <c r="F2998" s="12">
        <v>8</v>
      </c>
      <c r="G2998" s="15">
        <v>551772.98999999976</v>
      </c>
    </row>
    <row r="2999" spans="1:7" x14ac:dyDescent="0.2">
      <c r="A2999" s="12" t="s">
        <v>433</v>
      </c>
      <c r="B2999" s="12" t="s">
        <v>4</v>
      </c>
      <c r="C2999" s="12">
        <v>2014</v>
      </c>
      <c r="D2999" s="12" t="s">
        <v>379</v>
      </c>
      <c r="E2999" s="12" t="s">
        <v>367</v>
      </c>
      <c r="F2999" s="12">
        <v>5</v>
      </c>
      <c r="G2999" s="15">
        <v>551580.43000000028</v>
      </c>
    </row>
    <row r="3000" spans="1:7" x14ac:dyDescent="0.2">
      <c r="A3000" s="12" t="s">
        <v>455</v>
      </c>
      <c r="B3000" s="12" t="s">
        <v>4</v>
      </c>
      <c r="C3000" s="12">
        <v>2013</v>
      </c>
      <c r="D3000" s="12" t="s">
        <v>381</v>
      </c>
      <c r="E3000" s="12" t="s">
        <v>373</v>
      </c>
      <c r="F3000" s="12">
        <v>11</v>
      </c>
      <c r="G3000" s="15">
        <v>549115.2699999999</v>
      </c>
    </row>
    <row r="3001" spans="1:7" x14ac:dyDescent="0.2">
      <c r="A3001" s="12" t="s">
        <v>442</v>
      </c>
      <c r="B3001" s="12" t="s">
        <v>4</v>
      </c>
      <c r="C3001" s="12">
        <v>2012</v>
      </c>
      <c r="D3001" s="12" t="s">
        <v>380</v>
      </c>
      <c r="E3001" s="12" t="s">
        <v>370</v>
      </c>
      <c r="F3001" s="12">
        <v>8</v>
      </c>
      <c r="G3001" s="15">
        <v>546701.6100000001</v>
      </c>
    </row>
    <row r="3002" spans="1:7" x14ac:dyDescent="0.2">
      <c r="A3002" s="12" t="s">
        <v>430</v>
      </c>
      <c r="B3002" s="12" t="s">
        <v>4</v>
      </c>
      <c r="C3002" s="12">
        <v>2011</v>
      </c>
      <c r="D3002" s="12" t="s">
        <v>381</v>
      </c>
      <c r="E3002" s="12" t="s">
        <v>373</v>
      </c>
      <c r="F3002" s="12">
        <v>11</v>
      </c>
      <c r="G3002" s="15">
        <v>546180.39999999991</v>
      </c>
    </row>
    <row r="3003" spans="1:7" x14ac:dyDescent="0.2">
      <c r="A3003" s="12" t="s">
        <v>422</v>
      </c>
      <c r="B3003" s="12" t="s">
        <v>4</v>
      </c>
      <c r="C3003" s="12">
        <v>2014</v>
      </c>
      <c r="D3003" s="12" t="s">
        <v>381</v>
      </c>
      <c r="E3003" s="12" t="s">
        <v>373</v>
      </c>
      <c r="F3003" s="12">
        <v>11</v>
      </c>
      <c r="G3003" s="15">
        <v>539923.18999999994</v>
      </c>
    </row>
    <row r="3004" spans="1:7" x14ac:dyDescent="0.2">
      <c r="A3004" s="12" t="s">
        <v>455</v>
      </c>
      <c r="B3004" s="12" t="s">
        <v>4</v>
      </c>
      <c r="C3004" s="12">
        <v>2014</v>
      </c>
      <c r="D3004" s="12" t="s">
        <v>382</v>
      </c>
      <c r="E3004" s="12" t="s">
        <v>376</v>
      </c>
      <c r="F3004" s="12">
        <v>2</v>
      </c>
      <c r="G3004" s="15">
        <v>537312.75000000023</v>
      </c>
    </row>
    <row r="3005" spans="1:7" x14ac:dyDescent="0.2">
      <c r="A3005" s="12" t="s">
        <v>442</v>
      </c>
      <c r="B3005" s="12" t="s">
        <v>4</v>
      </c>
      <c r="C3005" s="12">
        <v>2012</v>
      </c>
      <c r="D3005" s="12" t="s">
        <v>379</v>
      </c>
      <c r="E3005" s="12" t="s">
        <v>367</v>
      </c>
      <c r="F3005" s="12">
        <v>5</v>
      </c>
      <c r="G3005" s="15">
        <v>532215.21000000031</v>
      </c>
    </row>
    <row r="3006" spans="1:7" x14ac:dyDescent="0.2">
      <c r="A3006" s="12" t="s">
        <v>455</v>
      </c>
      <c r="B3006" s="12" t="s">
        <v>4</v>
      </c>
      <c r="C3006" s="12">
        <v>2013</v>
      </c>
      <c r="D3006" s="12" t="s">
        <v>380</v>
      </c>
      <c r="E3006" s="12" t="s">
        <v>369</v>
      </c>
      <c r="F3006" s="12">
        <v>7</v>
      </c>
      <c r="G3006" s="15">
        <v>530294.65</v>
      </c>
    </row>
    <row r="3007" spans="1:7" x14ac:dyDescent="0.2">
      <c r="A3007" s="12" t="s">
        <v>430</v>
      </c>
      <c r="B3007" s="12" t="s">
        <v>4</v>
      </c>
      <c r="C3007" s="12">
        <v>2012</v>
      </c>
      <c r="D3007" s="12" t="s">
        <v>382</v>
      </c>
      <c r="E3007" s="12" t="s">
        <v>376</v>
      </c>
      <c r="F3007" s="12">
        <v>2</v>
      </c>
      <c r="G3007" s="15">
        <v>524297.97000000032</v>
      </c>
    </row>
    <row r="3008" spans="1:7" x14ac:dyDescent="0.2">
      <c r="A3008" s="12" t="s">
        <v>447</v>
      </c>
      <c r="B3008" s="12" t="s">
        <v>4</v>
      </c>
      <c r="C3008" s="12">
        <v>2014</v>
      </c>
      <c r="D3008" s="12" t="s">
        <v>379</v>
      </c>
      <c r="E3008" s="12" t="s">
        <v>367</v>
      </c>
      <c r="F3008" s="12">
        <v>5</v>
      </c>
      <c r="G3008" s="15">
        <v>522191.50999999989</v>
      </c>
    </row>
    <row r="3009" spans="1:7" x14ac:dyDescent="0.2">
      <c r="A3009" s="12" t="s">
        <v>430</v>
      </c>
      <c r="B3009" s="12" t="s">
        <v>4</v>
      </c>
      <c r="C3009" s="12">
        <v>2012</v>
      </c>
      <c r="D3009" s="12" t="s">
        <v>381</v>
      </c>
      <c r="E3009" s="12" t="s">
        <v>374</v>
      </c>
      <c r="F3009" s="12">
        <v>12</v>
      </c>
      <c r="G3009" s="15">
        <v>519763.64999999991</v>
      </c>
    </row>
    <row r="3010" spans="1:7" x14ac:dyDescent="0.2">
      <c r="A3010" s="12" t="s">
        <v>436</v>
      </c>
      <c r="B3010" s="12" t="s">
        <v>4</v>
      </c>
      <c r="C3010" s="12">
        <v>2012</v>
      </c>
      <c r="D3010" s="12" t="s">
        <v>379</v>
      </c>
      <c r="E3010" s="12" t="s">
        <v>367</v>
      </c>
      <c r="F3010" s="12">
        <v>5</v>
      </c>
      <c r="G3010" s="15">
        <v>519023.11999999947</v>
      </c>
    </row>
    <row r="3011" spans="1:7" x14ac:dyDescent="0.2">
      <c r="A3011" s="12" t="s">
        <v>455</v>
      </c>
      <c r="B3011" s="12" t="s">
        <v>4</v>
      </c>
      <c r="C3011" s="12">
        <v>2013</v>
      </c>
      <c r="D3011" s="12" t="s">
        <v>381</v>
      </c>
      <c r="E3011" s="12" t="s">
        <v>374</v>
      </c>
      <c r="F3011" s="12">
        <v>12</v>
      </c>
      <c r="G3011" s="15">
        <v>518440.63</v>
      </c>
    </row>
    <row r="3012" spans="1:7" x14ac:dyDescent="0.2">
      <c r="A3012" s="12" t="s">
        <v>430</v>
      </c>
      <c r="B3012" s="12" t="s">
        <v>4</v>
      </c>
      <c r="C3012" s="12">
        <v>2013</v>
      </c>
      <c r="D3012" s="12" t="s">
        <v>382</v>
      </c>
      <c r="E3012" s="12" t="s">
        <v>376</v>
      </c>
      <c r="F3012" s="12">
        <v>2</v>
      </c>
      <c r="G3012" s="15">
        <v>503128.22</v>
      </c>
    </row>
    <row r="3013" spans="1:7" x14ac:dyDescent="0.2">
      <c r="A3013" s="12" t="s">
        <v>442</v>
      </c>
      <c r="B3013" s="12" t="s">
        <v>4</v>
      </c>
      <c r="C3013" s="12">
        <v>2012</v>
      </c>
      <c r="D3013" s="12" t="s">
        <v>379</v>
      </c>
      <c r="E3013" s="12" t="s">
        <v>366</v>
      </c>
      <c r="F3013" s="12">
        <v>4</v>
      </c>
      <c r="G3013" s="15">
        <v>502768.00999999983</v>
      </c>
    </row>
    <row r="3014" spans="1:7" x14ac:dyDescent="0.2">
      <c r="A3014" s="12" t="s">
        <v>455</v>
      </c>
      <c r="B3014" s="12" t="s">
        <v>4</v>
      </c>
      <c r="C3014" s="12">
        <v>2013</v>
      </c>
      <c r="D3014" s="12" t="s">
        <v>381</v>
      </c>
      <c r="E3014" s="12" t="s">
        <v>372</v>
      </c>
      <c r="F3014" s="12">
        <v>10</v>
      </c>
      <c r="G3014" s="15">
        <v>496264.58999999991</v>
      </c>
    </row>
    <row r="3015" spans="1:7" x14ac:dyDescent="0.2">
      <c r="A3015" s="12" t="s">
        <v>430</v>
      </c>
      <c r="B3015" s="12" t="s">
        <v>4</v>
      </c>
      <c r="C3015" s="12">
        <v>2013</v>
      </c>
      <c r="D3015" s="12" t="s">
        <v>382</v>
      </c>
      <c r="E3015" s="12" t="s">
        <v>375</v>
      </c>
      <c r="F3015" s="12">
        <v>1</v>
      </c>
      <c r="G3015" s="15">
        <v>494283.73000000004</v>
      </c>
    </row>
    <row r="3016" spans="1:7" x14ac:dyDescent="0.2">
      <c r="A3016" s="12" t="s">
        <v>452</v>
      </c>
      <c r="B3016" s="12" t="s">
        <v>4</v>
      </c>
      <c r="C3016" s="12">
        <v>2013</v>
      </c>
      <c r="D3016" s="12" t="s">
        <v>380</v>
      </c>
      <c r="E3016" s="12" t="s">
        <v>370</v>
      </c>
      <c r="F3016" s="12">
        <v>8</v>
      </c>
      <c r="G3016" s="15">
        <v>493028.53999999992</v>
      </c>
    </row>
    <row r="3017" spans="1:7" x14ac:dyDescent="0.2">
      <c r="A3017" s="12" t="s">
        <v>455</v>
      </c>
      <c r="B3017" s="12" t="s">
        <v>4</v>
      </c>
      <c r="C3017" s="12">
        <v>2014</v>
      </c>
      <c r="D3017" s="12" t="s">
        <v>382</v>
      </c>
      <c r="E3017" s="12" t="s">
        <v>377</v>
      </c>
      <c r="F3017" s="12">
        <v>3</v>
      </c>
      <c r="G3017" s="15">
        <v>489860.33999999962</v>
      </c>
    </row>
    <row r="3018" spans="1:7" x14ac:dyDescent="0.2">
      <c r="A3018" s="12" t="s">
        <v>417</v>
      </c>
      <c r="B3018" s="12" t="s">
        <v>4</v>
      </c>
      <c r="C3018" s="12">
        <v>2014</v>
      </c>
      <c r="D3018" s="12" t="s">
        <v>381</v>
      </c>
      <c r="E3018" s="12" t="s">
        <v>374</v>
      </c>
      <c r="F3018" s="12">
        <v>12</v>
      </c>
      <c r="G3018" s="15">
        <v>489095.46000000014</v>
      </c>
    </row>
    <row r="3019" spans="1:7" x14ac:dyDescent="0.2">
      <c r="A3019" s="12" t="s">
        <v>442</v>
      </c>
      <c r="B3019" s="12" t="s">
        <v>4</v>
      </c>
      <c r="C3019" s="12">
        <v>2011</v>
      </c>
      <c r="D3019" s="12" t="s">
        <v>379</v>
      </c>
      <c r="E3019" s="12" t="s">
        <v>368</v>
      </c>
      <c r="F3019" s="12">
        <v>6</v>
      </c>
      <c r="G3019" s="15">
        <v>486124.43999999994</v>
      </c>
    </row>
    <row r="3020" spans="1:7" x14ac:dyDescent="0.2">
      <c r="A3020" s="12" t="s">
        <v>447</v>
      </c>
      <c r="B3020" s="12" t="s">
        <v>4</v>
      </c>
      <c r="C3020" s="12">
        <v>2014</v>
      </c>
      <c r="D3020" s="12" t="s">
        <v>379</v>
      </c>
      <c r="E3020" s="12" t="s">
        <v>366</v>
      </c>
      <c r="F3020" s="12">
        <v>4</v>
      </c>
      <c r="G3020" s="15">
        <v>482792.24</v>
      </c>
    </row>
    <row r="3021" spans="1:7" x14ac:dyDescent="0.2">
      <c r="A3021" s="12" t="s">
        <v>442</v>
      </c>
      <c r="B3021" s="12" t="s">
        <v>4</v>
      </c>
      <c r="C3021" s="12">
        <v>2012</v>
      </c>
      <c r="D3021" s="12" t="s">
        <v>379</v>
      </c>
      <c r="E3021" s="12" t="s">
        <v>368</v>
      </c>
      <c r="F3021" s="12">
        <v>6</v>
      </c>
      <c r="G3021" s="15">
        <v>477693.13000000006</v>
      </c>
    </row>
    <row r="3022" spans="1:7" x14ac:dyDescent="0.2">
      <c r="A3022" s="12" t="s">
        <v>430</v>
      </c>
      <c r="B3022" s="12" t="s">
        <v>4</v>
      </c>
      <c r="C3022" s="12">
        <v>2012</v>
      </c>
      <c r="D3022" s="12" t="s">
        <v>379</v>
      </c>
      <c r="E3022" s="12" t="s">
        <v>366</v>
      </c>
      <c r="F3022" s="12">
        <v>4</v>
      </c>
      <c r="G3022" s="15">
        <v>473603.54000000015</v>
      </c>
    </row>
    <row r="3023" spans="1:7" x14ac:dyDescent="0.2">
      <c r="A3023" s="12" t="s">
        <v>436</v>
      </c>
      <c r="B3023" s="12" t="s">
        <v>4</v>
      </c>
      <c r="C3023" s="12">
        <v>2012</v>
      </c>
      <c r="D3023" s="12" t="s">
        <v>379</v>
      </c>
      <c r="E3023" s="12" t="s">
        <v>368</v>
      </c>
      <c r="F3023" s="12">
        <v>6</v>
      </c>
      <c r="G3023" s="15">
        <v>470987.48999999976</v>
      </c>
    </row>
    <row r="3024" spans="1:7" x14ac:dyDescent="0.2">
      <c r="A3024" s="12" t="s">
        <v>436</v>
      </c>
      <c r="B3024" s="12" t="s">
        <v>4</v>
      </c>
      <c r="C3024" s="12">
        <v>2011</v>
      </c>
      <c r="D3024" s="12" t="s">
        <v>381</v>
      </c>
      <c r="E3024" s="12" t="s">
        <v>373</v>
      </c>
      <c r="F3024" s="12">
        <v>11</v>
      </c>
      <c r="G3024" s="15">
        <v>466645.2699999999</v>
      </c>
    </row>
    <row r="3025" spans="1:7" x14ac:dyDescent="0.2">
      <c r="A3025" s="12" t="s">
        <v>436</v>
      </c>
      <c r="B3025" s="12" t="s">
        <v>4</v>
      </c>
      <c r="C3025" s="12">
        <v>2011</v>
      </c>
      <c r="D3025" s="12" t="s">
        <v>380</v>
      </c>
      <c r="E3025" s="12" t="s">
        <v>369</v>
      </c>
      <c r="F3025" s="12">
        <v>7</v>
      </c>
      <c r="G3025" s="15">
        <v>462954.27</v>
      </c>
    </row>
    <row r="3026" spans="1:7" x14ac:dyDescent="0.2">
      <c r="A3026" s="12" t="s">
        <v>430</v>
      </c>
      <c r="B3026" s="12" t="s">
        <v>4</v>
      </c>
      <c r="C3026" s="12">
        <v>2012</v>
      </c>
      <c r="D3026" s="12" t="s">
        <v>379</v>
      </c>
      <c r="E3026" s="12" t="s">
        <v>367</v>
      </c>
      <c r="F3026" s="12">
        <v>5</v>
      </c>
      <c r="G3026" s="15">
        <v>458717.73999999987</v>
      </c>
    </row>
    <row r="3027" spans="1:7" x14ac:dyDescent="0.2">
      <c r="A3027" s="12" t="s">
        <v>455</v>
      </c>
      <c r="B3027" s="12" t="s">
        <v>4</v>
      </c>
      <c r="C3027" s="12">
        <v>2014</v>
      </c>
      <c r="D3027" s="12" t="s">
        <v>380</v>
      </c>
      <c r="E3027" s="12" t="s">
        <v>369</v>
      </c>
      <c r="F3027" s="12">
        <v>7</v>
      </c>
      <c r="G3027" s="15">
        <v>458064.93000000005</v>
      </c>
    </row>
    <row r="3028" spans="1:7" x14ac:dyDescent="0.2">
      <c r="A3028" s="12" t="s">
        <v>436</v>
      </c>
      <c r="B3028" s="12" t="s">
        <v>4</v>
      </c>
      <c r="C3028" s="12">
        <v>2012</v>
      </c>
      <c r="D3028" s="12" t="s">
        <v>382</v>
      </c>
      <c r="E3028" s="12" t="s">
        <v>377</v>
      </c>
      <c r="F3028" s="12">
        <v>3</v>
      </c>
      <c r="G3028" s="15">
        <v>452873.36</v>
      </c>
    </row>
    <row r="3029" spans="1:7" x14ac:dyDescent="0.2">
      <c r="A3029" s="12" t="s">
        <v>436</v>
      </c>
      <c r="B3029" s="12" t="s">
        <v>4</v>
      </c>
      <c r="C3029" s="12">
        <v>2012</v>
      </c>
      <c r="D3029" s="12" t="s">
        <v>379</v>
      </c>
      <c r="E3029" s="12" t="s">
        <v>366</v>
      </c>
      <c r="F3029" s="12">
        <v>4</v>
      </c>
      <c r="G3029" s="15">
        <v>448750.97000000003</v>
      </c>
    </row>
    <row r="3030" spans="1:7" x14ac:dyDescent="0.2">
      <c r="A3030" s="12" t="s">
        <v>454</v>
      </c>
      <c r="B3030" s="12" t="s">
        <v>4</v>
      </c>
      <c r="C3030" s="12">
        <v>2014</v>
      </c>
      <c r="D3030" s="12" t="s">
        <v>380</v>
      </c>
      <c r="E3030" s="12" t="s">
        <v>369</v>
      </c>
      <c r="F3030" s="12">
        <v>7</v>
      </c>
      <c r="G3030" s="15">
        <v>442553.92000000004</v>
      </c>
    </row>
    <row r="3031" spans="1:7" x14ac:dyDescent="0.2">
      <c r="A3031" s="12" t="s">
        <v>430</v>
      </c>
      <c r="B3031" s="12" t="s">
        <v>4</v>
      </c>
      <c r="C3031" s="12">
        <v>2012</v>
      </c>
      <c r="D3031" s="12" t="s">
        <v>380</v>
      </c>
      <c r="E3031" s="12" t="s">
        <v>371</v>
      </c>
      <c r="F3031" s="12">
        <v>9</v>
      </c>
      <c r="G3031" s="15">
        <v>441095.98999999993</v>
      </c>
    </row>
    <row r="3032" spans="1:7" x14ac:dyDescent="0.2">
      <c r="A3032" s="12" t="s">
        <v>440</v>
      </c>
      <c r="B3032" s="12" t="s">
        <v>11</v>
      </c>
      <c r="C3032" s="12">
        <v>2010</v>
      </c>
      <c r="D3032" s="12" t="s">
        <v>382</v>
      </c>
      <c r="E3032" s="12" t="s">
        <v>375</v>
      </c>
      <c r="F3032" s="12">
        <v>1</v>
      </c>
      <c r="G3032" s="15">
        <v>369854.67441500031</v>
      </c>
    </row>
    <row r="3033" spans="1:7" x14ac:dyDescent="0.2">
      <c r="A3033" s="12" t="s">
        <v>440</v>
      </c>
      <c r="B3033" s="12" t="s">
        <v>11</v>
      </c>
      <c r="C3033" s="12">
        <v>2010</v>
      </c>
      <c r="D3033" s="12" t="s">
        <v>382</v>
      </c>
      <c r="E3033" s="12" t="s">
        <v>376</v>
      </c>
      <c r="F3033" s="12">
        <v>2</v>
      </c>
      <c r="G3033" s="15">
        <v>411126.60729000013</v>
      </c>
    </row>
    <row r="3034" spans="1:7" x14ac:dyDescent="0.2">
      <c r="A3034" s="12" t="s">
        <v>440</v>
      </c>
      <c r="B3034" s="12" t="s">
        <v>11</v>
      </c>
      <c r="C3034" s="12">
        <v>2010</v>
      </c>
      <c r="D3034" s="12" t="s">
        <v>382</v>
      </c>
      <c r="E3034" s="12" t="s">
        <v>377</v>
      </c>
      <c r="F3034" s="12">
        <v>3</v>
      </c>
      <c r="G3034" s="15">
        <v>438020.21407799999</v>
      </c>
    </row>
    <row r="3035" spans="1:7" x14ac:dyDescent="0.2">
      <c r="A3035" s="12" t="s">
        <v>440</v>
      </c>
      <c r="B3035" s="12" t="s">
        <v>11</v>
      </c>
      <c r="C3035" s="12">
        <v>2010</v>
      </c>
      <c r="D3035" s="12" t="s">
        <v>379</v>
      </c>
      <c r="E3035" s="12" t="s">
        <v>366</v>
      </c>
      <c r="F3035" s="12">
        <v>4</v>
      </c>
      <c r="G3035" s="15">
        <v>507639.65969099989</v>
      </c>
    </row>
    <row r="3036" spans="1:7" x14ac:dyDescent="0.2">
      <c r="A3036" s="12" t="s">
        <v>440</v>
      </c>
      <c r="B3036" s="12" t="s">
        <v>11</v>
      </c>
      <c r="C3036" s="12">
        <v>2010</v>
      </c>
      <c r="D3036" s="12" t="s">
        <v>379</v>
      </c>
      <c r="E3036" s="12" t="s">
        <v>367</v>
      </c>
      <c r="F3036" s="12">
        <v>5</v>
      </c>
      <c r="G3036" s="15">
        <v>469940.39015899994</v>
      </c>
    </row>
    <row r="3037" spans="1:7" x14ac:dyDescent="0.2">
      <c r="A3037" s="12" t="s">
        <v>440</v>
      </c>
      <c r="B3037" s="12" t="s">
        <v>11</v>
      </c>
      <c r="C3037" s="12">
        <v>2010</v>
      </c>
      <c r="D3037" s="12" t="s">
        <v>379</v>
      </c>
      <c r="E3037" s="12" t="s">
        <v>368</v>
      </c>
      <c r="F3037" s="12">
        <v>6</v>
      </c>
      <c r="G3037" s="15">
        <v>611860.60538100009</v>
      </c>
    </row>
    <row r="3038" spans="1:7" x14ac:dyDescent="0.2">
      <c r="A3038" s="12" t="s">
        <v>440</v>
      </c>
      <c r="B3038" s="12" t="s">
        <v>11</v>
      </c>
      <c r="C3038" s="12">
        <v>2010</v>
      </c>
      <c r="D3038" s="12" t="s">
        <v>380</v>
      </c>
      <c r="E3038" s="12" t="s">
        <v>369</v>
      </c>
      <c r="F3038" s="12">
        <v>7</v>
      </c>
      <c r="G3038" s="15">
        <v>717352.80550499959</v>
      </c>
    </row>
    <row r="3039" spans="1:7" x14ac:dyDescent="0.2">
      <c r="A3039" s="12" t="s">
        <v>440</v>
      </c>
      <c r="B3039" s="12" t="s">
        <v>11</v>
      </c>
      <c r="C3039" s="12">
        <v>2010</v>
      </c>
      <c r="D3039" s="12" t="s">
        <v>380</v>
      </c>
      <c r="E3039" s="12" t="s">
        <v>370</v>
      </c>
      <c r="F3039" s="12">
        <v>8</v>
      </c>
      <c r="G3039" s="15">
        <v>434542.5295319999</v>
      </c>
    </row>
    <row r="3040" spans="1:7" x14ac:dyDescent="0.2">
      <c r="A3040" s="12" t="s">
        <v>440</v>
      </c>
      <c r="B3040" s="12" t="s">
        <v>11</v>
      </c>
      <c r="C3040" s="12">
        <v>2010</v>
      </c>
      <c r="D3040" s="12" t="s">
        <v>380</v>
      </c>
      <c r="E3040" s="12" t="s">
        <v>371</v>
      </c>
      <c r="F3040" s="12">
        <v>9</v>
      </c>
      <c r="G3040" s="15">
        <v>428427.35732399998</v>
      </c>
    </row>
    <row r="3041" spans="1:7" x14ac:dyDescent="0.2">
      <c r="A3041" s="12" t="s">
        <v>440</v>
      </c>
      <c r="B3041" s="12" t="s">
        <v>11</v>
      </c>
      <c r="C3041" s="12">
        <v>2010</v>
      </c>
      <c r="D3041" s="12" t="s">
        <v>381</v>
      </c>
      <c r="E3041" s="12" t="s">
        <v>372</v>
      </c>
      <c r="F3041" s="12">
        <v>10</v>
      </c>
      <c r="G3041" s="15">
        <v>443697.02269399981</v>
      </c>
    </row>
    <row r="3042" spans="1:7" x14ac:dyDescent="0.2">
      <c r="A3042" s="12" t="s">
        <v>440</v>
      </c>
      <c r="B3042" s="12" t="s">
        <v>11</v>
      </c>
      <c r="C3042" s="12">
        <v>2010</v>
      </c>
      <c r="D3042" s="12" t="s">
        <v>381</v>
      </c>
      <c r="E3042" s="12" t="s">
        <v>373</v>
      </c>
      <c r="F3042" s="12">
        <v>11</v>
      </c>
      <c r="G3042" s="15">
        <v>465651.73295199987</v>
      </c>
    </row>
    <row r="3043" spans="1:7" x14ac:dyDescent="0.2">
      <c r="A3043" s="12" t="s">
        <v>440</v>
      </c>
      <c r="B3043" s="12" t="s">
        <v>11</v>
      </c>
      <c r="C3043" s="12">
        <v>2010</v>
      </c>
      <c r="D3043" s="12" t="s">
        <v>381</v>
      </c>
      <c r="E3043" s="12" t="s">
        <v>374</v>
      </c>
      <c r="F3043" s="12">
        <v>12</v>
      </c>
      <c r="G3043" s="15">
        <v>496322.57277100004</v>
      </c>
    </row>
    <row r="3044" spans="1:7" x14ac:dyDescent="0.2">
      <c r="A3044" s="12" t="s">
        <v>440</v>
      </c>
      <c r="B3044" s="12" t="s">
        <v>11</v>
      </c>
      <c r="C3044" s="12">
        <v>2011</v>
      </c>
      <c r="D3044" s="12" t="s">
        <v>382</v>
      </c>
      <c r="E3044" s="12" t="s">
        <v>375</v>
      </c>
      <c r="F3044" s="12">
        <v>1</v>
      </c>
      <c r="G3044" s="15">
        <v>376152.49813999981</v>
      </c>
    </row>
    <row r="3045" spans="1:7" x14ac:dyDescent="0.2">
      <c r="A3045" s="12" t="s">
        <v>440</v>
      </c>
      <c r="B3045" s="12" t="s">
        <v>11</v>
      </c>
      <c r="C3045" s="12">
        <v>2011</v>
      </c>
      <c r="D3045" s="12" t="s">
        <v>382</v>
      </c>
      <c r="E3045" s="12" t="s">
        <v>376</v>
      </c>
      <c r="F3045" s="12">
        <v>2</v>
      </c>
      <c r="G3045" s="15">
        <v>371513.15003499982</v>
      </c>
    </row>
    <row r="3046" spans="1:7" x14ac:dyDescent="0.2">
      <c r="A3046" s="12" t="s">
        <v>440</v>
      </c>
      <c r="B3046" s="12" t="s">
        <v>11</v>
      </c>
      <c r="C3046" s="12">
        <v>2011</v>
      </c>
      <c r="D3046" s="12" t="s">
        <v>382</v>
      </c>
      <c r="E3046" s="12" t="s">
        <v>377</v>
      </c>
      <c r="F3046" s="12">
        <v>3</v>
      </c>
      <c r="G3046" s="15">
        <v>490346.21569799969</v>
      </c>
    </row>
    <row r="3047" spans="1:7" x14ac:dyDescent="0.2">
      <c r="A3047" s="12" t="s">
        <v>440</v>
      </c>
      <c r="B3047" s="12" t="s">
        <v>11</v>
      </c>
      <c r="C3047" s="12">
        <v>2011</v>
      </c>
      <c r="D3047" s="12" t="s">
        <v>379</v>
      </c>
      <c r="E3047" s="12" t="s">
        <v>366</v>
      </c>
      <c r="F3047" s="12">
        <v>4</v>
      </c>
      <c r="G3047" s="15">
        <v>570135.69680100004</v>
      </c>
    </row>
    <row r="3048" spans="1:7" x14ac:dyDescent="0.2">
      <c r="A3048" s="12" t="s">
        <v>440</v>
      </c>
      <c r="B3048" s="12" t="s">
        <v>11</v>
      </c>
      <c r="C3048" s="12">
        <v>2011</v>
      </c>
      <c r="D3048" s="12" t="s">
        <v>379</v>
      </c>
      <c r="E3048" s="12" t="s">
        <v>367</v>
      </c>
      <c r="F3048" s="12">
        <v>5</v>
      </c>
      <c r="G3048" s="15">
        <v>438845.79884699965</v>
      </c>
    </row>
    <row r="3049" spans="1:7" x14ac:dyDescent="0.2">
      <c r="A3049" s="12" t="s">
        <v>440</v>
      </c>
      <c r="B3049" s="12" t="s">
        <v>11</v>
      </c>
      <c r="C3049" s="12">
        <v>2011</v>
      </c>
      <c r="D3049" s="12" t="s">
        <v>379</v>
      </c>
      <c r="E3049" s="12" t="s">
        <v>368</v>
      </c>
      <c r="F3049" s="12">
        <v>6</v>
      </c>
      <c r="G3049" s="15">
        <v>500150.94819399982</v>
      </c>
    </row>
    <row r="3050" spans="1:7" x14ac:dyDescent="0.2">
      <c r="A3050" s="12" t="s">
        <v>440</v>
      </c>
      <c r="B3050" s="12" t="s">
        <v>11</v>
      </c>
      <c r="C3050" s="12">
        <v>2011</v>
      </c>
      <c r="D3050" s="12" t="s">
        <v>380</v>
      </c>
      <c r="E3050" s="12" t="s">
        <v>369</v>
      </c>
      <c r="F3050" s="12">
        <v>7</v>
      </c>
      <c r="G3050" s="15">
        <v>494086.91840400005</v>
      </c>
    </row>
    <row r="3051" spans="1:7" x14ac:dyDescent="0.2">
      <c r="A3051" s="12" t="s">
        <v>440</v>
      </c>
      <c r="B3051" s="12" t="s">
        <v>11</v>
      </c>
      <c r="C3051" s="12">
        <v>2011</v>
      </c>
      <c r="D3051" s="12" t="s">
        <v>380</v>
      </c>
      <c r="E3051" s="12" t="s">
        <v>370</v>
      </c>
      <c r="F3051" s="12">
        <v>8</v>
      </c>
      <c r="G3051" s="15">
        <v>481388.98614899971</v>
      </c>
    </row>
    <row r="3052" spans="1:7" x14ac:dyDescent="0.2">
      <c r="A3052" s="12" t="s">
        <v>440</v>
      </c>
      <c r="B3052" s="12" t="s">
        <v>11</v>
      </c>
      <c r="C3052" s="12">
        <v>2011</v>
      </c>
      <c r="D3052" s="12" t="s">
        <v>380</v>
      </c>
      <c r="E3052" s="12" t="s">
        <v>371</v>
      </c>
      <c r="F3052" s="12">
        <v>9</v>
      </c>
      <c r="G3052" s="15">
        <v>448752.8161950002</v>
      </c>
    </row>
    <row r="3053" spans="1:7" x14ac:dyDescent="0.2">
      <c r="A3053" s="12" t="s">
        <v>440</v>
      </c>
      <c r="B3053" s="12" t="s">
        <v>11</v>
      </c>
      <c r="C3053" s="12">
        <v>2011</v>
      </c>
      <c r="D3053" s="12" t="s">
        <v>381</v>
      </c>
      <c r="E3053" s="12" t="s">
        <v>372</v>
      </c>
      <c r="F3053" s="12">
        <v>10</v>
      </c>
      <c r="G3053" s="15">
        <v>445238.60133099998</v>
      </c>
    </row>
    <row r="3054" spans="1:7" x14ac:dyDescent="0.2">
      <c r="A3054" s="12" t="s">
        <v>440</v>
      </c>
      <c r="B3054" s="12" t="s">
        <v>11</v>
      </c>
      <c r="C3054" s="12">
        <v>2011</v>
      </c>
      <c r="D3054" s="12" t="s">
        <v>381</v>
      </c>
      <c r="E3054" s="12" t="s">
        <v>373</v>
      </c>
      <c r="F3054" s="12">
        <v>11</v>
      </c>
      <c r="G3054" s="15">
        <v>484610.95859300019</v>
      </c>
    </row>
    <row r="3055" spans="1:7" x14ac:dyDescent="0.2">
      <c r="A3055" s="12" t="s">
        <v>440</v>
      </c>
      <c r="B3055" s="12" t="s">
        <v>11</v>
      </c>
      <c r="C3055" s="12">
        <v>2011</v>
      </c>
      <c r="D3055" s="12" t="s">
        <v>381</v>
      </c>
      <c r="E3055" s="12" t="s">
        <v>374</v>
      </c>
      <c r="F3055" s="12">
        <v>12</v>
      </c>
      <c r="G3055" s="15">
        <v>595253.93101500033</v>
      </c>
    </row>
    <row r="3056" spans="1:7" x14ac:dyDescent="0.2">
      <c r="A3056" s="12" t="s">
        <v>440</v>
      </c>
      <c r="B3056" s="12" t="s">
        <v>11</v>
      </c>
      <c r="C3056" s="12">
        <v>2012</v>
      </c>
      <c r="D3056" s="12" t="s">
        <v>382</v>
      </c>
      <c r="E3056" s="12" t="s">
        <v>375</v>
      </c>
      <c r="F3056" s="12">
        <v>1</v>
      </c>
      <c r="G3056" s="15">
        <v>508764.79290799994</v>
      </c>
    </row>
    <row r="3057" spans="1:7" x14ac:dyDescent="0.2">
      <c r="A3057" s="12" t="s">
        <v>440</v>
      </c>
      <c r="B3057" s="12" t="s">
        <v>11</v>
      </c>
      <c r="C3057" s="12">
        <v>2012</v>
      </c>
      <c r="D3057" s="12" t="s">
        <v>382</v>
      </c>
      <c r="E3057" s="12" t="s">
        <v>376</v>
      </c>
      <c r="F3057" s="12">
        <v>2</v>
      </c>
      <c r="G3057" s="15">
        <v>566913.72431599989</v>
      </c>
    </row>
    <row r="3058" spans="1:7" x14ac:dyDescent="0.2">
      <c r="A3058" s="12" t="s">
        <v>440</v>
      </c>
      <c r="B3058" s="12" t="s">
        <v>11</v>
      </c>
      <c r="C3058" s="12">
        <v>2012</v>
      </c>
      <c r="D3058" s="12" t="s">
        <v>382</v>
      </c>
      <c r="E3058" s="12" t="s">
        <v>377</v>
      </c>
      <c r="F3058" s="12">
        <v>3</v>
      </c>
      <c r="G3058" s="15">
        <v>649172.65371099988</v>
      </c>
    </row>
    <row r="3059" spans="1:7" x14ac:dyDescent="0.2">
      <c r="A3059" s="12" t="s">
        <v>440</v>
      </c>
      <c r="B3059" s="12" t="s">
        <v>11</v>
      </c>
      <c r="C3059" s="12">
        <v>2012</v>
      </c>
      <c r="D3059" s="12" t="s">
        <v>379</v>
      </c>
      <c r="E3059" s="12" t="s">
        <v>366</v>
      </c>
      <c r="F3059" s="12">
        <v>4</v>
      </c>
      <c r="G3059" s="15">
        <v>609705.3176740004</v>
      </c>
    </row>
    <row r="3060" spans="1:7" x14ac:dyDescent="0.2">
      <c r="A3060" s="12" t="s">
        <v>440</v>
      </c>
      <c r="B3060" s="12" t="s">
        <v>11</v>
      </c>
      <c r="C3060" s="12">
        <v>2012</v>
      </c>
      <c r="D3060" s="12" t="s">
        <v>379</v>
      </c>
      <c r="E3060" s="12" t="s">
        <v>367</v>
      </c>
      <c r="F3060" s="12">
        <v>5</v>
      </c>
      <c r="G3060" s="15">
        <v>583440.03201600001</v>
      </c>
    </row>
    <row r="3061" spans="1:7" x14ac:dyDescent="0.2">
      <c r="A3061" s="12" t="s">
        <v>440</v>
      </c>
      <c r="B3061" s="12" t="s">
        <v>11</v>
      </c>
      <c r="C3061" s="12">
        <v>2012</v>
      </c>
      <c r="D3061" s="12" t="s">
        <v>379</v>
      </c>
      <c r="E3061" s="12" t="s">
        <v>368</v>
      </c>
      <c r="F3061" s="12">
        <v>6</v>
      </c>
      <c r="G3061" s="15">
        <v>568265.34542899998</v>
      </c>
    </row>
    <row r="3062" spans="1:7" x14ac:dyDescent="0.2">
      <c r="A3062" s="12" t="s">
        <v>440</v>
      </c>
      <c r="B3062" s="12" t="s">
        <v>11</v>
      </c>
      <c r="C3062" s="12">
        <v>2012</v>
      </c>
      <c r="D3062" s="12" t="s">
        <v>380</v>
      </c>
      <c r="E3062" s="12" t="s">
        <v>369</v>
      </c>
      <c r="F3062" s="12">
        <v>7</v>
      </c>
      <c r="G3062" s="15">
        <v>634363.27011600009</v>
      </c>
    </row>
    <row r="3063" spans="1:7" x14ac:dyDescent="0.2">
      <c r="A3063" s="12" t="s">
        <v>440</v>
      </c>
      <c r="B3063" s="12" t="s">
        <v>11</v>
      </c>
      <c r="C3063" s="12">
        <v>2012</v>
      </c>
      <c r="D3063" s="12" t="s">
        <v>380</v>
      </c>
      <c r="E3063" s="12" t="s">
        <v>370</v>
      </c>
      <c r="F3063" s="12">
        <v>8</v>
      </c>
      <c r="G3063" s="15">
        <v>677490.94220000051</v>
      </c>
    </row>
    <row r="3064" spans="1:7" x14ac:dyDescent="0.2">
      <c r="A3064" s="12" t="s">
        <v>440</v>
      </c>
      <c r="B3064" s="12" t="s">
        <v>11</v>
      </c>
      <c r="C3064" s="12">
        <v>2012</v>
      </c>
      <c r="D3064" s="12" t="s">
        <v>380</v>
      </c>
      <c r="E3064" s="12" t="s">
        <v>371</v>
      </c>
      <c r="F3064" s="12">
        <v>9</v>
      </c>
      <c r="G3064" s="15">
        <v>628949.47967199993</v>
      </c>
    </row>
    <row r="3065" spans="1:7" x14ac:dyDescent="0.2">
      <c r="A3065" s="12" t="s">
        <v>440</v>
      </c>
      <c r="B3065" s="12" t="s">
        <v>11</v>
      </c>
      <c r="C3065" s="12">
        <v>2012</v>
      </c>
      <c r="D3065" s="12" t="s">
        <v>381</v>
      </c>
      <c r="E3065" s="12" t="s">
        <v>372</v>
      </c>
      <c r="F3065" s="12">
        <v>10</v>
      </c>
      <c r="G3065" s="15">
        <v>689407.12604899995</v>
      </c>
    </row>
    <row r="3066" spans="1:7" x14ac:dyDescent="0.2">
      <c r="A3066" s="12" t="s">
        <v>440</v>
      </c>
      <c r="B3066" s="12" t="s">
        <v>11</v>
      </c>
      <c r="C3066" s="12">
        <v>2012</v>
      </c>
      <c r="D3066" s="12" t="s">
        <v>381</v>
      </c>
      <c r="E3066" s="12" t="s">
        <v>373</v>
      </c>
      <c r="F3066" s="12">
        <v>11</v>
      </c>
      <c r="G3066" s="15">
        <v>728516.46514500014</v>
      </c>
    </row>
    <row r="3067" spans="1:7" x14ac:dyDescent="0.2">
      <c r="A3067" s="12" t="s">
        <v>440</v>
      </c>
      <c r="B3067" s="12" t="s">
        <v>11</v>
      </c>
      <c r="C3067" s="12">
        <v>2012</v>
      </c>
      <c r="D3067" s="12" t="s">
        <v>381</v>
      </c>
      <c r="E3067" s="12" t="s">
        <v>374</v>
      </c>
      <c r="F3067" s="12">
        <v>12</v>
      </c>
      <c r="G3067" s="15">
        <v>826600.32044800057</v>
      </c>
    </row>
    <row r="3068" spans="1:7" x14ac:dyDescent="0.2">
      <c r="A3068" s="12" t="s">
        <v>440</v>
      </c>
      <c r="B3068" s="12" t="s">
        <v>11</v>
      </c>
      <c r="C3068" s="12">
        <v>2013</v>
      </c>
      <c r="D3068" s="12" t="s">
        <v>382</v>
      </c>
      <c r="E3068" s="12" t="s">
        <v>375</v>
      </c>
      <c r="F3068" s="12">
        <v>1</v>
      </c>
      <c r="G3068" s="15">
        <v>677534.77855099982</v>
      </c>
    </row>
    <row r="3069" spans="1:7" x14ac:dyDescent="0.2">
      <c r="A3069" s="12" t="s">
        <v>440</v>
      </c>
      <c r="B3069" s="12" t="s">
        <v>11</v>
      </c>
      <c r="C3069" s="12">
        <v>2013</v>
      </c>
      <c r="D3069" s="12" t="s">
        <v>382</v>
      </c>
      <c r="E3069" s="12" t="s">
        <v>376</v>
      </c>
      <c r="F3069" s="12">
        <v>2</v>
      </c>
      <c r="G3069" s="15">
        <v>658407.51351100055</v>
      </c>
    </row>
    <row r="3070" spans="1:7" x14ac:dyDescent="0.2">
      <c r="A3070" s="12" t="s">
        <v>440</v>
      </c>
      <c r="B3070" s="12" t="s">
        <v>11</v>
      </c>
      <c r="C3070" s="12">
        <v>2013</v>
      </c>
      <c r="D3070" s="12" t="s">
        <v>382</v>
      </c>
      <c r="E3070" s="12" t="s">
        <v>377</v>
      </c>
      <c r="F3070" s="12">
        <v>3</v>
      </c>
      <c r="G3070" s="15">
        <v>718748.2629300002</v>
      </c>
    </row>
    <row r="3071" spans="1:7" x14ac:dyDescent="0.2">
      <c r="A3071" s="12" t="s">
        <v>440</v>
      </c>
      <c r="B3071" s="12" t="s">
        <v>11</v>
      </c>
      <c r="C3071" s="12">
        <v>2013</v>
      </c>
      <c r="D3071" s="12" t="s">
        <v>379</v>
      </c>
      <c r="E3071" s="12" t="s">
        <v>366</v>
      </c>
      <c r="F3071" s="12">
        <v>4</v>
      </c>
      <c r="G3071" s="15">
        <v>741097.50042300078</v>
      </c>
    </row>
    <row r="3072" spans="1:7" x14ac:dyDescent="0.2">
      <c r="A3072" s="12" t="s">
        <v>440</v>
      </c>
      <c r="B3072" s="12" t="s">
        <v>11</v>
      </c>
      <c r="C3072" s="12">
        <v>2013</v>
      </c>
      <c r="D3072" s="12" t="s">
        <v>379</v>
      </c>
      <c r="E3072" s="12" t="s">
        <v>367</v>
      </c>
      <c r="F3072" s="12">
        <v>5</v>
      </c>
      <c r="G3072" s="15">
        <v>705115.15499300021</v>
      </c>
    </row>
    <row r="3073" spans="1:7" x14ac:dyDescent="0.2">
      <c r="A3073" s="12" t="s">
        <v>440</v>
      </c>
      <c r="B3073" s="12" t="s">
        <v>11</v>
      </c>
      <c r="C3073" s="12">
        <v>2013</v>
      </c>
      <c r="D3073" s="12" t="s">
        <v>379</v>
      </c>
      <c r="E3073" s="12" t="s">
        <v>368</v>
      </c>
      <c r="F3073" s="12">
        <v>6</v>
      </c>
      <c r="G3073" s="15">
        <v>661797.5253349999</v>
      </c>
    </row>
    <row r="3074" spans="1:7" x14ac:dyDescent="0.2">
      <c r="A3074" s="12" t="s">
        <v>440</v>
      </c>
      <c r="B3074" s="12" t="s">
        <v>11</v>
      </c>
      <c r="C3074" s="12">
        <v>2013</v>
      </c>
      <c r="D3074" s="12" t="s">
        <v>380</v>
      </c>
      <c r="E3074" s="12" t="s">
        <v>369</v>
      </c>
      <c r="F3074" s="12">
        <v>7</v>
      </c>
      <c r="G3074" s="15">
        <v>701586.32801600033</v>
      </c>
    </row>
    <row r="3075" spans="1:7" x14ac:dyDescent="0.2">
      <c r="A3075" s="12" t="s">
        <v>440</v>
      </c>
      <c r="B3075" s="12" t="s">
        <v>11</v>
      </c>
      <c r="C3075" s="12">
        <v>2013</v>
      </c>
      <c r="D3075" s="12" t="s">
        <v>380</v>
      </c>
      <c r="E3075" s="12" t="s">
        <v>370</v>
      </c>
      <c r="F3075" s="12">
        <v>8</v>
      </c>
      <c r="G3075" s="15">
        <v>636394.35476600018</v>
      </c>
    </row>
    <row r="3076" spans="1:7" x14ac:dyDescent="0.2">
      <c r="A3076" s="12" t="s">
        <v>440</v>
      </c>
      <c r="B3076" s="12" t="s">
        <v>11</v>
      </c>
      <c r="C3076" s="12">
        <v>2013</v>
      </c>
      <c r="D3076" s="12" t="s">
        <v>380</v>
      </c>
      <c r="E3076" s="12" t="s">
        <v>371</v>
      </c>
      <c r="F3076" s="12">
        <v>9</v>
      </c>
      <c r="G3076" s="15">
        <v>671507.27906400023</v>
      </c>
    </row>
    <row r="3077" spans="1:7" x14ac:dyDescent="0.2">
      <c r="A3077" s="12" t="s">
        <v>440</v>
      </c>
      <c r="B3077" s="12" t="s">
        <v>11</v>
      </c>
      <c r="C3077" s="12">
        <v>2013</v>
      </c>
      <c r="D3077" s="12" t="s">
        <v>381</v>
      </c>
      <c r="E3077" s="12" t="s">
        <v>372</v>
      </c>
      <c r="F3077" s="12">
        <v>10</v>
      </c>
      <c r="G3077" s="15">
        <v>730847.09826200013</v>
      </c>
    </row>
    <row r="3078" spans="1:7" x14ac:dyDescent="0.2">
      <c r="A3078" s="12" t="s">
        <v>440</v>
      </c>
      <c r="B3078" s="12" t="s">
        <v>11</v>
      </c>
      <c r="C3078" s="12">
        <v>2013</v>
      </c>
      <c r="D3078" s="12" t="s">
        <v>381</v>
      </c>
      <c r="E3078" s="12" t="s">
        <v>373</v>
      </c>
      <c r="F3078" s="12">
        <v>11</v>
      </c>
      <c r="G3078" s="15">
        <v>746518.59693799959</v>
      </c>
    </row>
    <row r="3079" spans="1:7" x14ac:dyDescent="0.2">
      <c r="A3079" s="12" t="s">
        <v>440</v>
      </c>
      <c r="B3079" s="12" t="s">
        <v>11</v>
      </c>
      <c r="C3079" s="12">
        <v>2013</v>
      </c>
      <c r="D3079" s="12" t="s">
        <v>381</v>
      </c>
      <c r="E3079" s="12" t="s">
        <v>374</v>
      </c>
      <c r="F3079" s="12">
        <v>12</v>
      </c>
      <c r="G3079" s="15">
        <v>875653.20717000018</v>
      </c>
    </row>
    <row r="3080" spans="1:7" x14ac:dyDescent="0.2">
      <c r="A3080" s="12" t="s">
        <v>440</v>
      </c>
      <c r="B3080" s="12" t="s">
        <v>11</v>
      </c>
      <c r="C3080" s="12">
        <v>2014</v>
      </c>
      <c r="D3080" s="12" t="s">
        <v>382</v>
      </c>
      <c r="E3080" s="12" t="s">
        <v>375</v>
      </c>
      <c r="F3080" s="12">
        <v>1</v>
      </c>
      <c r="G3080" s="15">
        <v>735486.44628200028</v>
      </c>
    </row>
    <row r="3081" spans="1:7" x14ac:dyDescent="0.2">
      <c r="A3081" s="12" t="s">
        <v>440</v>
      </c>
      <c r="B3081" s="12" t="s">
        <v>11</v>
      </c>
      <c r="C3081" s="12">
        <v>2014</v>
      </c>
      <c r="D3081" s="12" t="s">
        <v>382</v>
      </c>
      <c r="E3081" s="12" t="s">
        <v>376</v>
      </c>
      <c r="F3081" s="12">
        <v>2</v>
      </c>
      <c r="G3081" s="15">
        <v>767435.84659599944</v>
      </c>
    </row>
    <row r="3082" spans="1:7" x14ac:dyDescent="0.2">
      <c r="A3082" s="12" t="s">
        <v>440</v>
      </c>
      <c r="B3082" s="12" t="s">
        <v>11</v>
      </c>
      <c r="C3082" s="12">
        <v>2014</v>
      </c>
      <c r="D3082" s="12" t="s">
        <v>382</v>
      </c>
      <c r="E3082" s="12" t="s">
        <v>377</v>
      </c>
      <c r="F3082" s="12">
        <v>3</v>
      </c>
      <c r="G3082" s="15">
        <v>880650.55212300038</v>
      </c>
    </row>
    <row r="3083" spans="1:7" x14ac:dyDescent="0.2">
      <c r="A3083" s="12" t="s">
        <v>440</v>
      </c>
      <c r="B3083" s="12" t="s">
        <v>11</v>
      </c>
      <c r="C3083" s="12">
        <v>2014</v>
      </c>
      <c r="D3083" s="12" t="s">
        <v>379</v>
      </c>
      <c r="E3083" s="12" t="s">
        <v>366</v>
      </c>
      <c r="F3083" s="12">
        <v>4</v>
      </c>
      <c r="G3083" s="15">
        <v>803082.11326600029</v>
      </c>
    </row>
    <row r="3084" spans="1:7" x14ac:dyDescent="0.2">
      <c r="A3084" s="12" t="s">
        <v>440</v>
      </c>
      <c r="B3084" s="12" t="s">
        <v>11</v>
      </c>
      <c r="C3084" s="12">
        <v>2014</v>
      </c>
      <c r="D3084" s="12" t="s">
        <v>379</v>
      </c>
      <c r="E3084" s="12" t="s">
        <v>367</v>
      </c>
      <c r="F3084" s="12">
        <v>5</v>
      </c>
      <c r="G3084" s="15">
        <v>750558.84800800064</v>
      </c>
    </row>
    <row r="3085" spans="1:7" x14ac:dyDescent="0.2">
      <c r="A3085" s="12" t="s">
        <v>440</v>
      </c>
      <c r="B3085" s="12" t="s">
        <v>11</v>
      </c>
      <c r="C3085" s="12">
        <v>2014</v>
      </c>
      <c r="D3085" s="12" t="s">
        <v>379</v>
      </c>
      <c r="E3085" s="12" t="s">
        <v>368</v>
      </c>
      <c r="F3085" s="12">
        <v>6</v>
      </c>
      <c r="G3085" s="15">
        <v>772184.78556300013</v>
      </c>
    </row>
    <row r="3086" spans="1:7" x14ac:dyDescent="0.2">
      <c r="A3086" s="12" t="s">
        <v>440</v>
      </c>
      <c r="B3086" s="12" t="s">
        <v>11</v>
      </c>
      <c r="C3086" s="12">
        <v>2014</v>
      </c>
      <c r="D3086" s="12" t="s">
        <v>380</v>
      </c>
      <c r="E3086" s="12" t="s">
        <v>369</v>
      </c>
      <c r="F3086" s="12">
        <v>7</v>
      </c>
      <c r="G3086" s="15">
        <v>763103.35301700013</v>
      </c>
    </row>
    <row r="3087" spans="1:7" x14ac:dyDescent="0.2">
      <c r="A3087" s="12" t="s">
        <v>440</v>
      </c>
      <c r="B3087" s="12" t="s">
        <v>11</v>
      </c>
      <c r="C3087" s="12">
        <v>2014</v>
      </c>
      <c r="D3087" s="12" t="s">
        <v>380</v>
      </c>
      <c r="E3087" s="12" t="s">
        <v>370</v>
      </c>
      <c r="F3087" s="12">
        <v>8</v>
      </c>
      <c r="G3087" s="15">
        <v>759384.56847300055</v>
      </c>
    </row>
    <row r="3088" spans="1:7" x14ac:dyDescent="0.2">
      <c r="A3088" s="12" t="s">
        <v>440</v>
      </c>
      <c r="B3088" s="12" t="s">
        <v>11</v>
      </c>
      <c r="C3088" s="12">
        <v>2014</v>
      </c>
      <c r="D3088" s="12" t="s">
        <v>380</v>
      </c>
      <c r="E3088" s="12" t="s">
        <v>371</v>
      </c>
      <c r="F3088" s="12">
        <v>9</v>
      </c>
      <c r="G3088" s="15">
        <v>760056.72598400014</v>
      </c>
    </row>
    <row r="3089" spans="1:7" x14ac:dyDescent="0.2">
      <c r="A3089" s="12" t="s">
        <v>440</v>
      </c>
      <c r="B3089" s="12" t="s">
        <v>11</v>
      </c>
      <c r="C3089" s="12">
        <v>2014</v>
      </c>
      <c r="D3089" s="12" t="s">
        <v>381</v>
      </c>
      <c r="E3089" s="12" t="s">
        <v>372</v>
      </c>
      <c r="F3089" s="12">
        <v>10</v>
      </c>
      <c r="G3089" s="15">
        <v>786994.16916499985</v>
      </c>
    </row>
    <row r="3090" spans="1:7" x14ac:dyDescent="0.2">
      <c r="A3090" s="12" t="s">
        <v>440</v>
      </c>
      <c r="B3090" s="12" t="s">
        <v>11</v>
      </c>
      <c r="C3090" s="12">
        <v>2014</v>
      </c>
      <c r="D3090" s="12" t="s">
        <v>381</v>
      </c>
      <c r="E3090" s="12" t="s">
        <v>373</v>
      </c>
      <c r="F3090" s="12">
        <v>11</v>
      </c>
      <c r="G3090" s="15">
        <v>819023.93613700091</v>
      </c>
    </row>
    <row r="3091" spans="1:7" x14ac:dyDescent="0.2">
      <c r="A3091" s="12" t="s">
        <v>440</v>
      </c>
      <c r="B3091" s="12" t="s">
        <v>11</v>
      </c>
      <c r="C3091" s="12">
        <v>2014</v>
      </c>
      <c r="D3091" s="12" t="s">
        <v>381</v>
      </c>
      <c r="E3091" s="12" t="s">
        <v>374</v>
      </c>
      <c r="F3091" s="12">
        <v>12</v>
      </c>
      <c r="G3091" s="15">
        <v>1276909.3275509998</v>
      </c>
    </row>
    <row r="3092" spans="1:7" x14ac:dyDescent="0.2">
      <c r="A3092" s="12" t="s">
        <v>440</v>
      </c>
      <c r="B3092" s="12" t="s">
        <v>74</v>
      </c>
      <c r="C3092" s="12">
        <v>2010</v>
      </c>
      <c r="D3092" s="12" t="s">
        <v>382</v>
      </c>
      <c r="E3092" s="12" t="s">
        <v>375</v>
      </c>
      <c r="F3092" s="12">
        <v>1</v>
      </c>
      <c r="G3092" s="15">
        <v>379470</v>
      </c>
    </row>
    <row r="3093" spans="1:7" x14ac:dyDescent="0.2">
      <c r="A3093" s="12" t="s">
        <v>440</v>
      </c>
      <c r="B3093" s="12" t="s">
        <v>74</v>
      </c>
      <c r="C3093" s="12">
        <v>2010</v>
      </c>
      <c r="D3093" s="12" t="s">
        <v>382</v>
      </c>
      <c r="E3093" s="12" t="s">
        <v>376</v>
      </c>
      <c r="F3093" s="12">
        <v>2</v>
      </c>
      <c r="G3093" s="15">
        <v>422576</v>
      </c>
    </row>
    <row r="3094" spans="1:7" x14ac:dyDescent="0.2">
      <c r="A3094" s="12" t="s">
        <v>440</v>
      </c>
      <c r="B3094" s="12" t="s">
        <v>74</v>
      </c>
      <c r="C3094" s="12">
        <v>2010</v>
      </c>
      <c r="D3094" s="12" t="s">
        <v>382</v>
      </c>
      <c r="E3094" s="12" t="s">
        <v>377</v>
      </c>
      <c r="F3094" s="12">
        <v>3</v>
      </c>
      <c r="G3094" s="15">
        <v>452942</v>
      </c>
    </row>
    <row r="3095" spans="1:7" x14ac:dyDescent="0.2">
      <c r="A3095" s="12" t="s">
        <v>440</v>
      </c>
      <c r="B3095" s="12" t="s">
        <v>74</v>
      </c>
      <c r="C3095" s="12">
        <v>2010</v>
      </c>
      <c r="D3095" s="12" t="s">
        <v>379</v>
      </c>
      <c r="E3095" s="12" t="s">
        <v>366</v>
      </c>
      <c r="F3095" s="12">
        <v>4</v>
      </c>
      <c r="G3095" s="15">
        <v>520044</v>
      </c>
    </row>
    <row r="3096" spans="1:7" x14ac:dyDescent="0.2">
      <c r="A3096" s="12" t="s">
        <v>440</v>
      </c>
      <c r="B3096" s="12" t="s">
        <v>74</v>
      </c>
      <c r="C3096" s="12">
        <v>2010</v>
      </c>
      <c r="D3096" s="12" t="s">
        <v>379</v>
      </c>
      <c r="E3096" s="12" t="s">
        <v>367</v>
      </c>
      <c r="F3096" s="12">
        <v>5</v>
      </c>
      <c r="G3096" s="15">
        <v>486108</v>
      </c>
    </row>
    <row r="3097" spans="1:7" x14ac:dyDescent="0.2">
      <c r="A3097" s="12" t="s">
        <v>440</v>
      </c>
      <c r="B3097" s="12" t="s">
        <v>74</v>
      </c>
      <c r="C3097" s="12">
        <v>2010</v>
      </c>
      <c r="D3097" s="12" t="s">
        <v>379</v>
      </c>
      <c r="E3097" s="12" t="s">
        <v>368</v>
      </c>
      <c r="F3097" s="12">
        <v>6</v>
      </c>
      <c r="G3097" s="15">
        <v>619626</v>
      </c>
    </row>
    <row r="3098" spans="1:7" x14ac:dyDescent="0.2">
      <c r="A3098" s="12" t="s">
        <v>440</v>
      </c>
      <c r="B3098" s="12" t="s">
        <v>74</v>
      </c>
      <c r="C3098" s="12">
        <v>2010</v>
      </c>
      <c r="D3098" s="12" t="s">
        <v>380</v>
      </c>
      <c r="E3098" s="12" t="s">
        <v>369</v>
      </c>
      <c r="F3098" s="12">
        <v>7</v>
      </c>
      <c r="G3098" s="15">
        <v>720832</v>
      </c>
    </row>
    <row r="3099" spans="1:7" x14ac:dyDescent="0.2">
      <c r="A3099" s="12" t="s">
        <v>440</v>
      </c>
      <c r="B3099" s="12" t="s">
        <v>74</v>
      </c>
      <c r="C3099" s="12">
        <v>2010</v>
      </c>
      <c r="D3099" s="12" t="s">
        <v>380</v>
      </c>
      <c r="E3099" s="12" t="s">
        <v>370</v>
      </c>
      <c r="F3099" s="12">
        <v>8</v>
      </c>
      <c r="G3099" s="15">
        <v>451262</v>
      </c>
    </row>
    <row r="3100" spans="1:7" x14ac:dyDescent="0.2">
      <c r="A3100" s="12" t="s">
        <v>440</v>
      </c>
      <c r="B3100" s="12" t="s">
        <v>74</v>
      </c>
      <c r="C3100" s="12">
        <v>2010</v>
      </c>
      <c r="D3100" s="12" t="s">
        <v>380</v>
      </c>
      <c r="E3100" s="12" t="s">
        <v>371</v>
      </c>
      <c r="F3100" s="12">
        <v>9</v>
      </c>
      <c r="G3100" s="15">
        <v>454664</v>
      </c>
    </row>
    <row r="3101" spans="1:7" x14ac:dyDescent="0.2">
      <c r="A3101" s="12" t="s">
        <v>440</v>
      </c>
      <c r="B3101" s="12" t="s">
        <v>74</v>
      </c>
      <c r="C3101" s="12">
        <v>2010</v>
      </c>
      <c r="D3101" s="12" t="s">
        <v>381</v>
      </c>
      <c r="E3101" s="12" t="s">
        <v>372</v>
      </c>
      <c r="F3101" s="12">
        <v>10</v>
      </c>
      <c r="G3101" s="15">
        <v>463064</v>
      </c>
    </row>
    <row r="3102" spans="1:7" x14ac:dyDescent="0.2">
      <c r="A3102" s="12" t="s">
        <v>440</v>
      </c>
      <c r="B3102" s="12" t="s">
        <v>74</v>
      </c>
      <c r="C3102" s="12">
        <v>2010</v>
      </c>
      <c r="D3102" s="12" t="s">
        <v>381</v>
      </c>
      <c r="E3102" s="12" t="s">
        <v>373</v>
      </c>
      <c r="F3102" s="12">
        <v>11</v>
      </c>
      <c r="G3102" s="15">
        <v>482846</v>
      </c>
    </row>
    <row r="3103" spans="1:7" x14ac:dyDescent="0.2">
      <c r="A3103" s="12" t="s">
        <v>440</v>
      </c>
      <c r="B3103" s="12" t="s">
        <v>74</v>
      </c>
      <c r="C3103" s="12">
        <v>2010</v>
      </c>
      <c r="D3103" s="12" t="s">
        <v>381</v>
      </c>
      <c r="E3103" s="12" t="s">
        <v>374</v>
      </c>
      <c r="F3103" s="12">
        <v>12</v>
      </c>
      <c r="G3103" s="15">
        <v>520590</v>
      </c>
    </row>
    <row r="3104" spans="1:7" x14ac:dyDescent="0.2">
      <c r="A3104" s="12" t="s">
        <v>440</v>
      </c>
      <c r="B3104" s="12" t="s">
        <v>74</v>
      </c>
      <c r="C3104" s="12">
        <v>2011</v>
      </c>
      <c r="D3104" s="12" t="s">
        <v>382</v>
      </c>
      <c r="E3104" s="12" t="s">
        <v>375</v>
      </c>
      <c r="F3104" s="12">
        <v>1</v>
      </c>
      <c r="G3104" s="15">
        <v>392938</v>
      </c>
    </row>
    <row r="3105" spans="1:7" x14ac:dyDescent="0.2">
      <c r="A3105" s="12" t="s">
        <v>440</v>
      </c>
      <c r="B3105" s="12" t="s">
        <v>74</v>
      </c>
      <c r="C3105" s="12">
        <v>2011</v>
      </c>
      <c r="D3105" s="12" t="s">
        <v>382</v>
      </c>
      <c r="E3105" s="12" t="s">
        <v>376</v>
      </c>
      <c r="F3105" s="12">
        <v>2</v>
      </c>
      <c r="G3105" s="15">
        <v>391132</v>
      </c>
    </row>
    <row r="3106" spans="1:7" x14ac:dyDescent="0.2">
      <c r="A3106" s="12" t="s">
        <v>440</v>
      </c>
      <c r="B3106" s="12" t="s">
        <v>74</v>
      </c>
      <c r="C3106" s="12">
        <v>2011</v>
      </c>
      <c r="D3106" s="12" t="s">
        <v>382</v>
      </c>
      <c r="E3106" s="12" t="s">
        <v>377</v>
      </c>
      <c r="F3106" s="12">
        <v>3</v>
      </c>
      <c r="G3106" s="15">
        <v>508550</v>
      </c>
    </row>
    <row r="3107" spans="1:7" x14ac:dyDescent="0.2">
      <c r="A3107" s="12" t="s">
        <v>440</v>
      </c>
      <c r="B3107" s="12" t="s">
        <v>74</v>
      </c>
      <c r="C3107" s="12">
        <v>2011</v>
      </c>
      <c r="D3107" s="12" t="s">
        <v>379</v>
      </c>
      <c r="E3107" s="12" t="s">
        <v>366</v>
      </c>
      <c r="F3107" s="12">
        <v>4</v>
      </c>
      <c r="G3107" s="15">
        <v>582960</v>
      </c>
    </row>
    <row r="3108" spans="1:7" x14ac:dyDescent="0.2">
      <c r="A3108" s="12" t="s">
        <v>440</v>
      </c>
      <c r="B3108" s="12" t="s">
        <v>74</v>
      </c>
      <c r="C3108" s="12">
        <v>2011</v>
      </c>
      <c r="D3108" s="12" t="s">
        <v>379</v>
      </c>
      <c r="E3108" s="12" t="s">
        <v>367</v>
      </c>
      <c r="F3108" s="12">
        <v>5</v>
      </c>
      <c r="G3108" s="15">
        <v>455420</v>
      </c>
    </row>
    <row r="3109" spans="1:7" x14ac:dyDescent="0.2">
      <c r="A3109" s="12" t="s">
        <v>440</v>
      </c>
      <c r="B3109" s="12" t="s">
        <v>74</v>
      </c>
      <c r="C3109" s="12">
        <v>2011</v>
      </c>
      <c r="D3109" s="12" t="s">
        <v>379</v>
      </c>
      <c r="E3109" s="12" t="s">
        <v>368</v>
      </c>
      <c r="F3109" s="12">
        <v>6</v>
      </c>
      <c r="G3109" s="15">
        <v>518938</v>
      </c>
    </row>
    <row r="3110" spans="1:7" x14ac:dyDescent="0.2">
      <c r="A3110" s="12" t="s">
        <v>440</v>
      </c>
      <c r="B3110" s="12" t="s">
        <v>74</v>
      </c>
      <c r="C3110" s="12">
        <v>2011</v>
      </c>
      <c r="D3110" s="12" t="s">
        <v>380</v>
      </c>
      <c r="E3110" s="12" t="s">
        <v>369</v>
      </c>
      <c r="F3110" s="12">
        <v>7</v>
      </c>
      <c r="G3110" s="15">
        <v>509950</v>
      </c>
    </row>
    <row r="3111" spans="1:7" x14ac:dyDescent="0.2">
      <c r="A3111" s="12" t="s">
        <v>440</v>
      </c>
      <c r="B3111" s="12" t="s">
        <v>74</v>
      </c>
      <c r="C3111" s="12">
        <v>2011</v>
      </c>
      <c r="D3111" s="12" t="s">
        <v>380</v>
      </c>
      <c r="E3111" s="12" t="s">
        <v>370</v>
      </c>
      <c r="F3111" s="12">
        <v>8</v>
      </c>
      <c r="G3111" s="15">
        <v>503510</v>
      </c>
    </row>
    <row r="3112" spans="1:7" x14ac:dyDescent="0.2">
      <c r="A3112" s="12" t="s">
        <v>440</v>
      </c>
      <c r="B3112" s="12" t="s">
        <v>74</v>
      </c>
      <c r="C3112" s="12">
        <v>2011</v>
      </c>
      <c r="D3112" s="12" t="s">
        <v>380</v>
      </c>
      <c r="E3112" s="12" t="s">
        <v>371</v>
      </c>
      <c r="F3112" s="12">
        <v>9</v>
      </c>
      <c r="G3112" s="15">
        <v>469616</v>
      </c>
    </row>
    <row r="3113" spans="1:7" x14ac:dyDescent="0.2">
      <c r="A3113" s="12" t="s">
        <v>440</v>
      </c>
      <c r="B3113" s="12" t="s">
        <v>74</v>
      </c>
      <c r="C3113" s="12">
        <v>2011</v>
      </c>
      <c r="D3113" s="12" t="s">
        <v>381</v>
      </c>
      <c r="E3113" s="12" t="s">
        <v>372</v>
      </c>
      <c r="F3113" s="12">
        <v>10</v>
      </c>
      <c r="G3113" s="15">
        <v>466914</v>
      </c>
    </row>
    <row r="3114" spans="1:7" x14ac:dyDescent="0.2">
      <c r="A3114" s="12" t="s">
        <v>440</v>
      </c>
      <c r="B3114" s="12" t="s">
        <v>74</v>
      </c>
      <c r="C3114" s="12">
        <v>2011</v>
      </c>
      <c r="D3114" s="12" t="s">
        <v>381</v>
      </c>
      <c r="E3114" s="12" t="s">
        <v>373</v>
      </c>
      <c r="F3114" s="12">
        <v>11</v>
      </c>
      <c r="G3114" s="15">
        <v>505988</v>
      </c>
    </row>
    <row r="3115" spans="1:7" x14ac:dyDescent="0.2">
      <c r="A3115" s="12" t="s">
        <v>440</v>
      </c>
      <c r="B3115" s="12" t="s">
        <v>74</v>
      </c>
      <c r="C3115" s="12">
        <v>2011</v>
      </c>
      <c r="D3115" s="12" t="s">
        <v>381</v>
      </c>
      <c r="E3115" s="12" t="s">
        <v>374</v>
      </c>
      <c r="F3115" s="12">
        <v>12</v>
      </c>
      <c r="G3115" s="15">
        <v>616028</v>
      </c>
    </row>
    <row r="3116" spans="1:7" x14ac:dyDescent="0.2">
      <c r="A3116" s="12" t="s">
        <v>440</v>
      </c>
      <c r="B3116" s="12" t="s">
        <v>74</v>
      </c>
      <c r="C3116" s="12">
        <v>2012</v>
      </c>
      <c r="D3116" s="12" t="s">
        <v>382</v>
      </c>
      <c r="E3116" s="12" t="s">
        <v>375</v>
      </c>
      <c r="F3116" s="12">
        <v>1</v>
      </c>
      <c r="G3116" s="15">
        <v>530432</v>
      </c>
    </row>
    <row r="3117" spans="1:7" x14ac:dyDescent="0.2">
      <c r="A3117" s="12" t="s">
        <v>440</v>
      </c>
      <c r="B3117" s="12" t="s">
        <v>74</v>
      </c>
      <c r="C3117" s="12">
        <v>2012</v>
      </c>
      <c r="D3117" s="12" t="s">
        <v>382</v>
      </c>
      <c r="E3117" s="12" t="s">
        <v>376</v>
      </c>
      <c r="F3117" s="12">
        <v>2</v>
      </c>
      <c r="G3117" s="15">
        <v>590730</v>
      </c>
    </row>
    <row r="3118" spans="1:7" x14ac:dyDescent="0.2">
      <c r="A3118" s="12" t="s">
        <v>440</v>
      </c>
      <c r="B3118" s="12" t="s">
        <v>74</v>
      </c>
      <c r="C3118" s="12">
        <v>2012</v>
      </c>
      <c r="D3118" s="12" t="s">
        <v>382</v>
      </c>
      <c r="E3118" s="12" t="s">
        <v>377</v>
      </c>
      <c r="F3118" s="12">
        <v>3</v>
      </c>
      <c r="G3118" s="15">
        <v>671468</v>
      </c>
    </row>
    <row r="3119" spans="1:7" x14ac:dyDescent="0.2">
      <c r="A3119" s="12" t="s">
        <v>440</v>
      </c>
      <c r="B3119" s="12" t="s">
        <v>74</v>
      </c>
      <c r="C3119" s="12">
        <v>2012</v>
      </c>
      <c r="D3119" s="12" t="s">
        <v>379</v>
      </c>
      <c r="E3119" s="12" t="s">
        <v>366</v>
      </c>
      <c r="F3119" s="12">
        <v>4</v>
      </c>
      <c r="G3119" s="15">
        <v>638120</v>
      </c>
    </row>
    <row r="3120" spans="1:7" x14ac:dyDescent="0.2">
      <c r="A3120" s="12" t="s">
        <v>440</v>
      </c>
      <c r="B3120" s="12" t="s">
        <v>74</v>
      </c>
      <c r="C3120" s="12">
        <v>2012</v>
      </c>
      <c r="D3120" s="12" t="s">
        <v>379</v>
      </c>
      <c r="E3120" s="12" t="s">
        <v>367</v>
      </c>
      <c r="F3120" s="12">
        <v>5</v>
      </c>
      <c r="G3120" s="15">
        <v>602602</v>
      </c>
    </row>
    <row r="3121" spans="1:7" x14ac:dyDescent="0.2">
      <c r="A3121" s="12" t="s">
        <v>440</v>
      </c>
      <c r="B3121" s="12" t="s">
        <v>74</v>
      </c>
      <c r="C3121" s="12">
        <v>2012</v>
      </c>
      <c r="D3121" s="12" t="s">
        <v>379</v>
      </c>
      <c r="E3121" s="12" t="s">
        <v>368</v>
      </c>
      <c r="F3121" s="12">
        <v>6</v>
      </c>
      <c r="G3121" s="15">
        <v>590436</v>
      </c>
    </row>
    <row r="3122" spans="1:7" x14ac:dyDescent="0.2">
      <c r="A3122" s="12" t="s">
        <v>440</v>
      </c>
      <c r="B3122" s="12" t="s">
        <v>74</v>
      </c>
      <c r="C3122" s="12">
        <v>2012</v>
      </c>
      <c r="D3122" s="12" t="s">
        <v>380</v>
      </c>
      <c r="E3122" s="12" t="s">
        <v>369</v>
      </c>
      <c r="F3122" s="12">
        <v>7</v>
      </c>
      <c r="G3122" s="15">
        <v>650594</v>
      </c>
    </row>
    <row r="3123" spans="1:7" x14ac:dyDescent="0.2">
      <c r="A3123" s="12" t="s">
        <v>440</v>
      </c>
      <c r="B3123" s="12" t="s">
        <v>74</v>
      </c>
      <c r="C3123" s="12">
        <v>2012</v>
      </c>
      <c r="D3123" s="12" t="s">
        <v>380</v>
      </c>
      <c r="E3123" s="12" t="s">
        <v>370</v>
      </c>
      <c r="F3123" s="12">
        <v>8</v>
      </c>
      <c r="G3123" s="15">
        <v>699048</v>
      </c>
    </row>
    <row r="3124" spans="1:7" x14ac:dyDescent="0.2">
      <c r="A3124" s="12" t="s">
        <v>440</v>
      </c>
      <c r="B3124" s="12" t="s">
        <v>74</v>
      </c>
      <c r="C3124" s="12">
        <v>2012</v>
      </c>
      <c r="D3124" s="12" t="s">
        <v>380</v>
      </c>
      <c r="E3124" s="12" t="s">
        <v>371</v>
      </c>
      <c r="F3124" s="12">
        <v>9</v>
      </c>
      <c r="G3124" s="15">
        <v>646324</v>
      </c>
    </row>
    <row r="3125" spans="1:7" x14ac:dyDescent="0.2">
      <c r="A3125" s="12" t="s">
        <v>440</v>
      </c>
      <c r="B3125" s="12" t="s">
        <v>74</v>
      </c>
      <c r="C3125" s="12">
        <v>2012</v>
      </c>
      <c r="D3125" s="12" t="s">
        <v>381</v>
      </c>
      <c r="E3125" s="12" t="s">
        <v>372</v>
      </c>
      <c r="F3125" s="12">
        <v>10</v>
      </c>
      <c r="G3125" s="15">
        <v>707308</v>
      </c>
    </row>
    <row r="3126" spans="1:7" x14ac:dyDescent="0.2">
      <c r="A3126" s="12" t="s">
        <v>440</v>
      </c>
      <c r="B3126" s="12" t="s">
        <v>74</v>
      </c>
      <c r="C3126" s="12">
        <v>2012</v>
      </c>
      <c r="D3126" s="12" t="s">
        <v>381</v>
      </c>
      <c r="E3126" s="12" t="s">
        <v>373</v>
      </c>
      <c r="F3126" s="12">
        <v>11</v>
      </c>
      <c r="G3126" s="15">
        <v>749000</v>
      </c>
    </row>
    <row r="3127" spans="1:7" x14ac:dyDescent="0.2">
      <c r="A3127" s="12" t="s">
        <v>440</v>
      </c>
      <c r="B3127" s="12" t="s">
        <v>74</v>
      </c>
      <c r="C3127" s="12">
        <v>2012</v>
      </c>
      <c r="D3127" s="12" t="s">
        <v>381</v>
      </c>
      <c r="E3127" s="12" t="s">
        <v>374</v>
      </c>
      <c r="F3127" s="12">
        <v>12</v>
      </c>
      <c r="G3127" s="15">
        <v>855428</v>
      </c>
    </row>
    <row r="3128" spans="1:7" x14ac:dyDescent="0.2">
      <c r="A3128" s="12" t="s">
        <v>440</v>
      </c>
      <c r="B3128" s="12" t="s">
        <v>74</v>
      </c>
      <c r="C3128" s="12">
        <v>2013</v>
      </c>
      <c r="D3128" s="12" t="s">
        <v>382</v>
      </c>
      <c r="E3128" s="12" t="s">
        <v>375</v>
      </c>
      <c r="F3128" s="12">
        <v>1</v>
      </c>
      <c r="G3128" s="15">
        <v>697144</v>
      </c>
    </row>
    <row r="3129" spans="1:7" x14ac:dyDescent="0.2">
      <c r="A3129" s="12" t="s">
        <v>440</v>
      </c>
      <c r="B3129" s="12" t="s">
        <v>74</v>
      </c>
      <c r="C3129" s="12">
        <v>2013</v>
      </c>
      <c r="D3129" s="12" t="s">
        <v>382</v>
      </c>
      <c r="E3129" s="12" t="s">
        <v>376</v>
      </c>
      <c r="F3129" s="12">
        <v>2</v>
      </c>
      <c r="G3129" s="15">
        <v>678048</v>
      </c>
    </row>
    <row r="3130" spans="1:7" x14ac:dyDescent="0.2">
      <c r="A3130" s="12" t="s">
        <v>440</v>
      </c>
      <c r="B3130" s="12" t="s">
        <v>74</v>
      </c>
      <c r="C3130" s="12">
        <v>2013</v>
      </c>
      <c r="D3130" s="12" t="s">
        <v>382</v>
      </c>
      <c r="E3130" s="12" t="s">
        <v>377</v>
      </c>
      <c r="F3130" s="12">
        <v>3</v>
      </c>
      <c r="G3130" s="15">
        <v>739102</v>
      </c>
    </row>
    <row r="3131" spans="1:7" x14ac:dyDescent="0.2">
      <c r="A3131" s="12" t="s">
        <v>440</v>
      </c>
      <c r="B3131" s="12" t="s">
        <v>74</v>
      </c>
      <c r="C3131" s="12">
        <v>2013</v>
      </c>
      <c r="D3131" s="12" t="s">
        <v>379</v>
      </c>
      <c r="E3131" s="12" t="s">
        <v>366</v>
      </c>
      <c r="F3131" s="12">
        <v>4</v>
      </c>
      <c r="G3131" s="15">
        <v>765296</v>
      </c>
    </row>
    <row r="3132" spans="1:7" x14ac:dyDescent="0.2">
      <c r="A3132" s="12" t="s">
        <v>440</v>
      </c>
      <c r="B3132" s="12" t="s">
        <v>74</v>
      </c>
      <c r="C3132" s="12">
        <v>2013</v>
      </c>
      <c r="D3132" s="12" t="s">
        <v>379</v>
      </c>
      <c r="E3132" s="12" t="s">
        <v>367</v>
      </c>
      <c r="F3132" s="12">
        <v>5</v>
      </c>
      <c r="G3132" s="15">
        <v>724682</v>
      </c>
    </row>
    <row r="3133" spans="1:7" x14ac:dyDescent="0.2">
      <c r="A3133" s="12" t="s">
        <v>440</v>
      </c>
      <c r="B3133" s="12" t="s">
        <v>74</v>
      </c>
      <c r="C3133" s="12">
        <v>2013</v>
      </c>
      <c r="D3133" s="12" t="s">
        <v>379</v>
      </c>
      <c r="E3133" s="12" t="s">
        <v>368</v>
      </c>
      <c r="F3133" s="12">
        <v>6</v>
      </c>
      <c r="G3133" s="15">
        <v>680204</v>
      </c>
    </row>
    <row r="3134" spans="1:7" x14ac:dyDescent="0.2">
      <c r="A3134" s="12" t="s">
        <v>440</v>
      </c>
      <c r="B3134" s="12" t="s">
        <v>74</v>
      </c>
      <c r="C3134" s="12">
        <v>2013</v>
      </c>
      <c r="D3134" s="12" t="s">
        <v>380</v>
      </c>
      <c r="E3134" s="12" t="s">
        <v>369</v>
      </c>
      <c r="F3134" s="12">
        <v>7</v>
      </c>
      <c r="G3134" s="15">
        <v>721756</v>
      </c>
    </row>
    <row r="3135" spans="1:7" x14ac:dyDescent="0.2">
      <c r="A3135" s="12" t="s">
        <v>440</v>
      </c>
      <c r="B3135" s="12" t="s">
        <v>74</v>
      </c>
      <c r="C3135" s="12">
        <v>2013</v>
      </c>
      <c r="D3135" s="12" t="s">
        <v>380</v>
      </c>
      <c r="E3135" s="12" t="s">
        <v>370</v>
      </c>
      <c r="F3135" s="12">
        <v>8</v>
      </c>
      <c r="G3135" s="15">
        <v>658518</v>
      </c>
    </row>
    <row r="3136" spans="1:7" x14ac:dyDescent="0.2">
      <c r="A3136" s="12" t="s">
        <v>440</v>
      </c>
      <c r="B3136" s="12" t="s">
        <v>74</v>
      </c>
      <c r="C3136" s="12">
        <v>2013</v>
      </c>
      <c r="D3136" s="12" t="s">
        <v>380</v>
      </c>
      <c r="E3136" s="12" t="s">
        <v>371</v>
      </c>
      <c r="F3136" s="12">
        <v>9</v>
      </c>
      <c r="G3136" s="15">
        <v>689934</v>
      </c>
    </row>
    <row r="3137" spans="1:7" x14ac:dyDescent="0.2">
      <c r="A3137" s="12" t="s">
        <v>440</v>
      </c>
      <c r="B3137" s="12" t="s">
        <v>74</v>
      </c>
      <c r="C3137" s="12">
        <v>2013</v>
      </c>
      <c r="D3137" s="12" t="s">
        <v>381</v>
      </c>
      <c r="E3137" s="12" t="s">
        <v>372</v>
      </c>
      <c r="F3137" s="12">
        <v>10</v>
      </c>
      <c r="G3137" s="15">
        <v>754614</v>
      </c>
    </row>
    <row r="3138" spans="1:7" x14ac:dyDescent="0.2">
      <c r="A3138" s="12" t="s">
        <v>440</v>
      </c>
      <c r="B3138" s="12" t="s">
        <v>74</v>
      </c>
      <c r="C3138" s="12">
        <v>2013</v>
      </c>
      <c r="D3138" s="12" t="s">
        <v>381</v>
      </c>
      <c r="E3138" s="12" t="s">
        <v>373</v>
      </c>
      <c r="F3138" s="12">
        <v>11</v>
      </c>
      <c r="G3138" s="15">
        <v>772632</v>
      </c>
    </row>
    <row r="3139" spans="1:7" x14ac:dyDescent="0.2">
      <c r="A3139" s="12" t="s">
        <v>440</v>
      </c>
      <c r="B3139" s="12" t="s">
        <v>74</v>
      </c>
      <c r="C3139" s="12">
        <v>2013</v>
      </c>
      <c r="D3139" s="12" t="s">
        <v>381</v>
      </c>
      <c r="E3139" s="12" t="s">
        <v>374</v>
      </c>
      <c r="F3139" s="12">
        <v>12</v>
      </c>
      <c r="G3139" s="15">
        <v>900746</v>
      </c>
    </row>
    <row r="3140" spans="1:7" x14ac:dyDescent="0.2">
      <c r="A3140" s="12" t="s">
        <v>440</v>
      </c>
      <c r="B3140" s="12" t="s">
        <v>74</v>
      </c>
      <c r="C3140" s="12">
        <v>2014</v>
      </c>
      <c r="D3140" s="12" t="s">
        <v>382</v>
      </c>
      <c r="E3140" s="12" t="s">
        <v>375</v>
      </c>
      <c r="F3140" s="12">
        <v>1</v>
      </c>
      <c r="G3140" s="15">
        <v>762188</v>
      </c>
    </row>
    <row r="3141" spans="1:7" x14ac:dyDescent="0.2">
      <c r="A3141" s="12" t="s">
        <v>440</v>
      </c>
      <c r="B3141" s="12" t="s">
        <v>74</v>
      </c>
      <c r="C3141" s="12">
        <v>2014</v>
      </c>
      <c r="D3141" s="12" t="s">
        <v>382</v>
      </c>
      <c r="E3141" s="12" t="s">
        <v>376</v>
      </c>
      <c r="F3141" s="12">
        <v>2</v>
      </c>
      <c r="G3141" s="15">
        <v>788942</v>
      </c>
    </row>
    <row r="3142" spans="1:7" x14ac:dyDescent="0.2">
      <c r="A3142" s="12" t="s">
        <v>440</v>
      </c>
      <c r="B3142" s="12" t="s">
        <v>74</v>
      </c>
      <c r="C3142" s="12">
        <v>2014</v>
      </c>
      <c r="D3142" s="12" t="s">
        <v>382</v>
      </c>
      <c r="E3142" s="12" t="s">
        <v>377</v>
      </c>
      <c r="F3142" s="12">
        <v>3</v>
      </c>
      <c r="G3142" s="15">
        <v>905366</v>
      </c>
    </row>
    <row r="3143" spans="1:7" x14ac:dyDescent="0.2">
      <c r="A3143" s="12" t="s">
        <v>440</v>
      </c>
      <c r="B3143" s="12" t="s">
        <v>74</v>
      </c>
      <c r="C3143" s="12">
        <v>2014</v>
      </c>
      <c r="D3143" s="12" t="s">
        <v>379</v>
      </c>
      <c r="E3143" s="12" t="s">
        <v>366</v>
      </c>
      <c r="F3143" s="12">
        <v>4</v>
      </c>
      <c r="G3143" s="15">
        <v>829976</v>
      </c>
    </row>
    <row r="3144" spans="1:7" x14ac:dyDescent="0.2">
      <c r="A3144" s="12" t="s">
        <v>440</v>
      </c>
      <c r="B3144" s="12" t="s">
        <v>74</v>
      </c>
      <c r="C3144" s="12">
        <v>2014</v>
      </c>
      <c r="D3144" s="12" t="s">
        <v>379</v>
      </c>
      <c r="E3144" s="12" t="s">
        <v>367</v>
      </c>
      <c r="F3144" s="12">
        <v>5</v>
      </c>
      <c r="G3144" s="15">
        <v>773290</v>
      </c>
    </row>
    <row r="3145" spans="1:7" x14ac:dyDescent="0.2">
      <c r="A3145" s="12" t="s">
        <v>440</v>
      </c>
      <c r="B3145" s="12" t="s">
        <v>74</v>
      </c>
      <c r="C3145" s="12">
        <v>2014</v>
      </c>
      <c r="D3145" s="12" t="s">
        <v>379</v>
      </c>
      <c r="E3145" s="12" t="s">
        <v>368</v>
      </c>
      <c r="F3145" s="12">
        <v>6</v>
      </c>
      <c r="G3145" s="15">
        <v>796222</v>
      </c>
    </row>
    <row r="3146" spans="1:7" x14ac:dyDescent="0.2">
      <c r="A3146" s="12" t="s">
        <v>440</v>
      </c>
      <c r="B3146" s="12" t="s">
        <v>74</v>
      </c>
      <c r="C3146" s="12">
        <v>2014</v>
      </c>
      <c r="D3146" s="12" t="s">
        <v>380</v>
      </c>
      <c r="E3146" s="12" t="s">
        <v>369</v>
      </c>
      <c r="F3146" s="12">
        <v>7</v>
      </c>
      <c r="G3146" s="15">
        <v>783888</v>
      </c>
    </row>
    <row r="3147" spans="1:7" x14ac:dyDescent="0.2">
      <c r="A3147" s="12" t="s">
        <v>440</v>
      </c>
      <c r="B3147" s="12" t="s">
        <v>74</v>
      </c>
      <c r="C3147" s="12">
        <v>2014</v>
      </c>
      <c r="D3147" s="12" t="s">
        <v>380</v>
      </c>
      <c r="E3147" s="12" t="s">
        <v>370</v>
      </c>
      <c r="F3147" s="12">
        <v>8</v>
      </c>
      <c r="G3147" s="15">
        <v>775782</v>
      </c>
    </row>
    <row r="3148" spans="1:7" x14ac:dyDescent="0.2">
      <c r="A3148" s="12" t="s">
        <v>440</v>
      </c>
      <c r="B3148" s="12" t="s">
        <v>74</v>
      </c>
      <c r="C3148" s="12">
        <v>2014</v>
      </c>
      <c r="D3148" s="12" t="s">
        <v>380</v>
      </c>
      <c r="E3148" s="12" t="s">
        <v>371</v>
      </c>
      <c r="F3148" s="12">
        <v>9</v>
      </c>
      <c r="G3148" s="15">
        <v>782390</v>
      </c>
    </row>
    <row r="3149" spans="1:7" x14ac:dyDescent="0.2">
      <c r="A3149" s="12" t="s">
        <v>440</v>
      </c>
      <c r="B3149" s="12" t="s">
        <v>74</v>
      </c>
      <c r="C3149" s="12">
        <v>2014</v>
      </c>
      <c r="D3149" s="12" t="s">
        <v>381</v>
      </c>
      <c r="E3149" s="12" t="s">
        <v>372</v>
      </c>
      <c r="F3149" s="12">
        <v>10</v>
      </c>
      <c r="G3149" s="15">
        <v>808108</v>
      </c>
    </row>
    <row r="3150" spans="1:7" x14ac:dyDescent="0.2">
      <c r="A3150" s="12" t="s">
        <v>440</v>
      </c>
      <c r="B3150" s="12" t="s">
        <v>74</v>
      </c>
      <c r="C3150" s="12">
        <v>2014</v>
      </c>
      <c r="D3150" s="12" t="s">
        <v>381</v>
      </c>
      <c r="E3150" s="12" t="s">
        <v>373</v>
      </c>
      <c r="F3150" s="12">
        <v>11</v>
      </c>
      <c r="G3150" s="15">
        <v>843276</v>
      </c>
    </row>
    <row r="3151" spans="1:7" x14ac:dyDescent="0.2">
      <c r="A3151" s="12" t="s">
        <v>440</v>
      </c>
      <c r="B3151" s="12" t="s">
        <v>74</v>
      </c>
      <c r="C3151" s="12">
        <v>2014</v>
      </c>
      <c r="D3151" s="12" t="s">
        <v>381</v>
      </c>
      <c r="E3151" s="12" t="s">
        <v>374</v>
      </c>
      <c r="F3151" s="12">
        <v>12</v>
      </c>
      <c r="G3151" s="15">
        <v>1304128</v>
      </c>
    </row>
    <row r="3152" spans="1:7" x14ac:dyDescent="0.2">
      <c r="A3152" s="12" t="s">
        <v>455</v>
      </c>
      <c r="B3152" s="12" t="s">
        <v>4</v>
      </c>
      <c r="C3152" s="12">
        <v>2014</v>
      </c>
      <c r="D3152" s="12" t="s">
        <v>381</v>
      </c>
      <c r="E3152" s="12" t="s">
        <v>372</v>
      </c>
      <c r="F3152" s="12">
        <v>10</v>
      </c>
      <c r="G3152" s="15">
        <v>440755.31000000011</v>
      </c>
    </row>
    <row r="3153" spans="1:7" x14ac:dyDescent="0.2">
      <c r="A3153" s="12" t="s">
        <v>417</v>
      </c>
      <c r="B3153" s="12" t="s">
        <v>4</v>
      </c>
      <c r="C3153" s="12">
        <v>2014</v>
      </c>
      <c r="D3153" s="12" t="s">
        <v>381</v>
      </c>
      <c r="E3153" s="12" t="s">
        <v>373</v>
      </c>
      <c r="F3153" s="12">
        <v>11</v>
      </c>
      <c r="G3153" s="15">
        <v>437976.7099999999</v>
      </c>
    </row>
    <row r="3154" spans="1:7" x14ac:dyDescent="0.2">
      <c r="A3154" s="12" t="s">
        <v>455</v>
      </c>
      <c r="B3154" s="12" t="s">
        <v>4</v>
      </c>
      <c r="C3154" s="12">
        <v>2014</v>
      </c>
      <c r="D3154" s="12" t="s">
        <v>380</v>
      </c>
      <c r="E3154" s="12" t="s">
        <v>370</v>
      </c>
      <c r="F3154" s="12">
        <v>8</v>
      </c>
      <c r="G3154" s="15">
        <v>433088.44999999972</v>
      </c>
    </row>
    <row r="3155" spans="1:7" x14ac:dyDescent="0.2">
      <c r="A3155" s="12" t="s">
        <v>411</v>
      </c>
      <c r="B3155" s="12" t="s">
        <v>4</v>
      </c>
      <c r="C3155" s="12">
        <v>2013</v>
      </c>
      <c r="D3155" s="12" t="s">
        <v>379</v>
      </c>
      <c r="E3155" s="12" t="s">
        <v>367</v>
      </c>
      <c r="F3155" s="12">
        <v>5</v>
      </c>
      <c r="G3155" s="15">
        <v>428374.46000000008</v>
      </c>
    </row>
    <row r="3156" spans="1:7" x14ac:dyDescent="0.2">
      <c r="A3156" s="12" t="s">
        <v>452</v>
      </c>
      <c r="B3156" s="12" t="s">
        <v>4</v>
      </c>
      <c r="C3156" s="12">
        <v>2013</v>
      </c>
      <c r="D3156" s="12" t="s">
        <v>379</v>
      </c>
      <c r="E3156" s="12" t="s">
        <v>368</v>
      </c>
      <c r="F3156" s="12">
        <v>6</v>
      </c>
      <c r="G3156" s="15">
        <v>428007.94000000012</v>
      </c>
    </row>
    <row r="3157" spans="1:7" x14ac:dyDescent="0.2">
      <c r="A3157" s="12" t="s">
        <v>455</v>
      </c>
      <c r="B3157" s="12" t="s">
        <v>4</v>
      </c>
      <c r="C3157" s="12">
        <v>2014</v>
      </c>
      <c r="D3157" s="12" t="s">
        <v>379</v>
      </c>
      <c r="E3157" s="12" t="s">
        <v>367</v>
      </c>
      <c r="F3157" s="12">
        <v>5</v>
      </c>
      <c r="G3157" s="15">
        <v>426059.0400000001</v>
      </c>
    </row>
    <row r="3158" spans="1:7" x14ac:dyDescent="0.2">
      <c r="A3158" s="12" t="s">
        <v>452</v>
      </c>
      <c r="B3158" s="12" t="s">
        <v>4</v>
      </c>
      <c r="C3158" s="12">
        <v>2013</v>
      </c>
      <c r="D3158" s="12" t="s">
        <v>380</v>
      </c>
      <c r="E3158" s="12" t="s">
        <v>369</v>
      </c>
      <c r="F3158" s="12">
        <v>7</v>
      </c>
      <c r="G3158" s="15">
        <v>425534.63000000006</v>
      </c>
    </row>
    <row r="3159" spans="1:7" x14ac:dyDescent="0.2">
      <c r="A3159" s="12" t="s">
        <v>411</v>
      </c>
      <c r="B3159" s="12" t="s">
        <v>4</v>
      </c>
      <c r="C3159" s="12">
        <v>2013</v>
      </c>
      <c r="D3159" s="12" t="s">
        <v>380</v>
      </c>
      <c r="E3159" s="12" t="s">
        <v>369</v>
      </c>
      <c r="F3159" s="12">
        <v>7</v>
      </c>
      <c r="G3159" s="15">
        <v>424057.99000000011</v>
      </c>
    </row>
    <row r="3160" spans="1:7" x14ac:dyDescent="0.2">
      <c r="A3160" s="12" t="s">
        <v>430</v>
      </c>
      <c r="B3160" s="12" t="s">
        <v>4</v>
      </c>
      <c r="C3160" s="12">
        <v>2011</v>
      </c>
      <c r="D3160" s="12" t="s">
        <v>381</v>
      </c>
      <c r="E3160" s="12" t="s">
        <v>372</v>
      </c>
      <c r="F3160" s="12">
        <v>10</v>
      </c>
      <c r="G3160" s="15">
        <v>422346.77999999997</v>
      </c>
    </row>
    <row r="3161" spans="1:7" x14ac:dyDescent="0.2">
      <c r="A3161" s="12" t="s">
        <v>423</v>
      </c>
      <c r="B3161" s="12" t="s">
        <v>4</v>
      </c>
      <c r="C3161" s="12">
        <v>2014</v>
      </c>
      <c r="D3161" s="12" t="s">
        <v>380</v>
      </c>
      <c r="E3161" s="12" t="s">
        <v>371</v>
      </c>
      <c r="F3161" s="12">
        <v>9</v>
      </c>
      <c r="G3161" s="15">
        <v>420694.45000000007</v>
      </c>
    </row>
    <row r="3162" spans="1:7" x14ac:dyDescent="0.2">
      <c r="A3162" s="12" t="s">
        <v>455</v>
      </c>
      <c r="B3162" s="12" t="s">
        <v>4</v>
      </c>
      <c r="C3162" s="12">
        <v>2014</v>
      </c>
      <c r="D3162" s="12" t="s">
        <v>379</v>
      </c>
      <c r="E3162" s="12" t="s">
        <v>366</v>
      </c>
      <c r="F3162" s="12">
        <v>4</v>
      </c>
      <c r="G3162" s="15">
        <v>418286.05000000005</v>
      </c>
    </row>
    <row r="3163" spans="1:7" x14ac:dyDescent="0.2">
      <c r="A3163" s="12" t="s">
        <v>455</v>
      </c>
      <c r="B3163" s="12" t="s">
        <v>4</v>
      </c>
      <c r="C3163" s="12">
        <v>2014</v>
      </c>
      <c r="D3163" s="12" t="s">
        <v>381</v>
      </c>
      <c r="E3163" s="12" t="s">
        <v>373</v>
      </c>
      <c r="F3163" s="12">
        <v>11</v>
      </c>
      <c r="G3163" s="15">
        <v>413242.60000000003</v>
      </c>
    </row>
    <row r="3164" spans="1:7" x14ac:dyDescent="0.2">
      <c r="A3164" s="12" t="s">
        <v>438</v>
      </c>
      <c r="B3164" s="12" t="s">
        <v>4</v>
      </c>
      <c r="C3164" s="12">
        <v>2014</v>
      </c>
      <c r="D3164" s="12" t="s">
        <v>381</v>
      </c>
      <c r="E3164" s="12" t="s">
        <v>374</v>
      </c>
      <c r="F3164" s="12">
        <v>12</v>
      </c>
      <c r="G3164" s="15">
        <v>412171.49000000005</v>
      </c>
    </row>
    <row r="3165" spans="1:7" x14ac:dyDescent="0.2">
      <c r="A3165" s="12" t="s">
        <v>449</v>
      </c>
      <c r="B3165" s="12" t="s">
        <v>4</v>
      </c>
      <c r="C3165" s="12">
        <v>2011</v>
      </c>
      <c r="D3165" s="12" t="s">
        <v>379</v>
      </c>
      <c r="E3165" s="12" t="s">
        <v>367</v>
      </c>
      <c r="F3165" s="12">
        <v>5</v>
      </c>
      <c r="G3165" s="15">
        <v>408724.65000000008</v>
      </c>
    </row>
    <row r="3166" spans="1:7" x14ac:dyDescent="0.2">
      <c r="A3166" s="12" t="s">
        <v>417</v>
      </c>
      <c r="B3166" s="12" t="s">
        <v>4</v>
      </c>
      <c r="C3166" s="12">
        <v>2014</v>
      </c>
      <c r="D3166" s="12" t="s">
        <v>380</v>
      </c>
      <c r="E3166" s="12" t="s">
        <v>370</v>
      </c>
      <c r="F3166" s="12">
        <v>8</v>
      </c>
      <c r="G3166" s="15">
        <v>406996.73000000004</v>
      </c>
    </row>
    <row r="3167" spans="1:7" x14ac:dyDescent="0.2">
      <c r="A3167" s="12" t="s">
        <v>455</v>
      </c>
      <c r="B3167" s="12" t="s">
        <v>4</v>
      </c>
      <c r="C3167" s="12">
        <v>2014</v>
      </c>
      <c r="D3167" s="12" t="s">
        <v>380</v>
      </c>
      <c r="E3167" s="12" t="s">
        <v>371</v>
      </c>
      <c r="F3167" s="12">
        <v>9</v>
      </c>
      <c r="G3167" s="15">
        <v>406434.41000000003</v>
      </c>
    </row>
    <row r="3168" spans="1:7" x14ac:dyDescent="0.2">
      <c r="A3168" s="12" t="s">
        <v>417</v>
      </c>
      <c r="B3168" s="12" t="s">
        <v>4</v>
      </c>
      <c r="C3168" s="12">
        <v>2014</v>
      </c>
      <c r="D3168" s="12" t="s">
        <v>382</v>
      </c>
      <c r="E3168" s="12" t="s">
        <v>377</v>
      </c>
      <c r="F3168" s="12">
        <v>3</v>
      </c>
      <c r="G3168" s="15">
        <v>385263.49</v>
      </c>
    </row>
    <row r="3169" spans="1:7" x14ac:dyDescent="0.2">
      <c r="A3169" s="12" t="s">
        <v>417</v>
      </c>
      <c r="B3169" s="12" t="s">
        <v>4</v>
      </c>
      <c r="C3169" s="12">
        <v>2014</v>
      </c>
      <c r="D3169" s="12" t="s">
        <v>379</v>
      </c>
      <c r="E3169" s="12" t="s">
        <v>366</v>
      </c>
      <c r="F3169" s="12">
        <v>4</v>
      </c>
      <c r="G3169" s="15">
        <v>384053.46000000014</v>
      </c>
    </row>
    <row r="3170" spans="1:7" x14ac:dyDescent="0.2">
      <c r="A3170" s="12" t="s">
        <v>453</v>
      </c>
      <c r="B3170" s="12" t="s">
        <v>4</v>
      </c>
      <c r="C3170" s="12">
        <v>2010</v>
      </c>
      <c r="D3170" s="12" t="s">
        <v>382</v>
      </c>
      <c r="E3170" s="12" t="s">
        <v>377</v>
      </c>
      <c r="F3170" s="12">
        <v>3</v>
      </c>
      <c r="G3170" s="15">
        <v>383677.04000000004</v>
      </c>
    </row>
    <row r="3171" spans="1:7" x14ac:dyDescent="0.2">
      <c r="A3171" s="12" t="s">
        <v>433</v>
      </c>
      <c r="B3171" s="12" t="s">
        <v>4</v>
      </c>
      <c r="C3171" s="12">
        <v>2013</v>
      </c>
      <c r="D3171" s="12" t="s">
        <v>381</v>
      </c>
      <c r="E3171" s="12" t="s">
        <v>374</v>
      </c>
      <c r="F3171" s="12">
        <v>12</v>
      </c>
      <c r="G3171" s="15">
        <v>374875.92</v>
      </c>
    </row>
    <row r="3172" spans="1:7" x14ac:dyDescent="0.2">
      <c r="A3172" s="12" t="s">
        <v>449</v>
      </c>
      <c r="B3172" s="12" t="s">
        <v>4</v>
      </c>
      <c r="C3172" s="12">
        <v>2011</v>
      </c>
      <c r="D3172" s="12" t="s">
        <v>379</v>
      </c>
      <c r="E3172" s="12" t="s">
        <v>368</v>
      </c>
      <c r="F3172" s="12">
        <v>6</v>
      </c>
      <c r="G3172" s="15">
        <v>374002.83999999997</v>
      </c>
    </row>
    <row r="3173" spans="1:7" x14ac:dyDescent="0.2">
      <c r="A3173" s="12" t="s">
        <v>433</v>
      </c>
      <c r="B3173" s="12" t="s">
        <v>4</v>
      </c>
      <c r="C3173" s="12">
        <v>2014</v>
      </c>
      <c r="D3173" s="12" t="s">
        <v>382</v>
      </c>
      <c r="E3173" s="12" t="s">
        <v>375</v>
      </c>
      <c r="F3173" s="12">
        <v>1</v>
      </c>
      <c r="G3173" s="15">
        <v>373636.34999999986</v>
      </c>
    </row>
    <row r="3174" spans="1:7" x14ac:dyDescent="0.2">
      <c r="A3174" s="12" t="s">
        <v>436</v>
      </c>
      <c r="B3174" s="12" t="s">
        <v>4</v>
      </c>
      <c r="C3174" s="12">
        <v>2012</v>
      </c>
      <c r="D3174" s="12" t="s">
        <v>382</v>
      </c>
      <c r="E3174" s="12" t="s">
        <v>376</v>
      </c>
      <c r="F3174" s="12">
        <v>2</v>
      </c>
      <c r="G3174" s="15">
        <v>371911.74000000005</v>
      </c>
    </row>
    <row r="3175" spans="1:7" x14ac:dyDescent="0.2">
      <c r="A3175" s="12" t="s">
        <v>430</v>
      </c>
      <c r="B3175" s="12" t="s">
        <v>4</v>
      </c>
      <c r="C3175" s="12">
        <v>2012</v>
      </c>
      <c r="D3175" s="12" t="s">
        <v>382</v>
      </c>
      <c r="E3175" s="12" t="s">
        <v>375</v>
      </c>
      <c r="F3175" s="12">
        <v>1</v>
      </c>
      <c r="G3175" s="15">
        <v>370904.20999999985</v>
      </c>
    </row>
    <row r="3176" spans="1:7" x14ac:dyDescent="0.2">
      <c r="A3176" s="12" t="s">
        <v>441</v>
      </c>
      <c r="B3176" s="12" t="s">
        <v>11</v>
      </c>
      <c r="C3176" s="12">
        <v>2010</v>
      </c>
      <c r="D3176" s="12" t="s">
        <v>382</v>
      </c>
      <c r="E3176" s="12" t="s">
        <v>375</v>
      </c>
      <c r="F3176" s="12">
        <v>1</v>
      </c>
      <c r="G3176" s="15">
        <v>0</v>
      </c>
    </row>
    <row r="3177" spans="1:7" x14ac:dyDescent="0.2">
      <c r="A3177" s="12" t="s">
        <v>441</v>
      </c>
      <c r="B3177" s="12" t="s">
        <v>11</v>
      </c>
      <c r="C3177" s="12">
        <v>2010</v>
      </c>
      <c r="D3177" s="12" t="s">
        <v>382</v>
      </c>
      <c r="E3177" s="12" t="s">
        <v>376</v>
      </c>
      <c r="F3177" s="12">
        <v>2</v>
      </c>
      <c r="G3177" s="15">
        <v>0</v>
      </c>
    </row>
    <row r="3178" spans="1:7" x14ac:dyDescent="0.2">
      <c r="A3178" s="12" t="s">
        <v>441</v>
      </c>
      <c r="B3178" s="12" t="s">
        <v>11</v>
      </c>
      <c r="C3178" s="12">
        <v>2010</v>
      </c>
      <c r="D3178" s="12" t="s">
        <v>382</v>
      </c>
      <c r="E3178" s="12" t="s">
        <v>377</v>
      </c>
      <c r="F3178" s="12">
        <v>3</v>
      </c>
      <c r="G3178" s="15">
        <v>0</v>
      </c>
    </row>
    <row r="3179" spans="1:7" x14ac:dyDescent="0.2">
      <c r="A3179" s="12" t="s">
        <v>441</v>
      </c>
      <c r="B3179" s="12" t="s">
        <v>11</v>
      </c>
      <c r="C3179" s="12">
        <v>2010</v>
      </c>
      <c r="D3179" s="12" t="s">
        <v>379</v>
      </c>
      <c r="E3179" s="12" t="s">
        <v>366</v>
      </c>
      <c r="F3179" s="12">
        <v>4</v>
      </c>
      <c r="G3179" s="15">
        <v>0</v>
      </c>
    </row>
    <row r="3180" spans="1:7" x14ac:dyDescent="0.2">
      <c r="A3180" s="12" t="s">
        <v>441</v>
      </c>
      <c r="B3180" s="12" t="s">
        <v>11</v>
      </c>
      <c r="C3180" s="12">
        <v>2010</v>
      </c>
      <c r="D3180" s="12" t="s">
        <v>379</v>
      </c>
      <c r="E3180" s="12" t="s">
        <v>367</v>
      </c>
      <c r="F3180" s="12">
        <v>5</v>
      </c>
      <c r="G3180" s="15">
        <v>0</v>
      </c>
    </row>
    <row r="3181" spans="1:7" x14ac:dyDescent="0.2">
      <c r="A3181" s="12" t="s">
        <v>441</v>
      </c>
      <c r="B3181" s="12" t="s">
        <v>11</v>
      </c>
      <c r="C3181" s="12">
        <v>2010</v>
      </c>
      <c r="D3181" s="12" t="s">
        <v>379</v>
      </c>
      <c r="E3181" s="12" t="s">
        <v>368</v>
      </c>
      <c r="F3181" s="12">
        <v>6</v>
      </c>
      <c r="G3181" s="15">
        <v>0</v>
      </c>
    </row>
    <row r="3182" spans="1:7" x14ac:dyDescent="0.2">
      <c r="A3182" s="12" t="s">
        <v>441</v>
      </c>
      <c r="B3182" s="12" t="s">
        <v>11</v>
      </c>
      <c r="C3182" s="12">
        <v>2010</v>
      </c>
      <c r="D3182" s="12" t="s">
        <v>380</v>
      </c>
      <c r="E3182" s="12" t="s">
        <v>369</v>
      </c>
      <c r="F3182" s="12">
        <v>7</v>
      </c>
      <c r="G3182" s="15">
        <v>0</v>
      </c>
    </row>
    <row r="3183" spans="1:7" x14ac:dyDescent="0.2">
      <c r="A3183" s="12" t="s">
        <v>441</v>
      </c>
      <c r="B3183" s="12" t="s">
        <v>11</v>
      </c>
      <c r="C3183" s="12">
        <v>2010</v>
      </c>
      <c r="D3183" s="12" t="s">
        <v>380</v>
      </c>
      <c r="E3183" s="12" t="s">
        <v>370</v>
      </c>
      <c r="F3183" s="12">
        <v>8</v>
      </c>
      <c r="G3183" s="15">
        <v>0</v>
      </c>
    </row>
    <row r="3184" spans="1:7" x14ac:dyDescent="0.2">
      <c r="A3184" s="12" t="s">
        <v>441</v>
      </c>
      <c r="B3184" s="12" t="s">
        <v>11</v>
      </c>
      <c r="C3184" s="12">
        <v>2010</v>
      </c>
      <c r="D3184" s="12" t="s">
        <v>380</v>
      </c>
      <c r="E3184" s="12" t="s">
        <v>371</v>
      </c>
      <c r="F3184" s="12">
        <v>9</v>
      </c>
      <c r="G3184" s="15">
        <v>0</v>
      </c>
    </row>
    <row r="3185" spans="1:7" x14ac:dyDescent="0.2">
      <c r="A3185" s="12" t="s">
        <v>441</v>
      </c>
      <c r="B3185" s="12" t="s">
        <v>11</v>
      </c>
      <c r="C3185" s="12">
        <v>2010</v>
      </c>
      <c r="D3185" s="12" t="s">
        <v>381</v>
      </c>
      <c r="E3185" s="12" t="s">
        <v>372</v>
      </c>
      <c r="F3185" s="12">
        <v>10</v>
      </c>
      <c r="G3185" s="15">
        <v>0</v>
      </c>
    </row>
    <row r="3186" spans="1:7" x14ac:dyDescent="0.2">
      <c r="A3186" s="12" t="s">
        <v>441</v>
      </c>
      <c r="B3186" s="12" t="s">
        <v>11</v>
      </c>
      <c r="C3186" s="12">
        <v>2010</v>
      </c>
      <c r="D3186" s="12" t="s">
        <v>381</v>
      </c>
      <c r="E3186" s="12" t="s">
        <v>373</v>
      </c>
      <c r="F3186" s="12">
        <v>11</v>
      </c>
      <c r="G3186" s="15">
        <v>0</v>
      </c>
    </row>
    <row r="3187" spans="1:7" x14ac:dyDescent="0.2">
      <c r="A3187" s="12" t="s">
        <v>441</v>
      </c>
      <c r="B3187" s="12" t="s">
        <v>11</v>
      </c>
      <c r="C3187" s="12">
        <v>2010</v>
      </c>
      <c r="D3187" s="12" t="s">
        <v>381</v>
      </c>
      <c r="E3187" s="12" t="s">
        <v>374</v>
      </c>
      <c r="F3187" s="12">
        <v>12</v>
      </c>
      <c r="G3187" s="15">
        <v>57.123018999999999</v>
      </c>
    </row>
    <row r="3188" spans="1:7" x14ac:dyDescent="0.2">
      <c r="A3188" s="12" t="s">
        <v>441</v>
      </c>
      <c r="B3188" s="12" t="s">
        <v>11</v>
      </c>
      <c r="C3188" s="12">
        <v>2011</v>
      </c>
      <c r="D3188" s="12" t="s">
        <v>382</v>
      </c>
      <c r="E3188" s="12" t="s">
        <v>375</v>
      </c>
      <c r="F3188" s="12">
        <v>1</v>
      </c>
      <c r="G3188" s="15">
        <v>0</v>
      </c>
    </row>
    <row r="3189" spans="1:7" x14ac:dyDescent="0.2">
      <c r="A3189" s="12" t="s">
        <v>441</v>
      </c>
      <c r="B3189" s="12" t="s">
        <v>11</v>
      </c>
      <c r="C3189" s="12">
        <v>2011</v>
      </c>
      <c r="D3189" s="12" t="s">
        <v>382</v>
      </c>
      <c r="E3189" s="12" t="s">
        <v>376</v>
      </c>
      <c r="F3189" s="12">
        <v>2</v>
      </c>
      <c r="G3189" s="15">
        <v>0</v>
      </c>
    </row>
    <row r="3190" spans="1:7" x14ac:dyDescent="0.2">
      <c r="A3190" s="12" t="s">
        <v>441</v>
      </c>
      <c r="B3190" s="12" t="s">
        <v>11</v>
      </c>
      <c r="C3190" s="12">
        <v>2011</v>
      </c>
      <c r="D3190" s="12" t="s">
        <v>382</v>
      </c>
      <c r="E3190" s="12" t="s">
        <v>377</v>
      </c>
      <c r="F3190" s="12">
        <v>3</v>
      </c>
      <c r="G3190" s="15">
        <v>0</v>
      </c>
    </row>
    <row r="3191" spans="1:7" x14ac:dyDescent="0.2">
      <c r="A3191" s="12" t="s">
        <v>441</v>
      </c>
      <c r="B3191" s="12" t="s">
        <v>11</v>
      </c>
      <c r="C3191" s="12">
        <v>2011</v>
      </c>
      <c r="D3191" s="12" t="s">
        <v>379</v>
      </c>
      <c r="E3191" s="12" t="s">
        <v>366</v>
      </c>
      <c r="F3191" s="12">
        <v>4</v>
      </c>
      <c r="G3191" s="15">
        <v>0</v>
      </c>
    </row>
    <row r="3192" spans="1:7" x14ac:dyDescent="0.2">
      <c r="A3192" s="12" t="s">
        <v>441</v>
      </c>
      <c r="B3192" s="12" t="s">
        <v>11</v>
      </c>
      <c r="C3192" s="12">
        <v>2011</v>
      </c>
      <c r="D3192" s="12" t="s">
        <v>379</v>
      </c>
      <c r="E3192" s="12" t="s">
        <v>367</v>
      </c>
      <c r="F3192" s="12">
        <v>5</v>
      </c>
      <c r="G3192" s="15">
        <v>0</v>
      </c>
    </row>
    <row r="3193" spans="1:7" x14ac:dyDescent="0.2">
      <c r="A3193" s="12" t="s">
        <v>441</v>
      </c>
      <c r="B3193" s="12" t="s">
        <v>11</v>
      </c>
      <c r="C3193" s="12">
        <v>2011</v>
      </c>
      <c r="D3193" s="12" t="s">
        <v>379</v>
      </c>
      <c r="E3193" s="12" t="s">
        <v>368</v>
      </c>
      <c r="F3193" s="12">
        <v>6</v>
      </c>
      <c r="G3193" s="15">
        <v>0</v>
      </c>
    </row>
    <row r="3194" spans="1:7" x14ac:dyDescent="0.2">
      <c r="A3194" s="12" t="s">
        <v>441</v>
      </c>
      <c r="B3194" s="12" t="s">
        <v>11</v>
      </c>
      <c r="C3194" s="12">
        <v>2011</v>
      </c>
      <c r="D3194" s="12" t="s">
        <v>380</v>
      </c>
      <c r="E3194" s="12" t="s">
        <v>369</v>
      </c>
      <c r="F3194" s="12">
        <v>7</v>
      </c>
      <c r="G3194" s="15">
        <v>0</v>
      </c>
    </row>
    <row r="3195" spans="1:7" x14ac:dyDescent="0.2">
      <c r="A3195" s="12" t="s">
        <v>441</v>
      </c>
      <c r="B3195" s="12" t="s">
        <v>11</v>
      </c>
      <c r="C3195" s="12">
        <v>2011</v>
      </c>
      <c r="D3195" s="12" t="s">
        <v>380</v>
      </c>
      <c r="E3195" s="12" t="s">
        <v>370</v>
      </c>
      <c r="F3195" s="12">
        <v>8</v>
      </c>
      <c r="G3195" s="15">
        <v>0</v>
      </c>
    </row>
    <row r="3196" spans="1:7" x14ac:dyDescent="0.2">
      <c r="A3196" s="12" t="s">
        <v>441</v>
      </c>
      <c r="B3196" s="12" t="s">
        <v>11</v>
      </c>
      <c r="C3196" s="12">
        <v>2011</v>
      </c>
      <c r="D3196" s="12" t="s">
        <v>380</v>
      </c>
      <c r="E3196" s="12" t="s">
        <v>371</v>
      </c>
      <c r="F3196" s="12">
        <v>9</v>
      </c>
      <c r="G3196" s="15">
        <v>0</v>
      </c>
    </row>
    <row r="3197" spans="1:7" x14ac:dyDescent="0.2">
      <c r="A3197" s="12" t="s">
        <v>441</v>
      </c>
      <c r="B3197" s="12" t="s">
        <v>11</v>
      </c>
      <c r="C3197" s="12">
        <v>2011</v>
      </c>
      <c r="D3197" s="12" t="s">
        <v>381</v>
      </c>
      <c r="E3197" s="12" t="s">
        <v>372</v>
      </c>
      <c r="F3197" s="12">
        <v>10</v>
      </c>
      <c r="G3197" s="15">
        <v>0</v>
      </c>
    </row>
    <row r="3198" spans="1:7" x14ac:dyDescent="0.2">
      <c r="A3198" s="12" t="s">
        <v>441</v>
      </c>
      <c r="B3198" s="12" t="s">
        <v>11</v>
      </c>
      <c r="C3198" s="12">
        <v>2011</v>
      </c>
      <c r="D3198" s="12" t="s">
        <v>381</v>
      </c>
      <c r="E3198" s="12" t="s">
        <v>373</v>
      </c>
      <c r="F3198" s="12">
        <v>11</v>
      </c>
      <c r="G3198" s="15">
        <v>0</v>
      </c>
    </row>
    <row r="3199" spans="1:7" x14ac:dyDescent="0.2">
      <c r="A3199" s="12" t="s">
        <v>441</v>
      </c>
      <c r="B3199" s="12" t="s">
        <v>11</v>
      </c>
      <c r="C3199" s="12">
        <v>2011</v>
      </c>
      <c r="D3199" s="12" t="s">
        <v>381</v>
      </c>
      <c r="E3199" s="12" t="s">
        <v>374</v>
      </c>
      <c r="F3199" s="12">
        <v>12</v>
      </c>
      <c r="G3199" s="15">
        <v>0</v>
      </c>
    </row>
    <row r="3200" spans="1:7" x14ac:dyDescent="0.2">
      <c r="A3200" s="12" t="s">
        <v>441</v>
      </c>
      <c r="B3200" s="12" t="s">
        <v>74</v>
      </c>
      <c r="C3200" s="12">
        <v>2010</v>
      </c>
      <c r="D3200" s="12" t="s">
        <v>382</v>
      </c>
      <c r="E3200" s="12" t="s">
        <v>375</v>
      </c>
      <c r="F3200" s="12">
        <v>1</v>
      </c>
      <c r="G3200" s="15">
        <v>0</v>
      </c>
    </row>
    <row r="3201" spans="1:7" x14ac:dyDescent="0.2">
      <c r="A3201" s="12" t="s">
        <v>441</v>
      </c>
      <c r="B3201" s="12" t="s">
        <v>74</v>
      </c>
      <c r="C3201" s="12">
        <v>2010</v>
      </c>
      <c r="D3201" s="12" t="s">
        <v>382</v>
      </c>
      <c r="E3201" s="12" t="s">
        <v>376</v>
      </c>
      <c r="F3201" s="12">
        <v>2</v>
      </c>
      <c r="G3201" s="15">
        <v>0</v>
      </c>
    </row>
    <row r="3202" spans="1:7" x14ac:dyDescent="0.2">
      <c r="A3202" s="12" t="s">
        <v>441</v>
      </c>
      <c r="B3202" s="12" t="s">
        <v>74</v>
      </c>
      <c r="C3202" s="12">
        <v>2010</v>
      </c>
      <c r="D3202" s="12" t="s">
        <v>382</v>
      </c>
      <c r="E3202" s="12" t="s">
        <v>377</v>
      </c>
      <c r="F3202" s="12">
        <v>3</v>
      </c>
      <c r="G3202" s="15">
        <v>0</v>
      </c>
    </row>
    <row r="3203" spans="1:7" x14ac:dyDescent="0.2">
      <c r="A3203" s="12" t="s">
        <v>441</v>
      </c>
      <c r="B3203" s="12" t="s">
        <v>74</v>
      </c>
      <c r="C3203" s="12">
        <v>2010</v>
      </c>
      <c r="D3203" s="12" t="s">
        <v>379</v>
      </c>
      <c r="E3203" s="12" t="s">
        <v>366</v>
      </c>
      <c r="F3203" s="12">
        <v>4</v>
      </c>
      <c r="G3203" s="15">
        <v>0</v>
      </c>
    </row>
    <row r="3204" spans="1:7" x14ac:dyDescent="0.2">
      <c r="A3204" s="12" t="s">
        <v>441</v>
      </c>
      <c r="B3204" s="12" t="s">
        <v>74</v>
      </c>
      <c r="C3204" s="12">
        <v>2010</v>
      </c>
      <c r="D3204" s="12" t="s">
        <v>379</v>
      </c>
      <c r="E3204" s="12" t="s">
        <v>367</v>
      </c>
      <c r="F3204" s="12">
        <v>5</v>
      </c>
      <c r="G3204" s="15">
        <v>0</v>
      </c>
    </row>
    <row r="3205" spans="1:7" x14ac:dyDescent="0.2">
      <c r="A3205" s="12" t="s">
        <v>441</v>
      </c>
      <c r="B3205" s="12" t="s">
        <v>74</v>
      </c>
      <c r="C3205" s="12">
        <v>2010</v>
      </c>
      <c r="D3205" s="12" t="s">
        <v>379</v>
      </c>
      <c r="E3205" s="12" t="s">
        <v>368</v>
      </c>
      <c r="F3205" s="12">
        <v>6</v>
      </c>
      <c r="G3205" s="15">
        <v>0</v>
      </c>
    </row>
    <row r="3206" spans="1:7" x14ac:dyDescent="0.2">
      <c r="A3206" s="12" t="s">
        <v>441</v>
      </c>
      <c r="B3206" s="12" t="s">
        <v>74</v>
      </c>
      <c r="C3206" s="12">
        <v>2010</v>
      </c>
      <c r="D3206" s="12" t="s">
        <v>380</v>
      </c>
      <c r="E3206" s="12" t="s">
        <v>369</v>
      </c>
      <c r="F3206" s="12">
        <v>7</v>
      </c>
      <c r="G3206" s="15">
        <v>0</v>
      </c>
    </row>
    <row r="3207" spans="1:7" x14ac:dyDescent="0.2">
      <c r="A3207" s="12" t="s">
        <v>441</v>
      </c>
      <c r="B3207" s="12" t="s">
        <v>74</v>
      </c>
      <c r="C3207" s="12">
        <v>2010</v>
      </c>
      <c r="D3207" s="12" t="s">
        <v>380</v>
      </c>
      <c r="E3207" s="12" t="s">
        <v>370</v>
      </c>
      <c r="F3207" s="12">
        <v>8</v>
      </c>
      <c r="G3207" s="15">
        <v>0</v>
      </c>
    </row>
    <row r="3208" spans="1:7" x14ac:dyDescent="0.2">
      <c r="A3208" s="12" t="s">
        <v>441</v>
      </c>
      <c r="B3208" s="12" t="s">
        <v>74</v>
      </c>
      <c r="C3208" s="12">
        <v>2010</v>
      </c>
      <c r="D3208" s="12" t="s">
        <v>380</v>
      </c>
      <c r="E3208" s="12" t="s">
        <v>371</v>
      </c>
      <c r="F3208" s="12">
        <v>9</v>
      </c>
      <c r="G3208" s="15">
        <v>0</v>
      </c>
    </row>
    <row r="3209" spans="1:7" x14ac:dyDescent="0.2">
      <c r="A3209" s="12" t="s">
        <v>441</v>
      </c>
      <c r="B3209" s="12" t="s">
        <v>74</v>
      </c>
      <c r="C3209" s="12">
        <v>2010</v>
      </c>
      <c r="D3209" s="12" t="s">
        <v>381</v>
      </c>
      <c r="E3209" s="12" t="s">
        <v>372</v>
      </c>
      <c r="F3209" s="12">
        <v>10</v>
      </c>
      <c r="G3209" s="15">
        <v>0</v>
      </c>
    </row>
    <row r="3210" spans="1:7" x14ac:dyDescent="0.2">
      <c r="A3210" s="12" t="s">
        <v>441</v>
      </c>
      <c r="B3210" s="12" t="s">
        <v>74</v>
      </c>
      <c r="C3210" s="12">
        <v>2010</v>
      </c>
      <c r="D3210" s="12" t="s">
        <v>381</v>
      </c>
      <c r="E3210" s="12" t="s">
        <v>373</v>
      </c>
      <c r="F3210" s="12">
        <v>11</v>
      </c>
      <c r="G3210" s="15">
        <v>0</v>
      </c>
    </row>
    <row r="3211" spans="1:7" x14ac:dyDescent="0.2">
      <c r="A3211" s="12" t="s">
        <v>441</v>
      </c>
      <c r="B3211" s="12" t="s">
        <v>74</v>
      </c>
      <c r="C3211" s="12">
        <v>2010</v>
      </c>
      <c r="D3211" s="12" t="s">
        <v>381</v>
      </c>
      <c r="E3211" s="12" t="s">
        <v>374</v>
      </c>
      <c r="F3211" s="12">
        <v>12</v>
      </c>
      <c r="G3211" s="15">
        <v>56</v>
      </c>
    </row>
    <row r="3212" spans="1:7" x14ac:dyDescent="0.2">
      <c r="A3212" s="12" t="s">
        <v>441</v>
      </c>
      <c r="B3212" s="12" t="s">
        <v>74</v>
      </c>
      <c r="C3212" s="12">
        <v>2011</v>
      </c>
      <c r="D3212" s="12" t="s">
        <v>382</v>
      </c>
      <c r="E3212" s="12" t="s">
        <v>375</v>
      </c>
      <c r="F3212" s="12">
        <v>1</v>
      </c>
      <c r="G3212" s="15">
        <v>0</v>
      </c>
    </row>
    <row r="3213" spans="1:7" x14ac:dyDescent="0.2">
      <c r="A3213" s="12" t="s">
        <v>441</v>
      </c>
      <c r="B3213" s="12" t="s">
        <v>74</v>
      </c>
      <c r="C3213" s="12">
        <v>2011</v>
      </c>
      <c r="D3213" s="12" t="s">
        <v>382</v>
      </c>
      <c r="E3213" s="12" t="s">
        <v>376</v>
      </c>
      <c r="F3213" s="12">
        <v>2</v>
      </c>
      <c r="G3213" s="15">
        <v>0</v>
      </c>
    </row>
    <row r="3214" spans="1:7" x14ac:dyDescent="0.2">
      <c r="A3214" s="12" t="s">
        <v>441</v>
      </c>
      <c r="B3214" s="12" t="s">
        <v>74</v>
      </c>
      <c r="C3214" s="12">
        <v>2011</v>
      </c>
      <c r="D3214" s="12" t="s">
        <v>382</v>
      </c>
      <c r="E3214" s="12" t="s">
        <v>377</v>
      </c>
      <c r="F3214" s="12">
        <v>3</v>
      </c>
      <c r="G3214" s="15">
        <v>0</v>
      </c>
    </row>
    <row r="3215" spans="1:7" x14ac:dyDescent="0.2">
      <c r="A3215" s="12" t="s">
        <v>441</v>
      </c>
      <c r="B3215" s="12" t="s">
        <v>74</v>
      </c>
      <c r="C3215" s="12">
        <v>2011</v>
      </c>
      <c r="D3215" s="12" t="s">
        <v>379</v>
      </c>
      <c r="E3215" s="12" t="s">
        <v>366</v>
      </c>
      <c r="F3215" s="12">
        <v>4</v>
      </c>
      <c r="G3215" s="15">
        <v>0</v>
      </c>
    </row>
    <row r="3216" spans="1:7" x14ac:dyDescent="0.2">
      <c r="A3216" s="12" t="s">
        <v>441</v>
      </c>
      <c r="B3216" s="12" t="s">
        <v>74</v>
      </c>
      <c r="C3216" s="12">
        <v>2011</v>
      </c>
      <c r="D3216" s="12" t="s">
        <v>379</v>
      </c>
      <c r="E3216" s="12" t="s">
        <v>367</v>
      </c>
      <c r="F3216" s="12">
        <v>5</v>
      </c>
      <c r="G3216" s="15">
        <v>0</v>
      </c>
    </row>
    <row r="3217" spans="1:7" x14ac:dyDescent="0.2">
      <c r="A3217" s="12" t="s">
        <v>441</v>
      </c>
      <c r="B3217" s="12" t="s">
        <v>74</v>
      </c>
      <c r="C3217" s="12">
        <v>2011</v>
      </c>
      <c r="D3217" s="12" t="s">
        <v>379</v>
      </c>
      <c r="E3217" s="12" t="s">
        <v>368</v>
      </c>
      <c r="F3217" s="12">
        <v>6</v>
      </c>
      <c r="G3217" s="15">
        <v>0</v>
      </c>
    </row>
    <row r="3218" spans="1:7" x14ac:dyDescent="0.2">
      <c r="A3218" s="12" t="s">
        <v>441</v>
      </c>
      <c r="B3218" s="12" t="s">
        <v>74</v>
      </c>
      <c r="C3218" s="12">
        <v>2011</v>
      </c>
      <c r="D3218" s="12" t="s">
        <v>380</v>
      </c>
      <c r="E3218" s="12" t="s">
        <v>369</v>
      </c>
      <c r="F3218" s="12">
        <v>7</v>
      </c>
      <c r="G3218" s="15">
        <v>0</v>
      </c>
    </row>
    <row r="3219" spans="1:7" x14ac:dyDescent="0.2">
      <c r="A3219" s="12" t="s">
        <v>441</v>
      </c>
      <c r="B3219" s="12" t="s">
        <v>74</v>
      </c>
      <c r="C3219" s="12">
        <v>2011</v>
      </c>
      <c r="D3219" s="12" t="s">
        <v>380</v>
      </c>
      <c r="E3219" s="12" t="s">
        <v>370</v>
      </c>
      <c r="F3219" s="12">
        <v>8</v>
      </c>
      <c r="G3219" s="15">
        <v>0</v>
      </c>
    </row>
    <row r="3220" spans="1:7" x14ac:dyDescent="0.2">
      <c r="A3220" s="12" t="s">
        <v>441</v>
      </c>
      <c r="B3220" s="12" t="s">
        <v>74</v>
      </c>
      <c r="C3220" s="12">
        <v>2011</v>
      </c>
      <c r="D3220" s="12" t="s">
        <v>380</v>
      </c>
      <c r="E3220" s="12" t="s">
        <v>371</v>
      </c>
      <c r="F3220" s="12">
        <v>9</v>
      </c>
      <c r="G3220" s="15">
        <v>0</v>
      </c>
    </row>
    <row r="3221" spans="1:7" x14ac:dyDescent="0.2">
      <c r="A3221" s="12" t="s">
        <v>441</v>
      </c>
      <c r="B3221" s="12" t="s">
        <v>74</v>
      </c>
      <c r="C3221" s="12">
        <v>2011</v>
      </c>
      <c r="D3221" s="12" t="s">
        <v>381</v>
      </c>
      <c r="E3221" s="12" t="s">
        <v>372</v>
      </c>
      <c r="F3221" s="12">
        <v>10</v>
      </c>
      <c r="G3221" s="15">
        <v>0</v>
      </c>
    </row>
    <row r="3222" spans="1:7" x14ac:dyDescent="0.2">
      <c r="A3222" s="12" t="s">
        <v>441</v>
      </c>
      <c r="B3222" s="12" t="s">
        <v>74</v>
      </c>
      <c r="C3222" s="12">
        <v>2011</v>
      </c>
      <c r="D3222" s="12" t="s">
        <v>381</v>
      </c>
      <c r="E3222" s="12" t="s">
        <v>373</v>
      </c>
      <c r="F3222" s="12">
        <v>11</v>
      </c>
      <c r="G3222" s="15">
        <v>0</v>
      </c>
    </row>
    <row r="3223" spans="1:7" x14ac:dyDescent="0.2">
      <c r="A3223" s="12" t="s">
        <v>441</v>
      </c>
      <c r="B3223" s="12" t="s">
        <v>74</v>
      </c>
      <c r="C3223" s="12">
        <v>2011</v>
      </c>
      <c r="D3223" s="12" t="s">
        <v>381</v>
      </c>
      <c r="E3223" s="12" t="s">
        <v>374</v>
      </c>
      <c r="F3223" s="12">
        <v>12</v>
      </c>
      <c r="G3223" s="15">
        <v>0</v>
      </c>
    </row>
    <row r="3224" spans="1:7" x14ac:dyDescent="0.2">
      <c r="A3224" s="12" t="s">
        <v>455</v>
      </c>
      <c r="B3224" s="12" t="s">
        <v>4</v>
      </c>
      <c r="C3224" s="12">
        <v>2014</v>
      </c>
      <c r="D3224" s="12" t="s">
        <v>379</v>
      </c>
      <c r="E3224" s="12" t="s">
        <v>368</v>
      </c>
      <c r="F3224" s="12">
        <v>6</v>
      </c>
      <c r="G3224" s="15">
        <v>360029.41000000003</v>
      </c>
    </row>
    <row r="3225" spans="1:7" x14ac:dyDescent="0.2">
      <c r="A3225" s="12" t="s">
        <v>430</v>
      </c>
      <c r="B3225" s="12" t="s">
        <v>4</v>
      </c>
      <c r="C3225" s="12">
        <v>2012</v>
      </c>
      <c r="D3225" s="12" t="s">
        <v>381</v>
      </c>
      <c r="E3225" s="12" t="s">
        <v>373</v>
      </c>
      <c r="F3225" s="12">
        <v>11</v>
      </c>
      <c r="G3225" s="15">
        <v>357598.36999999982</v>
      </c>
    </row>
    <row r="3226" spans="1:7" x14ac:dyDescent="0.2">
      <c r="A3226" s="12" t="s">
        <v>430</v>
      </c>
      <c r="B3226" s="12" t="s">
        <v>4</v>
      </c>
      <c r="C3226" s="12">
        <v>2012</v>
      </c>
      <c r="D3226" s="12" t="s">
        <v>380</v>
      </c>
      <c r="E3226" s="12" t="s">
        <v>369</v>
      </c>
      <c r="F3226" s="12">
        <v>7</v>
      </c>
      <c r="G3226" s="15">
        <v>354156.39</v>
      </c>
    </row>
    <row r="3227" spans="1:7" x14ac:dyDescent="0.2">
      <c r="A3227" s="12" t="s">
        <v>433</v>
      </c>
      <c r="B3227" s="12" t="s">
        <v>4</v>
      </c>
      <c r="C3227" s="12">
        <v>2013</v>
      </c>
      <c r="D3227" s="12" t="s">
        <v>381</v>
      </c>
      <c r="E3227" s="12" t="s">
        <v>372</v>
      </c>
      <c r="F3227" s="12">
        <v>10</v>
      </c>
      <c r="G3227" s="15">
        <v>352174.12999999983</v>
      </c>
    </row>
    <row r="3228" spans="1:7" x14ac:dyDescent="0.2">
      <c r="A3228" s="12" t="s">
        <v>449</v>
      </c>
      <c r="B3228" s="12" t="s">
        <v>4</v>
      </c>
      <c r="C3228" s="12">
        <v>2011</v>
      </c>
      <c r="D3228" s="12" t="s">
        <v>379</v>
      </c>
      <c r="E3228" s="12" t="s">
        <v>366</v>
      </c>
      <c r="F3228" s="12">
        <v>4</v>
      </c>
      <c r="G3228" s="15">
        <v>349347.39999999997</v>
      </c>
    </row>
    <row r="3229" spans="1:7" x14ac:dyDescent="0.2">
      <c r="A3229" s="12" t="s">
        <v>452</v>
      </c>
      <c r="B3229" s="12" t="s">
        <v>4</v>
      </c>
      <c r="C3229" s="12">
        <v>2013</v>
      </c>
      <c r="D3229" s="12" t="s">
        <v>379</v>
      </c>
      <c r="E3229" s="12" t="s">
        <v>367</v>
      </c>
      <c r="F3229" s="12">
        <v>5</v>
      </c>
      <c r="G3229" s="15">
        <v>341561.9</v>
      </c>
    </row>
    <row r="3230" spans="1:7" x14ac:dyDescent="0.2">
      <c r="A3230" s="12" t="s">
        <v>449</v>
      </c>
      <c r="B3230" s="12" t="s">
        <v>4</v>
      </c>
      <c r="C3230" s="12">
        <v>2011</v>
      </c>
      <c r="D3230" s="12" t="s">
        <v>382</v>
      </c>
      <c r="E3230" s="12" t="s">
        <v>377</v>
      </c>
      <c r="F3230" s="12">
        <v>3</v>
      </c>
      <c r="G3230" s="15">
        <v>341362.44</v>
      </c>
    </row>
    <row r="3231" spans="1:7" x14ac:dyDescent="0.2">
      <c r="A3231" s="12" t="s">
        <v>449</v>
      </c>
      <c r="B3231" s="12" t="s">
        <v>4</v>
      </c>
      <c r="C3231" s="12">
        <v>2010</v>
      </c>
      <c r="D3231" s="12" t="s">
        <v>381</v>
      </c>
      <c r="E3231" s="12" t="s">
        <v>374</v>
      </c>
      <c r="F3231" s="12">
        <v>12</v>
      </c>
      <c r="G3231" s="15">
        <v>340525.31000000006</v>
      </c>
    </row>
    <row r="3232" spans="1:7" x14ac:dyDescent="0.2">
      <c r="A3232" s="12" t="s">
        <v>449</v>
      </c>
      <c r="B3232" s="12" t="s">
        <v>4</v>
      </c>
      <c r="C3232" s="12">
        <v>2012</v>
      </c>
      <c r="D3232" s="12" t="s">
        <v>379</v>
      </c>
      <c r="E3232" s="12" t="s">
        <v>368</v>
      </c>
      <c r="F3232" s="12">
        <v>6</v>
      </c>
      <c r="G3232" s="15">
        <v>338571.66</v>
      </c>
    </row>
    <row r="3233" spans="1:7" x14ac:dyDescent="0.2">
      <c r="A3233" s="12" t="s">
        <v>449</v>
      </c>
      <c r="B3233" s="12" t="s">
        <v>4</v>
      </c>
      <c r="C3233" s="12">
        <v>2011</v>
      </c>
      <c r="D3233" s="12" t="s">
        <v>381</v>
      </c>
      <c r="E3233" s="12" t="s">
        <v>373</v>
      </c>
      <c r="F3233" s="12">
        <v>11</v>
      </c>
      <c r="G3233" s="15">
        <v>334320.76</v>
      </c>
    </row>
    <row r="3234" spans="1:7" x14ac:dyDescent="0.2">
      <c r="A3234" s="12" t="s">
        <v>442</v>
      </c>
      <c r="B3234" s="12" t="s">
        <v>4</v>
      </c>
      <c r="C3234" s="12">
        <v>2011</v>
      </c>
      <c r="D3234" s="12" t="s">
        <v>379</v>
      </c>
      <c r="E3234" s="12" t="s">
        <v>367</v>
      </c>
      <c r="F3234" s="12">
        <v>5</v>
      </c>
      <c r="G3234" s="15">
        <v>332728.83999999997</v>
      </c>
    </row>
    <row r="3235" spans="1:7" x14ac:dyDescent="0.2">
      <c r="A3235" s="12" t="s">
        <v>447</v>
      </c>
      <c r="B3235" s="12" t="s">
        <v>4</v>
      </c>
      <c r="C3235" s="12">
        <v>2014</v>
      </c>
      <c r="D3235" s="12" t="s">
        <v>382</v>
      </c>
      <c r="E3235" s="12" t="s">
        <v>377</v>
      </c>
      <c r="F3235" s="12">
        <v>3</v>
      </c>
      <c r="G3235" s="15">
        <v>329936.46999999997</v>
      </c>
    </row>
    <row r="3236" spans="1:7" x14ac:dyDescent="0.2">
      <c r="A3236" s="12" t="s">
        <v>449</v>
      </c>
      <c r="B3236" s="12" t="s">
        <v>4</v>
      </c>
      <c r="C3236" s="12">
        <v>2012</v>
      </c>
      <c r="D3236" s="12" t="s">
        <v>381</v>
      </c>
      <c r="E3236" s="12" t="s">
        <v>373</v>
      </c>
      <c r="F3236" s="12">
        <v>11</v>
      </c>
      <c r="G3236" s="15">
        <v>326500.74999999994</v>
      </c>
    </row>
    <row r="3237" spans="1:7" x14ac:dyDescent="0.2">
      <c r="A3237" s="12" t="s">
        <v>447</v>
      </c>
      <c r="B3237" s="12" t="s">
        <v>4</v>
      </c>
      <c r="C3237" s="12">
        <v>2014</v>
      </c>
      <c r="D3237" s="12" t="s">
        <v>382</v>
      </c>
      <c r="E3237" s="12" t="s">
        <v>376</v>
      </c>
      <c r="F3237" s="12">
        <v>2</v>
      </c>
      <c r="G3237" s="15">
        <v>325652.94999999978</v>
      </c>
    </row>
    <row r="3238" spans="1:7" x14ac:dyDescent="0.2">
      <c r="A3238" s="12" t="s">
        <v>449</v>
      </c>
      <c r="B3238" s="12" t="s">
        <v>4</v>
      </c>
      <c r="C3238" s="12">
        <v>2010</v>
      </c>
      <c r="D3238" s="12" t="s">
        <v>382</v>
      </c>
      <c r="E3238" s="12" t="s">
        <v>375</v>
      </c>
      <c r="F3238" s="12">
        <v>1</v>
      </c>
      <c r="G3238" s="15">
        <v>325486.78000000003</v>
      </c>
    </row>
    <row r="3239" spans="1:7" x14ac:dyDescent="0.2">
      <c r="A3239" s="12" t="s">
        <v>436</v>
      </c>
      <c r="B3239" s="12" t="s">
        <v>4</v>
      </c>
      <c r="C3239" s="12">
        <v>2011</v>
      </c>
      <c r="D3239" s="12" t="s">
        <v>381</v>
      </c>
      <c r="E3239" s="12" t="s">
        <v>374</v>
      </c>
      <c r="F3239" s="12">
        <v>12</v>
      </c>
      <c r="G3239" s="15">
        <v>323943.07999999996</v>
      </c>
    </row>
    <row r="3240" spans="1:7" x14ac:dyDescent="0.2">
      <c r="A3240" s="12" t="s">
        <v>449</v>
      </c>
      <c r="B3240" s="12" t="s">
        <v>4</v>
      </c>
      <c r="C3240" s="12">
        <v>2010</v>
      </c>
      <c r="D3240" s="12" t="s">
        <v>381</v>
      </c>
      <c r="E3240" s="12" t="s">
        <v>373</v>
      </c>
      <c r="F3240" s="12">
        <v>11</v>
      </c>
      <c r="G3240" s="15">
        <v>320443.75999999989</v>
      </c>
    </row>
    <row r="3241" spans="1:7" x14ac:dyDescent="0.2">
      <c r="A3241" s="12" t="s">
        <v>433</v>
      </c>
      <c r="B3241" s="12" t="s">
        <v>4</v>
      </c>
      <c r="C3241" s="12">
        <v>2013</v>
      </c>
      <c r="D3241" s="12" t="s">
        <v>382</v>
      </c>
      <c r="E3241" s="12" t="s">
        <v>377</v>
      </c>
      <c r="F3241" s="12">
        <v>3</v>
      </c>
      <c r="G3241" s="15">
        <v>318573.03000000003</v>
      </c>
    </row>
    <row r="3242" spans="1:7" x14ac:dyDescent="0.2">
      <c r="A3242" s="12" t="s">
        <v>430</v>
      </c>
      <c r="B3242" s="12" t="s">
        <v>4</v>
      </c>
      <c r="C3242" s="12">
        <v>2012</v>
      </c>
      <c r="D3242" s="12" t="s">
        <v>379</v>
      </c>
      <c r="E3242" s="12" t="s">
        <v>368</v>
      </c>
      <c r="F3242" s="12">
        <v>6</v>
      </c>
      <c r="G3242" s="15">
        <v>317675.00000000012</v>
      </c>
    </row>
    <row r="3243" spans="1:7" x14ac:dyDescent="0.2">
      <c r="A3243" s="12" t="s">
        <v>449</v>
      </c>
      <c r="B3243" s="12" t="s">
        <v>4</v>
      </c>
      <c r="C3243" s="12">
        <v>2011</v>
      </c>
      <c r="D3243" s="12" t="s">
        <v>380</v>
      </c>
      <c r="E3243" s="12" t="s">
        <v>371</v>
      </c>
      <c r="F3243" s="12">
        <v>9</v>
      </c>
      <c r="G3243" s="15">
        <v>316927.37999999995</v>
      </c>
    </row>
    <row r="3244" spans="1:7" x14ac:dyDescent="0.2">
      <c r="A3244" s="12" t="s">
        <v>433</v>
      </c>
      <c r="B3244" s="12" t="s">
        <v>4</v>
      </c>
      <c r="C3244" s="12">
        <v>2013</v>
      </c>
      <c r="D3244" s="12" t="s">
        <v>379</v>
      </c>
      <c r="E3244" s="12" t="s">
        <v>366</v>
      </c>
      <c r="F3244" s="12">
        <v>4</v>
      </c>
      <c r="G3244" s="15">
        <v>311745.7699999999</v>
      </c>
    </row>
    <row r="3245" spans="1:7" x14ac:dyDescent="0.2">
      <c r="A3245" s="12" t="s">
        <v>435</v>
      </c>
      <c r="B3245" s="12" t="s">
        <v>4</v>
      </c>
      <c r="C3245" s="12">
        <v>2014</v>
      </c>
      <c r="D3245" s="12" t="s">
        <v>381</v>
      </c>
      <c r="E3245" s="12" t="s">
        <v>374</v>
      </c>
      <c r="F3245" s="12">
        <v>12</v>
      </c>
      <c r="G3245" s="15">
        <v>311693.92</v>
      </c>
    </row>
    <row r="3246" spans="1:7" x14ac:dyDescent="0.2">
      <c r="A3246" s="12" t="s">
        <v>449</v>
      </c>
      <c r="B3246" s="12" t="s">
        <v>4</v>
      </c>
      <c r="C3246" s="12">
        <v>2010</v>
      </c>
      <c r="D3246" s="12" t="s">
        <v>381</v>
      </c>
      <c r="E3246" s="12" t="s">
        <v>372</v>
      </c>
      <c r="F3246" s="12">
        <v>10</v>
      </c>
      <c r="G3246" s="15">
        <v>305978.5399999998</v>
      </c>
    </row>
    <row r="3247" spans="1:7" x14ac:dyDescent="0.2">
      <c r="A3247" s="12" t="s">
        <v>449</v>
      </c>
      <c r="B3247" s="12" t="s">
        <v>4</v>
      </c>
      <c r="C3247" s="12">
        <v>2011</v>
      </c>
      <c r="D3247" s="12" t="s">
        <v>380</v>
      </c>
      <c r="E3247" s="12" t="s">
        <v>370</v>
      </c>
      <c r="F3247" s="12">
        <v>8</v>
      </c>
      <c r="G3247" s="15">
        <v>304783.68000000011</v>
      </c>
    </row>
    <row r="3248" spans="1:7" x14ac:dyDescent="0.2">
      <c r="A3248" s="12" t="s">
        <v>442</v>
      </c>
      <c r="B3248" s="12" t="s">
        <v>4</v>
      </c>
      <c r="C3248" s="12">
        <v>2011</v>
      </c>
      <c r="D3248" s="12" t="s">
        <v>381</v>
      </c>
      <c r="E3248" s="12" t="s">
        <v>373</v>
      </c>
      <c r="F3248" s="12">
        <v>11</v>
      </c>
      <c r="G3248" s="15">
        <v>302094.97999999992</v>
      </c>
    </row>
    <row r="3249" spans="1:7" x14ac:dyDescent="0.2">
      <c r="A3249" s="12" t="s">
        <v>430</v>
      </c>
      <c r="B3249" s="12" t="s">
        <v>4</v>
      </c>
      <c r="C3249" s="12">
        <v>2012</v>
      </c>
      <c r="D3249" s="12" t="s">
        <v>380</v>
      </c>
      <c r="E3249" s="12" t="s">
        <v>370</v>
      </c>
      <c r="F3249" s="12">
        <v>8</v>
      </c>
      <c r="G3249" s="15">
        <v>301341.18999999994</v>
      </c>
    </row>
    <row r="3250" spans="1:7" x14ac:dyDescent="0.2">
      <c r="A3250" s="12" t="s">
        <v>449</v>
      </c>
      <c r="B3250" s="12" t="s">
        <v>4</v>
      </c>
      <c r="C3250" s="12">
        <v>2010</v>
      </c>
      <c r="D3250" s="12" t="s">
        <v>379</v>
      </c>
      <c r="E3250" s="12" t="s">
        <v>368</v>
      </c>
      <c r="F3250" s="12">
        <v>6</v>
      </c>
      <c r="G3250" s="15">
        <v>300127.23999999987</v>
      </c>
    </row>
    <row r="3251" spans="1:7" x14ac:dyDescent="0.2">
      <c r="A3251" s="12" t="s">
        <v>442</v>
      </c>
      <c r="B3251" s="12" t="s">
        <v>4</v>
      </c>
      <c r="C3251" s="12">
        <v>2011</v>
      </c>
      <c r="D3251" s="12" t="s">
        <v>380</v>
      </c>
      <c r="E3251" s="12" t="s">
        <v>369</v>
      </c>
      <c r="F3251" s="12">
        <v>7</v>
      </c>
      <c r="G3251" s="15">
        <v>296734.2</v>
      </c>
    </row>
    <row r="3252" spans="1:7" x14ac:dyDescent="0.2">
      <c r="A3252" s="12" t="s">
        <v>442</v>
      </c>
      <c r="B3252" s="12" t="s">
        <v>4</v>
      </c>
      <c r="C3252" s="12">
        <v>2011</v>
      </c>
      <c r="D3252" s="12" t="s">
        <v>381</v>
      </c>
      <c r="E3252" s="12" t="s">
        <v>374</v>
      </c>
      <c r="F3252" s="12">
        <v>12</v>
      </c>
      <c r="G3252" s="15">
        <v>295959.2</v>
      </c>
    </row>
    <row r="3253" spans="1:7" x14ac:dyDescent="0.2">
      <c r="A3253" s="12" t="s">
        <v>417</v>
      </c>
      <c r="B3253" s="12" t="s">
        <v>4</v>
      </c>
      <c r="C3253" s="12">
        <v>2014</v>
      </c>
      <c r="D3253" s="12" t="s">
        <v>381</v>
      </c>
      <c r="E3253" s="12" t="s">
        <v>372</v>
      </c>
      <c r="F3253" s="12">
        <v>10</v>
      </c>
      <c r="G3253" s="15">
        <v>294627.58</v>
      </c>
    </row>
    <row r="3254" spans="1:7" x14ac:dyDescent="0.2">
      <c r="A3254" s="12" t="s">
        <v>449</v>
      </c>
      <c r="B3254" s="12" t="s">
        <v>4</v>
      </c>
      <c r="C3254" s="12">
        <v>2012</v>
      </c>
      <c r="D3254" s="12" t="s">
        <v>381</v>
      </c>
      <c r="E3254" s="12" t="s">
        <v>374</v>
      </c>
      <c r="F3254" s="12">
        <v>12</v>
      </c>
      <c r="G3254" s="15">
        <v>293470.93999999994</v>
      </c>
    </row>
    <row r="3255" spans="1:7" x14ac:dyDescent="0.2">
      <c r="A3255" s="12" t="s">
        <v>417</v>
      </c>
      <c r="B3255" s="12" t="s">
        <v>4</v>
      </c>
      <c r="C3255" s="12">
        <v>2014</v>
      </c>
      <c r="D3255" s="12" t="s">
        <v>382</v>
      </c>
      <c r="E3255" s="12" t="s">
        <v>376</v>
      </c>
      <c r="F3255" s="12">
        <v>2</v>
      </c>
      <c r="G3255" s="15">
        <v>292754.85000000003</v>
      </c>
    </row>
    <row r="3256" spans="1:7" x14ac:dyDescent="0.2">
      <c r="A3256" s="12" t="s">
        <v>422</v>
      </c>
      <c r="B3256" s="12" t="s">
        <v>4</v>
      </c>
      <c r="C3256" s="12">
        <v>2014</v>
      </c>
      <c r="D3256" s="12" t="s">
        <v>381</v>
      </c>
      <c r="E3256" s="12" t="s">
        <v>372</v>
      </c>
      <c r="F3256" s="12">
        <v>10</v>
      </c>
      <c r="G3256" s="15">
        <v>291949.84999999986</v>
      </c>
    </row>
    <row r="3257" spans="1:7" x14ac:dyDescent="0.2">
      <c r="A3257" s="12" t="s">
        <v>411</v>
      </c>
      <c r="B3257" s="12" t="s">
        <v>4</v>
      </c>
      <c r="C3257" s="12">
        <v>2013</v>
      </c>
      <c r="D3257" s="12" t="s">
        <v>379</v>
      </c>
      <c r="E3257" s="12" t="s">
        <v>368</v>
      </c>
      <c r="F3257" s="12">
        <v>6</v>
      </c>
      <c r="G3257" s="15">
        <v>290937.68</v>
      </c>
    </row>
    <row r="3258" spans="1:7" x14ac:dyDescent="0.2">
      <c r="A3258" s="12" t="s">
        <v>417</v>
      </c>
      <c r="B3258" s="12" t="s">
        <v>4</v>
      </c>
      <c r="C3258" s="12">
        <v>2014</v>
      </c>
      <c r="D3258" s="12" t="s">
        <v>379</v>
      </c>
      <c r="E3258" s="12" t="s">
        <v>367</v>
      </c>
      <c r="F3258" s="12">
        <v>5</v>
      </c>
      <c r="G3258" s="15">
        <v>288857.64000000013</v>
      </c>
    </row>
    <row r="3259" spans="1:7" x14ac:dyDescent="0.2">
      <c r="A3259" s="12" t="s">
        <v>417</v>
      </c>
      <c r="B3259" s="12" t="s">
        <v>4</v>
      </c>
      <c r="C3259" s="12">
        <v>2014</v>
      </c>
      <c r="D3259" s="12" t="s">
        <v>380</v>
      </c>
      <c r="E3259" s="12" t="s">
        <v>369</v>
      </c>
      <c r="F3259" s="12">
        <v>7</v>
      </c>
      <c r="G3259" s="15">
        <v>282687.18</v>
      </c>
    </row>
    <row r="3260" spans="1:7" x14ac:dyDescent="0.2">
      <c r="A3260" s="12" t="s">
        <v>449</v>
      </c>
      <c r="B3260" s="12" t="s">
        <v>4</v>
      </c>
      <c r="C3260" s="12">
        <v>2012</v>
      </c>
      <c r="D3260" s="12" t="s">
        <v>380</v>
      </c>
      <c r="E3260" s="12" t="s">
        <v>369</v>
      </c>
      <c r="F3260" s="12">
        <v>7</v>
      </c>
      <c r="G3260" s="15">
        <v>282680.04000000004</v>
      </c>
    </row>
    <row r="3261" spans="1:7" x14ac:dyDescent="0.2">
      <c r="A3261" s="12" t="s">
        <v>442</v>
      </c>
      <c r="B3261" s="12" t="s">
        <v>4</v>
      </c>
      <c r="C3261" s="12">
        <v>2012</v>
      </c>
      <c r="D3261" s="12" t="s">
        <v>382</v>
      </c>
      <c r="E3261" s="12" t="s">
        <v>376</v>
      </c>
      <c r="F3261" s="12">
        <v>2</v>
      </c>
      <c r="G3261" s="15">
        <v>278709.9499999999</v>
      </c>
    </row>
    <row r="3262" spans="1:7" x14ac:dyDescent="0.2">
      <c r="A3262" s="12" t="s">
        <v>449</v>
      </c>
      <c r="B3262" s="12" t="s">
        <v>4</v>
      </c>
      <c r="C3262" s="12">
        <v>2012</v>
      </c>
      <c r="D3262" s="12" t="s">
        <v>380</v>
      </c>
      <c r="E3262" s="12" t="s">
        <v>371</v>
      </c>
      <c r="F3262" s="12">
        <v>9</v>
      </c>
      <c r="G3262" s="15">
        <v>277538.86</v>
      </c>
    </row>
    <row r="3263" spans="1:7" x14ac:dyDescent="0.2">
      <c r="A3263" s="12" t="s">
        <v>433</v>
      </c>
      <c r="B3263" s="12" t="s">
        <v>4</v>
      </c>
      <c r="C3263" s="12">
        <v>2013</v>
      </c>
      <c r="D3263" s="12" t="s">
        <v>380</v>
      </c>
      <c r="E3263" s="12" t="s">
        <v>370</v>
      </c>
      <c r="F3263" s="12">
        <v>8</v>
      </c>
      <c r="G3263" s="15">
        <v>274520.89999999985</v>
      </c>
    </row>
    <row r="3264" spans="1:7" x14ac:dyDescent="0.2">
      <c r="A3264" s="12" t="s">
        <v>449</v>
      </c>
      <c r="B3264" s="12" t="s">
        <v>4</v>
      </c>
      <c r="C3264" s="12">
        <v>2010</v>
      </c>
      <c r="D3264" s="12" t="s">
        <v>379</v>
      </c>
      <c r="E3264" s="12" t="s">
        <v>366</v>
      </c>
      <c r="F3264" s="12">
        <v>4</v>
      </c>
      <c r="G3264" s="15">
        <v>274476.65000000002</v>
      </c>
    </row>
    <row r="3265" spans="1:7" x14ac:dyDescent="0.2">
      <c r="A3265" s="12" t="s">
        <v>433</v>
      </c>
      <c r="B3265" s="12" t="s">
        <v>4</v>
      </c>
      <c r="C3265" s="12">
        <v>2013</v>
      </c>
      <c r="D3265" s="12" t="s">
        <v>381</v>
      </c>
      <c r="E3265" s="12" t="s">
        <v>373</v>
      </c>
      <c r="F3265" s="12">
        <v>11</v>
      </c>
      <c r="G3265" s="15">
        <v>274439.84000000008</v>
      </c>
    </row>
    <row r="3266" spans="1:7" x14ac:dyDescent="0.2">
      <c r="A3266" s="12" t="s">
        <v>442</v>
      </c>
      <c r="B3266" s="12" t="s">
        <v>4</v>
      </c>
      <c r="C3266" s="12">
        <v>2012</v>
      </c>
      <c r="D3266" s="12" t="s">
        <v>382</v>
      </c>
      <c r="E3266" s="12" t="s">
        <v>377</v>
      </c>
      <c r="F3266" s="12">
        <v>3</v>
      </c>
      <c r="G3266" s="15">
        <v>271359.65000000008</v>
      </c>
    </row>
    <row r="3267" spans="1:7" x14ac:dyDescent="0.2">
      <c r="A3267" s="12" t="s">
        <v>449</v>
      </c>
      <c r="B3267" s="12" t="s">
        <v>4</v>
      </c>
      <c r="C3267" s="12">
        <v>2011</v>
      </c>
      <c r="D3267" s="12" t="s">
        <v>382</v>
      </c>
      <c r="E3267" s="12" t="s">
        <v>375</v>
      </c>
      <c r="F3267" s="12">
        <v>1</v>
      </c>
      <c r="G3267" s="15">
        <v>270087.44</v>
      </c>
    </row>
    <row r="3268" spans="1:7" x14ac:dyDescent="0.2">
      <c r="A3268" s="12" t="s">
        <v>417</v>
      </c>
      <c r="B3268" s="12" t="s">
        <v>4</v>
      </c>
      <c r="C3268" s="12">
        <v>2014</v>
      </c>
      <c r="D3268" s="12" t="s">
        <v>380</v>
      </c>
      <c r="E3268" s="12" t="s">
        <v>371</v>
      </c>
      <c r="F3268" s="12">
        <v>9</v>
      </c>
      <c r="G3268" s="15">
        <v>268884.2699999999</v>
      </c>
    </row>
    <row r="3269" spans="1:7" x14ac:dyDescent="0.2">
      <c r="A3269" s="12" t="s">
        <v>436</v>
      </c>
      <c r="B3269" s="12" t="s">
        <v>4</v>
      </c>
      <c r="C3269" s="12">
        <v>2012</v>
      </c>
      <c r="D3269" s="12" t="s">
        <v>382</v>
      </c>
      <c r="E3269" s="12" t="s">
        <v>375</v>
      </c>
      <c r="F3269" s="12">
        <v>1</v>
      </c>
      <c r="G3269" s="15">
        <v>265714.72000000003</v>
      </c>
    </row>
    <row r="3270" spans="1:7" x14ac:dyDescent="0.2">
      <c r="A3270" s="12" t="s">
        <v>442</v>
      </c>
      <c r="B3270" s="12" t="s">
        <v>11</v>
      </c>
      <c r="C3270" s="12">
        <v>2011</v>
      </c>
      <c r="D3270" s="12" t="s">
        <v>382</v>
      </c>
      <c r="E3270" s="12" t="s">
        <v>377</v>
      </c>
      <c r="F3270" s="12">
        <v>3</v>
      </c>
      <c r="G3270" s="15">
        <v>39970.940150999966</v>
      </c>
    </row>
    <row r="3271" spans="1:7" x14ac:dyDescent="0.2">
      <c r="A3271" s="12" t="s">
        <v>442</v>
      </c>
      <c r="B3271" s="12" t="s">
        <v>11</v>
      </c>
      <c r="C3271" s="12">
        <v>2011</v>
      </c>
      <c r="D3271" s="12" t="s">
        <v>379</v>
      </c>
      <c r="E3271" s="12" t="s">
        <v>366</v>
      </c>
      <c r="F3271" s="12">
        <v>4</v>
      </c>
      <c r="G3271" s="15">
        <v>4866.9529980000007</v>
      </c>
    </row>
    <row r="3272" spans="1:7" x14ac:dyDescent="0.2">
      <c r="A3272" s="12" t="s">
        <v>442</v>
      </c>
      <c r="B3272" s="12" t="s">
        <v>11</v>
      </c>
      <c r="C3272" s="12">
        <v>2011</v>
      </c>
      <c r="D3272" s="12" t="s">
        <v>379</v>
      </c>
      <c r="E3272" s="12" t="s">
        <v>367</v>
      </c>
      <c r="F3272" s="12">
        <v>5</v>
      </c>
      <c r="G3272" s="15">
        <v>12984.991909</v>
      </c>
    </row>
    <row r="3273" spans="1:7" x14ac:dyDescent="0.2">
      <c r="A3273" s="12" t="s">
        <v>442</v>
      </c>
      <c r="B3273" s="12" t="s">
        <v>11</v>
      </c>
      <c r="C3273" s="12">
        <v>2011</v>
      </c>
      <c r="D3273" s="12" t="s">
        <v>379</v>
      </c>
      <c r="E3273" s="12" t="s">
        <v>368</v>
      </c>
      <c r="F3273" s="12">
        <v>6</v>
      </c>
      <c r="G3273" s="15">
        <v>17435.883333999998</v>
      </c>
    </row>
    <row r="3274" spans="1:7" x14ac:dyDescent="0.2">
      <c r="A3274" s="12" t="s">
        <v>442</v>
      </c>
      <c r="B3274" s="12" t="s">
        <v>11</v>
      </c>
      <c r="C3274" s="12">
        <v>2011</v>
      </c>
      <c r="D3274" s="12" t="s">
        <v>380</v>
      </c>
      <c r="E3274" s="12" t="s">
        <v>369</v>
      </c>
      <c r="F3274" s="12">
        <v>7</v>
      </c>
      <c r="G3274" s="15">
        <v>11901.296616000001</v>
      </c>
    </row>
    <row r="3275" spans="1:7" x14ac:dyDescent="0.2">
      <c r="A3275" s="12" t="s">
        <v>442</v>
      </c>
      <c r="B3275" s="12" t="s">
        <v>11</v>
      </c>
      <c r="C3275" s="12">
        <v>2011</v>
      </c>
      <c r="D3275" s="12" t="s">
        <v>380</v>
      </c>
      <c r="E3275" s="12" t="s">
        <v>370</v>
      </c>
      <c r="F3275" s="12">
        <v>8</v>
      </c>
      <c r="G3275" s="15">
        <v>6289.3030850000023</v>
      </c>
    </row>
    <row r="3276" spans="1:7" x14ac:dyDescent="0.2">
      <c r="A3276" s="12" t="s">
        <v>442</v>
      </c>
      <c r="B3276" s="12" t="s">
        <v>11</v>
      </c>
      <c r="C3276" s="12">
        <v>2011</v>
      </c>
      <c r="D3276" s="12" t="s">
        <v>380</v>
      </c>
      <c r="E3276" s="12" t="s">
        <v>371</v>
      </c>
      <c r="F3276" s="12">
        <v>9</v>
      </c>
      <c r="G3276" s="15">
        <v>8118.0388950000051</v>
      </c>
    </row>
    <row r="3277" spans="1:7" x14ac:dyDescent="0.2">
      <c r="A3277" s="12" t="s">
        <v>442</v>
      </c>
      <c r="B3277" s="12" t="s">
        <v>11</v>
      </c>
      <c r="C3277" s="12">
        <v>2011</v>
      </c>
      <c r="D3277" s="12" t="s">
        <v>381</v>
      </c>
      <c r="E3277" s="12" t="s">
        <v>372</v>
      </c>
      <c r="F3277" s="12">
        <v>10</v>
      </c>
      <c r="G3277" s="15">
        <v>9337.1961090000041</v>
      </c>
    </row>
    <row r="3278" spans="1:7" x14ac:dyDescent="0.2">
      <c r="A3278" s="12" t="s">
        <v>442</v>
      </c>
      <c r="B3278" s="12" t="s">
        <v>11</v>
      </c>
      <c r="C3278" s="12">
        <v>2011</v>
      </c>
      <c r="D3278" s="12" t="s">
        <v>381</v>
      </c>
      <c r="E3278" s="12" t="s">
        <v>373</v>
      </c>
      <c r="F3278" s="12">
        <v>11</v>
      </c>
      <c r="G3278" s="15">
        <v>13304.294992000001</v>
      </c>
    </row>
    <row r="3279" spans="1:7" x14ac:dyDescent="0.2">
      <c r="A3279" s="12" t="s">
        <v>442</v>
      </c>
      <c r="B3279" s="12" t="s">
        <v>11</v>
      </c>
      <c r="C3279" s="12">
        <v>2011</v>
      </c>
      <c r="D3279" s="12" t="s">
        <v>381</v>
      </c>
      <c r="E3279" s="12" t="s">
        <v>374</v>
      </c>
      <c r="F3279" s="12">
        <v>12</v>
      </c>
      <c r="G3279" s="15">
        <v>16003.857387999989</v>
      </c>
    </row>
    <row r="3280" spans="1:7" x14ac:dyDescent="0.2">
      <c r="A3280" s="12" t="s">
        <v>442</v>
      </c>
      <c r="B3280" s="12" t="s">
        <v>11</v>
      </c>
      <c r="C3280" s="12">
        <v>2012</v>
      </c>
      <c r="D3280" s="12" t="s">
        <v>382</v>
      </c>
      <c r="E3280" s="12" t="s">
        <v>375</v>
      </c>
      <c r="F3280" s="12">
        <v>1</v>
      </c>
      <c r="G3280" s="15">
        <v>17455.23504599998</v>
      </c>
    </row>
    <row r="3281" spans="1:7" x14ac:dyDescent="0.2">
      <c r="A3281" s="12" t="s">
        <v>442</v>
      </c>
      <c r="B3281" s="12" t="s">
        <v>11</v>
      </c>
      <c r="C3281" s="12">
        <v>2012</v>
      </c>
      <c r="D3281" s="12" t="s">
        <v>382</v>
      </c>
      <c r="E3281" s="12" t="s">
        <v>376</v>
      </c>
      <c r="F3281" s="12">
        <v>2</v>
      </c>
      <c r="G3281" s="15">
        <v>36894.019546999953</v>
      </c>
    </row>
    <row r="3282" spans="1:7" x14ac:dyDescent="0.2">
      <c r="A3282" s="12" t="s">
        <v>442</v>
      </c>
      <c r="B3282" s="12" t="s">
        <v>11</v>
      </c>
      <c r="C3282" s="12">
        <v>2012</v>
      </c>
      <c r="D3282" s="12" t="s">
        <v>382</v>
      </c>
      <c r="E3282" s="12" t="s">
        <v>377</v>
      </c>
      <c r="F3282" s="12">
        <v>3</v>
      </c>
      <c r="G3282" s="15">
        <v>40599.870449999944</v>
      </c>
    </row>
    <row r="3283" spans="1:7" x14ac:dyDescent="0.2">
      <c r="A3283" s="12" t="s">
        <v>442</v>
      </c>
      <c r="B3283" s="12" t="s">
        <v>11</v>
      </c>
      <c r="C3283" s="12">
        <v>2012</v>
      </c>
      <c r="D3283" s="12" t="s">
        <v>379</v>
      </c>
      <c r="E3283" s="12" t="s">
        <v>366</v>
      </c>
      <c r="F3283" s="12">
        <v>4</v>
      </c>
      <c r="G3283" s="15">
        <v>73149.432957999961</v>
      </c>
    </row>
    <row r="3284" spans="1:7" x14ac:dyDescent="0.2">
      <c r="A3284" s="12" t="s">
        <v>442</v>
      </c>
      <c r="B3284" s="12" t="s">
        <v>11</v>
      </c>
      <c r="C3284" s="12">
        <v>2012</v>
      </c>
      <c r="D3284" s="12" t="s">
        <v>379</v>
      </c>
      <c r="E3284" s="12" t="s">
        <v>367</v>
      </c>
      <c r="F3284" s="12">
        <v>5</v>
      </c>
      <c r="G3284" s="15">
        <v>78548.557760000011</v>
      </c>
    </row>
    <row r="3285" spans="1:7" x14ac:dyDescent="0.2">
      <c r="A3285" s="12" t="s">
        <v>442</v>
      </c>
      <c r="B3285" s="12" t="s">
        <v>11</v>
      </c>
      <c r="C3285" s="12">
        <v>2012</v>
      </c>
      <c r="D3285" s="12" t="s">
        <v>379</v>
      </c>
      <c r="E3285" s="12" t="s">
        <v>368</v>
      </c>
      <c r="F3285" s="12">
        <v>6</v>
      </c>
      <c r="G3285" s="15">
        <v>84595.964603000073</v>
      </c>
    </row>
    <row r="3286" spans="1:7" x14ac:dyDescent="0.2">
      <c r="A3286" s="12" t="s">
        <v>442</v>
      </c>
      <c r="B3286" s="12" t="s">
        <v>11</v>
      </c>
      <c r="C3286" s="12">
        <v>2012</v>
      </c>
      <c r="D3286" s="12" t="s">
        <v>380</v>
      </c>
      <c r="E3286" s="12" t="s">
        <v>369</v>
      </c>
      <c r="F3286" s="12">
        <v>7</v>
      </c>
      <c r="G3286" s="15">
        <v>98055.073230000009</v>
      </c>
    </row>
    <row r="3287" spans="1:7" x14ac:dyDescent="0.2">
      <c r="A3287" s="12" t="s">
        <v>442</v>
      </c>
      <c r="B3287" s="12" t="s">
        <v>11</v>
      </c>
      <c r="C3287" s="12">
        <v>2012</v>
      </c>
      <c r="D3287" s="12" t="s">
        <v>380</v>
      </c>
      <c r="E3287" s="12" t="s">
        <v>370</v>
      </c>
      <c r="F3287" s="12">
        <v>8</v>
      </c>
      <c r="G3287" s="15">
        <v>99574.181828999921</v>
      </c>
    </row>
    <row r="3288" spans="1:7" x14ac:dyDescent="0.2">
      <c r="A3288" s="12" t="s">
        <v>442</v>
      </c>
      <c r="B3288" s="12" t="s">
        <v>11</v>
      </c>
      <c r="C3288" s="12">
        <v>2012</v>
      </c>
      <c r="D3288" s="12" t="s">
        <v>380</v>
      </c>
      <c r="E3288" s="12" t="s">
        <v>371</v>
      </c>
      <c r="F3288" s="12">
        <v>9</v>
      </c>
      <c r="G3288" s="15">
        <v>122534.97609000027</v>
      </c>
    </row>
    <row r="3289" spans="1:7" x14ac:dyDescent="0.2">
      <c r="A3289" s="12" t="s">
        <v>442</v>
      </c>
      <c r="B3289" s="12" t="s">
        <v>11</v>
      </c>
      <c r="C3289" s="12">
        <v>2012</v>
      </c>
      <c r="D3289" s="12" t="s">
        <v>381</v>
      </c>
      <c r="E3289" s="12" t="s">
        <v>372</v>
      </c>
      <c r="F3289" s="12">
        <v>10</v>
      </c>
      <c r="G3289" s="15">
        <v>139825.72169700029</v>
      </c>
    </row>
    <row r="3290" spans="1:7" x14ac:dyDescent="0.2">
      <c r="A3290" s="12" t="s">
        <v>442</v>
      </c>
      <c r="B3290" s="12" t="s">
        <v>11</v>
      </c>
      <c r="C3290" s="12">
        <v>2012</v>
      </c>
      <c r="D3290" s="12" t="s">
        <v>381</v>
      </c>
      <c r="E3290" s="12" t="s">
        <v>373</v>
      </c>
      <c r="F3290" s="12">
        <v>11</v>
      </c>
      <c r="G3290" s="15">
        <v>141615.75412200033</v>
      </c>
    </row>
    <row r="3291" spans="1:7" x14ac:dyDescent="0.2">
      <c r="A3291" s="12" t="s">
        <v>442</v>
      </c>
      <c r="B3291" s="12" t="s">
        <v>11</v>
      </c>
      <c r="C3291" s="12">
        <v>2012</v>
      </c>
      <c r="D3291" s="12" t="s">
        <v>381</v>
      </c>
      <c r="E3291" s="12" t="s">
        <v>374</v>
      </c>
      <c r="F3291" s="12">
        <v>12</v>
      </c>
      <c r="G3291" s="15">
        <v>171930.19506500027</v>
      </c>
    </row>
    <row r="3292" spans="1:7" x14ac:dyDescent="0.2">
      <c r="A3292" s="12" t="s">
        <v>442</v>
      </c>
      <c r="B3292" s="12" t="s">
        <v>11</v>
      </c>
      <c r="C3292" s="12">
        <v>2013</v>
      </c>
      <c r="D3292" s="12" t="s">
        <v>382</v>
      </c>
      <c r="E3292" s="12" t="s">
        <v>375</v>
      </c>
      <c r="F3292" s="12">
        <v>1</v>
      </c>
      <c r="G3292" s="15">
        <v>143396.11066800042</v>
      </c>
    </row>
    <row r="3293" spans="1:7" x14ac:dyDescent="0.2">
      <c r="A3293" s="12" t="s">
        <v>442</v>
      </c>
      <c r="B3293" s="12" t="s">
        <v>11</v>
      </c>
      <c r="C3293" s="12">
        <v>2013</v>
      </c>
      <c r="D3293" s="12" t="s">
        <v>382</v>
      </c>
      <c r="E3293" s="12" t="s">
        <v>376</v>
      </c>
      <c r="F3293" s="12">
        <v>2</v>
      </c>
      <c r="G3293" s="15">
        <v>131330.32455700025</v>
      </c>
    </row>
    <row r="3294" spans="1:7" x14ac:dyDescent="0.2">
      <c r="A3294" s="12" t="s">
        <v>442</v>
      </c>
      <c r="B3294" s="12" t="s">
        <v>11</v>
      </c>
      <c r="C3294" s="12">
        <v>2013</v>
      </c>
      <c r="D3294" s="12" t="s">
        <v>382</v>
      </c>
      <c r="E3294" s="12" t="s">
        <v>377</v>
      </c>
      <c r="F3294" s="12">
        <v>3</v>
      </c>
      <c r="G3294" s="15">
        <v>169211.2809230006</v>
      </c>
    </row>
    <row r="3295" spans="1:7" x14ac:dyDescent="0.2">
      <c r="A3295" s="12" t="s">
        <v>442</v>
      </c>
      <c r="B3295" s="12" t="s">
        <v>11</v>
      </c>
      <c r="C3295" s="12">
        <v>2013</v>
      </c>
      <c r="D3295" s="12" t="s">
        <v>379</v>
      </c>
      <c r="E3295" s="12" t="s">
        <v>366</v>
      </c>
      <c r="F3295" s="12">
        <v>4</v>
      </c>
      <c r="G3295" s="15">
        <v>166927.78012600035</v>
      </c>
    </row>
    <row r="3296" spans="1:7" x14ac:dyDescent="0.2">
      <c r="A3296" s="12" t="s">
        <v>442</v>
      </c>
      <c r="B3296" s="12" t="s">
        <v>11</v>
      </c>
      <c r="C3296" s="12">
        <v>2013</v>
      </c>
      <c r="D3296" s="12" t="s">
        <v>379</v>
      </c>
      <c r="E3296" s="12" t="s">
        <v>367</v>
      </c>
      <c r="F3296" s="12">
        <v>5</v>
      </c>
      <c r="G3296" s="15">
        <v>161828.60669000013</v>
      </c>
    </row>
    <row r="3297" spans="1:7" x14ac:dyDescent="0.2">
      <c r="A3297" s="12" t="s">
        <v>442</v>
      </c>
      <c r="B3297" s="12" t="s">
        <v>11</v>
      </c>
      <c r="C3297" s="12">
        <v>2013</v>
      </c>
      <c r="D3297" s="12" t="s">
        <v>379</v>
      </c>
      <c r="E3297" s="12" t="s">
        <v>368</v>
      </c>
      <c r="F3297" s="12">
        <v>6</v>
      </c>
      <c r="G3297" s="15">
        <v>127817.99065700037</v>
      </c>
    </row>
    <row r="3298" spans="1:7" x14ac:dyDescent="0.2">
      <c r="A3298" s="12" t="s">
        <v>442</v>
      </c>
      <c r="B3298" s="12" t="s">
        <v>11</v>
      </c>
      <c r="C3298" s="12">
        <v>2013</v>
      </c>
      <c r="D3298" s="12" t="s">
        <v>380</v>
      </c>
      <c r="E3298" s="12" t="s">
        <v>369</v>
      </c>
      <c r="F3298" s="12">
        <v>7</v>
      </c>
      <c r="G3298" s="15">
        <v>136177.92586200041</v>
      </c>
    </row>
    <row r="3299" spans="1:7" x14ac:dyDescent="0.2">
      <c r="A3299" s="12" t="s">
        <v>442</v>
      </c>
      <c r="B3299" s="12" t="s">
        <v>11</v>
      </c>
      <c r="C3299" s="12">
        <v>2013</v>
      </c>
      <c r="D3299" s="12" t="s">
        <v>380</v>
      </c>
      <c r="E3299" s="12" t="s">
        <v>370</v>
      </c>
      <c r="F3299" s="12">
        <v>8</v>
      </c>
      <c r="G3299" s="15">
        <v>169375.77040500045</v>
      </c>
    </row>
    <row r="3300" spans="1:7" x14ac:dyDescent="0.2">
      <c r="A3300" s="12" t="s">
        <v>442</v>
      </c>
      <c r="B3300" s="12" t="s">
        <v>11</v>
      </c>
      <c r="C3300" s="12">
        <v>2013</v>
      </c>
      <c r="D3300" s="12" t="s">
        <v>380</v>
      </c>
      <c r="E3300" s="12" t="s">
        <v>371</v>
      </c>
      <c r="F3300" s="12">
        <v>9</v>
      </c>
      <c r="G3300" s="15">
        <v>185776.33772500005</v>
      </c>
    </row>
    <row r="3301" spans="1:7" x14ac:dyDescent="0.2">
      <c r="A3301" s="12" t="s">
        <v>442</v>
      </c>
      <c r="B3301" s="12" t="s">
        <v>11</v>
      </c>
      <c r="C3301" s="12">
        <v>2013</v>
      </c>
      <c r="D3301" s="12" t="s">
        <v>381</v>
      </c>
      <c r="E3301" s="12" t="s">
        <v>372</v>
      </c>
      <c r="F3301" s="12">
        <v>10</v>
      </c>
      <c r="G3301" s="15">
        <v>206705.20327700043</v>
      </c>
    </row>
    <row r="3302" spans="1:7" x14ac:dyDescent="0.2">
      <c r="A3302" s="12" t="s">
        <v>442</v>
      </c>
      <c r="B3302" s="12" t="s">
        <v>11</v>
      </c>
      <c r="C3302" s="12">
        <v>2013</v>
      </c>
      <c r="D3302" s="12" t="s">
        <v>381</v>
      </c>
      <c r="E3302" s="12" t="s">
        <v>373</v>
      </c>
      <c r="F3302" s="12">
        <v>11</v>
      </c>
      <c r="G3302" s="15">
        <v>173846.01353000043</v>
      </c>
    </row>
    <row r="3303" spans="1:7" x14ac:dyDescent="0.2">
      <c r="A3303" s="12" t="s">
        <v>442</v>
      </c>
      <c r="B3303" s="12" t="s">
        <v>11</v>
      </c>
      <c r="C3303" s="12">
        <v>2013</v>
      </c>
      <c r="D3303" s="12" t="s">
        <v>381</v>
      </c>
      <c r="E3303" s="12" t="s">
        <v>374</v>
      </c>
      <c r="F3303" s="12">
        <v>12</v>
      </c>
      <c r="G3303" s="15">
        <v>213565.38159300058</v>
      </c>
    </row>
    <row r="3304" spans="1:7" x14ac:dyDescent="0.2">
      <c r="A3304" s="12" t="s">
        <v>442</v>
      </c>
      <c r="B3304" s="12" t="s">
        <v>11</v>
      </c>
      <c r="C3304" s="12">
        <v>2014</v>
      </c>
      <c r="D3304" s="12" t="s">
        <v>382</v>
      </c>
      <c r="E3304" s="12" t="s">
        <v>375</v>
      </c>
      <c r="F3304" s="12">
        <v>1</v>
      </c>
      <c r="G3304" s="15">
        <v>200483.63112000056</v>
      </c>
    </row>
    <row r="3305" spans="1:7" x14ac:dyDescent="0.2">
      <c r="A3305" s="12" t="s">
        <v>442</v>
      </c>
      <c r="B3305" s="12" t="s">
        <v>11</v>
      </c>
      <c r="C3305" s="12">
        <v>2014</v>
      </c>
      <c r="D3305" s="12" t="s">
        <v>382</v>
      </c>
      <c r="E3305" s="12" t="s">
        <v>376</v>
      </c>
      <c r="F3305" s="12">
        <v>2</v>
      </c>
      <c r="G3305" s="15">
        <v>249066.07865000051</v>
      </c>
    </row>
    <row r="3306" spans="1:7" x14ac:dyDescent="0.2">
      <c r="A3306" s="12" t="s">
        <v>442</v>
      </c>
      <c r="B3306" s="12" t="s">
        <v>11</v>
      </c>
      <c r="C3306" s="12">
        <v>2014</v>
      </c>
      <c r="D3306" s="12" t="s">
        <v>382</v>
      </c>
      <c r="E3306" s="12" t="s">
        <v>377</v>
      </c>
      <c r="F3306" s="12">
        <v>3</v>
      </c>
      <c r="G3306" s="15">
        <v>215781.15144300059</v>
      </c>
    </row>
    <row r="3307" spans="1:7" x14ac:dyDescent="0.2">
      <c r="A3307" s="12" t="s">
        <v>442</v>
      </c>
      <c r="B3307" s="12" t="s">
        <v>11</v>
      </c>
      <c r="C3307" s="12">
        <v>2014</v>
      </c>
      <c r="D3307" s="12" t="s">
        <v>379</v>
      </c>
      <c r="E3307" s="12" t="s">
        <v>366</v>
      </c>
      <c r="F3307" s="12">
        <v>4</v>
      </c>
      <c r="G3307" s="15">
        <v>221383.46911800065</v>
      </c>
    </row>
    <row r="3308" spans="1:7" x14ac:dyDescent="0.2">
      <c r="A3308" s="12" t="s">
        <v>442</v>
      </c>
      <c r="B3308" s="12" t="s">
        <v>11</v>
      </c>
      <c r="C3308" s="12">
        <v>2014</v>
      </c>
      <c r="D3308" s="12" t="s">
        <v>379</v>
      </c>
      <c r="E3308" s="12" t="s">
        <v>367</v>
      </c>
      <c r="F3308" s="12">
        <v>5</v>
      </c>
      <c r="G3308" s="15">
        <v>210004.6684280005</v>
      </c>
    </row>
    <row r="3309" spans="1:7" x14ac:dyDescent="0.2">
      <c r="A3309" s="12" t="s">
        <v>442</v>
      </c>
      <c r="B3309" s="12" t="s">
        <v>11</v>
      </c>
      <c r="C3309" s="12">
        <v>2014</v>
      </c>
      <c r="D3309" s="12" t="s">
        <v>379</v>
      </c>
      <c r="E3309" s="12" t="s">
        <v>368</v>
      </c>
      <c r="F3309" s="12">
        <v>6</v>
      </c>
      <c r="G3309" s="15">
        <v>195461.86447300034</v>
      </c>
    </row>
    <row r="3310" spans="1:7" x14ac:dyDescent="0.2">
      <c r="A3310" s="12" t="s">
        <v>442</v>
      </c>
      <c r="B3310" s="12" t="s">
        <v>11</v>
      </c>
      <c r="C3310" s="12">
        <v>2014</v>
      </c>
      <c r="D3310" s="12" t="s">
        <v>380</v>
      </c>
      <c r="E3310" s="12" t="s">
        <v>369</v>
      </c>
      <c r="F3310" s="12">
        <v>7</v>
      </c>
      <c r="G3310" s="15">
        <v>200967.42366900033</v>
      </c>
    </row>
    <row r="3311" spans="1:7" x14ac:dyDescent="0.2">
      <c r="A3311" s="12" t="s">
        <v>442</v>
      </c>
      <c r="B3311" s="12" t="s">
        <v>11</v>
      </c>
      <c r="C3311" s="12">
        <v>2014</v>
      </c>
      <c r="D3311" s="12" t="s">
        <v>380</v>
      </c>
      <c r="E3311" s="12" t="s">
        <v>370</v>
      </c>
      <c r="F3311" s="12">
        <v>8</v>
      </c>
      <c r="G3311" s="15">
        <v>186492.3506690005</v>
      </c>
    </row>
    <row r="3312" spans="1:7" x14ac:dyDescent="0.2">
      <c r="A3312" s="12" t="s">
        <v>442</v>
      </c>
      <c r="B3312" s="12" t="s">
        <v>11</v>
      </c>
      <c r="C3312" s="12">
        <v>2014</v>
      </c>
      <c r="D3312" s="12" t="s">
        <v>380</v>
      </c>
      <c r="E3312" s="12" t="s">
        <v>371</v>
      </c>
      <c r="F3312" s="12">
        <v>9</v>
      </c>
      <c r="G3312" s="15">
        <v>214591.02176000027</v>
      </c>
    </row>
    <row r="3313" spans="1:7" x14ac:dyDescent="0.2">
      <c r="A3313" s="12" t="s">
        <v>442</v>
      </c>
      <c r="B3313" s="12" t="s">
        <v>11</v>
      </c>
      <c r="C3313" s="12">
        <v>2014</v>
      </c>
      <c r="D3313" s="12" t="s">
        <v>381</v>
      </c>
      <c r="E3313" s="12" t="s">
        <v>372</v>
      </c>
      <c r="F3313" s="12">
        <v>10</v>
      </c>
      <c r="G3313" s="15">
        <v>186192.39929400029</v>
      </c>
    </row>
    <row r="3314" spans="1:7" x14ac:dyDescent="0.2">
      <c r="A3314" s="12" t="s">
        <v>442</v>
      </c>
      <c r="B3314" s="12" t="s">
        <v>11</v>
      </c>
      <c r="C3314" s="12">
        <v>2014</v>
      </c>
      <c r="D3314" s="12" t="s">
        <v>381</v>
      </c>
      <c r="E3314" s="12" t="s">
        <v>373</v>
      </c>
      <c r="F3314" s="12">
        <v>11</v>
      </c>
      <c r="G3314" s="15">
        <v>178906.48354100026</v>
      </c>
    </row>
    <row r="3315" spans="1:7" x14ac:dyDescent="0.2">
      <c r="A3315" s="12" t="s">
        <v>442</v>
      </c>
      <c r="B3315" s="12" t="s">
        <v>11</v>
      </c>
      <c r="C3315" s="12">
        <v>2014</v>
      </c>
      <c r="D3315" s="12" t="s">
        <v>381</v>
      </c>
      <c r="E3315" s="12" t="s">
        <v>374</v>
      </c>
      <c r="F3315" s="12">
        <v>12</v>
      </c>
      <c r="G3315" s="15">
        <v>249066.07863000024</v>
      </c>
    </row>
    <row r="3316" spans="1:7" x14ac:dyDescent="0.2">
      <c r="A3316" s="12" t="s">
        <v>442</v>
      </c>
      <c r="B3316" s="12" t="s">
        <v>74</v>
      </c>
      <c r="C3316" s="12">
        <v>2011</v>
      </c>
      <c r="D3316" s="12" t="s">
        <v>382</v>
      </c>
      <c r="E3316" s="12" t="s">
        <v>377</v>
      </c>
      <c r="F3316" s="12">
        <v>3</v>
      </c>
      <c r="G3316" s="15">
        <v>57480</v>
      </c>
    </row>
    <row r="3317" spans="1:7" x14ac:dyDescent="0.2">
      <c r="A3317" s="12" t="s">
        <v>442</v>
      </c>
      <c r="B3317" s="12" t="s">
        <v>74</v>
      </c>
      <c r="C3317" s="12">
        <v>2011</v>
      </c>
      <c r="D3317" s="12" t="s">
        <v>379</v>
      </c>
      <c r="E3317" s="12" t="s">
        <v>366</v>
      </c>
      <c r="F3317" s="12">
        <v>4</v>
      </c>
      <c r="G3317" s="15">
        <v>8010</v>
      </c>
    </row>
    <row r="3318" spans="1:7" x14ac:dyDescent="0.2">
      <c r="A3318" s="12" t="s">
        <v>442</v>
      </c>
      <c r="B3318" s="12" t="s">
        <v>74</v>
      </c>
      <c r="C3318" s="12">
        <v>2011</v>
      </c>
      <c r="D3318" s="12" t="s">
        <v>379</v>
      </c>
      <c r="E3318" s="12" t="s">
        <v>367</v>
      </c>
      <c r="F3318" s="12">
        <v>5</v>
      </c>
      <c r="G3318" s="15">
        <v>18600</v>
      </c>
    </row>
    <row r="3319" spans="1:7" x14ac:dyDescent="0.2">
      <c r="A3319" s="12" t="s">
        <v>442</v>
      </c>
      <c r="B3319" s="12" t="s">
        <v>74</v>
      </c>
      <c r="C3319" s="12">
        <v>2011</v>
      </c>
      <c r="D3319" s="12" t="s">
        <v>379</v>
      </c>
      <c r="E3319" s="12" t="s">
        <v>368</v>
      </c>
      <c r="F3319" s="12">
        <v>6</v>
      </c>
      <c r="G3319" s="15">
        <v>28260</v>
      </c>
    </row>
    <row r="3320" spans="1:7" x14ac:dyDescent="0.2">
      <c r="A3320" s="12" t="s">
        <v>442</v>
      </c>
      <c r="B3320" s="12" t="s">
        <v>74</v>
      </c>
      <c r="C3320" s="12">
        <v>2011</v>
      </c>
      <c r="D3320" s="12" t="s">
        <v>380</v>
      </c>
      <c r="E3320" s="12" t="s">
        <v>369</v>
      </c>
      <c r="F3320" s="12">
        <v>7</v>
      </c>
      <c r="G3320" s="15">
        <v>16680</v>
      </c>
    </row>
    <row r="3321" spans="1:7" x14ac:dyDescent="0.2">
      <c r="A3321" s="12" t="s">
        <v>442</v>
      </c>
      <c r="B3321" s="12" t="s">
        <v>74</v>
      </c>
      <c r="C3321" s="12">
        <v>2011</v>
      </c>
      <c r="D3321" s="12" t="s">
        <v>380</v>
      </c>
      <c r="E3321" s="12" t="s">
        <v>370</v>
      </c>
      <c r="F3321" s="12">
        <v>8</v>
      </c>
      <c r="G3321" s="15">
        <v>8610</v>
      </c>
    </row>
    <row r="3322" spans="1:7" x14ac:dyDescent="0.2">
      <c r="A3322" s="12" t="s">
        <v>442</v>
      </c>
      <c r="B3322" s="12" t="s">
        <v>74</v>
      </c>
      <c r="C3322" s="12">
        <v>2011</v>
      </c>
      <c r="D3322" s="12" t="s">
        <v>380</v>
      </c>
      <c r="E3322" s="12" t="s">
        <v>371</v>
      </c>
      <c r="F3322" s="12">
        <v>9</v>
      </c>
      <c r="G3322" s="15">
        <v>10200</v>
      </c>
    </row>
    <row r="3323" spans="1:7" x14ac:dyDescent="0.2">
      <c r="A3323" s="12" t="s">
        <v>442</v>
      </c>
      <c r="B3323" s="12" t="s">
        <v>74</v>
      </c>
      <c r="C3323" s="12">
        <v>2011</v>
      </c>
      <c r="D3323" s="12" t="s">
        <v>381</v>
      </c>
      <c r="E3323" s="12" t="s">
        <v>372</v>
      </c>
      <c r="F3323" s="12">
        <v>10</v>
      </c>
      <c r="G3323" s="15">
        <v>13170</v>
      </c>
    </row>
    <row r="3324" spans="1:7" x14ac:dyDescent="0.2">
      <c r="A3324" s="12" t="s">
        <v>442</v>
      </c>
      <c r="B3324" s="12" t="s">
        <v>74</v>
      </c>
      <c r="C3324" s="12">
        <v>2011</v>
      </c>
      <c r="D3324" s="12" t="s">
        <v>381</v>
      </c>
      <c r="E3324" s="12" t="s">
        <v>373</v>
      </c>
      <c r="F3324" s="12">
        <v>11</v>
      </c>
      <c r="G3324" s="15">
        <v>17130</v>
      </c>
    </row>
    <row r="3325" spans="1:7" x14ac:dyDescent="0.2">
      <c r="A3325" s="12" t="s">
        <v>442</v>
      </c>
      <c r="B3325" s="12" t="s">
        <v>74</v>
      </c>
      <c r="C3325" s="12">
        <v>2011</v>
      </c>
      <c r="D3325" s="12" t="s">
        <v>381</v>
      </c>
      <c r="E3325" s="12" t="s">
        <v>374</v>
      </c>
      <c r="F3325" s="12">
        <v>12</v>
      </c>
      <c r="G3325" s="15">
        <v>23520</v>
      </c>
    </row>
    <row r="3326" spans="1:7" x14ac:dyDescent="0.2">
      <c r="A3326" s="12" t="s">
        <v>442</v>
      </c>
      <c r="B3326" s="12" t="s">
        <v>74</v>
      </c>
      <c r="C3326" s="12">
        <v>2012</v>
      </c>
      <c r="D3326" s="12" t="s">
        <v>382</v>
      </c>
      <c r="E3326" s="12" t="s">
        <v>375</v>
      </c>
      <c r="F3326" s="12">
        <v>1</v>
      </c>
      <c r="G3326" s="15">
        <v>19170</v>
      </c>
    </row>
    <row r="3327" spans="1:7" x14ac:dyDescent="0.2">
      <c r="A3327" s="12" t="s">
        <v>442</v>
      </c>
      <c r="B3327" s="12" t="s">
        <v>74</v>
      </c>
      <c r="C3327" s="12">
        <v>2012</v>
      </c>
      <c r="D3327" s="12" t="s">
        <v>382</v>
      </c>
      <c r="E3327" s="12" t="s">
        <v>376</v>
      </c>
      <c r="F3327" s="12">
        <v>2</v>
      </c>
      <c r="G3327" s="15">
        <v>41490</v>
      </c>
    </row>
    <row r="3328" spans="1:7" x14ac:dyDescent="0.2">
      <c r="A3328" s="12" t="s">
        <v>442</v>
      </c>
      <c r="B3328" s="12" t="s">
        <v>74</v>
      </c>
      <c r="C3328" s="12">
        <v>2012</v>
      </c>
      <c r="D3328" s="12" t="s">
        <v>382</v>
      </c>
      <c r="E3328" s="12" t="s">
        <v>377</v>
      </c>
      <c r="F3328" s="12">
        <v>3</v>
      </c>
      <c r="G3328" s="15">
        <v>52410</v>
      </c>
    </row>
    <row r="3329" spans="1:7" x14ac:dyDescent="0.2">
      <c r="A3329" s="12" t="s">
        <v>442</v>
      </c>
      <c r="B3329" s="12" t="s">
        <v>74</v>
      </c>
      <c r="C3329" s="12">
        <v>2012</v>
      </c>
      <c r="D3329" s="12" t="s">
        <v>379</v>
      </c>
      <c r="E3329" s="12" t="s">
        <v>366</v>
      </c>
      <c r="F3329" s="12">
        <v>4</v>
      </c>
      <c r="G3329" s="15">
        <v>89640</v>
      </c>
    </row>
    <row r="3330" spans="1:7" x14ac:dyDescent="0.2">
      <c r="A3330" s="12" t="s">
        <v>442</v>
      </c>
      <c r="B3330" s="12" t="s">
        <v>74</v>
      </c>
      <c r="C3330" s="12">
        <v>2012</v>
      </c>
      <c r="D3330" s="12" t="s">
        <v>379</v>
      </c>
      <c r="E3330" s="12" t="s">
        <v>367</v>
      </c>
      <c r="F3330" s="12">
        <v>5</v>
      </c>
      <c r="G3330" s="15">
        <v>103500</v>
      </c>
    </row>
    <row r="3331" spans="1:7" x14ac:dyDescent="0.2">
      <c r="A3331" s="12" t="s">
        <v>442</v>
      </c>
      <c r="B3331" s="12" t="s">
        <v>74</v>
      </c>
      <c r="C3331" s="12">
        <v>2012</v>
      </c>
      <c r="D3331" s="12" t="s">
        <v>379</v>
      </c>
      <c r="E3331" s="12" t="s">
        <v>368</v>
      </c>
      <c r="F3331" s="12">
        <v>6</v>
      </c>
      <c r="G3331" s="15">
        <v>107280</v>
      </c>
    </row>
    <row r="3332" spans="1:7" x14ac:dyDescent="0.2">
      <c r="A3332" s="12" t="s">
        <v>442</v>
      </c>
      <c r="B3332" s="12" t="s">
        <v>74</v>
      </c>
      <c r="C3332" s="12">
        <v>2012</v>
      </c>
      <c r="D3332" s="12" t="s">
        <v>380</v>
      </c>
      <c r="E3332" s="12" t="s">
        <v>369</v>
      </c>
      <c r="F3332" s="12">
        <v>7</v>
      </c>
      <c r="G3332" s="15">
        <v>133410</v>
      </c>
    </row>
    <row r="3333" spans="1:7" x14ac:dyDescent="0.2">
      <c r="A3333" s="12" t="s">
        <v>442</v>
      </c>
      <c r="B3333" s="12" t="s">
        <v>74</v>
      </c>
      <c r="C3333" s="12">
        <v>2012</v>
      </c>
      <c r="D3333" s="12" t="s">
        <v>380</v>
      </c>
      <c r="E3333" s="12" t="s">
        <v>370</v>
      </c>
      <c r="F3333" s="12">
        <v>8</v>
      </c>
      <c r="G3333" s="15">
        <v>122760</v>
      </c>
    </row>
    <row r="3334" spans="1:7" x14ac:dyDescent="0.2">
      <c r="A3334" s="12" t="s">
        <v>442</v>
      </c>
      <c r="B3334" s="12" t="s">
        <v>74</v>
      </c>
      <c r="C3334" s="12">
        <v>2012</v>
      </c>
      <c r="D3334" s="12" t="s">
        <v>380</v>
      </c>
      <c r="E3334" s="12" t="s">
        <v>371</v>
      </c>
      <c r="F3334" s="12">
        <v>9</v>
      </c>
      <c r="G3334" s="15">
        <v>153360</v>
      </c>
    </row>
    <row r="3335" spans="1:7" x14ac:dyDescent="0.2">
      <c r="A3335" s="12" t="s">
        <v>442</v>
      </c>
      <c r="B3335" s="12" t="s">
        <v>74</v>
      </c>
      <c r="C3335" s="12">
        <v>2012</v>
      </c>
      <c r="D3335" s="12" t="s">
        <v>381</v>
      </c>
      <c r="E3335" s="12" t="s">
        <v>372</v>
      </c>
      <c r="F3335" s="12">
        <v>10</v>
      </c>
      <c r="G3335" s="15">
        <v>176040</v>
      </c>
    </row>
    <row r="3336" spans="1:7" x14ac:dyDescent="0.2">
      <c r="A3336" s="12" t="s">
        <v>442</v>
      </c>
      <c r="B3336" s="12" t="s">
        <v>74</v>
      </c>
      <c r="C3336" s="12">
        <v>2012</v>
      </c>
      <c r="D3336" s="12" t="s">
        <v>381</v>
      </c>
      <c r="E3336" s="12" t="s">
        <v>373</v>
      </c>
      <c r="F3336" s="12">
        <v>11</v>
      </c>
      <c r="G3336" s="15">
        <v>172710</v>
      </c>
    </row>
    <row r="3337" spans="1:7" x14ac:dyDescent="0.2">
      <c r="A3337" s="12" t="s">
        <v>442</v>
      </c>
      <c r="B3337" s="12" t="s">
        <v>74</v>
      </c>
      <c r="C3337" s="12">
        <v>2012</v>
      </c>
      <c r="D3337" s="12" t="s">
        <v>381</v>
      </c>
      <c r="E3337" s="12" t="s">
        <v>374</v>
      </c>
      <c r="F3337" s="12">
        <v>12</v>
      </c>
      <c r="G3337" s="15">
        <v>208860</v>
      </c>
    </row>
    <row r="3338" spans="1:7" x14ac:dyDescent="0.2">
      <c r="A3338" s="12" t="s">
        <v>442</v>
      </c>
      <c r="B3338" s="12" t="s">
        <v>74</v>
      </c>
      <c r="C3338" s="12">
        <v>2013</v>
      </c>
      <c r="D3338" s="12" t="s">
        <v>382</v>
      </c>
      <c r="E3338" s="12" t="s">
        <v>375</v>
      </c>
      <c r="F3338" s="12">
        <v>1</v>
      </c>
      <c r="G3338" s="15">
        <v>184200</v>
      </c>
    </row>
    <row r="3339" spans="1:7" x14ac:dyDescent="0.2">
      <c r="A3339" s="12" t="s">
        <v>442</v>
      </c>
      <c r="B3339" s="12" t="s">
        <v>74</v>
      </c>
      <c r="C3339" s="12">
        <v>2013</v>
      </c>
      <c r="D3339" s="12" t="s">
        <v>382</v>
      </c>
      <c r="E3339" s="12" t="s">
        <v>376</v>
      </c>
      <c r="F3339" s="12">
        <v>2</v>
      </c>
      <c r="G3339" s="15">
        <v>177390</v>
      </c>
    </row>
    <row r="3340" spans="1:7" x14ac:dyDescent="0.2">
      <c r="A3340" s="12" t="s">
        <v>442</v>
      </c>
      <c r="B3340" s="12" t="s">
        <v>74</v>
      </c>
      <c r="C3340" s="12">
        <v>2013</v>
      </c>
      <c r="D3340" s="12" t="s">
        <v>382</v>
      </c>
      <c r="E3340" s="12" t="s">
        <v>377</v>
      </c>
      <c r="F3340" s="12">
        <v>3</v>
      </c>
      <c r="G3340" s="15">
        <v>214980</v>
      </c>
    </row>
    <row r="3341" spans="1:7" x14ac:dyDescent="0.2">
      <c r="A3341" s="12" t="s">
        <v>442</v>
      </c>
      <c r="B3341" s="12" t="s">
        <v>74</v>
      </c>
      <c r="C3341" s="12">
        <v>2013</v>
      </c>
      <c r="D3341" s="12" t="s">
        <v>379</v>
      </c>
      <c r="E3341" s="12" t="s">
        <v>366</v>
      </c>
      <c r="F3341" s="12">
        <v>4</v>
      </c>
      <c r="G3341" s="15">
        <v>206520</v>
      </c>
    </row>
    <row r="3342" spans="1:7" x14ac:dyDescent="0.2">
      <c r="A3342" s="12" t="s">
        <v>442</v>
      </c>
      <c r="B3342" s="12" t="s">
        <v>74</v>
      </c>
      <c r="C3342" s="12">
        <v>2013</v>
      </c>
      <c r="D3342" s="12" t="s">
        <v>379</v>
      </c>
      <c r="E3342" s="12" t="s">
        <v>367</v>
      </c>
      <c r="F3342" s="12">
        <v>5</v>
      </c>
      <c r="G3342" s="15">
        <v>196650</v>
      </c>
    </row>
    <row r="3343" spans="1:7" x14ac:dyDescent="0.2">
      <c r="A3343" s="12" t="s">
        <v>442</v>
      </c>
      <c r="B3343" s="12" t="s">
        <v>74</v>
      </c>
      <c r="C3343" s="12">
        <v>2013</v>
      </c>
      <c r="D3343" s="12" t="s">
        <v>379</v>
      </c>
      <c r="E3343" s="12" t="s">
        <v>368</v>
      </c>
      <c r="F3343" s="12">
        <v>6</v>
      </c>
      <c r="G3343" s="15">
        <v>150870</v>
      </c>
    </row>
    <row r="3344" spans="1:7" x14ac:dyDescent="0.2">
      <c r="A3344" s="12" t="s">
        <v>442</v>
      </c>
      <c r="B3344" s="12" t="s">
        <v>74</v>
      </c>
      <c r="C3344" s="12">
        <v>2013</v>
      </c>
      <c r="D3344" s="12" t="s">
        <v>380</v>
      </c>
      <c r="E3344" s="12" t="s">
        <v>369</v>
      </c>
      <c r="F3344" s="12">
        <v>7</v>
      </c>
      <c r="G3344" s="15">
        <v>168630</v>
      </c>
    </row>
    <row r="3345" spans="1:7" x14ac:dyDescent="0.2">
      <c r="A3345" s="12" t="s">
        <v>442</v>
      </c>
      <c r="B3345" s="12" t="s">
        <v>74</v>
      </c>
      <c r="C3345" s="12">
        <v>2013</v>
      </c>
      <c r="D3345" s="12" t="s">
        <v>380</v>
      </c>
      <c r="E3345" s="12" t="s">
        <v>370</v>
      </c>
      <c r="F3345" s="12">
        <v>8</v>
      </c>
      <c r="G3345" s="15">
        <v>203610</v>
      </c>
    </row>
    <row r="3346" spans="1:7" x14ac:dyDescent="0.2">
      <c r="A3346" s="12" t="s">
        <v>442</v>
      </c>
      <c r="B3346" s="12" t="s">
        <v>74</v>
      </c>
      <c r="C3346" s="12">
        <v>2013</v>
      </c>
      <c r="D3346" s="12" t="s">
        <v>380</v>
      </c>
      <c r="E3346" s="12" t="s">
        <v>371</v>
      </c>
      <c r="F3346" s="12">
        <v>9</v>
      </c>
      <c r="G3346" s="15">
        <v>228570</v>
      </c>
    </row>
    <row r="3347" spans="1:7" x14ac:dyDescent="0.2">
      <c r="A3347" s="12" t="s">
        <v>442</v>
      </c>
      <c r="B3347" s="12" t="s">
        <v>74</v>
      </c>
      <c r="C3347" s="12">
        <v>2013</v>
      </c>
      <c r="D3347" s="12" t="s">
        <v>381</v>
      </c>
      <c r="E3347" s="12" t="s">
        <v>372</v>
      </c>
      <c r="F3347" s="12">
        <v>10</v>
      </c>
      <c r="G3347" s="15">
        <v>258330</v>
      </c>
    </row>
    <row r="3348" spans="1:7" x14ac:dyDescent="0.2">
      <c r="A3348" s="12" t="s">
        <v>442</v>
      </c>
      <c r="B3348" s="12" t="s">
        <v>74</v>
      </c>
      <c r="C3348" s="12">
        <v>2013</v>
      </c>
      <c r="D3348" s="12" t="s">
        <v>381</v>
      </c>
      <c r="E3348" s="12" t="s">
        <v>373</v>
      </c>
      <c r="F3348" s="12">
        <v>11</v>
      </c>
      <c r="G3348" s="15">
        <v>215550</v>
      </c>
    </row>
    <row r="3349" spans="1:7" x14ac:dyDescent="0.2">
      <c r="A3349" s="12" t="s">
        <v>442</v>
      </c>
      <c r="B3349" s="12" t="s">
        <v>74</v>
      </c>
      <c r="C3349" s="12">
        <v>2013</v>
      </c>
      <c r="D3349" s="12" t="s">
        <v>381</v>
      </c>
      <c r="E3349" s="12" t="s">
        <v>374</v>
      </c>
      <c r="F3349" s="12">
        <v>12</v>
      </c>
      <c r="G3349" s="15">
        <v>260760</v>
      </c>
    </row>
    <row r="3350" spans="1:7" x14ac:dyDescent="0.2">
      <c r="A3350" s="12" t="s">
        <v>442</v>
      </c>
      <c r="B3350" s="12" t="s">
        <v>74</v>
      </c>
      <c r="C3350" s="12">
        <v>2014</v>
      </c>
      <c r="D3350" s="12" t="s">
        <v>382</v>
      </c>
      <c r="E3350" s="12" t="s">
        <v>375</v>
      </c>
      <c r="F3350" s="12">
        <v>1</v>
      </c>
      <c r="G3350" s="15">
        <v>246420</v>
      </c>
    </row>
    <row r="3351" spans="1:7" x14ac:dyDescent="0.2">
      <c r="A3351" s="12" t="s">
        <v>442</v>
      </c>
      <c r="B3351" s="12" t="s">
        <v>74</v>
      </c>
      <c r="C3351" s="12">
        <v>2014</v>
      </c>
      <c r="D3351" s="12" t="s">
        <v>382</v>
      </c>
      <c r="E3351" s="12" t="s">
        <v>376</v>
      </c>
      <c r="F3351" s="12">
        <v>2</v>
      </c>
      <c r="G3351" s="15">
        <v>288660</v>
      </c>
    </row>
    <row r="3352" spans="1:7" x14ac:dyDescent="0.2">
      <c r="A3352" s="12" t="s">
        <v>442</v>
      </c>
      <c r="B3352" s="12" t="s">
        <v>74</v>
      </c>
      <c r="C3352" s="12">
        <v>2014</v>
      </c>
      <c r="D3352" s="12" t="s">
        <v>382</v>
      </c>
      <c r="E3352" s="12" t="s">
        <v>377</v>
      </c>
      <c r="F3352" s="12">
        <v>3</v>
      </c>
      <c r="G3352" s="15">
        <v>262470</v>
      </c>
    </row>
    <row r="3353" spans="1:7" x14ac:dyDescent="0.2">
      <c r="A3353" s="12" t="s">
        <v>442</v>
      </c>
      <c r="B3353" s="12" t="s">
        <v>74</v>
      </c>
      <c r="C3353" s="12">
        <v>2014</v>
      </c>
      <c r="D3353" s="12" t="s">
        <v>379</v>
      </c>
      <c r="E3353" s="12" t="s">
        <v>366</v>
      </c>
      <c r="F3353" s="12">
        <v>4</v>
      </c>
      <c r="G3353" s="15">
        <v>265830</v>
      </c>
    </row>
    <row r="3354" spans="1:7" x14ac:dyDescent="0.2">
      <c r="A3354" s="12" t="s">
        <v>442</v>
      </c>
      <c r="B3354" s="12" t="s">
        <v>74</v>
      </c>
      <c r="C3354" s="12">
        <v>2014</v>
      </c>
      <c r="D3354" s="12" t="s">
        <v>379</v>
      </c>
      <c r="E3354" s="12" t="s">
        <v>367</v>
      </c>
      <c r="F3354" s="12">
        <v>5</v>
      </c>
      <c r="G3354" s="15">
        <v>256710</v>
      </c>
    </row>
    <row r="3355" spans="1:7" x14ac:dyDescent="0.2">
      <c r="A3355" s="12" t="s">
        <v>442</v>
      </c>
      <c r="B3355" s="12" t="s">
        <v>74</v>
      </c>
      <c r="C3355" s="12">
        <v>2014</v>
      </c>
      <c r="D3355" s="12" t="s">
        <v>379</v>
      </c>
      <c r="E3355" s="12" t="s">
        <v>368</v>
      </c>
      <c r="F3355" s="12">
        <v>6</v>
      </c>
      <c r="G3355" s="15">
        <v>233370</v>
      </c>
    </row>
    <row r="3356" spans="1:7" x14ac:dyDescent="0.2">
      <c r="A3356" s="12" t="s">
        <v>442</v>
      </c>
      <c r="B3356" s="12" t="s">
        <v>74</v>
      </c>
      <c r="C3356" s="12">
        <v>2014</v>
      </c>
      <c r="D3356" s="12" t="s">
        <v>380</v>
      </c>
      <c r="E3356" s="12" t="s">
        <v>369</v>
      </c>
      <c r="F3356" s="12">
        <v>7</v>
      </c>
      <c r="G3356" s="15">
        <v>234090</v>
      </c>
    </row>
    <row r="3357" spans="1:7" x14ac:dyDescent="0.2">
      <c r="A3357" s="12" t="s">
        <v>442</v>
      </c>
      <c r="B3357" s="12" t="s">
        <v>74</v>
      </c>
      <c r="C3357" s="12">
        <v>2014</v>
      </c>
      <c r="D3357" s="12" t="s">
        <v>380</v>
      </c>
      <c r="E3357" s="12" t="s">
        <v>370</v>
      </c>
      <c r="F3357" s="12">
        <v>8</v>
      </c>
      <c r="G3357" s="15">
        <v>220920</v>
      </c>
    </row>
    <row r="3358" spans="1:7" x14ac:dyDescent="0.2">
      <c r="A3358" s="12" t="s">
        <v>442</v>
      </c>
      <c r="B3358" s="12" t="s">
        <v>74</v>
      </c>
      <c r="C3358" s="12">
        <v>2014</v>
      </c>
      <c r="D3358" s="12" t="s">
        <v>380</v>
      </c>
      <c r="E3358" s="12" t="s">
        <v>371</v>
      </c>
      <c r="F3358" s="12">
        <v>9</v>
      </c>
      <c r="G3358" s="15">
        <v>244050</v>
      </c>
    </row>
    <row r="3359" spans="1:7" x14ac:dyDescent="0.2">
      <c r="A3359" s="12" t="s">
        <v>442</v>
      </c>
      <c r="B3359" s="12" t="s">
        <v>74</v>
      </c>
      <c r="C3359" s="12">
        <v>2014</v>
      </c>
      <c r="D3359" s="12" t="s">
        <v>381</v>
      </c>
      <c r="E3359" s="12" t="s">
        <v>372</v>
      </c>
      <c r="F3359" s="12">
        <v>10</v>
      </c>
      <c r="G3359" s="15">
        <v>231420</v>
      </c>
    </row>
    <row r="3360" spans="1:7" x14ac:dyDescent="0.2">
      <c r="A3360" s="12" t="s">
        <v>442</v>
      </c>
      <c r="B3360" s="12" t="s">
        <v>74</v>
      </c>
      <c r="C3360" s="12">
        <v>2014</v>
      </c>
      <c r="D3360" s="12" t="s">
        <v>381</v>
      </c>
      <c r="E3360" s="12" t="s">
        <v>373</v>
      </c>
      <c r="F3360" s="12">
        <v>11</v>
      </c>
      <c r="G3360" s="15">
        <v>206400</v>
      </c>
    </row>
    <row r="3361" spans="1:7" x14ac:dyDescent="0.2">
      <c r="A3361" s="12" t="s">
        <v>442</v>
      </c>
      <c r="B3361" s="12" t="s">
        <v>74</v>
      </c>
      <c r="C3361" s="12">
        <v>2014</v>
      </c>
      <c r="D3361" s="12" t="s">
        <v>381</v>
      </c>
      <c r="E3361" s="12" t="s">
        <v>374</v>
      </c>
      <c r="F3361" s="12">
        <v>12</v>
      </c>
      <c r="G3361" s="15">
        <v>294030</v>
      </c>
    </row>
    <row r="3362" spans="1:7" x14ac:dyDescent="0.2">
      <c r="A3362" s="12" t="s">
        <v>449</v>
      </c>
      <c r="B3362" s="12" t="s">
        <v>4</v>
      </c>
      <c r="C3362" s="12">
        <v>2011</v>
      </c>
      <c r="D3362" s="12" t="s">
        <v>382</v>
      </c>
      <c r="E3362" s="12" t="s">
        <v>376</v>
      </c>
      <c r="F3362" s="12">
        <v>2</v>
      </c>
      <c r="G3362" s="15">
        <v>265494.83999999997</v>
      </c>
    </row>
    <row r="3363" spans="1:7" x14ac:dyDescent="0.2">
      <c r="A3363" s="12" t="s">
        <v>430</v>
      </c>
      <c r="B3363" s="12" t="s">
        <v>4</v>
      </c>
      <c r="C3363" s="12">
        <v>2012</v>
      </c>
      <c r="D3363" s="12" t="s">
        <v>381</v>
      </c>
      <c r="E3363" s="12" t="s">
        <v>372</v>
      </c>
      <c r="F3363" s="12">
        <v>10</v>
      </c>
      <c r="G3363" s="15">
        <v>263035.41000000003</v>
      </c>
    </row>
    <row r="3364" spans="1:7" x14ac:dyDescent="0.2">
      <c r="A3364" s="12" t="s">
        <v>449</v>
      </c>
      <c r="B3364" s="12" t="s">
        <v>4</v>
      </c>
      <c r="C3364" s="12">
        <v>2011</v>
      </c>
      <c r="D3364" s="12" t="s">
        <v>381</v>
      </c>
      <c r="E3364" s="12" t="s">
        <v>372</v>
      </c>
      <c r="F3364" s="12">
        <v>10</v>
      </c>
      <c r="G3364" s="15">
        <v>261515.40000000002</v>
      </c>
    </row>
    <row r="3365" spans="1:7" x14ac:dyDescent="0.2">
      <c r="A3365" s="12" t="s">
        <v>449</v>
      </c>
      <c r="B3365" s="12" t="s">
        <v>4</v>
      </c>
      <c r="C3365" s="12">
        <v>2010</v>
      </c>
      <c r="D3365" s="12" t="s">
        <v>379</v>
      </c>
      <c r="E3365" s="12" t="s">
        <v>367</v>
      </c>
      <c r="F3365" s="12">
        <v>5</v>
      </c>
      <c r="G3365" s="15">
        <v>257641.84999999998</v>
      </c>
    </row>
    <row r="3366" spans="1:7" x14ac:dyDescent="0.2">
      <c r="A3366" s="12" t="s">
        <v>449</v>
      </c>
      <c r="B3366" s="12" t="s">
        <v>4</v>
      </c>
      <c r="C3366" s="12">
        <v>2011</v>
      </c>
      <c r="D3366" s="12" t="s">
        <v>380</v>
      </c>
      <c r="E3366" s="12" t="s">
        <v>369</v>
      </c>
      <c r="F3366" s="12">
        <v>7</v>
      </c>
      <c r="G3366" s="15">
        <v>257141.67999999996</v>
      </c>
    </row>
    <row r="3367" spans="1:7" x14ac:dyDescent="0.2">
      <c r="A3367" s="12" t="s">
        <v>417</v>
      </c>
      <c r="B3367" s="12" t="s">
        <v>4</v>
      </c>
      <c r="C3367" s="12">
        <v>2012</v>
      </c>
      <c r="D3367" s="12" t="s">
        <v>381</v>
      </c>
      <c r="E3367" s="12" t="s">
        <v>374</v>
      </c>
      <c r="F3367" s="12">
        <v>12</v>
      </c>
      <c r="G3367" s="15">
        <v>252108.37999999995</v>
      </c>
    </row>
    <row r="3368" spans="1:7" x14ac:dyDescent="0.2">
      <c r="A3368" s="12" t="s">
        <v>449</v>
      </c>
      <c r="B3368" s="12" t="s">
        <v>4</v>
      </c>
      <c r="C3368" s="12">
        <v>2012</v>
      </c>
      <c r="D3368" s="12" t="s">
        <v>380</v>
      </c>
      <c r="E3368" s="12" t="s">
        <v>370</v>
      </c>
      <c r="F3368" s="12">
        <v>8</v>
      </c>
      <c r="G3368" s="15">
        <v>250393.72999999989</v>
      </c>
    </row>
    <row r="3369" spans="1:7" x14ac:dyDescent="0.2">
      <c r="A3369" s="12" t="s">
        <v>449</v>
      </c>
      <c r="B3369" s="12" t="s">
        <v>4</v>
      </c>
      <c r="C3369" s="12">
        <v>2012</v>
      </c>
      <c r="D3369" s="12" t="s">
        <v>381</v>
      </c>
      <c r="E3369" s="12" t="s">
        <v>372</v>
      </c>
      <c r="F3369" s="12">
        <v>10</v>
      </c>
      <c r="G3369" s="15">
        <v>249603.07000000004</v>
      </c>
    </row>
    <row r="3370" spans="1:7" x14ac:dyDescent="0.2">
      <c r="A3370" s="12" t="s">
        <v>433</v>
      </c>
      <c r="B3370" s="12" t="s">
        <v>4</v>
      </c>
      <c r="C3370" s="12">
        <v>2013</v>
      </c>
      <c r="D3370" s="12" t="s">
        <v>380</v>
      </c>
      <c r="E3370" s="12" t="s">
        <v>371</v>
      </c>
      <c r="F3370" s="12">
        <v>9</v>
      </c>
      <c r="G3370" s="15">
        <v>241971.88999999996</v>
      </c>
    </row>
    <row r="3371" spans="1:7" x14ac:dyDescent="0.2">
      <c r="A3371" s="12" t="s">
        <v>442</v>
      </c>
      <c r="B3371" s="12" t="s">
        <v>4</v>
      </c>
      <c r="C3371" s="12">
        <v>2011</v>
      </c>
      <c r="D3371" s="12" t="s">
        <v>381</v>
      </c>
      <c r="E3371" s="12" t="s">
        <v>372</v>
      </c>
      <c r="F3371" s="12">
        <v>10</v>
      </c>
      <c r="G3371" s="15">
        <v>237210.53999999995</v>
      </c>
    </row>
    <row r="3372" spans="1:7" x14ac:dyDescent="0.2">
      <c r="A3372" s="12" t="s">
        <v>449</v>
      </c>
      <c r="B3372" s="12" t="s">
        <v>4</v>
      </c>
      <c r="C3372" s="12">
        <v>2010</v>
      </c>
      <c r="D3372" s="12" t="s">
        <v>380</v>
      </c>
      <c r="E3372" s="12" t="s">
        <v>370</v>
      </c>
      <c r="F3372" s="12">
        <v>8</v>
      </c>
      <c r="G3372" s="15">
        <v>235075.09999999995</v>
      </c>
    </row>
    <row r="3373" spans="1:7" x14ac:dyDescent="0.2">
      <c r="A3373" s="12" t="s">
        <v>449</v>
      </c>
      <c r="B3373" s="12" t="s">
        <v>4</v>
      </c>
      <c r="C3373" s="12">
        <v>2013</v>
      </c>
      <c r="D3373" s="12" t="s">
        <v>382</v>
      </c>
      <c r="E3373" s="12" t="s">
        <v>375</v>
      </c>
      <c r="F3373" s="12">
        <v>1</v>
      </c>
      <c r="G3373" s="15">
        <v>233122.49000000005</v>
      </c>
    </row>
    <row r="3374" spans="1:7" x14ac:dyDescent="0.2">
      <c r="A3374" s="12" t="s">
        <v>449</v>
      </c>
      <c r="B3374" s="12" t="s">
        <v>4</v>
      </c>
      <c r="C3374" s="12">
        <v>2010</v>
      </c>
      <c r="D3374" s="12" t="s">
        <v>380</v>
      </c>
      <c r="E3374" s="12" t="s">
        <v>371</v>
      </c>
      <c r="F3374" s="12">
        <v>9</v>
      </c>
      <c r="G3374" s="15">
        <v>232277.27</v>
      </c>
    </row>
    <row r="3375" spans="1:7" x14ac:dyDescent="0.2">
      <c r="A3375" s="12" t="s">
        <v>417</v>
      </c>
      <c r="B3375" s="12" t="s">
        <v>4</v>
      </c>
      <c r="C3375" s="12">
        <v>2014</v>
      </c>
      <c r="D3375" s="12" t="s">
        <v>382</v>
      </c>
      <c r="E3375" s="12" t="s">
        <v>375</v>
      </c>
      <c r="F3375" s="12">
        <v>1</v>
      </c>
      <c r="G3375" s="15">
        <v>231818.51</v>
      </c>
    </row>
    <row r="3376" spans="1:7" x14ac:dyDescent="0.2">
      <c r="A3376" s="12" t="s">
        <v>417</v>
      </c>
      <c r="B3376" s="12" t="s">
        <v>4</v>
      </c>
      <c r="C3376" s="12">
        <v>2013</v>
      </c>
      <c r="D3376" s="12" t="s">
        <v>381</v>
      </c>
      <c r="E3376" s="12" t="s">
        <v>374</v>
      </c>
      <c r="F3376" s="12">
        <v>12</v>
      </c>
      <c r="G3376" s="15">
        <v>225884.22</v>
      </c>
    </row>
    <row r="3377" spans="1:7" x14ac:dyDescent="0.2">
      <c r="A3377" s="12" t="s">
        <v>449</v>
      </c>
      <c r="B3377" s="12" t="s">
        <v>4</v>
      </c>
      <c r="C3377" s="12">
        <v>2012</v>
      </c>
      <c r="D3377" s="12" t="s">
        <v>382</v>
      </c>
      <c r="E3377" s="12" t="s">
        <v>375</v>
      </c>
      <c r="F3377" s="12">
        <v>1</v>
      </c>
      <c r="G3377" s="15">
        <v>223634.21</v>
      </c>
    </row>
    <row r="3378" spans="1:7" x14ac:dyDescent="0.2">
      <c r="A3378" s="12" t="s">
        <v>435</v>
      </c>
      <c r="B3378" s="12" t="s">
        <v>4</v>
      </c>
      <c r="C3378" s="12">
        <v>2014</v>
      </c>
      <c r="D3378" s="12" t="s">
        <v>381</v>
      </c>
      <c r="E3378" s="12" t="s">
        <v>373</v>
      </c>
      <c r="F3378" s="12">
        <v>11</v>
      </c>
      <c r="G3378" s="15">
        <v>220723.27999999991</v>
      </c>
    </row>
    <row r="3379" spans="1:7" x14ac:dyDescent="0.2">
      <c r="A3379" s="12" t="s">
        <v>449</v>
      </c>
      <c r="B3379" s="12" t="s">
        <v>4</v>
      </c>
      <c r="C3379" s="12">
        <v>2010</v>
      </c>
      <c r="D3379" s="12" t="s">
        <v>380</v>
      </c>
      <c r="E3379" s="12" t="s">
        <v>369</v>
      </c>
      <c r="F3379" s="12">
        <v>7</v>
      </c>
      <c r="G3379" s="15">
        <v>218608.34999999995</v>
      </c>
    </row>
    <row r="3380" spans="1:7" x14ac:dyDescent="0.2">
      <c r="A3380" s="12" t="s">
        <v>436</v>
      </c>
      <c r="B3380" s="12" t="s">
        <v>4</v>
      </c>
      <c r="C3380" s="12">
        <v>2011</v>
      </c>
      <c r="D3380" s="12" t="s">
        <v>379</v>
      </c>
      <c r="E3380" s="12" t="s">
        <v>368</v>
      </c>
      <c r="F3380" s="12">
        <v>6</v>
      </c>
      <c r="G3380" s="15">
        <v>217512.05000000005</v>
      </c>
    </row>
    <row r="3381" spans="1:7" x14ac:dyDescent="0.2">
      <c r="A3381" s="12" t="s">
        <v>428</v>
      </c>
      <c r="B3381" s="12" t="s">
        <v>4</v>
      </c>
      <c r="C3381" s="12">
        <v>2014</v>
      </c>
      <c r="D3381" s="12" t="s">
        <v>381</v>
      </c>
      <c r="E3381" s="12" t="s">
        <v>374</v>
      </c>
      <c r="F3381" s="12">
        <v>12</v>
      </c>
      <c r="G3381" s="15">
        <v>217429.33000000005</v>
      </c>
    </row>
    <row r="3382" spans="1:7" x14ac:dyDescent="0.2">
      <c r="A3382" s="12" t="s">
        <v>433</v>
      </c>
      <c r="B3382" s="12" t="s">
        <v>4</v>
      </c>
      <c r="C3382" s="12">
        <v>2013</v>
      </c>
      <c r="D3382" s="12" t="s">
        <v>380</v>
      </c>
      <c r="E3382" s="12" t="s">
        <v>369</v>
      </c>
      <c r="F3382" s="12">
        <v>7</v>
      </c>
      <c r="G3382" s="15">
        <v>217412.37999999995</v>
      </c>
    </row>
    <row r="3383" spans="1:7" x14ac:dyDescent="0.2">
      <c r="A3383" s="12" t="s">
        <v>431</v>
      </c>
      <c r="B3383" s="12" t="s">
        <v>4</v>
      </c>
      <c r="C3383" s="12">
        <v>2014</v>
      </c>
      <c r="D3383" s="12" t="s">
        <v>382</v>
      </c>
      <c r="E3383" s="12" t="s">
        <v>376</v>
      </c>
      <c r="F3383" s="12">
        <v>2</v>
      </c>
      <c r="G3383" s="15">
        <v>209593.18</v>
      </c>
    </row>
    <row r="3384" spans="1:7" x14ac:dyDescent="0.2">
      <c r="A3384" s="12" t="s">
        <v>449</v>
      </c>
      <c r="B3384" s="12" t="s">
        <v>4</v>
      </c>
      <c r="C3384" s="12">
        <v>2010</v>
      </c>
      <c r="D3384" s="12" t="s">
        <v>382</v>
      </c>
      <c r="E3384" s="12" t="s">
        <v>376</v>
      </c>
      <c r="F3384" s="12">
        <v>2</v>
      </c>
      <c r="G3384" s="15">
        <v>208999.91999999995</v>
      </c>
    </row>
    <row r="3385" spans="1:7" x14ac:dyDescent="0.2">
      <c r="A3385" s="12" t="s">
        <v>433</v>
      </c>
      <c r="B3385" s="12" t="s">
        <v>4</v>
      </c>
      <c r="C3385" s="12">
        <v>2013</v>
      </c>
      <c r="D3385" s="12" t="s">
        <v>382</v>
      </c>
      <c r="E3385" s="12" t="s">
        <v>376</v>
      </c>
      <c r="F3385" s="12">
        <v>2</v>
      </c>
      <c r="G3385" s="15">
        <v>207122.02000000002</v>
      </c>
    </row>
    <row r="3386" spans="1:7" x14ac:dyDescent="0.2">
      <c r="A3386" s="12" t="s">
        <v>438</v>
      </c>
      <c r="B3386" s="12" t="s">
        <v>4</v>
      </c>
      <c r="C3386" s="12">
        <v>2014</v>
      </c>
      <c r="D3386" s="12" t="s">
        <v>381</v>
      </c>
      <c r="E3386" s="12" t="s">
        <v>373</v>
      </c>
      <c r="F3386" s="12">
        <v>11</v>
      </c>
      <c r="G3386" s="15">
        <v>206928.63</v>
      </c>
    </row>
    <row r="3387" spans="1:7" x14ac:dyDescent="0.2">
      <c r="A3387" s="12" t="s">
        <v>412</v>
      </c>
      <c r="B3387" s="12" t="s">
        <v>4</v>
      </c>
      <c r="C3387" s="12">
        <v>2014</v>
      </c>
      <c r="D3387" s="12" t="s">
        <v>382</v>
      </c>
      <c r="E3387" s="12" t="s">
        <v>377</v>
      </c>
      <c r="F3387" s="12">
        <v>3</v>
      </c>
      <c r="G3387" s="15">
        <v>206833.03</v>
      </c>
    </row>
    <row r="3388" spans="1:7" x14ac:dyDescent="0.2">
      <c r="A3388" s="12" t="s">
        <v>449</v>
      </c>
      <c r="B3388" s="12" t="s">
        <v>4</v>
      </c>
      <c r="C3388" s="12">
        <v>2010</v>
      </c>
      <c r="D3388" s="12" t="s">
        <v>382</v>
      </c>
      <c r="E3388" s="12" t="s">
        <v>377</v>
      </c>
      <c r="F3388" s="12">
        <v>3</v>
      </c>
      <c r="G3388" s="15">
        <v>200793.51999999996</v>
      </c>
    </row>
    <row r="3389" spans="1:7" x14ac:dyDescent="0.2">
      <c r="A3389" s="12" t="s">
        <v>430</v>
      </c>
      <c r="B3389" s="12" t="s">
        <v>4</v>
      </c>
      <c r="C3389" s="12">
        <v>2011</v>
      </c>
      <c r="D3389" s="12" t="s">
        <v>380</v>
      </c>
      <c r="E3389" s="12" t="s">
        <v>371</v>
      </c>
      <c r="F3389" s="12">
        <v>9</v>
      </c>
      <c r="G3389" s="15">
        <v>200792.0500000001</v>
      </c>
    </row>
    <row r="3390" spans="1:7" x14ac:dyDescent="0.2">
      <c r="A3390" s="12" t="s">
        <v>438</v>
      </c>
      <c r="B3390" s="12" t="s">
        <v>4</v>
      </c>
      <c r="C3390" s="12">
        <v>2014</v>
      </c>
      <c r="D3390" s="12" t="s">
        <v>381</v>
      </c>
      <c r="E3390" s="12" t="s">
        <v>372</v>
      </c>
      <c r="F3390" s="12">
        <v>10</v>
      </c>
      <c r="G3390" s="15">
        <v>200498.19000000006</v>
      </c>
    </row>
    <row r="3391" spans="1:7" x14ac:dyDescent="0.2">
      <c r="A3391" s="12" t="s">
        <v>436</v>
      </c>
      <c r="B3391" s="12" t="s">
        <v>4</v>
      </c>
      <c r="C3391" s="12">
        <v>2011</v>
      </c>
      <c r="D3391" s="12" t="s">
        <v>381</v>
      </c>
      <c r="E3391" s="12" t="s">
        <v>372</v>
      </c>
      <c r="F3391" s="12">
        <v>10</v>
      </c>
      <c r="G3391" s="15">
        <v>199927.59999999998</v>
      </c>
    </row>
    <row r="3392" spans="1:7" x14ac:dyDescent="0.2">
      <c r="A3392" s="12" t="s">
        <v>433</v>
      </c>
      <c r="B3392" s="12" t="s">
        <v>4</v>
      </c>
      <c r="C3392" s="12">
        <v>2012</v>
      </c>
      <c r="D3392" s="12" t="s">
        <v>381</v>
      </c>
      <c r="E3392" s="12" t="s">
        <v>373</v>
      </c>
      <c r="F3392" s="12">
        <v>11</v>
      </c>
      <c r="G3392" s="15">
        <v>198339.63000000006</v>
      </c>
    </row>
    <row r="3393" spans="1:7" x14ac:dyDescent="0.2">
      <c r="A3393" s="12" t="s">
        <v>435</v>
      </c>
      <c r="B3393" s="12" t="s">
        <v>4</v>
      </c>
      <c r="C3393" s="12">
        <v>2014</v>
      </c>
      <c r="D3393" s="12" t="s">
        <v>381</v>
      </c>
      <c r="E3393" s="12" t="s">
        <v>372</v>
      </c>
      <c r="F3393" s="12">
        <v>10</v>
      </c>
      <c r="G3393" s="15">
        <v>198199.04000000015</v>
      </c>
    </row>
    <row r="3394" spans="1:7" x14ac:dyDescent="0.2">
      <c r="A3394" s="12" t="s">
        <v>433</v>
      </c>
      <c r="B3394" s="12" t="s">
        <v>4</v>
      </c>
      <c r="C3394" s="12">
        <v>2012</v>
      </c>
      <c r="D3394" s="12" t="s">
        <v>381</v>
      </c>
      <c r="E3394" s="12" t="s">
        <v>374</v>
      </c>
      <c r="F3394" s="12">
        <v>12</v>
      </c>
      <c r="G3394" s="15">
        <v>195631.40999999995</v>
      </c>
    </row>
    <row r="3395" spans="1:7" x14ac:dyDescent="0.2">
      <c r="A3395" s="12" t="s">
        <v>449</v>
      </c>
      <c r="B3395" s="12" t="s">
        <v>4</v>
      </c>
      <c r="C3395" s="12">
        <v>2012</v>
      </c>
      <c r="D3395" s="12" t="s">
        <v>379</v>
      </c>
      <c r="E3395" s="12" t="s">
        <v>367</v>
      </c>
      <c r="F3395" s="12">
        <v>5</v>
      </c>
      <c r="G3395" s="15">
        <v>194745.28999999998</v>
      </c>
    </row>
    <row r="3396" spans="1:7" x14ac:dyDescent="0.2">
      <c r="A3396" s="12" t="s">
        <v>428</v>
      </c>
      <c r="B3396" s="12" t="s">
        <v>4</v>
      </c>
      <c r="C3396" s="12">
        <v>2014</v>
      </c>
      <c r="D3396" s="12" t="s">
        <v>379</v>
      </c>
      <c r="E3396" s="12" t="s">
        <v>367</v>
      </c>
      <c r="F3396" s="12">
        <v>5</v>
      </c>
      <c r="G3396" s="15">
        <v>193279.34000000003</v>
      </c>
    </row>
    <row r="3397" spans="1:7" x14ac:dyDescent="0.2">
      <c r="A3397" s="12" t="s">
        <v>433</v>
      </c>
      <c r="B3397" s="12" t="s">
        <v>4</v>
      </c>
      <c r="C3397" s="12">
        <v>2013</v>
      </c>
      <c r="D3397" s="12" t="s">
        <v>382</v>
      </c>
      <c r="E3397" s="12" t="s">
        <v>375</v>
      </c>
      <c r="F3397" s="12">
        <v>1</v>
      </c>
      <c r="G3397" s="15">
        <v>192165.15999999997</v>
      </c>
    </row>
    <row r="3398" spans="1:7" x14ac:dyDescent="0.2">
      <c r="A3398" s="12" t="s">
        <v>425</v>
      </c>
      <c r="B3398" s="12" t="s">
        <v>4</v>
      </c>
      <c r="C3398" s="12">
        <v>2012</v>
      </c>
      <c r="D3398" s="12" t="s">
        <v>381</v>
      </c>
      <c r="E3398" s="12" t="s">
        <v>373</v>
      </c>
      <c r="F3398" s="12">
        <v>11</v>
      </c>
      <c r="G3398" s="15">
        <v>190925.0799999999</v>
      </c>
    </row>
    <row r="3399" spans="1:7" x14ac:dyDescent="0.2">
      <c r="A3399" s="12" t="s">
        <v>449</v>
      </c>
      <c r="B3399" s="12" t="s">
        <v>4</v>
      </c>
      <c r="C3399" s="12">
        <v>2012</v>
      </c>
      <c r="D3399" s="12" t="s">
        <v>382</v>
      </c>
      <c r="E3399" s="12" t="s">
        <v>376</v>
      </c>
      <c r="F3399" s="12">
        <v>2</v>
      </c>
      <c r="G3399" s="15">
        <v>190096.48000000007</v>
      </c>
    </row>
    <row r="3400" spans="1:7" x14ac:dyDescent="0.2">
      <c r="A3400" s="12" t="s">
        <v>442</v>
      </c>
      <c r="B3400" s="12" t="s">
        <v>4</v>
      </c>
      <c r="C3400" s="12">
        <v>2011</v>
      </c>
      <c r="D3400" s="12" t="s">
        <v>380</v>
      </c>
      <c r="E3400" s="12" t="s">
        <v>371</v>
      </c>
      <c r="F3400" s="12">
        <v>9</v>
      </c>
      <c r="G3400" s="15">
        <v>187735.11999999997</v>
      </c>
    </row>
    <row r="3401" spans="1:7" x14ac:dyDescent="0.2">
      <c r="A3401" s="12" t="s">
        <v>433</v>
      </c>
      <c r="B3401" s="12" t="s">
        <v>4</v>
      </c>
      <c r="C3401" s="12">
        <v>2013</v>
      </c>
      <c r="D3401" s="12" t="s">
        <v>379</v>
      </c>
      <c r="E3401" s="12" t="s">
        <v>367</v>
      </c>
      <c r="F3401" s="12">
        <v>5</v>
      </c>
      <c r="G3401" s="15">
        <v>187614.88999999998</v>
      </c>
    </row>
    <row r="3402" spans="1:7" x14ac:dyDescent="0.2">
      <c r="A3402" s="12" t="s">
        <v>449</v>
      </c>
      <c r="B3402" s="12" t="s">
        <v>4</v>
      </c>
      <c r="C3402" s="12">
        <v>2013</v>
      </c>
      <c r="D3402" s="12" t="s">
        <v>382</v>
      </c>
      <c r="E3402" s="12" t="s">
        <v>376</v>
      </c>
      <c r="F3402" s="12">
        <v>2</v>
      </c>
      <c r="G3402" s="15">
        <v>185654.99000000005</v>
      </c>
    </row>
    <row r="3403" spans="1:7" x14ac:dyDescent="0.2">
      <c r="A3403" s="12" t="s">
        <v>435</v>
      </c>
      <c r="B3403" s="12" t="s">
        <v>4</v>
      </c>
      <c r="C3403" s="12">
        <v>2014</v>
      </c>
      <c r="D3403" s="12" t="s">
        <v>380</v>
      </c>
      <c r="E3403" s="12" t="s">
        <v>370</v>
      </c>
      <c r="F3403" s="12">
        <v>8</v>
      </c>
      <c r="G3403" s="15">
        <v>183883.12</v>
      </c>
    </row>
    <row r="3404" spans="1:7" x14ac:dyDescent="0.2">
      <c r="A3404" s="12" t="s">
        <v>435</v>
      </c>
      <c r="B3404" s="12" t="s">
        <v>4</v>
      </c>
      <c r="C3404" s="12">
        <v>2014</v>
      </c>
      <c r="D3404" s="12" t="s">
        <v>380</v>
      </c>
      <c r="E3404" s="12" t="s">
        <v>369</v>
      </c>
      <c r="F3404" s="12">
        <v>7</v>
      </c>
      <c r="G3404" s="15">
        <v>182830.07000000004</v>
      </c>
    </row>
    <row r="3405" spans="1:7" x14ac:dyDescent="0.2">
      <c r="A3405" s="12" t="s">
        <v>435</v>
      </c>
      <c r="B3405" s="12" t="s">
        <v>4</v>
      </c>
      <c r="C3405" s="12">
        <v>2014</v>
      </c>
      <c r="D3405" s="12" t="s">
        <v>380</v>
      </c>
      <c r="E3405" s="12" t="s">
        <v>371</v>
      </c>
      <c r="F3405" s="12">
        <v>9</v>
      </c>
      <c r="G3405" s="15">
        <v>182157.80000000008</v>
      </c>
    </row>
    <row r="3406" spans="1:7" x14ac:dyDescent="0.2">
      <c r="A3406" s="12" t="s">
        <v>453</v>
      </c>
      <c r="B3406" s="12" t="s">
        <v>4</v>
      </c>
      <c r="C3406" s="12">
        <v>2010</v>
      </c>
      <c r="D3406" s="12" t="s">
        <v>382</v>
      </c>
      <c r="E3406" s="12" t="s">
        <v>376</v>
      </c>
      <c r="F3406" s="12">
        <v>2</v>
      </c>
      <c r="G3406" s="15">
        <v>181357.09</v>
      </c>
    </row>
    <row r="3407" spans="1:7" x14ac:dyDescent="0.2">
      <c r="A3407" s="12" t="s">
        <v>425</v>
      </c>
      <c r="B3407" s="12" t="s">
        <v>4</v>
      </c>
      <c r="C3407" s="12">
        <v>2012</v>
      </c>
      <c r="D3407" s="12" t="s">
        <v>381</v>
      </c>
      <c r="E3407" s="12" t="s">
        <v>374</v>
      </c>
      <c r="F3407" s="12">
        <v>12</v>
      </c>
      <c r="G3407" s="15">
        <v>175687.08000000002</v>
      </c>
    </row>
    <row r="3408" spans="1:7" x14ac:dyDescent="0.2">
      <c r="A3408" s="12" t="s">
        <v>436</v>
      </c>
      <c r="B3408" s="12" t="s">
        <v>4</v>
      </c>
      <c r="C3408" s="12">
        <v>2011</v>
      </c>
      <c r="D3408" s="12" t="s">
        <v>380</v>
      </c>
      <c r="E3408" s="12" t="s">
        <v>370</v>
      </c>
      <c r="F3408" s="12">
        <v>8</v>
      </c>
      <c r="G3408" s="15">
        <v>175345.71999999997</v>
      </c>
    </row>
    <row r="3409" spans="1:7" x14ac:dyDescent="0.2">
      <c r="A3409" s="12" t="s">
        <v>417</v>
      </c>
      <c r="B3409" s="12" t="s">
        <v>4</v>
      </c>
      <c r="C3409" s="12">
        <v>2014</v>
      </c>
      <c r="D3409" s="12" t="s">
        <v>379</v>
      </c>
      <c r="E3409" s="12" t="s">
        <v>368</v>
      </c>
      <c r="F3409" s="12">
        <v>6</v>
      </c>
      <c r="G3409" s="15">
        <v>173166.42</v>
      </c>
    </row>
    <row r="3410" spans="1:7" x14ac:dyDescent="0.2">
      <c r="A3410" s="12" t="s">
        <v>442</v>
      </c>
      <c r="B3410" s="12" t="s">
        <v>4</v>
      </c>
      <c r="C3410" s="12">
        <v>2012</v>
      </c>
      <c r="D3410" s="12" t="s">
        <v>382</v>
      </c>
      <c r="E3410" s="12" t="s">
        <v>375</v>
      </c>
      <c r="F3410" s="12">
        <v>1</v>
      </c>
      <c r="G3410" s="15">
        <v>173100.94000000006</v>
      </c>
    </row>
    <row r="3411" spans="1:7" x14ac:dyDescent="0.2">
      <c r="A3411" s="12" t="s">
        <v>425</v>
      </c>
      <c r="B3411" s="12" t="s">
        <v>4</v>
      </c>
      <c r="C3411" s="12">
        <v>2012</v>
      </c>
      <c r="D3411" s="12" t="s">
        <v>381</v>
      </c>
      <c r="E3411" s="12" t="s">
        <v>372</v>
      </c>
      <c r="F3411" s="12">
        <v>10</v>
      </c>
      <c r="G3411" s="15">
        <v>173070.89999999991</v>
      </c>
    </row>
    <row r="3412" spans="1:7" x14ac:dyDescent="0.2">
      <c r="A3412" s="12" t="s">
        <v>431</v>
      </c>
      <c r="B3412" s="12" t="s">
        <v>4</v>
      </c>
      <c r="C3412" s="12">
        <v>2013</v>
      </c>
      <c r="D3412" s="12" t="s">
        <v>381</v>
      </c>
      <c r="E3412" s="12" t="s">
        <v>374</v>
      </c>
      <c r="F3412" s="12">
        <v>12</v>
      </c>
      <c r="G3412" s="15">
        <v>171919.12999999998</v>
      </c>
    </row>
    <row r="3413" spans="1:7" x14ac:dyDescent="0.2">
      <c r="A3413" s="12" t="s">
        <v>436</v>
      </c>
      <c r="B3413" s="12" t="s">
        <v>4</v>
      </c>
      <c r="C3413" s="12">
        <v>2011</v>
      </c>
      <c r="D3413" s="12" t="s">
        <v>380</v>
      </c>
      <c r="E3413" s="12" t="s">
        <v>371</v>
      </c>
      <c r="F3413" s="12">
        <v>9</v>
      </c>
      <c r="G3413" s="15">
        <v>171078.76999999996</v>
      </c>
    </row>
    <row r="3414" spans="1:7" x14ac:dyDescent="0.2">
      <c r="A3414" s="12" t="s">
        <v>433</v>
      </c>
      <c r="B3414" s="12" t="s">
        <v>4</v>
      </c>
      <c r="C3414" s="12">
        <v>2012</v>
      </c>
      <c r="D3414" s="12" t="s">
        <v>381</v>
      </c>
      <c r="E3414" s="12" t="s">
        <v>372</v>
      </c>
      <c r="F3414" s="12">
        <v>10</v>
      </c>
      <c r="G3414" s="15">
        <v>168076.24</v>
      </c>
    </row>
    <row r="3415" spans="1:7" x14ac:dyDescent="0.2">
      <c r="A3415" s="12" t="s">
        <v>449</v>
      </c>
      <c r="B3415" s="12" t="s">
        <v>4</v>
      </c>
      <c r="C3415" s="12">
        <v>2012</v>
      </c>
      <c r="D3415" s="12" t="s">
        <v>382</v>
      </c>
      <c r="E3415" s="12" t="s">
        <v>377</v>
      </c>
      <c r="F3415" s="12">
        <v>3</v>
      </c>
      <c r="G3415" s="15">
        <v>168074.37</v>
      </c>
    </row>
    <row r="3416" spans="1:7" x14ac:dyDescent="0.2">
      <c r="A3416" s="12" t="s">
        <v>431</v>
      </c>
      <c r="B3416" s="12" t="s">
        <v>4</v>
      </c>
      <c r="C3416" s="12">
        <v>2014</v>
      </c>
      <c r="D3416" s="12" t="s">
        <v>382</v>
      </c>
      <c r="E3416" s="12" t="s">
        <v>375</v>
      </c>
      <c r="F3416" s="12">
        <v>1</v>
      </c>
      <c r="G3416" s="15">
        <v>164859.30000000008</v>
      </c>
    </row>
    <row r="3417" spans="1:7" x14ac:dyDescent="0.2">
      <c r="A3417" s="12" t="s">
        <v>412</v>
      </c>
      <c r="B3417" s="12" t="s">
        <v>4</v>
      </c>
      <c r="C3417" s="12">
        <v>2014</v>
      </c>
      <c r="D3417" s="12" t="s">
        <v>381</v>
      </c>
      <c r="E3417" s="12" t="s">
        <v>374</v>
      </c>
      <c r="F3417" s="12">
        <v>12</v>
      </c>
      <c r="G3417" s="15">
        <v>163438.46</v>
      </c>
    </row>
    <row r="3418" spans="1:7" x14ac:dyDescent="0.2">
      <c r="A3418" s="12" t="s">
        <v>433</v>
      </c>
      <c r="B3418" s="12" t="s">
        <v>4</v>
      </c>
      <c r="C3418" s="12">
        <v>2013</v>
      </c>
      <c r="D3418" s="12" t="s">
        <v>379</v>
      </c>
      <c r="E3418" s="12" t="s">
        <v>368</v>
      </c>
      <c r="F3418" s="12">
        <v>6</v>
      </c>
      <c r="G3418" s="15">
        <v>162898.59999999998</v>
      </c>
    </row>
    <row r="3419" spans="1:7" x14ac:dyDescent="0.2">
      <c r="A3419" s="12" t="s">
        <v>428</v>
      </c>
      <c r="B3419" s="12" t="s">
        <v>4</v>
      </c>
      <c r="C3419" s="12">
        <v>2014</v>
      </c>
      <c r="D3419" s="12" t="s">
        <v>382</v>
      </c>
      <c r="E3419" s="12" t="s">
        <v>377</v>
      </c>
      <c r="F3419" s="12">
        <v>3</v>
      </c>
      <c r="G3419" s="15">
        <v>157908.97</v>
      </c>
    </row>
    <row r="3420" spans="1:7" x14ac:dyDescent="0.2">
      <c r="A3420" s="12" t="s">
        <v>449</v>
      </c>
      <c r="B3420" s="12" t="s">
        <v>4</v>
      </c>
      <c r="C3420" s="12">
        <v>2012</v>
      </c>
      <c r="D3420" s="12" t="s">
        <v>379</v>
      </c>
      <c r="E3420" s="12" t="s">
        <v>366</v>
      </c>
      <c r="F3420" s="12">
        <v>4</v>
      </c>
      <c r="G3420" s="15">
        <v>157408.43000000002</v>
      </c>
    </row>
    <row r="3421" spans="1:7" x14ac:dyDescent="0.2">
      <c r="A3421" s="12" t="s">
        <v>428</v>
      </c>
      <c r="B3421" s="12" t="s">
        <v>4</v>
      </c>
      <c r="C3421" s="12">
        <v>2014</v>
      </c>
      <c r="D3421" s="12" t="s">
        <v>381</v>
      </c>
      <c r="E3421" s="12" t="s">
        <v>372</v>
      </c>
      <c r="F3421" s="12">
        <v>10</v>
      </c>
      <c r="G3421" s="15">
        <v>156991.03000000003</v>
      </c>
    </row>
    <row r="3422" spans="1:7" x14ac:dyDescent="0.2">
      <c r="A3422" s="12" t="s">
        <v>443</v>
      </c>
      <c r="B3422" s="12" t="s">
        <v>11</v>
      </c>
      <c r="C3422" s="12">
        <v>2010</v>
      </c>
      <c r="D3422" s="12" t="s">
        <v>382</v>
      </c>
      <c r="E3422" s="12" t="s">
        <v>375</v>
      </c>
      <c r="F3422" s="12">
        <v>1</v>
      </c>
      <c r="G3422" s="15">
        <v>172075.98598599993</v>
      </c>
    </row>
    <row r="3423" spans="1:7" x14ac:dyDescent="0.2">
      <c r="A3423" s="12" t="s">
        <v>443</v>
      </c>
      <c r="B3423" s="12" t="s">
        <v>11</v>
      </c>
      <c r="C3423" s="12">
        <v>2010</v>
      </c>
      <c r="D3423" s="12" t="s">
        <v>382</v>
      </c>
      <c r="E3423" s="12" t="s">
        <v>376</v>
      </c>
      <c r="F3423" s="12">
        <v>2</v>
      </c>
      <c r="G3423" s="15">
        <v>164684.83631700001</v>
      </c>
    </row>
    <row r="3424" spans="1:7" x14ac:dyDescent="0.2">
      <c r="A3424" s="12" t="s">
        <v>443</v>
      </c>
      <c r="B3424" s="12" t="s">
        <v>11</v>
      </c>
      <c r="C3424" s="12">
        <v>2010</v>
      </c>
      <c r="D3424" s="12" t="s">
        <v>382</v>
      </c>
      <c r="E3424" s="12" t="s">
        <v>377</v>
      </c>
      <c r="F3424" s="12">
        <v>3</v>
      </c>
      <c r="G3424" s="15">
        <v>188762.4458870001</v>
      </c>
    </row>
    <row r="3425" spans="1:7" x14ac:dyDescent="0.2">
      <c r="A3425" s="12" t="s">
        <v>443</v>
      </c>
      <c r="B3425" s="12" t="s">
        <v>11</v>
      </c>
      <c r="C3425" s="12">
        <v>2010</v>
      </c>
      <c r="D3425" s="12" t="s">
        <v>379</v>
      </c>
      <c r="E3425" s="12" t="s">
        <v>366</v>
      </c>
      <c r="F3425" s="12">
        <v>4</v>
      </c>
      <c r="G3425" s="15">
        <v>166438.66844299989</v>
      </c>
    </row>
    <row r="3426" spans="1:7" x14ac:dyDescent="0.2">
      <c r="A3426" s="12" t="s">
        <v>443</v>
      </c>
      <c r="B3426" s="12" t="s">
        <v>11</v>
      </c>
      <c r="C3426" s="12">
        <v>2010</v>
      </c>
      <c r="D3426" s="12" t="s">
        <v>379</v>
      </c>
      <c r="E3426" s="12" t="s">
        <v>367</v>
      </c>
      <c r="F3426" s="12">
        <v>5</v>
      </c>
      <c r="G3426" s="15">
        <v>177638.13928500004</v>
      </c>
    </row>
    <row r="3427" spans="1:7" x14ac:dyDescent="0.2">
      <c r="A3427" s="12" t="s">
        <v>443</v>
      </c>
      <c r="B3427" s="12" t="s">
        <v>11</v>
      </c>
      <c r="C3427" s="12">
        <v>2010</v>
      </c>
      <c r="D3427" s="12" t="s">
        <v>379</v>
      </c>
      <c r="E3427" s="12" t="s">
        <v>368</v>
      </c>
      <c r="F3427" s="12">
        <v>6</v>
      </c>
      <c r="G3427" s="15">
        <v>154788.21219899994</v>
      </c>
    </row>
    <row r="3428" spans="1:7" x14ac:dyDescent="0.2">
      <c r="A3428" s="12" t="s">
        <v>443</v>
      </c>
      <c r="B3428" s="12" t="s">
        <v>11</v>
      </c>
      <c r="C3428" s="12">
        <v>2010</v>
      </c>
      <c r="D3428" s="12" t="s">
        <v>380</v>
      </c>
      <c r="E3428" s="12" t="s">
        <v>369</v>
      </c>
      <c r="F3428" s="12">
        <v>7</v>
      </c>
      <c r="G3428" s="15">
        <v>170021.496919</v>
      </c>
    </row>
    <row r="3429" spans="1:7" x14ac:dyDescent="0.2">
      <c r="A3429" s="12" t="s">
        <v>443</v>
      </c>
      <c r="B3429" s="12" t="s">
        <v>11</v>
      </c>
      <c r="C3429" s="12">
        <v>2010</v>
      </c>
      <c r="D3429" s="12" t="s">
        <v>380</v>
      </c>
      <c r="E3429" s="12" t="s">
        <v>370</v>
      </c>
      <c r="F3429" s="12">
        <v>8</v>
      </c>
      <c r="G3429" s="15">
        <v>161678.26696099999</v>
      </c>
    </row>
    <row r="3430" spans="1:7" x14ac:dyDescent="0.2">
      <c r="A3430" s="12" t="s">
        <v>443</v>
      </c>
      <c r="B3430" s="12" t="s">
        <v>11</v>
      </c>
      <c r="C3430" s="12">
        <v>2010</v>
      </c>
      <c r="D3430" s="12" t="s">
        <v>380</v>
      </c>
      <c r="E3430" s="12" t="s">
        <v>371</v>
      </c>
      <c r="F3430" s="12">
        <v>9</v>
      </c>
      <c r="G3430" s="15">
        <v>171199.06991299996</v>
      </c>
    </row>
    <row r="3431" spans="1:7" x14ac:dyDescent="0.2">
      <c r="A3431" s="12" t="s">
        <v>443</v>
      </c>
      <c r="B3431" s="12" t="s">
        <v>11</v>
      </c>
      <c r="C3431" s="12">
        <v>2010</v>
      </c>
      <c r="D3431" s="12" t="s">
        <v>381</v>
      </c>
      <c r="E3431" s="12" t="s">
        <v>372</v>
      </c>
      <c r="F3431" s="12">
        <v>10</v>
      </c>
      <c r="G3431" s="15">
        <v>162329.69032000002</v>
      </c>
    </row>
    <row r="3432" spans="1:7" x14ac:dyDescent="0.2">
      <c r="A3432" s="12" t="s">
        <v>443</v>
      </c>
      <c r="B3432" s="12" t="s">
        <v>11</v>
      </c>
      <c r="C3432" s="12">
        <v>2010</v>
      </c>
      <c r="D3432" s="12" t="s">
        <v>381</v>
      </c>
      <c r="E3432" s="12" t="s">
        <v>373</v>
      </c>
      <c r="F3432" s="12">
        <v>11</v>
      </c>
      <c r="G3432" s="15">
        <v>174756.84365099992</v>
      </c>
    </row>
    <row r="3433" spans="1:7" x14ac:dyDescent="0.2">
      <c r="A3433" s="12" t="s">
        <v>443</v>
      </c>
      <c r="B3433" s="12" t="s">
        <v>11</v>
      </c>
      <c r="C3433" s="12">
        <v>2010</v>
      </c>
      <c r="D3433" s="12" t="s">
        <v>381</v>
      </c>
      <c r="E3433" s="12" t="s">
        <v>374</v>
      </c>
      <c r="F3433" s="12">
        <v>12</v>
      </c>
      <c r="G3433" s="15">
        <v>216648.37664799998</v>
      </c>
    </row>
    <row r="3434" spans="1:7" x14ac:dyDescent="0.2">
      <c r="A3434" s="12" t="s">
        <v>443</v>
      </c>
      <c r="B3434" s="12" t="s">
        <v>11</v>
      </c>
      <c r="C3434" s="12">
        <v>2011</v>
      </c>
      <c r="D3434" s="12" t="s">
        <v>382</v>
      </c>
      <c r="E3434" s="12" t="s">
        <v>375</v>
      </c>
      <c r="F3434" s="12">
        <v>1</v>
      </c>
      <c r="G3434" s="15">
        <v>167415.80347800002</v>
      </c>
    </row>
    <row r="3435" spans="1:7" x14ac:dyDescent="0.2">
      <c r="A3435" s="12" t="s">
        <v>443</v>
      </c>
      <c r="B3435" s="12" t="s">
        <v>11</v>
      </c>
      <c r="C3435" s="12">
        <v>2011</v>
      </c>
      <c r="D3435" s="12" t="s">
        <v>382</v>
      </c>
      <c r="E3435" s="12" t="s">
        <v>376</v>
      </c>
      <c r="F3435" s="12">
        <v>2</v>
      </c>
      <c r="G3435" s="15">
        <v>163281.77061500004</v>
      </c>
    </row>
    <row r="3436" spans="1:7" x14ac:dyDescent="0.2">
      <c r="A3436" s="12" t="s">
        <v>443</v>
      </c>
      <c r="B3436" s="12" t="s">
        <v>11</v>
      </c>
      <c r="C3436" s="12">
        <v>2011</v>
      </c>
      <c r="D3436" s="12" t="s">
        <v>382</v>
      </c>
      <c r="E3436" s="12" t="s">
        <v>377</v>
      </c>
      <c r="F3436" s="12">
        <v>3</v>
      </c>
      <c r="G3436" s="15">
        <v>181346.24148300008</v>
      </c>
    </row>
    <row r="3437" spans="1:7" x14ac:dyDescent="0.2">
      <c r="A3437" s="12" t="s">
        <v>443</v>
      </c>
      <c r="B3437" s="12" t="s">
        <v>11</v>
      </c>
      <c r="C3437" s="12">
        <v>2011</v>
      </c>
      <c r="D3437" s="12" t="s">
        <v>379</v>
      </c>
      <c r="E3437" s="12" t="s">
        <v>366</v>
      </c>
      <c r="F3437" s="12">
        <v>4</v>
      </c>
      <c r="G3437" s="15">
        <v>172802.57357000004</v>
      </c>
    </row>
    <row r="3438" spans="1:7" x14ac:dyDescent="0.2">
      <c r="A3438" s="12" t="s">
        <v>443</v>
      </c>
      <c r="B3438" s="12" t="s">
        <v>11</v>
      </c>
      <c r="C3438" s="12">
        <v>2011</v>
      </c>
      <c r="D3438" s="12" t="s">
        <v>379</v>
      </c>
      <c r="E3438" s="12" t="s">
        <v>367</v>
      </c>
      <c r="F3438" s="12">
        <v>5</v>
      </c>
      <c r="G3438" s="15">
        <v>181646.89841600004</v>
      </c>
    </row>
    <row r="3439" spans="1:7" x14ac:dyDescent="0.2">
      <c r="A3439" s="12" t="s">
        <v>443</v>
      </c>
      <c r="B3439" s="12" t="s">
        <v>11</v>
      </c>
      <c r="C3439" s="12">
        <v>2011</v>
      </c>
      <c r="D3439" s="12" t="s">
        <v>379</v>
      </c>
      <c r="E3439" s="12" t="s">
        <v>368</v>
      </c>
      <c r="F3439" s="12">
        <v>6</v>
      </c>
      <c r="G3439" s="15">
        <v>177111.98964600003</v>
      </c>
    </row>
    <row r="3440" spans="1:7" x14ac:dyDescent="0.2">
      <c r="A3440" s="12" t="s">
        <v>443</v>
      </c>
      <c r="B3440" s="12" t="s">
        <v>11</v>
      </c>
      <c r="C3440" s="12">
        <v>2011</v>
      </c>
      <c r="D3440" s="12" t="s">
        <v>380</v>
      </c>
      <c r="E3440" s="12" t="s">
        <v>369</v>
      </c>
      <c r="F3440" s="12">
        <v>7</v>
      </c>
      <c r="G3440" s="15">
        <v>169946.33267800004</v>
      </c>
    </row>
    <row r="3441" spans="1:7" x14ac:dyDescent="0.2">
      <c r="A3441" s="12" t="s">
        <v>443</v>
      </c>
      <c r="B3441" s="12" t="s">
        <v>11</v>
      </c>
      <c r="C3441" s="12">
        <v>2011</v>
      </c>
      <c r="D3441" s="12" t="s">
        <v>380</v>
      </c>
      <c r="E3441" s="12" t="s">
        <v>370</v>
      </c>
      <c r="F3441" s="12">
        <v>8</v>
      </c>
      <c r="G3441" s="15">
        <v>160500.69395899997</v>
      </c>
    </row>
    <row r="3442" spans="1:7" x14ac:dyDescent="0.2">
      <c r="A3442" s="12" t="s">
        <v>443</v>
      </c>
      <c r="B3442" s="12" t="s">
        <v>11</v>
      </c>
      <c r="C3442" s="12">
        <v>2011</v>
      </c>
      <c r="D3442" s="12" t="s">
        <v>380</v>
      </c>
      <c r="E3442" s="12" t="s">
        <v>371</v>
      </c>
      <c r="F3442" s="12">
        <v>9</v>
      </c>
      <c r="G3442" s="15">
        <v>142887.20849400002</v>
      </c>
    </row>
    <row r="3443" spans="1:7" x14ac:dyDescent="0.2">
      <c r="A3443" s="12" t="s">
        <v>443</v>
      </c>
      <c r="B3443" s="12" t="s">
        <v>11</v>
      </c>
      <c r="C3443" s="12">
        <v>2011</v>
      </c>
      <c r="D3443" s="12" t="s">
        <v>381</v>
      </c>
      <c r="E3443" s="12" t="s">
        <v>372</v>
      </c>
      <c r="F3443" s="12">
        <v>10</v>
      </c>
      <c r="G3443" s="15">
        <v>185780.93128299995</v>
      </c>
    </row>
    <row r="3444" spans="1:7" x14ac:dyDescent="0.2">
      <c r="A3444" s="12" t="s">
        <v>443</v>
      </c>
      <c r="B3444" s="12" t="s">
        <v>11</v>
      </c>
      <c r="C3444" s="12">
        <v>2011</v>
      </c>
      <c r="D3444" s="12" t="s">
        <v>381</v>
      </c>
      <c r="E3444" s="12" t="s">
        <v>373</v>
      </c>
      <c r="F3444" s="12">
        <v>11</v>
      </c>
      <c r="G3444" s="15">
        <v>198508.74154699993</v>
      </c>
    </row>
    <row r="3445" spans="1:7" x14ac:dyDescent="0.2">
      <c r="A3445" s="12" t="s">
        <v>443</v>
      </c>
      <c r="B3445" s="12" t="s">
        <v>11</v>
      </c>
      <c r="C3445" s="12">
        <v>2011</v>
      </c>
      <c r="D3445" s="12" t="s">
        <v>381</v>
      </c>
      <c r="E3445" s="12" t="s">
        <v>374</v>
      </c>
      <c r="F3445" s="12">
        <v>12</v>
      </c>
      <c r="G3445" s="15">
        <v>177838.57723699999</v>
      </c>
    </row>
    <row r="3446" spans="1:7" x14ac:dyDescent="0.2">
      <c r="A3446" s="12" t="s">
        <v>443</v>
      </c>
      <c r="B3446" s="12" t="s">
        <v>11</v>
      </c>
      <c r="C3446" s="12">
        <v>2012</v>
      </c>
      <c r="D3446" s="12" t="s">
        <v>382</v>
      </c>
      <c r="E3446" s="12" t="s">
        <v>375</v>
      </c>
      <c r="F3446" s="12">
        <v>1</v>
      </c>
      <c r="G3446" s="15">
        <v>166263.28521900001</v>
      </c>
    </row>
    <row r="3447" spans="1:7" x14ac:dyDescent="0.2">
      <c r="A3447" s="12" t="s">
        <v>443</v>
      </c>
      <c r="B3447" s="12" t="s">
        <v>11</v>
      </c>
      <c r="C3447" s="12">
        <v>2012</v>
      </c>
      <c r="D3447" s="12" t="s">
        <v>382</v>
      </c>
      <c r="E3447" s="12" t="s">
        <v>376</v>
      </c>
      <c r="F3447" s="12">
        <v>2</v>
      </c>
      <c r="G3447" s="15">
        <v>194048.99700000003</v>
      </c>
    </row>
    <row r="3448" spans="1:7" x14ac:dyDescent="0.2">
      <c r="A3448" s="12" t="s">
        <v>443</v>
      </c>
      <c r="B3448" s="12" t="s">
        <v>11</v>
      </c>
      <c r="C3448" s="12">
        <v>2012</v>
      </c>
      <c r="D3448" s="12" t="s">
        <v>382</v>
      </c>
      <c r="E3448" s="12" t="s">
        <v>377</v>
      </c>
      <c r="F3448" s="12">
        <v>3</v>
      </c>
      <c r="G3448" s="15">
        <v>183225.34732599999</v>
      </c>
    </row>
    <row r="3449" spans="1:7" x14ac:dyDescent="0.2">
      <c r="A3449" s="12" t="s">
        <v>443</v>
      </c>
      <c r="B3449" s="12" t="s">
        <v>11</v>
      </c>
      <c r="C3449" s="12">
        <v>2012</v>
      </c>
      <c r="D3449" s="12" t="s">
        <v>379</v>
      </c>
      <c r="E3449" s="12" t="s">
        <v>366</v>
      </c>
      <c r="F3449" s="12">
        <v>4</v>
      </c>
      <c r="G3449" s="15">
        <v>167065.03704699996</v>
      </c>
    </row>
    <row r="3450" spans="1:7" x14ac:dyDescent="0.2">
      <c r="A3450" s="12" t="s">
        <v>443</v>
      </c>
      <c r="B3450" s="12" t="s">
        <v>11</v>
      </c>
      <c r="C3450" s="12">
        <v>2012</v>
      </c>
      <c r="D3450" s="12" t="s">
        <v>379</v>
      </c>
      <c r="E3450" s="12" t="s">
        <v>367</v>
      </c>
      <c r="F3450" s="12">
        <v>5</v>
      </c>
      <c r="G3450" s="15">
        <v>178239.45314699999</v>
      </c>
    </row>
    <row r="3451" spans="1:7" x14ac:dyDescent="0.2">
      <c r="A3451" s="12" t="s">
        <v>443</v>
      </c>
      <c r="B3451" s="12" t="s">
        <v>11</v>
      </c>
      <c r="C3451" s="12">
        <v>2012</v>
      </c>
      <c r="D3451" s="12" t="s">
        <v>379</v>
      </c>
      <c r="E3451" s="12" t="s">
        <v>368</v>
      </c>
      <c r="F3451" s="12">
        <v>6</v>
      </c>
      <c r="G3451" s="15">
        <v>202768.04812699996</v>
      </c>
    </row>
    <row r="3452" spans="1:7" x14ac:dyDescent="0.2">
      <c r="A3452" s="12" t="s">
        <v>443</v>
      </c>
      <c r="B3452" s="12" t="s">
        <v>11</v>
      </c>
      <c r="C3452" s="12">
        <v>2012</v>
      </c>
      <c r="D3452" s="12" t="s">
        <v>380</v>
      </c>
      <c r="E3452" s="12" t="s">
        <v>369</v>
      </c>
      <c r="F3452" s="12">
        <v>7</v>
      </c>
      <c r="G3452" s="15">
        <v>161127.06257200002</v>
      </c>
    </row>
    <row r="3453" spans="1:7" x14ac:dyDescent="0.2">
      <c r="A3453" s="12" t="s">
        <v>443</v>
      </c>
      <c r="B3453" s="12" t="s">
        <v>11</v>
      </c>
      <c r="C3453" s="12">
        <v>2012</v>
      </c>
      <c r="D3453" s="12" t="s">
        <v>380</v>
      </c>
      <c r="E3453" s="12" t="s">
        <v>370</v>
      </c>
      <c r="F3453" s="12">
        <v>8</v>
      </c>
      <c r="G3453" s="15">
        <v>155940.73043599995</v>
      </c>
    </row>
    <row r="3454" spans="1:7" x14ac:dyDescent="0.2">
      <c r="A3454" s="12" t="s">
        <v>443</v>
      </c>
      <c r="B3454" s="12" t="s">
        <v>11</v>
      </c>
      <c r="C3454" s="12">
        <v>2012</v>
      </c>
      <c r="D3454" s="12" t="s">
        <v>380</v>
      </c>
      <c r="E3454" s="12" t="s">
        <v>371</v>
      </c>
      <c r="F3454" s="12">
        <v>9</v>
      </c>
      <c r="G3454" s="15">
        <v>185179.61740700001</v>
      </c>
    </row>
    <row r="3455" spans="1:7" x14ac:dyDescent="0.2">
      <c r="A3455" s="12" t="s">
        <v>443</v>
      </c>
      <c r="B3455" s="12" t="s">
        <v>11</v>
      </c>
      <c r="C3455" s="12">
        <v>2012</v>
      </c>
      <c r="D3455" s="12" t="s">
        <v>381</v>
      </c>
      <c r="E3455" s="12" t="s">
        <v>372</v>
      </c>
      <c r="F3455" s="12">
        <v>10</v>
      </c>
      <c r="G3455" s="15">
        <v>204521.88025400005</v>
      </c>
    </row>
    <row r="3456" spans="1:7" x14ac:dyDescent="0.2">
      <c r="A3456" s="12" t="s">
        <v>443</v>
      </c>
      <c r="B3456" s="12" t="s">
        <v>11</v>
      </c>
      <c r="C3456" s="12">
        <v>2012</v>
      </c>
      <c r="D3456" s="12" t="s">
        <v>381</v>
      </c>
      <c r="E3456" s="12" t="s">
        <v>373</v>
      </c>
      <c r="F3456" s="12">
        <v>11</v>
      </c>
      <c r="G3456" s="15">
        <v>210134.143041</v>
      </c>
    </row>
    <row r="3457" spans="1:7" x14ac:dyDescent="0.2">
      <c r="A3457" s="12" t="s">
        <v>443</v>
      </c>
      <c r="B3457" s="12" t="s">
        <v>11</v>
      </c>
      <c r="C3457" s="12">
        <v>2012</v>
      </c>
      <c r="D3457" s="12" t="s">
        <v>381</v>
      </c>
      <c r="E3457" s="12" t="s">
        <v>374</v>
      </c>
      <c r="F3457" s="12">
        <v>12</v>
      </c>
      <c r="G3457" s="15">
        <v>222060.20148199997</v>
      </c>
    </row>
    <row r="3458" spans="1:7" x14ac:dyDescent="0.2">
      <c r="A3458" s="12" t="s">
        <v>443</v>
      </c>
      <c r="B3458" s="12" t="s">
        <v>11</v>
      </c>
      <c r="C3458" s="12">
        <v>2013</v>
      </c>
      <c r="D3458" s="12" t="s">
        <v>382</v>
      </c>
      <c r="E3458" s="12" t="s">
        <v>375</v>
      </c>
      <c r="F3458" s="12">
        <v>1</v>
      </c>
      <c r="G3458" s="15">
        <v>166814.48959899999</v>
      </c>
    </row>
    <row r="3459" spans="1:7" x14ac:dyDescent="0.2">
      <c r="A3459" s="12" t="s">
        <v>443</v>
      </c>
      <c r="B3459" s="12" t="s">
        <v>11</v>
      </c>
      <c r="C3459" s="12">
        <v>2013</v>
      </c>
      <c r="D3459" s="12" t="s">
        <v>382</v>
      </c>
      <c r="E3459" s="12" t="s">
        <v>376</v>
      </c>
      <c r="F3459" s="12">
        <v>2</v>
      </c>
      <c r="G3459" s="15">
        <v>185029.28892900009</v>
      </c>
    </row>
    <row r="3460" spans="1:7" x14ac:dyDescent="0.2">
      <c r="A3460" s="12" t="s">
        <v>443</v>
      </c>
      <c r="B3460" s="12" t="s">
        <v>11</v>
      </c>
      <c r="C3460" s="12">
        <v>2013</v>
      </c>
      <c r="D3460" s="12" t="s">
        <v>382</v>
      </c>
      <c r="E3460" s="12" t="s">
        <v>377</v>
      </c>
      <c r="F3460" s="12">
        <v>3</v>
      </c>
      <c r="G3460" s="15">
        <v>210580.11748799993</v>
      </c>
    </row>
    <row r="3461" spans="1:7" x14ac:dyDescent="0.2">
      <c r="A3461" s="12" t="s">
        <v>443</v>
      </c>
      <c r="B3461" s="12" t="s">
        <v>11</v>
      </c>
      <c r="C3461" s="12">
        <v>2013</v>
      </c>
      <c r="D3461" s="12" t="s">
        <v>379</v>
      </c>
      <c r="E3461" s="12" t="s">
        <v>366</v>
      </c>
      <c r="F3461" s="12">
        <v>4</v>
      </c>
      <c r="G3461" s="15">
        <v>216984.11018600003</v>
      </c>
    </row>
    <row r="3462" spans="1:7" x14ac:dyDescent="0.2">
      <c r="A3462" s="12" t="s">
        <v>443</v>
      </c>
      <c r="B3462" s="12" t="s">
        <v>11</v>
      </c>
      <c r="C3462" s="12">
        <v>2013</v>
      </c>
      <c r="D3462" s="12" t="s">
        <v>379</v>
      </c>
      <c r="E3462" s="12" t="s">
        <v>367</v>
      </c>
      <c r="F3462" s="12">
        <v>5</v>
      </c>
      <c r="G3462" s="15">
        <v>194109.12835499999</v>
      </c>
    </row>
    <row r="3463" spans="1:7" x14ac:dyDescent="0.2">
      <c r="A3463" s="12" t="s">
        <v>443</v>
      </c>
      <c r="B3463" s="12" t="s">
        <v>11</v>
      </c>
      <c r="C3463" s="12">
        <v>2013</v>
      </c>
      <c r="D3463" s="12" t="s">
        <v>379</v>
      </c>
      <c r="E3463" s="12" t="s">
        <v>368</v>
      </c>
      <c r="F3463" s="12">
        <v>6</v>
      </c>
      <c r="G3463" s="15">
        <v>191000.66970500007</v>
      </c>
    </row>
    <row r="3464" spans="1:7" x14ac:dyDescent="0.2">
      <c r="A3464" s="12" t="s">
        <v>443</v>
      </c>
      <c r="B3464" s="12" t="s">
        <v>11</v>
      </c>
      <c r="C3464" s="12">
        <v>2013</v>
      </c>
      <c r="D3464" s="12" t="s">
        <v>380</v>
      </c>
      <c r="E3464" s="12" t="s">
        <v>369</v>
      </c>
      <c r="F3464" s="12">
        <v>7</v>
      </c>
      <c r="G3464" s="15">
        <v>206977.24517799995</v>
      </c>
    </row>
    <row r="3465" spans="1:7" x14ac:dyDescent="0.2">
      <c r="A3465" s="12" t="s">
        <v>443</v>
      </c>
      <c r="B3465" s="12" t="s">
        <v>11</v>
      </c>
      <c r="C3465" s="12">
        <v>2013</v>
      </c>
      <c r="D3465" s="12" t="s">
        <v>380</v>
      </c>
      <c r="E3465" s="12" t="s">
        <v>370</v>
      </c>
      <c r="F3465" s="12">
        <v>8</v>
      </c>
      <c r="G3465" s="15">
        <v>205577.52010899986</v>
      </c>
    </row>
    <row r="3466" spans="1:7" x14ac:dyDescent="0.2">
      <c r="A3466" s="12" t="s">
        <v>443</v>
      </c>
      <c r="B3466" s="12" t="s">
        <v>11</v>
      </c>
      <c r="C3466" s="12">
        <v>2013</v>
      </c>
      <c r="D3466" s="12" t="s">
        <v>380</v>
      </c>
      <c r="E3466" s="12" t="s">
        <v>371</v>
      </c>
      <c r="F3466" s="12">
        <v>9</v>
      </c>
      <c r="G3466" s="15">
        <v>184601.68792700005</v>
      </c>
    </row>
    <row r="3467" spans="1:7" x14ac:dyDescent="0.2">
      <c r="A3467" s="12" t="s">
        <v>443</v>
      </c>
      <c r="B3467" s="12" t="s">
        <v>11</v>
      </c>
      <c r="C3467" s="12">
        <v>2013</v>
      </c>
      <c r="D3467" s="12" t="s">
        <v>381</v>
      </c>
      <c r="E3467" s="12" t="s">
        <v>372</v>
      </c>
      <c r="F3467" s="12">
        <v>10</v>
      </c>
      <c r="G3467" s="15">
        <v>217324.85469899999</v>
      </c>
    </row>
    <row r="3468" spans="1:7" x14ac:dyDescent="0.2">
      <c r="A3468" s="12" t="s">
        <v>443</v>
      </c>
      <c r="B3468" s="12" t="s">
        <v>11</v>
      </c>
      <c r="C3468" s="12">
        <v>2013</v>
      </c>
      <c r="D3468" s="12" t="s">
        <v>381</v>
      </c>
      <c r="E3468" s="12" t="s">
        <v>373</v>
      </c>
      <c r="F3468" s="12">
        <v>11</v>
      </c>
      <c r="G3468" s="15">
        <v>230171.25743000017</v>
      </c>
    </row>
    <row r="3469" spans="1:7" x14ac:dyDescent="0.2">
      <c r="A3469" s="12" t="s">
        <v>443</v>
      </c>
      <c r="B3469" s="12" t="s">
        <v>11</v>
      </c>
      <c r="C3469" s="12">
        <v>2013</v>
      </c>
      <c r="D3469" s="12" t="s">
        <v>381</v>
      </c>
      <c r="E3469" s="12" t="s">
        <v>374</v>
      </c>
      <c r="F3469" s="12">
        <v>12</v>
      </c>
      <c r="G3469" s="15">
        <v>255685.33902699992</v>
      </c>
    </row>
    <row r="3470" spans="1:7" x14ac:dyDescent="0.2">
      <c r="A3470" s="12" t="s">
        <v>443</v>
      </c>
      <c r="B3470" s="12" t="s">
        <v>11</v>
      </c>
      <c r="C3470" s="12">
        <v>2014</v>
      </c>
      <c r="D3470" s="12" t="s">
        <v>382</v>
      </c>
      <c r="E3470" s="12" t="s">
        <v>375</v>
      </c>
      <c r="F3470" s="12">
        <v>1</v>
      </c>
      <c r="G3470" s="15">
        <v>221378.7123690001</v>
      </c>
    </row>
    <row r="3471" spans="1:7" x14ac:dyDescent="0.2">
      <c r="A3471" s="12" t="s">
        <v>443</v>
      </c>
      <c r="B3471" s="12" t="s">
        <v>11</v>
      </c>
      <c r="C3471" s="12">
        <v>2014</v>
      </c>
      <c r="D3471" s="12" t="s">
        <v>382</v>
      </c>
      <c r="E3471" s="12" t="s">
        <v>376</v>
      </c>
      <c r="F3471" s="12">
        <v>2</v>
      </c>
      <c r="G3471" s="15">
        <v>233164.46424300005</v>
      </c>
    </row>
    <row r="3472" spans="1:7" x14ac:dyDescent="0.2">
      <c r="A3472" s="12" t="s">
        <v>443</v>
      </c>
      <c r="B3472" s="12" t="s">
        <v>11</v>
      </c>
      <c r="C3472" s="12">
        <v>2014</v>
      </c>
      <c r="D3472" s="12" t="s">
        <v>382</v>
      </c>
      <c r="E3472" s="12" t="s">
        <v>377</v>
      </c>
      <c r="F3472" s="12">
        <v>3</v>
      </c>
      <c r="G3472" s="15">
        <v>224582.37904799997</v>
      </c>
    </row>
    <row r="3473" spans="1:7" x14ac:dyDescent="0.2">
      <c r="A3473" s="12" t="s">
        <v>443</v>
      </c>
      <c r="B3473" s="12" t="s">
        <v>11</v>
      </c>
      <c r="C3473" s="12">
        <v>2014</v>
      </c>
      <c r="D3473" s="12" t="s">
        <v>379</v>
      </c>
      <c r="E3473" s="12" t="s">
        <v>366</v>
      </c>
      <c r="F3473" s="12">
        <v>4</v>
      </c>
      <c r="G3473" s="15">
        <v>220227.86442999996</v>
      </c>
    </row>
    <row r="3474" spans="1:7" x14ac:dyDescent="0.2">
      <c r="A3474" s="12" t="s">
        <v>443</v>
      </c>
      <c r="B3474" s="12" t="s">
        <v>11</v>
      </c>
      <c r="C3474" s="12">
        <v>2014</v>
      </c>
      <c r="D3474" s="12" t="s">
        <v>379</v>
      </c>
      <c r="E3474" s="12" t="s">
        <v>367</v>
      </c>
      <c r="F3474" s="12">
        <v>5</v>
      </c>
      <c r="G3474" s="15">
        <v>210421.43738599995</v>
      </c>
    </row>
    <row r="3475" spans="1:7" x14ac:dyDescent="0.2">
      <c r="A3475" s="12" t="s">
        <v>443</v>
      </c>
      <c r="B3475" s="12" t="s">
        <v>11</v>
      </c>
      <c r="C3475" s="12">
        <v>2014</v>
      </c>
      <c r="D3475" s="12" t="s">
        <v>379</v>
      </c>
      <c r="E3475" s="12" t="s">
        <v>368</v>
      </c>
      <c r="F3475" s="12">
        <v>6</v>
      </c>
      <c r="G3475" s="15">
        <v>183464.20250599997</v>
      </c>
    </row>
    <row r="3476" spans="1:7" x14ac:dyDescent="0.2">
      <c r="A3476" s="12" t="s">
        <v>443</v>
      </c>
      <c r="B3476" s="12" t="s">
        <v>11</v>
      </c>
      <c r="C3476" s="12">
        <v>2014</v>
      </c>
      <c r="D3476" s="12" t="s">
        <v>380</v>
      </c>
      <c r="E3476" s="12" t="s">
        <v>369</v>
      </c>
      <c r="F3476" s="12">
        <v>7</v>
      </c>
      <c r="G3476" s="15">
        <v>160206.71822799998</v>
      </c>
    </row>
    <row r="3477" spans="1:7" x14ac:dyDescent="0.2">
      <c r="A3477" s="12" t="s">
        <v>443</v>
      </c>
      <c r="B3477" s="12" t="s">
        <v>11</v>
      </c>
      <c r="C3477" s="12">
        <v>2014</v>
      </c>
      <c r="D3477" s="12" t="s">
        <v>380</v>
      </c>
      <c r="E3477" s="12" t="s">
        <v>370</v>
      </c>
      <c r="F3477" s="12">
        <v>8</v>
      </c>
      <c r="G3477" s="15">
        <v>152620.14157200005</v>
      </c>
    </row>
    <row r="3478" spans="1:7" x14ac:dyDescent="0.2">
      <c r="A3478" s="12" t="s">
        <v>443</v>
      </c>
      <c r="B3478" s="12" t="s">
        <v>11</v>
      </c>
      <c r="C3478" s="12">
        <v>2014</v>
      </c>
      <c r="D3478" s="12" t="s">
        <v>380</v>
      </c>
      <c r="E3478" s="12" t="s">
        <v>371</v>
      </c>
      <c r="F3478" s="12">
        <v>9</v>
      </c>
      <c r="G3478" s="15">
        <v>182301.662354</v>
      </c>
    </row>
    <row r="3479" spans="1:7" x14ac:dyDescent="0.2">
      <c r="A3479" s="12" t="s">
        <v>443</v>
      </c>
      <c r="B3479" s="12" t="s">
        <v>11</v>
      </c>
      <c r="C3479" s="12">
        <v>2014</v>
      </c>
      <c r="D3479" s="12" t="s">
        <v>381</v>
      </c>
      <c r="E3479" s="12" t="s">
        <v>372</v>
      </c>
      <c r="F3479" s="12">
        <v>10</v>
      </c>
      <c r="G3479" s="15">
        <v>226047.24644599995</v>
      </c>
    </row>
    <row r="3480" spans="1:7" x14ac:dyDescent="0.2">
      <c r="A3480" s="12" t="s">
        <v>443</v>
      </c>
      <c r="B3480" s="12" t="s">
        <v>11</v>
      </c>
      <c r="C3480" s="12">
        <v>2014</v>
      </c>
      <c r="D3480" s="12" t="s">
        <v>381</v>
      </c>
      <c r="E3480" s="12" t="s">
        <v>373</v>
      </c>
      <c r="F3480" s="12">
        <v>11</v>
      </c>
      <c r="G3480" s="15">
        <v>200706.87773999994</v>
      </c>
    </row>
    <row r="3481" spans="1:7" x14ac:dyDescent="0.2">
      <c r="A3481" s="12" t="s">
        <v>443</v>
      </c>
      <c r="B3481" s="12" t="s">
        <v>11</v>
      </c>
      <c r="C3481" s="12">
        <v>2014</v>
      </c>
      <c r="D3481" s="12" t="s">
        <v>381</v>
      </c>
      <c r="E3481" s="12" t="s">
        <v>374</v>
      </c>
      <c r="F3481" s="12">
        <v>12</v>
      </c>
      <c r="G3481" s="15">
        <v>256749.33048800007</v>
      </c>
    </row>
    <row r="3482" spans="1:7" x14ac:dyDescent="0.2">
      <c r="A3482" s="12" t="s">
        <v>443</v>
      </c>
      <c r="B3482" s="12" t="s">
        <v>74</v>
      </c>
      <c r="C3482" s="12">
        <v>2010</v>
      </c>
      <c r="D3482" s="12" t="s">
        <v>382</v>
      </c>
      <c r="E3482" s="12" t="s">
        <v>375</v>
      </c>
      <c r="F3482" s="12">
        <v>1</v>
      </c>
      <c r="G3482" s="15">
        <v>206040</v>
      </c>
    </row>
    <row r="3483" spans="1:7" x14ac:dyDescent="0.2">
      <c r="A3483" s="12" t="s">
        <v>443</v>
      </c>
      <c r="B3483" s="12" t="s">
        <v>74</v>
      </c>
      <c r="C3483" s="12">
        <v>2010</v>
      </c>
      <c r="D3483" s="12" t="s">
        <v>382</v>
      </c>
      <c r="E3483" s="12" t="s">
        <v>376</v>
      </c>
      <c r="F3483" s="12">
        <v>2</v>
      </c>
      <c r="G3483" s="15">
        <v>197190</v>
      </c>
    </row>
    <row r="3484" spans="1:7" x14ac:dyDescent="0.2">
      <c r="A3484" s="12" t="s">
        <v>443</v>
      </c>
      <c r="B3484" s="12" t="s">
        <v>74</v>
      </c>
      <c r="C3484" s="12">
        <v>2010</v>
      </c>
      <c r="D3484" s="12" t="s">
        <v>382</v>
      </c>
      <c r="E3484" s="12" t="s">
        <v>377</v>
      </c>
      <c r="F3484" s="12">
        <v>3</v>
      </c>
      <c r="G3484" s="15">
        <v>226020</v>
      </c>
    </row>
    <row r="3485" spans="1:7" x14ac:dyDescent="0.2">
      <c r="A3485" s="12" t="s">
        <v>443</v>
      </c>
      <c r="B3485" s="12" t="s">
        <v>74</v>
      </c>
      <c r="C3485" s="12">
        <v>2010</v>
      </c>
      <c r="D3485" s="12" t="s">
        <v>379</v>
      </c>
      <c r="E3485" s="12" t="s">
        <v>366</v>
      </c>
      <c r="F3485" s="12">
        <v>4</v>
      </c>
      <c r="G3485" s="15">
        <v>199290</v>
      </c>
    </row>
    <row r="3486" spans="1:7" x14ac:dyDescent="0.2">
      <c r="A3486" s="12" t="s">
        <v>443</v>
      </c>
      <c r="B3486" s="12" t="s">
        <v>74</v>
      </c>
      <c r="C3486" s="12">
        <v>2010</v>
      </c>
      <c r="D3486" s="12" t="s">
        <v>379</v>
      </c>
      <c r="E3486" s="12" t="s">
        <v>367</v>
      </c>
      <c r="F3486" s="12">
        <v>5</v>
      </c>
      <c r="G3486" s="15">
        <v>212700</v>
      </c>
    </row>
    <row r="3487" spans="1:7" x14ac:dyDescent="0.2">
      <c r="A3487" s="12" t="s">
        <v>443</v>
      </c>
      <c r="B3487" s="12" t="s">
        <v>74</v>
      </c>
      <c r="C3487" s="12">
        <v>2010</v>
      </c>
      <c r="D3487" s="12" t="s">
        <v>379</v>
      </c>
      <c r="E3487" s="12" t="s">
        <v>368</v>
      </c>
      <c r="F3487" s="12">
        <v>6</v>
      </c>
      <c r="G3487" s="15">
        <v>185340</v>
      </c>
    </row>
    <row r="3488" spans="1:7" x14ac:dyDescent="0.2">
      <c r="A3488" s="12" t="s">
        <v>443</v>
      </c>
      <c r="B3488" s="12" t="s">
        <v>74</v>
      </c>
      <c r="C3488" s="12">
        <v>2010</v>
      </c>
      <c r="D3488" s="12" t="s">
        <v>380</v>
      </c>
      <c r="E3488" s="12" t="s">
        <v>369</v>
      </c>
      <c r="F3488" s="12">
        <v>7</v>
      </c>
      <c r="G3488" s="15">
        <v>203580</v>
      </c>
    </row>
    <row r="3489" spans="1:7" x14ac:dyDescent="0.2">
      <c r="A3489" s="12" t="s">
        <v>443</v>
      </c>
      <c r="B3489" s="12" t="s">
        <v>74</v>
      </c>
      <c r="C3489" s="12">
        <v>2010</v>
      </c>
      <c r="D3489" s="12" t="s">
        <v>380</v>
      </c>
      <c r="E3489" s="12" t="s">
        <v>370</v>
      </c>
      <c r="F3489" s="12">
        <v>8</v>
      </c>
      <c r="G3489" s="15">
        <v>193590</v>
      </c>
    </row>
    <row r="3490" spans="1:7" x14ac:dyDescent="0.2">
      <c r="A3490" s="12" t="s">
        <v>443</v>
      </c>
      <c r="B3490" s="12" t="s">
        <v>74</v>
      </c>
      <c r="C3490" s="12">
        <v>2010</v>
      </c>
      <c r="D3490" s="12" t="s">
        <v>380</v>
      </c>
      <c r="E3490" s="12" t="s">
        <v>371</v>
      </c>
      <c r="F3490" s="12">
        <v>9</v>
      </c>
      <c r="G3490" s="15">
        <v>204990</v>
      </c>
    </row>
    <row r="3491" spans="1:7" x14ac:dyDescent="0.2">
      <c r="A3491" s="12" t="s">
        <v>443</v>
      </c>
      <c r="B3491" s="12" t="s">
        <v>74</v>
      </c>
      <c r="C3491" s="12">
        <v>2010</v>
      </c>
      <c r="D3491" s="12" t="s">
        <v>381</v>
      </c>
      <c r="E3491" s="12" t="s">
        <v>372</v>
      </c>
      <c r="F3491" s="12">
        <v>10</v>
      </c>
      <c r="G3491" s="15">
        <v>194370</v>
      </c>
    </row>
    <row r="3492" spans="1:7" x14ac:dyDescent="0.2">
      <c r="A3492" s="12" t="s">
        <v>443</v>
      </c>
      <c r="B3492" s="12" t="s">
        <v>74</v>
      </c>
      <c r="C3492" s="12">
        <v>2010</v>
      </c>
      <c r="D3492" s="12" t="s">
        <v>381</v>
      </c>
      <c r="E3492" s="12" t="s">
        <v>373</v>
      </c>
      <c r="F3492" s="12">
        <v>11</v>
      </c>
      <c r="G3492" s="15">
        <v>209250</v>
      </c>
    </row>
    <row r="3493" spans="1:7" x14ac:dyDescent="0.2">
      <c r="A3493" s="12" t="s">
        <v>443</v>
      </c>
      <c r="B3493" s="12" t="s">
        <v>74</v>
      </c>
      <c r="C3493" s="12">
        <v>2010</v>
      </c>
      <c r="D3493" s="12" t="s">
        <v>381</v>
      </c>
      <c r="E3493" s="12" t="s">
        <v>374</v>
      </c>
      <c r="F3493" s="12">
        <v>12</v>
      </c>
      <c r="G3493" s="15">
        <v>259410</v>
      </c>
    </row>
    <row r="3494" spans="1:7" x14ac:dyDescent="0.2">
      <c r="A3494" s="12" t="s">
        <v>443</v>
      </c>
      <c r="B3494" s="12" t="s">
        <v>74</v>
      </c>
      <c r="C3494" s="12">
        <v>2011</v>
      </c>
      <c r="D3494" s="12" t="s">
        <v>382</v>
      </c>
      <c r="E3494" s="12" t="s">
        <v>375</v>
      </c>
      <c r="F3494" s="12">
        <v>1</v>
      </c>
      <c r="G3494" s="15">
        <v>200460</v>
      </c>
    </row>
    <row r="3495" spans="1:7" x14ac:dyDescent="0.2">
      <c r="A3495" s="12" t="s">
        <v>443</v>
      </c>
      <c r="B3495" s="12" t="s">
        <v>74</v>
      </c>
      <c r="C3495" s="12">
        <v>2011</v>
      </c>
      <c r="D3495" s="12" t="s">
        <v>382</v>
      </c>
      <c r="E3495" s="12" t="s">
        <v>376</v>
      </c>
      <c r="F3495" s="12">
        <v>2</v>
      </c>
      <c r="G3495" s="15">
        <v>195510</v>
      </c>
    </row>
    <row r="3496" spans="1:7" x14ac:dyDescent="0.2">
      <c r="A3496" s="12" t="s">
        <v>443</v>
      </c>
      <c r="B3496" s="12" t="s">
        <v>74</v>
      </c>
      <c r="C3496" s="12">
        <v>2011</v>
      </c>
      <c r="D3496" s="12" t="s">
        <v>382</v>
      </c>
      <c r="E3496" s="12" t="s">
        <v>377</v>
      </c>
      <c r="F3496" s="12">
        <v>3</v>
      </c>
      <c r="G3496" s="15">
        <v>217140</v>
      </c>
    </row>
    <row r="3497" spans="1:7" x14ac:dyDescent="0.2">
      <c r="A3497" s="12" t="s">
        <v>443</v>
      </c>
      <c r="B3497" s="12" t="s">
        <v>74</v>
      </c>
      <c r="C3497" s="12">
        <v>2011</v>
      </c>
      <c r="D3497" s="12" t="s">
        <v>379</v>
      </c>
      <c r="E3497" s="12" t="s">
        <v>366</v>
      </c>
      <c r="F3497" s="12">
        <v>4</v>
      </c>
      <c r="G3497" s="15">
        <v>206910</v>
      </c>
    </row>
    <row r="3498" spans="1:7" x14ac:dyDescent="0.2">
      <c r="A3498" s="12" t="s">
        <v>443</v>
      </c>
      <c r="B3498" s="12" t="s">
        <v>74</v>
      </c>
      <c r="C3498" s="12">
        <v>2011</v>
      </c>
      <c r="D3498" s="12" t="s">
        <v>379</v>
      </c>
      <c r="E3498" s="12" t="s">
        <v>367</v>
      </c>
      <c r="F3498" s="12">
        <v>5</v>
      </c>
      <c r="G3498" s="15">
        <v>217500</v>
      </c>
    </row>
    <row r="3499" spans="1:7" x14ac:dyDescent="0.2">
      <c r="A3499" s="12" t="s">
        <v>443</v>
      </c>
      <c r="B3499" s="12" t="s">
        <v>74</v>
      </c>
      <c r="C3499" s="12">
        <v>2011</v>
      </c>
      <c r="D3499" s="12" t="s">
        <v>379</v>
      </c>
      <c r="E3499" s="12" t="s">
        <v>368</v>
      </c>
      <c r="F3499" s="12">
        <v>6</v>
      </c>
      <c r="G3499" s="15">
        <v>212070</v>
      </c>
    </row>
    <row r="3500" spans="1:7" x14ac:dyDescent="0.2">
      <c r="A3500" s="12" t="s">
        <v>443</v>
      </c>
      <c r="B3500" s="12" t="s">
        <v>74</v>
      </c>
      <c r="C3500" s="12">
        <v>2011</v>
      </c>
      <c r="D3500" s="12" t="s">
        <v>380</v>
      </c>
      <c r="E3500" s="12" t="s">
        <v>369</v>
      </c>
      <c r="F3500" s="12">
        <v>7</v>
      </c>
      <c r="G3500" s="15">
        <v>203490</v>
      </c>
    </row>
    <row r="3501" spans="1:7" x14ac:dyDescent="0.2">
      <c r="A3501" s="12" t="s">
        <v>443</v>
      </c>
      <c r="B3501" s="12" t="s">
        <v>74</v>
      </c>
      <c r="C3501" s="12">
        <v>2011</v>
      </c>
      <c r="D3501" s="12" t="s">
        <v>380</v>
      </c>
      <c r="E3501" s="12" t="s">
        <v>370</v>
      </c>
      <c r="F3501" s="12">
        <v>8</v>
      </c>
      <c r="G3501" s="15">
        <v>192180</v>
      </c>
    </row>
    <row r="3502" spans="1:7" x14ac:dyDescent="0.2">
      <c r="A3502" s="12" t="s">
        <v>443</v>
      </c>
      <c r="B3502" s="12" t="s">
        <v>74</v>
      </c>
      <c r="C3502" s="12">
        <v>2011</v>
      </c>
      <c r="D3502" s="12" t="s">
        <v>380</v>
      </c>
      <c r="E3502" s="12" t="s">
        <v>371</v>
      </c>
      <c r="F3502" s="12">
        <v>9</v>
      </c>
      <c r="G3502" s="15">
        <v>171090</v>
      </c>
    </row>
    <row r="3503" spans="1:7" x14ac:dyDescent="0.2">
      <c r="A3503" s="12" t="s">
        <v>443</v>
      </c>
      <c r="B3503" s="12" t="s">
        <v>74</v>
      </c>
      <c r="C3503" s="12">
        <v>2011</v>
      </c>
      <c r="D3503" s="12" t="s">
        <v>381</v>
      </c>
      <c r="E3503" s="12" t="s">
        <v>372</v>
      </c>
      <c r="F3503" s="12">
        <v>10</v>
      </c>
      <c r="G3503" s="15">
        <v>222450</v>
      </c>
    </row>
    <row r="3504" spans="1:7" x14ac:dyDescent="0.2">
      <c r="A3504" s="12" t="s">
        <v>443</v>
      </c>
      <c r="B3504" s="12" t="s">
        <v>74</v>
      </c>
      <c r="C3504" s="12">
        <v>2011</v>
      </c>
      <c r="D3504" s="12" t="s">
        <v>381</v>
      </c>
      <c r="E3504" s="12" t="s">
        <v>373</v>
      </c>
      <c r="F3504" s="12">
        <v>11</v>
      </c>
      <c r="G3504" s="15">
        <v>237690</v>
      </c>
    </row>
    <row r="3505" spans="1:7" x14ac:dyDescent="0.2">
      <c r="A3505" s="12" t="s">
        <v>443</v>
      </c>
      <c r="B3505" s="12" t="s">
        <v>74</v>
      </c>
      <c r="C3505" s="12">
        <v>2011</v>
      </c>
      <c r="D3505" s="12" t="s">
        <v>381</v>
      </c>
      <c r="E3505" s="12" t="s">
        <v>374</v>
      </c>
      <c r="F3505" s="12">
        <v>12</v>
      </c>
      <c r="G3505" s="15">
        <v>212940</v>
      </c>
    </row>
    <row r="3506" spans="1:7" x14ac:dyDescent="0.2">
      <c r="A3506" s="12" t="s">
        <v>443</v>
      </c>
      <c r="B3506" s="12" t="s">
        <v>74</v>
      </c>
      <c r="C3506" s="12">
        <v>2012</v>
      </c>
      <c r="D3506" s="12" t="s">
        <v>382</v>
      </c>
      <c r="E3506" s="12" t="s">
        <v>375</v>
      </c>
      <c r="F3506" s="12">
        <v>1</v>
      </c>
      <c r="G3506" s="15">
        <v>199080</v>
      </c>
    </row>
    <row r="3507" spans="1:7" x14ac:dyDescent="0.2">
      <c r="A3507" s="12" t="s">
        <v>443</v>
      </c>
      <c r="B3507" s="12" t="s">
        <v>74</v>
      </c>
      <c r="C3507" s="12">
        <v>2012</v>
      </c>
      <c r="D3507" s="12" t="s">
        <v>382</v>
      </c>
      <c r="E3507" s="12" t="s">
        <v>376</v>
      </c>
      <c r="F3507" s="12">
        <v>2</v>
      </c>
      <c r="G3507" s="15">
        <v>232350</v>
      </c>
    </row>
    <row r="3508" spans="1:7" x14ac:dyDescent="0.2">
      <c r="A3508" s="12" t="s">
        <v>443</v>
      </c>
      <c r="B3508" s="12" t="s">
        <v>74</v>
      </c>
      <c r="C3508" s="12">
        <v>2012</v>
      </c>
      <c r="D3508" s="12" t="s">
        <v>382</v>
      </c>
      <c r="E3508" s="12" t="s">
        <v>377</v>
      </c>
      <c r="F3508" s="12">
        <v>3</v>
      </c>
      <c r="G3508" s="15">
        <v>219390</v>
      </c>
    </row>
    <row r="3509" spans="1:7" x14ac:dyDescent="0.2">
      <c r="A3509" s="12" t="s">
        <v>443</v>
      </c>
      <c r="B3509" s="12" t="s">
        <v>74</v>
      </c>
      <c r="C3509" s="12">
        <v>2012</v>
      </c>
      <c r="D3509" s="12" t="s">
        <v>379</v>
      </c>
      <c r="E3509" s="12" t="s">
        <v>366</v>
      </c>
      <c r="F3509" s="12">
        <v>4</v>
      </c>
      <c r="G3509" s="15">
        <v>200040</v>
      </c>
    </row>
    <row r="3510" spans="1:7" x14ac:dyDescent="0.2">
      <c r="A3510" s="12" t="s">
        <v>443</v>
      </c>
      <c r="B3510" s="12" t="s">
        <v>74</v>
      </c>
      <c r="C3510" s="12">
        <v>2012</v>
      </c>
      <c r="D3510" s="12" t="s">
        <v>379</v>
      </c>
      <c r="E3510" s="12" t="s">
        <v>367</v>
      </c>
      <c r="F3510" s="12">
        <v>5</v>
      </c>
      <c r="G3510" s="15">
        <v>213420</v>
      </c>
    </row>
    <row r="3511" spans="1:7" x14ac:dyDescent="0.2">
      <c r="A3511" s="12" t="s">
        <v>443</v>
      </c>
      <c r="B3511" s="12" t="s">
        <v>74</v>
      </c>
      <c r="C3511" s="12">
        <v>2012</v>
      </c>
      <c r="D3511" s="12" t="s">
        <v>379</v>
      </c>
      <c r="E3511" s="12" t="s">
        <v>368</v>
      </c>
      <c r="F3511" s="12">
        <v>6</v>
      </c>
      <c r="G3511" s="15">
        <v>242790</v>
      </c>
    </row>
    <row r="3512" spans="1:7" x14ac:dyDescent="0.2">
      <c r="A3512" s="12" t="s">
        <v>443</v>
      </c>
      <c r="B3512" s="12" t="s">
        <v>74</v>
      </c>
      <c r="C3512" s="12">
        <v>2012</v>
      </c>
      <c r="D3512" s="12" t="s">
        <v>380</v>
      </c>
      <c r="E3512" s="12" t="s">
        <v>369</v>
      </c>
      <c r="F3512" s="12">
        <v>7</v>
      </c>
      <c r="G3512" s="15">
        <v>192930</v>
      </c>
    </row>
    <row r="3513" spans="1:7" x14ac:dyDescent="0.2">
      <c r="A3513" s="12" t="s">
        <v>443</v>
      </c>
      <c r="B3513" s="12" t="s">
        <v>74</v>
      </c>
      <c r="C3513" s="12">
        <v>2012</v>
      </c>
      <c r="D3513" s="12" t="s">
        <v>380</v>
      </c>
      <c r="E3513" s="12" t="s">
        <v>370</v>
      </c>
      <c r="F3513" s="12">
        <v>8</v>
      </c>
      <c r="G3513" s="15">
        <v>186720</v>
      </c>
    </row>
    <row r="3514" spans="1:7" x14ac:dyDescent="0.2">
      <c r="A3514" s="12" t="s">
        <v>443</v>
      </c>
      <c r="B3514" s="12" t="s">
        <v>74</v>
      </c>
      <c r="C3514" s="12">
        <v>2012</v>
      </c>
      <c r="D3514" s="12" t="s">
        <v>380</v>
      </c>
      <c r="E3514" s="12" t="s">
        <v>371</v>
      </c>
      <c r="F3514" s="12">
        <v>9</v>
      </c>
      <c r="G3514" s="15">
        <v>221730</v>
      </c>
    </row>
    <row r="3515" spans="1:7" x14ac:dyDescent="0.2">
      <c r="A3515" s="12" t="s">
        <v>443</v>
      </c>
      <c r="B3515" s="12" t="s">
        <v>74</v>
      </c>
      <c r="C3515" s="12">
        <v>2012</v>
      </c>
      <c r="D3515" s="12" t="s">
        <v>381</v>
      </c>
      <c r="E3515" s="12" t="s">
        <v>372</v>
      </c>
      <c r="F3515" s="12">
        <v>10</v>
      </c>
      <c r="G3515" s="15">
        <v>244890</v>
      </c>
    </row>
    <row r="3516" spans="1:7" x14ac:dyDescent="0.2">
      <c r="A3516" s="12" t="s">
        <v>443</v>
      </c>
      <c r="B3516" s="12" t="s">
        <v>74</v>
      </c>
      <c r="C3516" s="12">
        <v>2012</v>
      </c>
      <c r="D3516" s="12" t="s">
        <v>381</v>
      </c>
      <c r="E3516" s="12" t="s">
        <v>373</v>
      </c>
      <c r="F3516" s="12">
        <v>11</v>
      </c>
      <c r="G3516" s="15">
        <v>251610</v>
      </c>
    </row>
    <row r="3517" spans="1:7" x14ac:dyDescent="0.2">
      <c r="A3517" s="12" t="s">
        <v>443</v>
      </c>
      <c r="B3517" s="12" t="s">
        <v>74</v>
      </c>
      <c r="C3517" s="12">
        <v>2012</v>
      </c>
      <c r="D3517" s="12" t="s">
        <v>381</v>
      </c>
      <c r="E3517" s="12" t="s">
        <v>374</v>
      </c>
      <c r="F3517" s="12">
        <v>12</v>
      </c>
      <c r="G3517" s="15">
        <v>265890</v>
      </c>
    </row>
    <row r="3518" spans="1:7" x14ac:dyDescent="0.2">
      <c r="A3518" s="12" t="s">
        <v>443</v>
      </c>
      <c r="B3518" s="12" t="s">
        <v>74</v>
      </c>
      <c r="C3518" s="12">
        <v>2013</v>
      </c>
      <c r="D3518" s="12" t="s">
        <v>382</v>
      </c>
      <c r="E3518" s="12" t="s">
        <v>375</v>
      </c>
      <c r="F3518" s="12">
        <v>1</v>
      </c>
      <c r="G3518" s="15">
        <v>199740</v>
      </c>
    </row>
    <row r="3519" spans="1:7" x14ac:dyDescent="0.2">
      <c r="A3519" s="12" t="s">
        <v>443</v>
      </c>
      <c r="B3519" s="12" t="s">
        <v>74</v>
      </c>
      <c r="C3519" s="12">
        <v>2013</v>
      </c>
      <c r="D3519" s="12" t="s">
        <v>382</v>
      </c>
      <c r="E3519" s="12" t="s">
        <v>376</v>
      </c>
      <c r="F3519" s="12">
        <v>2</v>
      </c>
      <c r="G3519" s="15">
        <v>221550</v>
      </c>
    </row>
    <row r="3520" spans="1:7" x14ac:dyDescent="0.2">
      <c r="A3520" s="12" t="s">
        <v>443</v>
      </c>
      <c r="B3520" s="12" t="s">
        <v>74</v>
      </c>
      <c r="C3520" s="12">
        <v>2013</v>
      </c>
      <c r="D3520" s="12" t="s">
        <v>382</v>
      </c>
      <c r="E3520" s="12" t="s">
        <v>377</v>
      </c>
      <c r="F3520" s="12">
        <v>3</v>
      </c>
      <c r="G3520" s="15">
        <v>252054</v>
      </c>
    </row>
    <row r="3521" spans="1:7" x14ac:dyDescent="0.2">
      <c r="A3521" s="12" t="s">
        <v>443</v>
      </c>
      <c r="B3521" s="12" t="s">
        <v>74</v>
      </c>
      <c r="C3521" s="12">
        <v>2013</v>
      </c>
      <c r="D3521" s="12" t="s">
        <v>379</v>
      </c>
      <c r="E3521" s="12" t="s">
        <v>366</v>
      </c>
      <c r="F3521" s="12">
        <v>4</v>
      </c>
      <c r="G3521" s="15">
        <v>259084</v>
      </c>
    </row>
    <row r="3522" spans="1:7" x14ac:dyDescent="0.2">
      <c r="A3522" s="12" t="s">
        <v>443</v>
      </c>
      <c r="B3522" s="12" t="s">
        <v>74</v>
      </c>
      <c r="C3522" s="12">
        <v>2013</v>
      </c>
      <c r="D3522" s="12" t="s">
        <v>379</v>
      </c>
      <c r="E3522" s="12" t="s">
        <v>367</v>
      </c>
      <c r="F3522" s="12">
        <v>5</v>
      </c>
      <c r="G3522" s="15">
        <v>231386</v>
      </c>
    </row>
    <row r="3523" spans="1:7" x14ac:dyDescent="0.2">
      <c r="A3523" s="12" t="s">
        <v>443</v>
      </c>
      <c r="B3523" s="12" t="s">
        <v>74</v>
      </c>
      <c r="C3523" s="12">
        <v>2013</v>
      </c>
      <c r="D3523" s="12" t="s">
        <v>379</v>
      </c>
      <c r="E3523" s="12" t="s">
        <v>368</v>
      </c>
      <c r="F3523" s="12">
        <v>6</v>
      </c>
      <c r="G3523" s="15">
        <v>224714</v>
      </c>
    </row>
    <row r="3524" spans="1:7" x14ac:dyDescent="0.2">
      <c r="A3524" s="12" t="s">
        <v>443</v>
      </c>
      <c r="B3524" s="12" t="s">
        <v>74</v>
      </c>
      <c r="C3524" s="12">
        <v>2013</v>
      </c>
      <c r="D3524" s="12" t="s">
        <v>380</v>
      </c>
      <c r="E3524" s="12" t="s">
        <v>369</v>
      </c>
      <c r="F3524" s="12">
        <v>7</v>
      </c>
      <c r="G3524" s="15">
        <v>238814</v>
      </c>
    </row>
    <row r="3525" spans="1:7" x14ac:dyDescent="0.2">
      <c r="A3525" s="12" t="s">
        <v>443</v>
      </c>
      <c r="B3525" s="12" t="s">
        <v>74</v>
      </c>
      <c r="C3525" s="12">
        <v>2013</v>
      </c>
      <c r="D3525" s="12" t="s">
        <v>380</v>
      </c>
      <c r="E3525" s="12" t="s">
        <v>370</v>
      </c>
      <c r="F3525" s="12">
        <v>8</v>
      </c>
      <c r="G3525" s="15">
        <v>239154</v>
      </c>
    </row>
    <row r="3526" spans="1:7" x14ac:dyDescent="0.2">
      <c r="A3526" s="12" t="s">
        <v>443</v>
      </c>
      <c r="B3526" s="12" t="s">
        <v>74</v>
      </c>
      <c r="C3526" s="12">
        <v>2013</v>
      </c>
      <c r="D3526" s="12" t="s">
        <v>380</v>
      </c>
      <c r="E3526" s="12" t="s">
        <v>371</v>
      </c>
      <c r="F3526" s="12">
        <v>9</v>
      </c>
      <c r="G3526" s="15">
        <v>212834</v>
      </c>
    </row>
    <row r="3527" spans="1:7" x14ac:dyDescent="0.2">
      <c r="A3527" s="12" t="s">
        <v>443</v>
      </c>
      <c r="B3527" s="12" t="s">
        <v>74</v>
      </c>
      <c r="C3527" s="12">
        <v>2013</v>
      </c>
      <c r="D3527" s="12" t="s">
        <v>381</v>
      </c>
      <c r="E3527" s="12" t="s">
        <v>372</v>
      </c>
      <c r="F3527" s="12">
        <v>10</v>
      </c>
      <c r="G3527" s="15">
        <v>252464</v>
      </c>
    </row>
    <row r="3528" spans="1:7" x14ac:dyDescent="0.2">
      <c r="A3528" s="12" t="s">
        <v>443</v>
      </c>
      <c r="B3528" s="12" t="s">
        <v>74</v>
      </c>
      <c r="C3528" s="12">
        <v>2013</v>
      </c>
      <c r="D3528" s="12" t="s">
        <v>381</v>
      </c>
      <c r="E3528" s="12" t="s">
        <v>373</v>
      </c>
      <c r="F3528" s="12">
        <v>11</v>
      </c>
      <c r="G3528" s="15">
        <v>268312</v>
      </c>
    </row>
    <row r="3529" spans="1:7" x14ac:dyDescent="0.2">
      <c r="A3529" s="12" t="s">
        <v>443</v>
      </c>
      <c r="B3529" s="12" t="s">
        <v>74</v>
      </c>
      <c r="C3529" s="12">
        <v>2013</v>
      </c>
      <c r="D3529" s="12" t="s">
        <v>381</v>
      </c>
      <c r="E3529" s="12" t="s">
        <v>374</v>
      </c>
      <c r="F3529" s="12">
        <v>12</v>
      </c>
      <c r="G3529" s="15">
        <v>299936</v>
      </c>
    </row>
    <row r="3530" spans="1:7" x14ac:dyDescent="0.2">
      <c r="A3530" s="12" t="s">
        <v>443</v>
      </c>
      <c r="B3530" s="12" t="s">
        <v>74</v>
      </c>
      <c r="C3530" s="12">
        <v>2014</v>
      </c>
      <c r="D3530" s="12" t="s">
        <v>382</v>
      </c>
      <c r="E3530" s="12" t="s">
        <v>375</v>
      </c>
      <c r="F3530" s="12">
        <v>1</v>
      </c>
      <c r="G3530" s="15">
        <v>259410</v>
      </c>
    </row>
    <row r="3531" spans="1:7" x14ac:dyDescent="0.2">
      <c r="A3531" s="12" t="s">
        <v>443</v>
      </c>
      <c r="B3531" s="12" t="s">
        <v>74</v>
      </c>
      <c r="C3531" s="12">
        <v>2014</v>
      </c>
      <c r="D3531" s="12" t="s">
        <v>382</v>
      </c>
      <c r="E3531" s="12" t="s">
        <v>376</v>
      </c>
      <c r="F3531" s="12">
        <v>2</v>
      </c>
      <c r="G3531" s="15">
        <v>273962</v>
      </c>
    </row>
    <row r="3532" spans="1:7" x14ac:dyDescent="0.2">
      <c r="A3532" s="12" t="s">
        <v>443</v>
      </c>
      <c r="B3532" s="12" t="s">
        <v>74</v>
      </c>
      <c r="C3532" s="12">
        <v>2014</v>
      </c>
      <c r="D3532" s="12" t="s">
        <v>382</v>
      </c>
      <c r="E3532" s="12" t="s">
        <v>377</v>
      </c>
      <c r="F3532" s="12">
        <v>3</v>
      </c>
      <c r="G3532" s="15">
        <v>261768</v>
      </c>
    </row>
    <row r="3533" spans="1:7" x14ac:dyDescent="0.2">
      <c r="A3533" s="12" t="s">
        <v>443</v>
      </c>
      <c r="B3533" s="12" t="s">
        <v>74</v>
      </c>
      <c r="C3533" s="12">
        <v>2014</v>
      </c>
      <c r="D3533" s="12" t="s">
        <v>379</v>
      </c>
      <c r="E3533" s="12" t="s">
        <v>366</v>
      </c>
      <c r="F3533" s="12">
        <v>4</v>
      </c>
      <c r="G3533" s="15">
        <v>258292</v>
      </c>
    </row>
    <row r="3534" spans="1:7" x14ac:dyDescent="0.2">
      <c r="A3534" s="12" t="s">
        <v>443</v>
      </c>
      <c r="B3534" s="12" t="s">
        <v>74</v>
      </c>
      <c r="C3534" s="12">
        <v>2014</v>
      </c>
      <c r="D3534" s="12" t="s">
        <v>379</v>
      </c>
      <c r="E3534" s="12" t="s">
        <v>367</v>
      </c>
      <c r="F3534" s="12">
        <v>5</v>
      </c>
      <c r="G3534" s="15">
        <v>247250</v>
      </c>
    </row>
    <row r="3535" spans="1:7" x14ac:dyDescent="0.2">
      <c r="A3535" s="12" t="s">
        <v>443</v>
      </c>
      <c r="B3535" s="12" t="s">
        <v>74</v>
      </c>
      <c r="C3535" s="12">
        <v>2014</v>
      </c>
      <c r="D3535" s="12" t="s">
        <v>379</v>
      </c>
      <c r="E3535" s="12" t="s">
        <v>368</v>
      </c>
      <c r="F3535" s="12">
        <v>6</v>
      </c>
      <c r="G3535" s="15">
        <v>208364</v>
      </c>
    </row>
    <row r="3536" spans="1:7" x14ac:dyDescent="0.2">
      <c r="A3536" s="12" t="s">
        <v>443</v>
      </c>
      <c r="B3536" s="12" t="s">
        <v>74</v>
      </c>
      <c r="C3536" s="12">
        <v>2014</v>
      </c>
      <c r="D3536" s="12" t="s">
        <v>380</v>
      </c>
      <c r="E3536" s="12" t="s">
        <v>369</v>
      </c>
      <c r="F3536" s="12">
        <v>7</v>
      </c>
      <c r="G3536" s="15">
        <v>187936</v>
      </c>
    </row>
    <row r="3537" spans="1:7" x14ac:dyDescent="0.2">
      <c r="A3537" s="12" t="s">
        <v>443</v>
      </c>
      <c r="B3537" s="12" t="s">
        <v>74</v>
      </c>
      <c r="C3537" s="12">
        <v>2014</v>
      </c>
      <c r="D3537" s="12" t="s">
        <v>380</v>
      </c>
      <c r="E3537" s="12" t="s">
        <v>370</v>
      </c>
      <c r="F3537" s="12">
        <v>8</v>
      </c>
      <c r="G3537" s="15">
        <v>178654</v>
      </c>
    </row>
    <row r="3538" spans="1:7" x14ac:dyDescent="0.2">
      <c r="A3538" s="12" t="s">
        <v>443</v>
      </c>
      <c r="B3538" s="12" t="s">
        <v>74</v>
      </c>
      <c r="C3538" s="12">
        <v>2014</v>
      </c>
      <c r="D3538" s="12" t="s">
        <v>380</v>
      </c>
      <c r="E3538" s="12" t="s">
        <v>371</v>
      </c>
      <c r="F3538" s="12">
        <v>9</v>
      </c>
      <c r="G3538" s="15">
        <v>213748</v>
      </c>
    </row>
    <row r="3539" spans="1:7" x14ac:dyDescent="0.2">
      <c r="A3539" s="12" t="s">
        <v>443</v>
      </c>
      <c r="B3539" s="12" t="s">
        <v>74</v>
      </c>
      <c r="C3539" s="12">
        <v>2014</v>
      </c>
      <c r="D3539" s="12" t="s">
        <v>381</v>
      </c>
      <c r="E3539" s="12" t="s">
        <v>372</v>
      </c>
      <c r="F3539" s="12">
        <v>10</v>
      </c>
      <c r="G3539" s="15">
        <v>265876</v>
      </c>
    </row>
    <row r="3540" spans="1:7" x14ac:dyDescent="0.2">
      <c r="A3540" s="12" t="s">
        <v>443</v>
      </c>
      <c r="B3540" s="12" t="s">
        <v>74</v>
      </c>
      <c r="C3540" s="12">
        <v>2014</v>
      </c>
      <c r="D3540" s="12" t="s">
        <v>381</v>
      </c>
      <c r="E3540" s="12" t="s">
        <v>373</v>
      </c>
      <c r="F3540" s="12">
        <v>11</v>
      </c>
      <c r="G3540" s="15">
        <v>235270</v>
      </c>
    </row>
    <row r="3541" spans="1:7" x14ac:dyDescent="0.2">
      <c r="A3541" s="12" t="s">
        <v>443</v>
      </c>
      <c r="B3541" s="12" t="s">
        <v>74</v>
      </c>
      <c r="C3541" s="12">
        <v>2014</v>
      </c>
      <c r="D3541" s="12" t="s">
        <v>381</v>
      </c>
      <c r="E3541" s="12" t="s">
        <v>374</v>
      </c>
      <c r="F3541" s="12">
        <v>12</v>
      </c>
      <c r="G3541" s="15">
        <v>300896</v>
      </c>
    </row>
    <row r="3542" spans="1:7" x14ac:dyDescent="0.2">
      <c r="A3542" s="12" t="s">
        <v>435</v>
      </c>
      <c r="B3542" s="12" t="s">
        <v>4</v>
      </c>
      <c r="C3542" s="12">
        <v>2014</v>
      </c>
      <c r="D3542" s="12" t="s">
        <v>379</v>
      </c>
      <c r="E3542" s="12" t="s">
        <v>368</v>
      </c>
      <c r="F3542" s="12">
        <v>6</v>
      </c>
      <c r="G3542" s="15">
        <v>154511.27999999997</v>
      </c>
    </row>
    <row r="3543" spans="1:7" x14ac:dyDescent="0.2">
      <c r="A3543" s="12" t="s">
        <v>442</v>
      </c>
      <c r="B3543" s="12" t="s">
        <v>4</v>
      </c>
      <c r="C3543" s="12">
        <v>2011</v>
      </c>
      <c r="D3543" s="12" t="s">
        <v>380</v>
      </c>
      <c r="E3543" s="12" t="s">
        <v>370</v>
      </c>
      <c r="F3543" s="12">
        <v>8</v>
      </c>
      <c r="G3543" s="15">
        <v>150233.00999999998</v>
      </c>
    </row>
    <row r="3544" spans="1:7" x14ac:dyDescent="0.2">
      <c r="A3544" s="12" t="s">
        <v>428</v>
      </c>
      <c r="B3544" s="12" t="s">
        <v>4</v>
      </c>
      <c r="C3544" s="12">
        <v>2014</v>
      </c>
      <c r="D3544" s="12" t="s">
        <v>379</v>
      </c>
      <c r="E3544" s="12" t="s">
        <v>366</v>
      </c>
      <c r="F3544" s="12">
        <v>4</v>
      </c>
      <c r="G3544" s="15">
        <v>147011.47000000009</v>
      </c>
    </row>
    <row r="3545" spans="1:7" x14ac:dyDescent="0.2">
      <c r="A3545" s="12" t="s">
        <v>428</v>
      </c>
      <c r="B3545" s="12" t="s">
        <v>4</v>
      </c>
      <c r="C3545" s="12">
        <v>2014</v>
      </c>
      <c r="D3545" s="12" t="s">
        <v>381</v>
      </c>
      <c r="E3545" s="12" t="s">
        <v>373</v>
      </c>
      <c r="F3545" s="12">
        <v>11</v>
      </c>
      <c r="G3545" s="15">
        <v>143086.54</v>
      </c>
    </row>
    <row r="3546" spans="1:7" x14ac:dyDescent="0.2">
      <c r="A3546" s="12" t="s">
        <v>444</v>
      </c>
      <c r="B3546" s="12" t="s">
        <v>11</v>
      </c>
      <c r="C3546" s="12">
        <v>2010</v>
      </c>
      <c r="D3546" s="12" t="s">
        <v>382</v>
      </c>
      <c r="E3546" s="12" t="s">
        <v>375</v>
      </c>
      <c r="F3546" s="12">
        <v>1</v>
      </c>
      <c r="G3546" s="15">
        <v>0</v>
      </c>
    </row>
    <row r="3547" spans="1:7" x14ac:dyDescent="0.2">
      <c r="A3547" s="12" t="s">
        <v>444</v>
      </c>
      <c r="B3547" s="12" t="s">
        <v>11</v>
      </c>
      <c r="C3547" s="12">
        <v>2010</v>
      </c>
      <c r="D3547" s="12" t="s">
        <v>382</v>
      </c>
      <c r="E3547" s="12" t="s">
        <v>376</v>
      </c>
      <c r="F3547" s="12">
        <v>2</v>
      </c>
      <c r="G3547" s="15">
        <v>0</v>
      </c>
    </row>
    <row r="3548" spans="1:7" x14ac:dyDescent="0.2">
      <c r="A3548" s="12" t="s">
        <v>444</v>
      </c>
      <c r="B3548" s="12" t="s">
        <v>11</v>
      </c>
      <c r="C3548" s="12">
        <v>2010</v>
      </c>
      <c r="D3548" s="12" t="s">
        <v>382</v>
      </c>
      <c r="E3548" s="12" t="s">
        <v>377</v>
      </c>
      <c r="F3548" s="12">
        <v>3</v>
      </c>
      <c r="G3548" s="15">
        <v>0</v>
      </c>
    </row>
    <row r="3549" spans="1:7" x14ac:dyDescent="0.2">
      <c r="A3549" s="12" t="s">
        <v>444</v>
      </c>
      <c r="B3549" s="12" t="s">
        <v>11</v>
      </c>
      <c r="C3549" s="12">
        <v>2010</v>
      </c>
      <c r="D3549" s="12" t="s">
        <v>379</v>
      </c>
      <c r="E3549" s="12" t="s">
        <v>366</v>
      </c>
      <c r="F3549" s="12">
        <v>4</v>
      </c>
      <c r="G3549" s="15">
        <v>0</v>
      </c>
    </row>
    <row r="3550" spans="1:7" x14ac:dyDescent="0.2">
      <c r="A3550" s="12" t="s">
        <v>444</v>
      </c>
      <c r="B3550" s="12" t="s">
        <v>74</v>
      </c>
      <c r="C3550" s="12">
        <v>2010</v>
      </c>
      <c r="D3550" s="12" t="s">
        <v>382</v>
      </c>
      <c r="E3550" s="12" t="s">
        <v>375</v>
      </c>
      <c r="F3550" s="12">
        <v>1</v>
      </c>
      <c r="G3550" s="15">
        <v>0</v>
      </c>
    </row>
    <row r="3551" spans="1:7" x14ac:dyDescent="0.2">
      <c r="A3551" s="12" t="s">
        <v>444</v>
      </c>
      <c r="B3551" s="12" t="s">
        <v>74</v>
      </c>
      <c r="C3551" s="12">
        <v>2010</v>
      </c>
      <c r="D3551" s="12" t="s">
        <v>382</v>
      </c>
      <c r="E3551" s="12" t="s">
        <v>376</v>
      </c>
      <c r="F3551" s="12">
        <v>2</v>
      </c>
      <c r="G3551" s="15">
        <v>0</v>
      </c>
    </row>
    <row r="3552" spans="1:7" x14ac:dyDescent="0.2">
      <c r="A3552" s="12" t="s">
        <v>444</v>
      </c>
      <c r="B3552" s="12" t="s">
        <v>74</v>
      </c>
      <c r="C3552" s="12">
        <v>2010</v>
      </c>
      <c r="D3552" s="12" t="s">
        <v>382</v>
      </c>
      <c r="E3552" s="12" t="s">
        <v>377</v>
      </c>
      <c r="F3552" s="12">
        <v>3</v>
      </c>
      <c r="G3552" s="15">
        <v>0</v>
      </c>
    </row>
    <row r="3553" spans="1:7" x14ac:dyDescent="0.2">
      <c r="A3553" s="12" t="s">
        <v>444</v>
      </c>
      <c r="B3553" s="12" t="s">
        <v>74</v>
      </c>
      <c r="C3553" s="12">
        <v>2010</v>
      </c>
      <c r="D3553" s="12" t="s">
        <v>379</v>
      </c>
      <c r="E3553" s="12" t="s">
        <v>366</v>
      </c>
      <c r="F3553" s="12">
        <v>4</v>
      </c>
      <c r="G3553" s="15">
        <v>0</v>
      </c>
    </row>
    <row r="3554" spans="1:7" x14ac:dyDescent="0.2">
      <c r="A3554" s="12" t="s">
        <v>453</v>
      </c>
      <c r="B3554" s="12" t="s">
        <v>4</v>
      </c>
      <c r="C3554" s="12">
        <v>2010</v>
      </c>
      <c r="D3554" s="12" t="s">
        <v>382</v>
      </c>
      <c r="E3554" s="12" t="s">
        <v>375</v>
      </c>
      <c r="F3554" s="12">
        <v>1</v>
      </c>
      <c r="G3554" s="15">
        <v>142045.41</v>
      </c>
    </row>
    <row r="3555" spans="1:7" x14ac:dyDescent="0.2">
      <c r="A3555" s="12" t="s">
        <v>428</v>
      </c>
      <c r="B3555" s="12" t="s">
        <v>4</v>
      </c>
      <c r="C3555" s="12">
        <v>2014</v>
      </c>
      <c r="D3555" s="12" t="s">
        <v>382</v>
      </c>
      <c r="E3555" s="12" t="s">
        <v>376</v>
      </c>
      <c r="F3555" s="12">
        <v>2</v>
      </c>
      <c r="G3555" s="15">
        <v>140193.07999999999</v>
      </c>
    </row>
    <row r="3556" spans="1:7" x14ac:dyDescent="0.2">
      <c r="A3556" s="12" t="s">
        <v>428</v>
      </c>
      <c r="B3556" s="12" t="s">
        <v>4</v>
      </c>
      <c r="C3556" s="12">
        <v>2012</v>
      </c>
      <c r="D3556" s="12" t="s">
        <v>381</v>
      </c>
      <c r="E3556" s="12" t="s">
        <v>373</v>
      </c>
      <c r="F3556" s="12">
        <v>11</v>
      </c>
      <c r="G3556" s="15">
        <v>139652.64000000001</v>
      </c>
    </row>
    <row r="3557" spans="1:7" x14ac:dyDescent="0.2">
      <c r="A3557" s="12" t="s">
        <v>428</v>
      </c>
      <c r="B3557" s="12" t="s">
        <v>4</v>
      </c>
      <c r="C3557" s="12">
        <v>2014</v>
      </c>
      <c r="D3557" s="12" t="s">
        <v>379</v>
      </c>
      <c r="E3557" s="12" t="s">
        <v>368</v>
      </c>
      <c r="F3557" s="12">
        <v>6</v>
      </c>
      <c r="G3557" s="15">
        <v>137963.70000000007</v>
      </c>
    </row>
    <row r="3558" spans="1:7" x14ac:dyDescent="0.2">
      <c r="A3558" s="12" t="s">
        <v>435</v>
      </c>
      <c r="B3558" s="12" t="s">
        <v>4</v>
      </c>
      <c r="C3558" s="12">
        <v>2014</v>
      </c>
      <c r="D3558" s="12" t="s">
        <v>379</v>
      </c>
      <c r="E3558" s="12" t="s">
        <v>367</v>
      </c>
      <c r="F3558" s="12">
        <v>5</v>
      </c>
      <c r="G3558" s="15">
        <v>137816.12000000002</v>
      </c>
    </row>
    <row r="3559" spans="1:7" x14ac:dyDescent="0.2">
      <c r="A3559" s="12" t="s">
        <v>431</v>
      </c>
      <c r="B3559" s="12" t="s">
        <v>4</v>
      </c>
      <c r="C3559" s="12">
        <v>2013</v>
      </c>
      <c r="D3559" s="12" t="s">
        <v>381</v>
      </c>
      <c r="E3559" s="12" t="s">
        <v>373</v>
      </c>
      <c r="F3559" s="12">
        <v>11</v>
      </c>
      <c r="G3559" s="15">
        <v>137666.26999999999</v>
      </c>
    </row>
    <row r="3560" spans="1:7" x14ac:dyDescent="0.2">
      <c r="A3560" s="12" t="s">
        <v>442</v>
      </c>
      <c r="B3560" s="12" t="s">
        <v>4</v>
      </c>
      <c r="C3560" s="12">
        <v>2011</v>
      </c>
      <c r="D3560" s="12" t="s">
        <v>379</v>
      </c>
      <c r="E3560" s="12" t="s">
        <v>366</v>
      </c>
      <c r="F3560" s="12">
        <v>4</v>
      </c>
      <c r="G3560" s="15">
        <v>136930.55000000002</v>
      </c>
    </row>
    <row r="3561" spans="1:7" x14ac:dyDescent="0.2">
      <c r="A3561" s="12" t="s">
        <v>449</v>
      </c>
      <c r="B3561" s="12" t="s">
        <v>4</v>
      </c>
      <c r="C3561" s="12">
        <v>2013</v>
      </c>
      <c r="D3561" s="12" t="s">
        <v>379</v>
      </c>
      <c r="E3561" s="12" t="s">
        <v>366</v>
      </c>
      <c r="F3561" s="12">
        <v>4</v>
      </c>
      <c r="G3561" s="15">
        <v>136342.63</v>
      </c>
    </row>
    <row r="3562" spans="1:7" x14ac:dyDescent="0.2">
      <c r="A3562" s="12" t="s">
        <v>425</v>
      </c>
      <c r="B3562" s="12" t="s">
        <v>4</v>
      </c>
      <c r="C3562" s="12">
        <v>2013</v>
      </c>
      <c r="D3562" s="12" t="s">
        <v>382</v>
      </c>
      <c r="E3562" s="12" t="s">
        <v>377</v>
      </c>
      <c r="F3562" s="12">
        <v>3</v>
      </c>
      <c r="G3562" s="15">
        <v>134712.34999999998</v>
      </c>
    </row>
    <row r="3563" spans="1:7" x14ac:dyDescent="0.2">
      <c r="A3563" s="12" t="s">
        <v>428</v>
      </c>
      <c r="B3563" s="12" t="s">
        <v>4</v>
      </c>
      <c r="C3563" s="12">
        <v>2014</v>
      </c>
      <c r="D3563" s="12" t="s">
        <v>382</v>
      </c>
      <c r="E3563" s="12" t="s">
        <v>375</v>
      </c>
      <c r="F3563" s="12">
        <v>1</v>
      </c>
      <c r="G3563" s="15">
        <v>131483.82999999999</v>
      </c>
    </row>
    <row r="3564" spans="1:7" x14ac:dyDescent="0.2">
      <c r="A3564" s="12" t="s">
        <v>433</v>
      </c>
      <c r="B3564" s="12" t="s">
        <v>4</v>
      </c>
      <c r="C3564" s="12">
        <v>2012</v>
      </c>
      <c r="D3564" s="12" t="s">
        <v>379</v>
      </c>
      <c r="E3564" s="12" t="s">
        <v>368</v>
      </c>
      <c r="F3564" s="12">
        <v>6</v>
      </c>
      <c r="G3564" s="15">
        <v>131340.38</v>
      </c>
    </row>
    <row r="3565" spans="1:7" x14ac:dyDescent="0.2">
      <c r="A3565" s="12" t="s">
        <v>428</v>
      </c>
      <c r="B3565" s="12" t="s">
        <v>4</v>
      </c>
      <c r="C3565" s="12">
        <v>2012</v>
      </c>
      <c r="D3565" s="12" t="s">
        <v>380</v>
      </c>
      <c r="E3565" s="12" t="s">
        <v>369</v>
      </c>
      <c r="F3565" s="12">
        <v>7</v>
      </c>
      <c r="G3565" s="15">
        <v>130034.13</v>
      </c>
    </row>
    <row r="3566" spans="1:7" x14ac:dyDescent="0.2">
      <c r="A3566" s="12" t="s">
        <v>431</v>
      </c>
      <c r="B3566" s="12" t="s">
        <v>4</v>
      </c>
      <c r="C3566" s="12">
        <v>2013</v>
      </c>
      <c r="D3566" s="12" t="s">
        <v>380</v>
      </c>
      <c r="E3566" s="12" t="s">
        <v>369</v>
      </c>
      <c r="F3566" s="12">
        <v>7</v>
      </c>
      <c r="G3566" s="15">
        <v>126560.89000000001</v>
      </c>
    </row>
    <row r="3567" spans="1:7" x14ac:dyDescent="0.2">
      <c r="A3567" s="12" t="s">
        <v>433</v>
      </c>
      <c r="B3567" s="12" t="s">
        <v>4</v>
      </c>
      <c r="C3567" s="12">
        <v>2012</v>
      </c>
      <c r="D3567" s="12" t="s">
        <v>380</v>
      </c>
      <c r="E3567" s="12" t="s">
        <v>370</v>
      </c>
      <c r="F3567" s="12">
        <v>8</v>
      </c>
      <c r="G3567" s="15">
        <v>126475.07000000005</v>
      </c>
    </row>
    <row r="3568" spans="1:7" x14ac:dyDescent="0.2">
      <c r="A3568" s="12" t="s">
        <v>449</v>
      </c>
      <c r="B3568" s="12" t="s">
        <v>4</v>
      </c>
      <c r="C3568" s="12">
        <v>2013</v>
      </c>
      <c r="D3568" s="12" t="s">
        <v>382</v>
      </c>
      <c r="E3568" s="12" t="s">
        <v>377</v>
      </c>
      <c r="F3568" s="12">
        <v>3</v>
      </c>
      <c r="G3568" s="15">
        <v>126311.45000000001</v>
      </c>
    </row>
    <row r="3569" spans="1:7" x14ac:dyDescent="0.2">
      <c r="A3569" s="12" t="s">
        <v>445</v>
      </c>
      <c r="B3569" s="12" t="s">
        <v>11</v>
      </c>
      <c r="C3569" s="12">
        <v>2013</v>
      </c>
      <c r="D3569" s="12" t="s">
        <v>381</v>
      </c>
      <c r="E3569" s="12" t="s">
        <v>372</v>
      </c>
      <c r="F3569" s="12">
        <v>10</v>
      </c>
      <c r="G3569" s="15">
        <v>5870.0162049999999</v>
      </c>
    </row>
    <row r="3570" spans="1:7" x14ac:dyDescent="0.2">
      <c r="A3570" s="12" t="s">
        <v>445</v>
      </c>
      <c r="B3570" s="12" t="s">
        <v>11</v>
      </c>
      <c r="C3570" s="12">
        <v>2013</v>
      </c>
      <c r="D3570" s="12" t="s">
        <v>381</v>
      </c>
      <c r="E3570" s="12" t="s">
        <v>373</v>
      </c>
      <c r="F3570" s="12">
        <v>11</v>
      </c>
      <c r="G3570" s="15">
        <v>6664.7261009999993</v>
      </c>
    </row>
    <row r="3571" spans="1:7" x14ac:dyDescent="0.2">
      <c r="A3571" s="12" t="s">
        <v>445</v>
      </c>
      <c r="B3571" s="12" t="s">
        <v>11</v>
      </c>
      <c r="C3571" s="12">
        <v>2013</v>
      </c>
      <c r="D3571" s="12" t="s">
        <v>381</v>
      </c>
      <c r="E3571" s="12" t="s">
        <v>374</v>
      </c>
      <c r="F3571" s="12">
        <v>12</v>
      </c>
      <c r="G3571" s="15">
        <v>3684.564018999999</v>
      </c>
    </row>
    <row r="3572" spans="1:7" x14ac:dyDescent="0.2">
      <c r="A3572" s="12" t="s">
        <v>445</v>
      </c>
      <c r="B3572" s="12" t="s">
        <v>11</v>
      </c>
      <c r="C3572" s="12">
        <v>2014</v>
      </c>
      <c r="D3572" s="12" t="s">
        <v>382</v>
      </c>
      <c r="E3572" s="12" t="s">
        <v>375</v>
      </c>
      <c r="F3572" s="12">
        <v>1</v>
      </c>
      <c r="G3572" s="15">
        <v>4226.4116690000001</v>
      </c>
    </row>
    <row r="3573" spans="1:7" x14ac:dyDescent="0.2">
      <c r="A3573" s="12" t="s">
        <v>445</v>
      </c>
      <c r="B3573" s="12" t="s">
        <v>11</v>
      </c>
      <c r="C3573" s="12">
        <v>2014</v>
      </c>
      <c r="D3573" s="12" t="s">
        <v>382</v>
      </c>
      <c r="E3573" s="12" t="s">
        <v>376</v>
      </c>
      <c r="F3573" s="12">
        <v>2</v>
      </c>
      <c r="G3573" s="15">
        <v>4479.2739119999997</v>
      </c>
    </row>
    <row r="3574" spans="1:7" x14ac:dyDescent="0.2">
      <c r="A3574" s="12" t="s">
        <v>445</v>
      </c>
      <c r="B3574" s="12" t="s">
        <v>11</v>
      </c>
      <c r="C3574" s="12">
        <v>2014</v>
      </c>
      <c r="D3574" s="12" t="s">
        <v>382</v>
      </c>
      <c r="E3574" s="12" t="s">
        <v>377</v>
      </c>
      <c r="F3574" s="12">
        <v>3</v>
      </c>
      <c r="G3574" s="15">
        <v>12336.064867999999</v>
      </c>
    </row>
    <row r="3575" spans="1:7" x14ac:dyDescent="0.2">
      <c r="A3575" s="12" t="s">
        <v>445</v>
      </c>
      <c r="B3575" s="12" t="s">
        <v>11</v>
      </c>
      <c r="C3575" s="12">
        <v>2014</v>
      </c>
      <c r="D3575" s="12" t="s">
        <v>379</v>
      </c>
      <c r="E3575" s="12" t="s">
        <v>366</v>
      </c>
      <c r="F3575" s="12">
        <v>4</v>
      </c>
      <c r="G3575" s="15">
        <v>5635.2155659999989</v>
      </c>
    </row>
    <row r="3576" spans="1:7" x14ac:dyDescent="0.2">
      <c r="A3576" s="12" t="s">
        <v>445</v>
      </c>
      <c r="B3576" s="12" t="s">
        <v>11</v>
      </c>
      <c r="C3576" s="12">
        <v>2014</v>
      </c>
      <c r="D3576" s="12" t="s">
        <v>379</v>
      </c>
      <c r="E3576" s="12" t="s">
        <v>367</v>
      </c>
      <c r="F3576" s="12">
        <v>5</v>
      </c>
      <c r="G3576" s="15">
        <v>3522.0097259999998</v>
      </c>
    </row>
    <row r="3577" spans="1:7" x14ac:dyDescent="0.2">
      <c r="A3577" s="12" t="s">
        <v>445</v>
      </c>
      <c r="B3577" s="12" t="s">
        <v>11</v>
      </c>
      <c r="C3577" s="12">
        <v>2014</v>
      </c>
      <c r="D3577" s="12" t="s">
        <v>379</v>
      </c>
      <c r="E3577" s="12" t="s">
        <v>368</v>
      </c>
      <c r="F3577" s="12">
        <v>6</v>
      </c>
      <c r="G3577" s="15">
        <v>6267.3711620000004</v>
      </c>
    </row>
    <row r="3578" spans="1:7" x14ac:dyDescent="0.2">
      <c r="A3578" s="12" t="s">
        <v>445</v>
      </c>
      <c r="B3578" s="12" t="s">
        <v>11</v>
      </c>
      <c r="C3578" s="12">
        <v>2014</v>
      </c>
      <c r="D3578" s="12" t="s">
        <v>380</v>
      </c>
      <c r="E3578" s="12" t="s">
        <v>369</v>
      </c>
      <c r="F3578" s="12">
        <v>7</v>
      </c>
      <c r="G3578" s="15">
        <v>8777.9319499999965</v>
      </c>
    </row>
    <row r="3579" spans="1:7" x14ac:dyDescent="0.2">
      <c r="A3579" s="12" t="s">
        <v>445</v>
      </c>
      <c r="B3579" s="12" t="s">
        <v>11</v>
      </c>
      <c r="C3579" s="12">
        <v>2014</v>
      </c>
      <c r="D3579" s="12" t="s">
        <v>380</v>
      </c>
      <c r="E3579" s="12" t="s">
        <v>370</v>
      </c>
      <c r="F3579" s="12">
        <v>8</v>
      </c>
      <c r="G3579" s="15">
        <v>7188.5121720000006</v>
      </c>
    </row>
    <row r="3580" spans="1:7" x14ac:dyDescent="0.2">
      <c r="A3580" s="12" t="s">
        <v>445</v>
      </c>
      <c r="B3580" s="12" t="s">
        <v>11</v>
      </c>
      <c r="C3580" s="12">
        <v>2014</v>
      </c>
      <c r="D3580" s="12" t="s">
        <v>380</v>
      </c>
      <c r="E3580" s="12" t="s">
        <v>371</v>
      </c>
      <c r="F3580" s="12">
        <v>9</v>
      </c>
      <c r="G3580" s="15">
        <v>5418.4765079999997</v>
      </c>
    </row>
    <row r="3581" spans="1:7" x14ac:dyDescent="0.2">
      <c r="A3581" s="12" t="s">
        <v>445</v>
      </c>
      <c r="B3581" s="12" t="s">
        <v>11</v>
      </c>
      <c r="C3581" s="12">
        <v>2014</v>
      </c>
      <c r="D3581" s="12" t="s">
        <v>381</v>
      </c>
      <c r="E3581" s="12" t="s">
        <v>372</v>
      </c>
      <c r="F3581" s="12">
        <v>10</v>
      </c>
      <c r="G3581" s="15">
        <v>11866.463555999997</v>
      </c>
    </row>
    <row r="3582" spans="1:7" x14ac:dyDescent="0.2">
      <c r="A3582" s="12" t="s">
        <v>445</v>
      </c>
      <c r="B3582" s="12" t="s">
        <v>11</v>
      </c>
      <c r="C3582" s="12">
        <v>2014</v>
      </c>
      <c r="D3582" s="12" t="s">
        <v>381</v>
      </c>
      <c r="E3582" s="12" t="s">
        <v>373</v>
      </c>
      <c r="F3582" s="12">
        <v>11</v>
      </c>
      <c r="G3582" s="15">
        <v>9554.5802460000032</v>
      </c>
    </row>
    <row r="3583" spans="1:7" x14ac:dyDescent="0.2">
      <c r="A3583" s="12" t="s">
        <v>445</v>
      </c>
      <c r="B3583" s="12" t="s">
        <v>11</v>
      </c>
      <c r="C3583" s="12">
        <v>2014</v>
      </c>
      <c r="D3583" s="12" t="s">
        <v>381</v>
      </c>
      <c r="E3583" s="12" t="s">
        <v>374</v>
      </c>
      <c r="F3583" s="12">
        <v>12</v>
      </c>
      <c r="G3583" s="15">
        <v>10258.982191999999</v>
      </c>
    </row>
    <row r="3584" spans="1:7" x14ac:dyDescent="0.2">
      <c r="A3584" s="12" t="s">
        <v>445</v>
      </c>
      <c r="B3584" s="12" t="s">
        <v>74</v>
      </c>
      <c r="C3584" s="12">
        <v>2013</v>
      </c>
      <c r="D3584" s="12" t="s">
        <v>381</v>
      </c>
      <c r="E3584" s="12" t="s">
        <v>372</v>
      </c>
      <c r="F3584" s="12">
        <v>10</v>
      </c>
      <c r="G3584" s="15">
        <v>6608</v>
      </c>
    </row>
    <row r="3585" spans="1:7" x14ac:dyDescent="0.2">
      <c r="A3585" s="12" t="s">
        <v>445</v>
      </c>
      <c r="B3585" s="12" t="s">
        <v>74</v>
      </c>
      <c r="C3585" s="12">
        <v>2013</v>
      </c>
      <c r="D3585" s="12" t="s">
        <v>381</v>
      </c>
      <c r="E3585" s="12" t="s">
        <v>373</v>
      </c>
      <c r="F3585" s="12">
        <v>11</v>
      </c>
      <c r="G3585" s="15">
        <v>7896</v>
      </c>
    </row>
    <row r="3586" spans="1:7" x14ac:dyDescent="0.2">
      <c r="A3586" s="12" t="s">
        <v>445</v>
      </c>
      <c r="B3586" s="12" t="s">
        <v>74</v>
      </c>
      <c r="C3586" s="12">
        <v>2013</v>
      </c>
      <c r="D3586" s="12" t="s">
        <v>381</v>
      </c>
      <c r="E3586" s="12" t="s">
        <v>374</v>
      </c>
      <c r="F3586" s="12">
        <v>12</v>
      </c>
      <c r="G3586" s="15">
        <v>4564</v>
      </c>
    </row>
    <row r="3587" spans="1:7" x14ac:dyDescent="0.2">
      <c r="A3587" s="12" t="s">
        <v>445</v>
      </c>
      <c r="B3587" s="12" t="s">
        <v>74</v>
      </c>
      <c r="C3587" s="12">
        <v>2014</v>
      </c>
      <c r="D3587" s="12" t="s">
        <v>382</v>
      </c>
      <c r="E3587" s="12" t="s">
        <v>375</v>
      </c>
      <c r="F3587" s="12">
        <v>1</v>
      </c>
      <c r="G3587" s="15">
        <v>3976</v>
      </c>
    </row>
    <row r="3588" spans="1:7" x14ac:dyDescent="0.2">
      <c r="A3588" s="12" t="s">
        <v>445</v>
      </c>
      <c r="B3588" s="12" t="s">
        <v>74</v>
      </c>
      <c r="C3588" s="12">
        <v>2014</v>
      </c>
      <c r="D3588" s="12" t="s">
        <v>382</v>
      </c>
      <c r="E3588" s="12" t="s">
        <v>376</v>
      </c>
      <c r="F3588" s="12">
        <v>2</v>
      </c>
      <c r="G3588" s="15">
        <v>4900</v>
      </c>
    </row>
    <row r="3589" spans="1:7" x14ac:dyDescent="0.2">
      <c r="A3589" s="12" t="s">
        <v>445</v>
      </c>
      <c r="B3589" s="12" t="s">
        <v>74</v>
      </c>
      <c r="C3589" s="12">
        <v>2014</v>
      </c>
      <c r="D3589" s="12" t="s">
        <v>382</v>
      </c>
      <c r="E3589" s="12" t="s">
        <v>377</v>
      </c>
      <c r="F3589" s="12">
        <v>3</v>
      </c>
      <c r="G3589" s="15">
        <v>10836</v>
      </c>
    </row>
    <row r="3590" spans="1:7" x14ac:dyDescent="0.2">
      <c r="A3590" s="12" t="s">
        <v>445</v>
      </c>
      <c r="B3590" s="12" t="s">
        <v>74</v>
      </c>
      <c r="C3590" s="12">
        <v>2014</v>
      </c>
      <c r="D3590" s="12" t="s">
        <v>379</v>
      </c>
      <c r="E3590" s="12" t="s">
        <v>366</v>
      </c>
      <c r="F3590" s="12">
        <v>4</v>
      </c>
      <c r="G3590" s="15">
        <v>5292</v>
      </c>
    </row>
    <row r="3591" spans="1:7" x14ac:dyDescent="0.2">
      <c r="A3591" s="12" t="s">
        <v>445</v>
      </c>
      <c r="B3591" s="12" t="s">
        <v>74</v>
      </c>
      <c r="C3591" s="12">
        <v>2014</v>
      </c>
      <c r="D3591" s="12" t="s">
        <v>379</v>
      </c>
      <c r="E3591" s="12" t="s">
        <v>367</v>
      </c>
      <c r="F3591" s="12">
        <v>5</v>
      </c>
      <c r="G3591" s="15">
        <v>3416</v>
      </c>
    </row>
    <row r="3592" spans="1:7" x14ac:dyDescent="0.2">
      <c r="A3592" s="12" t="s">
        <v>445</v>
      </c>
      <c r="B3592" s="12" t="s">
        <v>74</v>
      </c>
      <c r="C3592" s="12">
        <v>2014</v>
      </c>
      <c r="D3592" s="12" t="s">
        <v>379</v>
      </c>
      <c r="E3592" s="12" t="s">
        <v>368</v>
      </c>
      <c r="F3592" s="12">
        <v>6</v>
      </c>
      <c r="G3592" s="15">
        <v>6412</v>
      </c>
    </row>
    <row r="3593" spans="1:7" x14ac:dyDescent="0.2">
      <c r="A3593" s="12" t="s">
        <v>445</v>
      </c>
      <c r="B3593" s="12" t="s">
        <v>74</v>
      </c>
      <c r="C3593" s="12">
        <v>2014</v>
      </c>
      <c r="D3593" s="12" t="s">
        <v>380</v>
      </c>
      <c r="E3593" s="12" t="s">
        <v>369</v>
      </c>
      <c r="F3593" s="12">
        <v>7</v>
      </c>
      <c r="G3593" s="15">
        <v>7616</v>
      </c>
    </row>
    <row r="3594" spans="1:7" x14ac:dyDescent="0.2">
      <c r="A3594" s="12" t="s">
        <v>445</v>
      </c>
      <c r="B3594" s="12" t="s">
        <v>74</v>
      </c>
      <c r="C3594" s="12">
        <v>2014</v>
      </c>
      <c r="D3594" s="12" t="s">
        <v>380</v>
      </c>
      <c r="E3594" s="12" t="s">
        <v>370</v>
      </c>
      <c r="F3594" s="12">
        <v>8</v>
      </c>
      <c r="G3594" s="15">
        <v>7728</v>
      </c>
    </row>
    <row r="3595" spans="1:7" x14ac:dyDescent="0.2">
      <c r="A3595" s="12" t="s">
        <v>445</v>
      </c>
      <c r="B3595" s="12" t="s">
        <v>74</v>
      </c>
      <c r="C3595" s="12">
        <v>2014</v>
      </c>
      <c r="D3595" s="12" t="s">
        <v>380</v>
      </c>
      <c r="E3595" s="12" t="s">
        <v>371</v>
      </c>
      <c r="F3595" s="12">
        <v>9</v>
      </c>
      <c r="G3595" s="15">
        <v>5572</v>
      </c>
    </row>
    <row r="3596" spans="1:7" x14ac:dyDescent="0.2">
      <c r="A3596" s="12" t="s">
        <v>445</v>
      </c>
      <c r="B3596" s="12" t="s">
        <v>74</v>
      </c>
      <c r="C3596" s="12">
        <v>2014</v>
      </c>
      <c r="D3596" s="12" t="s">
        <v>381</v>
      </c>
      <c r="E3596" s="12" t="s">
        <v>372</v>
      </c>
      <c r="F3596" s="12">
        <v>10</v>
      </c>
      <c r="G3596" s="15">
        <v>12012</v>
      </c>
    </row>
    <row r="3597" spans="1:7" x14ac:dyDescent="0.2">
      <c r="A3597" s="12" t="s">
        <v>445</v>
      </c>
      <c r="B3597" s="12" t="s">
        <v>74</v>
      </c>
      <c r="C3597" s="12">
        <v>2014</v>
      </c>
      <c r="D3597" s="12" t="s">
        <v>381</v>
      </c>
      <c r="E3597" s="12" t="s">
        <v>373</v>
      </c>
      <c r="F3597" s="12">
        <v>11</v>
      </c>
      <c r="G3597" s="15">
        <v>8904</v>
      </c>
    </row>
    <row r="3598" spans="1:7" x14ac:dyDescent="0.2">
      <c r="A3598" s="12" t="s">
        <v>445</v>
      </c>
      <c r="B3598" s="12" t="s">
        <v>74</v>
      </c>
      <c r="C3598" s="12">
        <v>2014</v>
      </c>
      <c r="D3598" s="12" t="s">
        <v>381</v>
      </c>
      <c r="E3598" s="12" t="s">
        <v>374</v>
      </c>
      <c r="F3598" s="12">
        <v>12</v>
      </c>
      <c r="G3598" s="15">
        <v>9324</v>
      </c>
    </row>
    <row r="3599" spans="1:7" x14ac:dyDescent="0.2">
      <c r="A3599" s="12" t="s">
        <v>428</v>
      </c>
      <c r="B3599" s="12" t="s">
        <v>4</v>
      </c>
      <c r="C3599" s="12">
        <v>2014</v>
      </c>
      <c r="D3599" s="12" t="s">
        <v>380</v>
      </c>
      <c r="E3599" s="12" t="s">
        <v>369</v>
      </c>
      <c r="F3599" s="12">
        <v>7</v>
      </c>
      <c r="G3599" s="15">
        <v>123986.06999999998</v>
      </c>
    </row>
    <row r="3600" spans="1:7" x14ac:dyDescent="0.2">
      <c r="A3600" s="12" t="s">
        <v>438</v>
      </c>
      <c r="B3600" s="12" t="s">
        <v>4</v>
      </c>
      <c r="C3600" s="12">
        <v>2014</v>
      </c>
      <c r="D3600" s="12" t="s">
        <v>380</v>
      </c>
      <c r="E3600" s="12" t="s">
        <v>371</v>
      </c>
      <c r="F3600" s="12">
        <v>9</v>
      </c>
      <c r="G3600" s="15">
        <v>122472.90000000005</v>
      </c>
    </row>
    <row r="3601" spans="1:7" x14ac:dyDescent="0.2">
      <c r="A3601" s="12" t="s">
        <v>428</v>
      </c>
      <c r="B3601" s="12" t="s">
        <v>4</v>
      </c>
      <c r="C3601" s="12">
        <v>2014</v>
      </c>
      <c r="D3601" s="12" t="s">
        <v>380</v>
      </c>
      <c r="E3601" s="12" t="s">
        <v>370</v>
      </c>
      <c r="F3601" s="12">
        <v>8</v>
      </c>
      <c r="G3601" s="15">
        <v>121716.87</v>
      </c>
    </row>
    <row r="3602" spans="1:7" x14ac:dyDescent="0.2">
      <c r="A3602" s="12" t="s">
        <v>417</v>
      </c>
      <c r="B3602" s="12" t="s">
        <v>4</v>
      </c>
      <c r="C3602" s="12">
        <v>2013</v>
      </c>
      <c r="D3602" s="12" t="s">
        <v>381</v>
      </c>
      <c r="E3602" s="12" t="s">
        <v>373</v>
      </c>
      <c r="F3602" s="12">
        <v>11</v>
      </c>
      <c r="G3602" s="15">
        <v>120876.84000000003</v>
      </c>
    </row>
    <row r="3603" spans="1:7" x14ac:dyDescent="0.2">
      <c r="A3603" s="12" t="s">
        <v>431</v>
      </c>
      <c r="B3603" s="12" t="s">
        <v>4</v>
      </c>
      <c r="C3603" s="12">
        <v>2014</v>
      </c>
      <c r="D3603" s="12" t="s">
        <v>382</v>
      </c>
      <c r="E3603" s="12" t="s">
        <v>377</v>
      </c>
      <c r="F3603" s="12">
        <v>3</v>
      </c>
      <c r="G3603" s="15">
        <v>120091.87</v>
      </c>
    </row>
    <row r="3604" spans="1:7" x14ac:dyDescent="0.2">
      <c r="A3604" s="12" t="s">
        <v>431</v>
      </c>
      <c r="B3604" s="12" t="s">
        <v>4</v>
      </c>
      <c r="C3604" s="12">
        <v>2013</v>
      </c>
      <c r="D3604" s="12" t="s">
        <v>381</v>
      </c>
      <c r="E3604" s="12" t="s">
        <v>372</v>
      </c>
      <c r="F3604" s="12">
        <v>10</v>
      </c>
      <c r="G3604" s="15">
        <v>119913.46000000005</v>
      </c>
    </row>
    <row r="3605" spans="1:7" x14ac:dyDescent="0.2">
      <c r="A3605" s="12" t="s">
        <v>419</v>
      </c>
      <c r="B3605" s="12" t="s">
        <v>4</v>
      </c>
      <c r="C3605" s="12">
        <v>2010</v>
      </c>
      <c r="D3605" s="12" t="s">
        <v>381</v>
      </c>
      <c r="E3605" s="12" t="s">
        <v>373</v>
      </c>
      <c r="F3605" s="12">
        <v>11</v>
      </c>
      <c r="G3605" s="15">
        <v>119887.90000000002</v>
      </c>
    </row>
    <row r="3606" spans="1:7" x14ac:dyDescent="0.2">
      <c r="A3606" s="12" t="s">
        <v>417</v>
      </c>
      <c r="B3606" s="12" t="s">
        <v>4</v>
      </c>
      <c r="C3606" s="12">
        <v>2013</v>
      </c>
      <c r="D3606" s="12" t="s">
        <v>381</v>
      </c>
      <c r="E3606" s="12" t="s">
        <v>372</v>
      </c>
      <c r="F3606" s="12">
        <v>10</v>
      </c>
      <c r="G3606" s="15">
        <v>116738.35</v>
      </c>
    </row>
    <row r="3607" spans="1:7" x14ac:dyDescent="0.2">
      <c r="A3607" s="12" t="s">
        <v>428</v>
      </c>
      <c r="B3607" s="12" t="s">
        <v>4</v>
      </c>
      <c r="C3607" s="12">
        <v>2014</v>
      </c>
      <c r="D3607" s="12" t="s">
        <v>380</v>
      </c>
      <c r="E3607" s="12" t="s">
        <v>371</v>
      </c>
      <c r="F3607" s="12">
        <v>9</v>
      </c>
      <c r="G3607" s="15">
        <v>116311.35</v>
      </c>
    </row>
    <row r="3608" spans="1:7" x14ac:dyDescent="0.2">
      <c r="A3608" s="12" t="s">
        <v>433</v>
      </c>
      <c r="B3608" s="12" t="s">
        <v>4</v>
      </c>
      <c r="C3608" s="12">
        <v>2012</v>
      </c>
      <c r="D3608" s="12" t="s">
        <v>380</v>
      </c>
      <c r="E3608" s="12" t="s">
        <v>371</v>
      </c>
      <c r="F3608" s="12">
        <v>9</v>
      </c>
      <c r="G3608" s="15">
        <v>115462.31</v>
      </c>
    </row>
    <row r="3609" spans="1:7" x14ac:dyDescent="0.2">
      <c r="A3609" s="12" t="s">
        <v>417</v>
      </c>
      <c r="B3609" s="12" t="s">
        <v>4</v>
      </c>
      <c r="C3609" s="12">
        <v>2013</v>
      </c>
      <c r="D3609" s="12" t="s">
        <v>380</v>
      </c>
      <c r="E3609" s="12" t="s">
        <v>371</v>
      </c>
      <c r="F3609" s="12">
        <v>9</v>
      </c>
      <c r="G3609" s="15">
        <v>114500.35</v>
      </c>
    </row>
    <row r="3610" spans="1:7" x14ac:dyDescent="0.2">
      <c r="A3610" s="12" t="s">
        <v>454</v>
      </c>
      <c r="B3610" s="12" t="s">
        <v>4</v>
      </c>
      <c r="C3610" s="12">
        <v>2014</v>
      </c>
      <c r="D3610" s="12" t="s">
        <v>380</v>
      </c>
      <c r="E3610" s="12" t="s">
        <v>370</v>
      </c>
      <c r="F3610" s="12">
        <v>8</v>
      </c>
      <c r="G3610" s="15">
        <v>111720.73999999998</v>
      </c>
    </row>
    <row r="3611" spans="1:7" x14ac:dyDescent="0.2">
      <c r="A3611" s="12" t="s">
        <v>433</v>
      </c>
      <c r="B3611" s="12" t="s">
        <v>4</v>
      </c>
      <c r="C3611" s="12">
        <v>2011</v>
      </c>
      <c r="D3611" s="12" t="s">
        <v>381</v>
      </c>
      <c r="E3611" s="12" t="s">
        <v>373</v>
      </c>
      <c r="F3611" s="12">
        <v>11</v>
      </c>
      <c r="G3611" s="15">
        <v>110300.74000000002</v>
      </c>
    </row>
    <row r="3612" spans="1:7" x14ac:dyDescent="0.2">
      <c r="A3612" s="12" t="s">
        <v>428</v>
      </c>
      <c r="B3612" s="12" t="s">
        <v>4</v>
      </c>
      <c r="C3612" s="12">
        <v>2012</v>
      </c>
      <c r="D3612" s="12" t="s">
        <v>381</v>
      </c>
      <c r="E3612" s="12" t="s">
        <v>374</v>
      </c>
      <c r="F3612" s="12">
        <v>12</v>
      </c>
      <c r="G3612" s="15">
        <v>109577.22000000004</v>
      </c>
    </row>
    <row r="3613" spans="1:7" x14ac:dyDescent="0.2">
      <c r="A3613" s="12" t="s">
        <v>428</v>
      </c>
      <c r="B3613" s="12" t="s">
        <v>4</v>
      </c>
      <c r="C3613" s="12">
        <v>2013</v>
      </c>
      <c r="D3613" s="12" t="s">
        <v>381</v>
      </c>
      <c r="E3613" s="12" t="s">
        <v>374</v>
      </c>
      <c r="F3613" s="12">
        <v>12</v>
      </c>
      <c r="G3613" s="15">
        <v>108758.37999999998</v>
      </c>
    </row>
    <row r="3614" spans="1:7" x14ac:dyDescent="0.2">
      <c r="A3614" s="12" t="s">
        <v>428</v>
      </c>
      <c r="B3614" s="12" t="s">
        <v>4</v>
      </c>
      <c r="C3614" s="12">
        <v>2013</v>
      </c>
      <c r="D3614" s="12" t="s">
        <v>382</v>
      </c>
      <c r="E3614" s="12" t="s">
        <v>375</v>
      </c>
      <c r="F3614" s="12">
        <v>1</v>
      </c>
      <c r="G3614" s="15">
        <v>105665.88000000006</v>
      </c>
    </row>
    <row r="3615" spans="1:7" x14ac:dyDescent="0.2">
      <c r="A3615" s="12" t="s">
        <v>417</v>
      </c>
      <c r="B3615" s="12" t="s">
        <v>4</v>
      </c>
      <c r="C3615" s="12">
        <v>2013</v>
      </c>
      <c r="D3615" s="12" t="s">
        <v>380</v>
      </c>
      <c r="E3615" s="12" t="s">
        <v>370</v>
      </c>
      <c r="F3615" s="12">
        <v>8</v>
      </c>
      <c r="G3615" s="15">
        <v>103892.63999999998</v>
      </c>
    </row>
    <row r="3616" spans="1:7" x14ac:dyDescent="0.2">
      <c r="A3616" s="12" t="s">
        <v>425</v>
      </c>
      <c r="B3616" s="12" t="s">
        <v>4</v>
      </c>
      <c r="C3616" s="12">
        <v>2013</v>
      </c>
      <c r="D3616" s="12" t="s">
        <v>382</v>
      </c>
      <c r="E3616" s="12" t="s">
        <v>376</v>
      </c>
      <c r="F3616" s="12">
        <v>2</v>
      </c>
      <c r="G3616" s="15">
        <v>103816.60999999996</v>
      </c>
    </row>
    <row r="3617" spans="1:7" x14ac:dyDescent="0.2">
      <c r="A3617" s="12" t="s">
        <v>433</v>
      </c>
      <c r="B3617" s="12" t="s">
        <v>4</v>
      </c>
      <c r="C3617" s="12">
        <v>2012</v>
      </c>
      <c r="D3617" s="12" t="s">
        <v>380</v>
      </c>
      <c r="E3617" s="12" t="s">
        <v>369</v>
      </c>
      <c r="F3617" s="12">
        <v>7</v>
      </c>
      <c r="G3617" s="15">
        <v>102785.90999999997</v>
      </c>
    </row>
    <row r="3618" spans="1:7" x14ac:dyDescent="0.2">
      <c r="A3618" s="12" t="s">
        <v>431</v>
      </c>
      <c r="B3618" s="12" t="s">
        <v>4</v>
      </c>
      <c r="C3618" s="12">
        <v>2014</v>
      </c>
      <c r="D3618" s="12" t="s">
        <v>381</v>
      </c>
      <c r="E3618" s="12" t="s">
        <v>374</v>
      </c>
      <c r="F3618" s="12">
        <v>12</v>
      </c>
      <c r="G3618" s="15">
        <v>101127.26000000001</v>
      </c>
    </row>
    <row r="3619" spans="1:7" x14ac:dyDescent="0.2">
      <c r="A3619" s="12" t="s">
        <v>425</v>
      </c>
      <c r="B3619" s="12" t="s">
        <v>4</v>
      </c>
      <c r="C3619" s="12">
        <v>2012</v>
      </c>
      <c r="D3619" s="12" t="s">
        <v>380</v>
      </c>
      <c r="E3619" s="12" t="s">
        <v>371</v>
      </c>
      <c r="F3619" s="12">
        <v>9</v>
      </c>
      <c r="G3619" s="15">
        <v>100562.90999999999</v>
      </c>
    </row>
    <row r="3620" spans="1:7" x14ac:dyDescent="0.2">
      <c r="A3620" s="12" t="s">
        <v>428</v>
      </c>
      <c r="B3620" s="12" t="s">
        <v>4</v>
      </c>
      <c r="C3620" s="12">
        <v>2013</v>
      </c>
      <c r="D3620" s="12" t="s">
        <v>380</v>
      </c>
      <c r="E3620" s="12" t="s">
        <v>369</v>
      </c>
      <c r="F3620" s="12">
        <v>7</v>
      </c>
      <c r="G3620" s="15">
        <v>98920.920000000013</v>
      </c>
    </row>
    <row r="3621" spans="1:7" x14ac:dyDescent="0.2">
      <c r="A3621" s="12" t="s">
        <v>435</v>
      </c>
      <c r="B3621" s="12" t="s">
        <v>4</v>
      </c>
      <c r="C3621" s="12">
        <v>2014</v>
      </c>
      <c r="D3621" s="12" t="s">
        <v>379</v>
      </c>
      <c r="E3621" s="12" t="s">
        <v>366</v>
      </c>
      <c r="F3621" s="12">
        <v>4</v>
      </c>
      <c r="G3621" s="15">
        <v>97326.299999999988</v>
      </c>
    </row>
    <row r="3622" spans="1:7" x14ac:dyDescent="0.2">
      <c r="A3622" s="12" t="s">
        <v>431</v>
      </c>
      <c r="B3622" s="12" t="s">
        <v>4</v>
      </c>
      <c r="C3622" s="12">
        <v>2014</v>
      </c>
      <c r="D3622" s="12" t="s">
        <v>379</v>
      </c>
      <c r="E3622" s="12" t="s">
        <v>366</v>
      </c>
      <c r="F3622" s="12">
        <v>4</v>
      </c>
      <c r="G3622" s="15">
        <v>96591.360000000015</v>
      </c>
    </row>
    <row r="3623" spans="1:7" x14ac:dyDescent="0.2">
      <c r="A3623" s="12" t="s">
        <v>417</v>
      </c>
      <c r="B3623" s="12" t="s">
        <v>4</v>
      </c>
      <c r="C3623" s="12">
        <v>2013</v>
      </c>
      <c r="D3623" s="12" t="s">
        <v>379</v>
      </c>
      <c r="E3623" s="12" t="s">
        <v>368</v>
      </c>
      <c r="F3623" s="12">
        <v>6</v>
      </c>
      <c r="G3623" s="15">
        <v>95997.589999999982</v>
      </c>
    </row>
    <row r="3624" spans="1:7" x14ac:dyDescent="0.2">
      <c r="A3624" s="12" t="s">
        <v>433</v>
      </c>
      <c r="B3624" s="12" t="s">
        <v>4</v>
      </c>
      <c r="C3624" s="12">
        <v>2011</v>
      </c>
      <c r="D3624" s="12" t="s">
        <v>380</v>
      </c>
      <c r="E3624" s="12" t="s">
        <v>371</v>
      </c>
      <c r="F3624" s="12">
        <v>9</v>
      </c>
      <c r="G3624" s="15">
        <v>94470.62</v>
      </c>
    </row>
    <row r="3625" spans="1:7" x14ac:dyDescent="0.2">
      <c r="A3625" s="12" t="s">
        <v>433</v>
      </c>
      <c r="B3625" s="12" t="s">
        <v>4</v>
      </c>
      <c r="C3625" s="12">
        <v>2012</v>
      </c>
      <c r="D3625" s="12" t="s">
        <v>379</v>
      </c>
      <c r="E3625" s="12" t="s">
        <v>367</v>
      </c>
      <c r="F3625" s="12">
        <v>5</v>
      </c>
      <c r="G3625" s="15">
        <v>94448.490000000034</v>
      </c>
    </row>
    <row r="3626" spans="1:7" x14ac:dyDescent="0.2">
      <c r="A3626" s="12" t="s">
        <v>428</v>
      </c>
      <c r="B3626" s="12" t="s">
        <v>4</v>
      </c>
      <c r="C3626" s="12">
        <v>2013</v>
      </c>
      <c r="D3626" s="12" t="s">
        <v>379</v>
      </c>
      <c r="E3626" s="12" t="s">
        <v>366</v>
      </c>
      <c r="F3626" s="12">
        <v>4</v>
      </c>
      <c r="G3626" s="15">
        <v>93119.479999999981</v>
      </c>
    </row>
    <row r="3627" spans="1:7" x14ac:dyDescent="0.2">
      <c r="A3627" s="12" t="s">
        <v>425</v>
      </c>
      <c r="B3627" s="12" t="s">
        <v>4</v>
      </c>
      <c r="C3627" s="12">
        <v>2013</v>
      </c>
      <c r="D3627" s="12" t="s">
        <v>382</v>
      </c>
      <c r="E3627" s="12" t="s">
        <v>375</v>
      </c>
      <c r="F3627" s="12">
        <v>1</v>
      </c>
      <c r="G3627" s="15">
        <v>92854.329999999987</v>
      </c>
    </row>
    <row r="3628" spans="1:7" x14ac:dyDescent="0.2">
      <c r="A3628" s="12" t="s">
        <v>428</v>
      </c>
      <c r="B3628" s="12" t="s">
        <v>4</v>
      </c>
      <c r="C3628" s="12">
        <v>2013</v>
      </c>
      <c r="D3628" s="12" t="s">
        <v>382</v>
      </c>
      <c r="E3628" s="12" t="s">
        <v>376</v>
      </c>
      <c r="F3628" s="12">
        <v>2</v>
      </c>
      <c r="G3628" s="15">
        <v>92107.709999999963</v>
      </c>
    </row>
    <row r="3629" spans="1:7" x14ac:dyDescent="0.2">
      <c r="A3629" s="12" t="s">
        <v>425</v>
      </c>
      <c r="B3629" s="12" t="s">
        <v>4</v>
      </c>
      <c r="C3629" s="12">
        <v>2013</v>
      </c>
      <c r="D3629" s="12" t="s">
        <v>379</v>
      </c>
      <c r="E3629" s="12" t="s">
        <v>367</v>
      </c>
      <c r="F3629" s="12">
        <v>5</v>
      </c>
      <c r="G3629" s="15">
        <v>91503.879999999976</v>
      </c>
    </row>
    <row r="3630" spans="1:7" x14ac:dyDescent="0.2">
      <c r="A3630" s="12" t="s">
        <v>428</v>
      </c>
      <c r="B3630" s="12" t="s">
        <v>4</v>
      </c>
      <c r="C3630" s="12">
        <v>2013</v>
      </c>
      <c r="D3630" s="12" t="s">
        <v>382</v>
      </c>
      <c r="E3630" s="12" t="s">
        <v>377</v>
      </c>
      <c r="F3630" s="12">
        <v>3</v>
      </c>
      <c r="G3630" s="15">
        <v>90611.629999999976</v>
      </c>
    </row>
    <row r="3631" spans="1:7" x14ac:dyDescent="0.2">
      <c r="A3631" s="12" t="s">
        <v>445</v>
      </c>
      <c r="B3631" s="12" t="s">
        <v>4</v>
      </c>
      <c r="C3631" s="12">
        <v>2014</v>
      </c>
      <c r="D3631" s="12" t="s">
        <v>381</v>
      </c>
      <c r="E3631" s="12" t="s">
        <v>374</v>
      </c>
      <c r="F3631" s="12">
        <v>12</v>
      </c>
      <c r="G3631" s="15">
        <v>89090.32</v>
      </c>
    </row>
    <row r="3632" spans="1:7" x14ac:dyDescent="0.2">
      <c r="A3632" s="12" t="s">
        <v>437</v>
      </c>
      <c r="B3632" s="12" t="s">
        <v>4</v>
      </c>
      <c r="C3632" s="12">
        <v>2014</v>
      </c>
      <c r="D3632" s="12" t="s">
        <v>380</v>
      </c>
      <c r="E3632" s="12" t="s">
        <v>369</v>
      </c>
      <c r="F3632" s="12">
        <v>7</v>
      </c>
      <c r="G3632" s="15">
        <v>88989.59</v>
      </c>
    </row>
    <row r="3633" spans="1:7" x14ac:dyDescent="0.2">
      <c r="A3633" s="12" t="s">
        <v>428</v>
      </c>
      <c r="B3633" s="12" t="s">
        <v>4</v>
      </c>
      <c r="C3633" s="12">
        <v>2013</v>
      </c>
      <c r="D3633" s="12" t="s">
        <v>381</v>
      </c>
      <c r="E3633" s="12" t="s">
        <v>373</v>
      </c>
      <c r="F3633" s="12">
        <v>11</v>
      </c>
      <c r="G3633" s="15">
        <v>87362.540000000008</v>
      </c>
    </row>
    <row r="3634" spans="1:7" x14ac:dyDescent="0.2">
      <c r="A3634" s="12" t="s">
        <v>412</v>
      </c>
      <c r="B3634" s="12" t="s">
        <v>4</v>
      </c>
      <c r="C3634" s="12">
        <v>2014</v>
      </c>
      <c r="D3634" s="12" t="s">
        <v>380</v>
      </c>
      <c r="E3634" s="12" t="s">
        <v>371</v>
      </c>
      <c r="F3634" s="12">
        <v>9</v>
      </c>
      <c r="G3634" s="15">
        <v>86558.68</v>
      </c>
    </row>
    <row r="3635" spans="1:7" x14ac:dyDescent="0.2">
      <c r="A3635" s="12" t="s">
        <v>428</v>
      </c>
      <c r="B3635" s="12" t="s">
        <v>4</v>
      </c>
      <c r="C3635" s="12">
        <v>2013</v>
      </c>
      <c r="D3635" s="12" t="s">
        <v>381</v>
      </c>
      <c r="E3635" s="12" t="s">
        <v>372</v>
      </c>
      <c r="F3635" s="12">
        <v>10</v>
      </c>
      <c r="G3635" s="15">
        <v>86006.110000000015</v>
      </c>
    </row>
    <row r="3636" spans="1:7" x14ac:dyDescent="0.2">
      <c r="A3636" s="12" t="s">
        <v>412</v>
      </c>
      <c r="B3636" s="12" t="s">
        <v>4</v>
      </c>
      <c r="C3636" s="12">
        <v>2014</v>
      </c>
      <c r="D3636" s="12" t="s">
        <v>381</v>
      </c>
      <c r="E3636" s="12" t="s">
        <v>372</v>
      </c>
      <c r="F3636" s="12">
        <v>10</v>
      </c>
      <c r="G3636" s="15">
        <v>85987.330000000016</v>
      </c>
    </row>
    <row r="3637" spans="1:7" x14ac:dyDescent="0.2">
      <c r="A3637" s="12" t="s">
        <v>433</v>
      </c>
      <c r="B3637" s="12" t="s">
        <v>4</v>
      </c>
      <c r="C3637" s="12">
        <v>2012</v>
      </c>
      <c r="D3637" s="12" t="s">
        <v>382</v>
      </c>
      <c r="E3637" s="12" t="s">
        <v>376</v>
      </c>
      <c r="F3637" s="12">
        <v>2</v>
      </c>
      <c r="G3637" s="15">
        <v>85772.650000000009</v>
      </c>
    </row>
    <row r="3638" spans="1:7" x14ac:dyDescent="0.2">
      <c r="A3638" s="12" t="s">
        <v>428</v>
      </c>
      <c r="B3638" s="12" t="s">
        <v>4</v>
      </c>
      <c r="C3638" s="12">
        <v>2013</v>
      </c>
      <c r="D3638" s="12" t="s">
        <v>379</v>
      </c>
      <c r="E3638" s="12" t="s">
        <v>368</v>
      </c>
      <c r="F3638" s="12">
        <v>6</v>
      </c>
      <c r="G3638" s="15">
        <v>85336.920000000013</v>
      </c>
    </row>
    <row r="3639" spans="1:7" x14ac:dyDescent="0.2">
      <c r="A3639" s="12" t="s">
        <v>417</v>
      </c>
      <c r="B3639" s="12" t="s">
        <v>4</v>
      </c>
      <c r="C3639" s="12">
        <v>2013</v>
      </c>
      <c r="D3639" s="12" t="s">
        <v>380</v>
      </c>
      <c r="E3639" s="12" t="s">
        <v>369</v>
      </c>
      <c r="F3639" s="12">
        <v>7</v>
      </c>
      <c r="G3639" s="15">
        <v>84843.109999999986</v>
      </c>
    </row>
    <row r="3640" spans="1:7" x14ac:dyDescent="0.2">
      <c r="A3640" s="12" t="s">
        <v>433</v>
      </c>
      <c r="B3640" s="12" t="s">
        <v>4</v>
      </c>
      <c r="C3640" s="12">
        <v>2011</v>
      </c>
      <c r="D3640" s="12" t="s">
        <v>381</v>
      </c>
      <c r="E3640" s="12" t="s">
        <v>374</v>
      </c>
      <c r="F3640" s="12">
        <v>12</v>
      </c>
      <c r="G3640" s="15">
        <v>83554.03</v>
      </c>
    </row>
    <row r="3641" spans="1:7" x14ac:dyDescent="0.2">
      <c r="A3641" s="12" t="s">
        <v>417</v>
      </c>
      <c r="B3641" s="12" t="s">
        <v>4</v>
      </c>
      <c r="C3641" s="12">
        <v>2013</v>
      </c>
      <c r="D3641" s="12" t="s">
        <v>382</v>
      </c>
      <c r="E3641" s="12" t="s">
        <v>377</v>
      </c>
      <c r="F3641" s="12">
        <v>3</v>
      </c>
      <c r="G3641" s="15">
        <v>83163.149999999994</v>
      </c>
    </row>
    <row r="3642" spans="1:7" x14ac:dyDescent="0.2">
      <c r="A3642" s="12" t="s">
        <v>445</v>
      </c>
      <c r="B3642" s="12" t="s">
        <v>4</v>
      </c>
      <c r="C3642" s="12">
        <v>2014</v>
      </c>
      <c r="D3642" s="12" t="s">
        <v>381</v>
      </c>
      <c r="E3642" s="12" t="s">
        <v>372</v>
      </c>
      <c r="F3642" s="12">
        <v>10</v>
      </c>
      <c r="G3642" s="15">
        <v>82218.460000000006</v>
      </c>
    </row>
    <row r="3643" spans="1:7" x14ac:dyDescent="0.2">
      <c r="A3643" s="12" t="s">
        <v>425</v>
      </c>
      <c r="B3643" s="12" t="s">
        <v>4</v>
      </c>
      <c r="C3643" s="12">
        <v>2013</v>
      </c>
      <c r="D3643" s="12" t="s">
        <v>379</v>
      </c>
      <c r="E3643" s="12" t="s">
        <v>366</v>
      </c>
      <c r="F3643" s="12">
        <v>4</v>
      </c>
      <c r="G3643" s="15">
        <v>81661.199999999983</v>
      </c>
    </row>
    <row r="3644" spans="1:7" x14ac:dyDescent="0.2">
      <c r="A3644" s="12" t="s">
        <v>428</v>
      </c>
      <c r="B3644" s="12" t="s">
        <v>4</v>
      </c>
      <c r="C3644" s="12">
        <v>2013</v>
      </c>
      <c r="D3644" s="12" t="s">
        <v>379</v>
      </c>
      <c r="E3644" s="12" t="s">
        <v>367</v>
      </c>
      <c r="F3644" s="12">
        <v>5</v>
      </c>
      <c r="G3644" s="15">
        <v>81188.080000000016</v>
      </c>
    </row>
    <row r="3645" spans="1:7" x14ac:dyDescent="0.2">
      <c r="A3645" s="12" t="s">
        <v>445</v>
      </c>
      <c r="B3645" s="12" t="s">
        <v>4</v>
      </c>
      <c r="C3645" s="12">
        <v>2014</v>
      </c>
      <c r="D3645" s="12" t="s">
        <v>382</v>
      </c>
      <c r="E3645" s="12" t="s">
        <v>377</v>
      </c>
      <c r="F3645" s="12">
        <v>3</v>
      </c>
      <c r="G3645" s="15">
        <v>80763.72</v>
      </c>
    </row>
    <row r="3646" spans="1:7" x14ac:dyDescent="0.2">
      <c r="A3646" s="12" t="s">
        <v>425</v>
      </c>
      <c r="B3646" s="12" t="s">
        <v>4</v>
      </c>
      <c r="C3646" s="12">
        <v>2013</v>
      </c>
      <c r="D3646" s="12" t="s">
        <v>379</v>
      </c>
      <c r="E3646" s="12" t="s">
        <v>368</v>
      </c>
      <c r="F3646" s="12">
        <v>6</v>
      </c>
      <c r="G3646" s="15">
        <v>80565.270000000019</v>
      </c>
    </row>
    <row r="3647" spans="1:7" x14ac:dyDescent="0.2">
      <c r="A3647" s="12" t="s">
        <v>428</v>
      </c>
      <c r="B3647" s="12" t="s">
        <v>4</v>
      </c>
      <c r="C3647" s="12">
        <v>2013</v>
      </c>
      <c r="D3647" s="12" t="s">
        <v>380</v>
      </c>
      <c r="E3647" s="12" t="s">
        <v>370</v>
      </c>
      <c r="F3647" s="12">
        <v>8</v>
      </c>
      <c r="G3647" s="15">
        <v>79900.59</v>
      </c>
    </row>
    <row r="3648" spans="1:7" x14ac:dyDescent="0.2">
      <c r="A3648" s="12" t="s">
        <v>431</v>
      </c>
      <c r="B3648" s="12" t="s">
        <v>4</v>
      </c>
      <c r="C3648" s="12">
        <v>2013</v>
      </c>
      <c r="D3648" s="12" t="s">
        <v>380</v>
      </c>
      <c r="E3648" s="12" t="s">
        <v>370</v>
      </c>
      <c r="F3648" s="12">
        <v>8</v>
      </c>
      <c r="G3648" s="15">
        <v>79212.94</v>
      </c>
    </row>
    <row r="3649" spans="1:7" x14ac:dyDescent="0.2">
      <c r="A3649" s="12" t="s">
        <v>428</v>
      </c>
      <c r="B3649" s="12" t="s">
        <v>4</v>
      </c>
      <c r="C3649" s="12">
        <v>2013</v>
      </c>
      <c r="D3649" s="12" t="s">
        <v>380</v>
      </c>
      <c r="E3649" s="12" t="s">
        <v>371</v>
      </c>
      <c r="F3649" s="12">
        <v>9</v>
      </c>
      <c r="G3649" s="15">
        <v>79141.209999999992</v>
      </c>
    </row>
    <row r="3650" spans="1:7" x14ac:dyDescent="0.2">
      <c r="A3650" s="12" t="s">
        <v>428</v>
      </c>
      <c r="B3650" s="12" t="s">
        <v>4</v>
      </c>
      <c r="C3650" s="12">
        <v>2012</v>
      </c>
      <c r="D3650" s="12" t="s">
        <v>380</v>
      </c>
      <c r="E3650" s="12" t="s">
        <v>370</v>
      </c>
      <c r="F3650" s="12">
        <v>8</v>
      </c>
      <c r="G3650" s="15">
        <v>78102.339999999982</v>
      </c>
    </row>
    <row r="3651" spans="1:7" x14ac:dyDescent="0.2">
      <c r="A3651" s="12" t="s">
        <v>431</v>
      </c>
      <c r="B3651" s="12" t="s">
        <v>4</v>
      </c>
      <c r="C3651" s="12">
        <v>2014</v>
      </c>
      <c r="D3651" s="12" t="s">
        <v>379</v>
      </c>
      <c r="E3651" s="12" t="s">
        <v>367</v>
      </c>
      <c r="F3651" s="12">
        <v>5</v>
      </c>
      <c r="G3651" s="15">
        <v>76863.450000000012</v>
      </c>
    </row>
    <row r="3652" spans="1:7" x14ac:dyDescent="0.2">
      <c r="A3652" s="12" t="s">
        <v>428</v>
      </c>
      <c r="B3652" s="12" t="s">
        <v>4</v>
      </c>
      <c r="C3652" s="12">
        <v>2012</v>
      </c>
      <c r="D3652" s="12" t="s">
        <v>381</v>
      </c>
      <c r="E3652" s="12" t="s">
        <v>372</v>
      </c>
      <c r="F3652" s="12">
        <v>10</v>
      </c>
      <c r="G3652" s="15">
        <v>76771.849999999977</v>
      </c>
    </row>
    <row r="3653" spans="1:7" x14ac:dyDescent="0.2">
      <c r="A3653" s="12" t="s">
        <v>428</v>
      </c>
      <c r="B3653" s="12" t="s">
        <v>4</v>
      </c>
      <c r="C3653" s="12">
        <v>2012</v>
      </c>
      <c r="D3653" s="12" t="s">
        <v>379</v>
      </c>
      <c r="E3653" s="12" t="s">
        <v>366</v>
      </c>
      <c r="F3653" s="12">
        <v>4</v>
      </c>
      <c r="G3653" s="15">
        <v>76290.95</v>
      </c>
    </row>
    <row r="3654" spans="1:7" x14ac:dyDescent="0.2">
      <c r="A3654" s="12" t="s">
        <v>412</v>
      </c>
      <c r="B3654" s="12" t="s">
        <v>4</v>
      </c>
      <c r="C3654" s="12">
        <v>2014</v>
      </c>
      <c r="D3654" s="12" t="s">
        <v>381</v>
      </c>
      <c r="E3654" s="12" t="s">
        <v>373</v>
      </c>
      <c r="F3654" s="12">
        <v>11</v>
      </c>
      <c r="G3654" s="15">
        <v>75482.78</v>
      </c>
    </row>
    <row r="3655" spans="1:7" x14ac:dyDescent="0.2">
      <c r="A3655" s="12" t="s">
        <v>433</v>
      </c>
      <c r="B3655" s="12" t="s">
        <v>4</v>
      </c>
      <c r="C3655" s="12">
        <v>2012</v>
      </c>
      <c r="D3655" s="12" t="s">
        <v>382</v>
      </c>
      <c r="E3655" s="12" t="s">
        <v>377</v>
      </c>
      <c r="F3655" s="12">
        <v>3</v>
      </c>
      <c r="G3655" s="15">
        <v>75028.37999999999</v>
      </c>
    </row>
    <row r="3656" spans="1:7" x14ac:dyDescent="0.2">
      <c r="A3656" s="12" t="s">
        <v>428</v>
      </c>
      <c r="B3656" s="12" t="s">
        <v>4</v>
      </c>
      <c r="C3656" s="12">
        <v>2012</v>
      </c>
      <c r="D3656" s="12" t="s">
        <v>379</v>
      </c>
      <c r="E3656" s="12" t="s">
        <v>367</v>
      </c>
      <c r="F3656" s="12">
        <v>5</v>
      </c>
      <c r="G3656" s="15">
        <v>73420.239999999991</v>
      </c>
    </row>
    <row r="3657" spans="1:7" x14ac:dyDescent="0.2">
      <c r="A3657" s="12" t="s">
        <v>412</v>
      </c>
      <c r="B3657" s="12" t="s">
        <v>4</v>
      </c>
      <c r="C3657" s="12">
        <v>2014</v>
      </c>
      <c r="D3657" s="12" t="s">
        <v>379</v>
      </c>
      <c r="E3657" s="12" t="s">
        <v>366</v>
      </c>
      <c r="F3657" s="12">
        <v>4</v>
      </c>
      <c r="G3657" s="15">
        <v>72988.84</v>
      </c>
    </row>
    <row r="3658" spans="1:7" x14ac:dyDescent="0.2">
      <c r="A3658" s="12" t="s">
        <v>431</v>
      </c>
      <c r="B3658" s="12" t="s">
        <v>4</v>
      </c>
      <c r="C3658" s="12">
        <v>2013</v>
      </c>
      <c r="D3658" s="12" t="s">
        <v>380</v>
      </c>
      <c r="E3658" s="12" t="s">
        <v>371</v>
      </c>
      <c r="F3658" s="12">
        <v>9</v>
      </c>
      <c r="G3658" s="15">
        <v>72763.789999999994</v>
      </c>
    </row>
    <row r="3659" spans="1:7" x14ac:dyDescent="0.2">
      <c r="A3659" s="12" t="s">
        <v>446</v>
      </c>
      <c r="B3659" s="12" t="s">
        <v>11</v>
      </c>
      <c r="C3659" s="12">
        <v>2010</v>
      </c>
      <c r="D3659" s="12" t="s">
        <v>382</v>
      </c>
      <c r="E3659" s="12" t="s">
        <v>375</v>
      </c>
      <c r="F3659" s="12">
        <v>1</v>
      </c>
      <c r="G3659" s="15">
        <v>202791.47938999999</v>
      </c>
    </row>
    <row r="3660" spans="1:7" x14ac:dyDescent="0.2">
      <c r="A3660" s="12" t="s">
        <v>446</v>
      </c>
      <c r="B3660" s="12" t="s">
        <v>11</v>
      </c>
      <c r="C3660" s="12">
        <v>2010</v>
      </c>
      <c r="D3660" s="12" t="s">
        <v>382</v>
      </c>
      <c r="E3660" s="12" t="s">
        <v>376</v>
      </c>
      <c r="F3660" s="12">
        <v>2</v>
      </c>
      <c r="G3660" s="15">
        <v>205114.48218400014</v>
      </c>
    </row>
    <row r="3661" spans="1:7" x14ac:dyDescent="0.2">
      <c r="A3661" s="12" t="s">
        <v>446</v>
      </c>
      <c r="B3661" s="12" t="s">
        <v>11</v>
      </c>
      <c r="C3661" s="12">
        <v>2010</v>
      </c>
      <c r="D3661" s="12" t="s">
        <v>382</v>
      </c>
      <c r="E3661" s="12" t="s">
        <v>377</v>
      </c>
      <c r="F3661" s="12">
        <v>3</v>
      </c>
      <c r="G3661" s="15">
        <v>216524.80532300007</v>
      </c>
    </row>
    <row r="3662" spans="1:7" x14ac:dyDescent="0.2">
      <c r="A3662" s="12" t="s">
        <v>446</v>
      </c>
      <c r="B3662" s="12" t="s">
        <v>11</v>
      </c>
      <c r="C3662" s="12">
        <v>2010</v>
      </c>
      <c r="D3662" s="12" t="s">
        <v>379</v>
      </c>
      <c r="E3662" s="12" t="s">
        <v>366</v>
      </c>
      <c r="F3662" s="12">
        <v>4</v>
      </c>
      <c r="G3662" s="15">
        <v>226921.194877</v>
      </c>
    </row>
    <row r="3663" spans="1:7" x14ac:dyDescent="0.2">
      <c r="A3663" s="12" t="s">
        <v>446</v>
      </c>
      <c r="B3663" s="12" t="s">
        <v>11</v>
      </c>
      <c r="C3663" s="12">
        <v>2010</v>
      </c>
      <c r="D3663" s="12" t="s">
        <v>379</v>
      </c>
      <c r="E3663" s="12" t="s">
        <v>367</v>
      </c>
      <c r="F3663" s="12">
        <v>5</v>
      </c>
      <c r="G3663" s="15">
        <v>210455.48450599995</v>
      </c>
    </row>
    <row r="3664" spans="1:7" x14ac:dyDescent="0.2">
      <c r="A3664" s="12" t="s">
        <v>446</v>
      </c>
      <c r="B3664" s="12" t="s">
        <v>11</v>
      </c>
      <c r="C3664" s="12">
        <v>2010</v>
      </c>
      <c r="D3664" s="12" t="s">
        <v>379</v>
      </c>
      <c r="E3664" s="12" t="s">
        <v>368</v>
      </c>
      <c r="F3664" s="12">
        <v>6</v>
      </c>
      <c r="G3664" s="15">
        <v>209384.42788199999</v>
      </c>
    </row>
    <row r="3665" spans="1:7" x14ac:dyDescent="0.2">
      <c r="A3665" s="12" t="s">
        <v>446</v>
      </c>
      <c r="B3665" s="12" t="s">
        <v>11</v>
      </c>
      <c r="C3665" s="12">
        <v>2010</v>
      </c>
      <c r="D3665" s="12" t="s">
        <v>380</v>
      </c>
      <c r="E3665" s="12" t="s">
        <v>369</v>
      </c>
      <c r="F3665" s="12">
        <v>7</v>
      </c>
      <c r="G3665" s="15">
        <v>182422.36267099998</v>
      </c>
    </row>
    <row r="3666" spans="1:7" x14ac:dyDescent="0.2">
      <c r="A3666" s="12" t="s">
        <v>446</v>
      </c>
      <c r="B3666" s="12" t="s">
        <v>11</v>
      </c>
      <c r="C3666" s="12">
        <v>2010</v>
      </c>
      <c r="D3666" s="12" t="s">
        <v>380</v>
      </c>
      <c r="E3666" s="12" t="s">
        <v>370</v>
      </c>
      <c r="F3666" s="12">
        <v>8</v>
      </c>
      <c r="G3666" s="15">
        <v>193418.54392200004</v>
      </c>
    </row>
    <row r="3667" spans="1:7" x14ac:dyDescent="0.2">
      <c r="A3667" s="12" t="s">
        <v>446</v>
      </c>
      <c r="B3667" s="12" t="s">
        <v>11</v>
      </c>
      <c r="C3667" s="12">
        <v>2010</v>
      </c>
      <c r="D3667" s="12" t="s">
        <v>380</v>
      </c>
      <c r="E3667" s="12" t="s">
        <v>371</v>
      </c>
      <c r="F3667" s="12">
        <v>9</v>
      </c>
      <c r="G3667" s="15">
        <v>183441.05652900017</v>
      </c>
    </row>
    <row r="3668" spans="1:7" x14ac:dyDescent="0.2">
      <c r="A3668" s="12" t="s">
        <v>446</v>
      </c>
      <c r="B3668" s="12" t="s">
        <v>11</v>
      </c>
      <c r="C3668" s="12">
        <v>2010</v>
      </c>
      <c r="D3668" s="12" t="s">
        <v>381</v>
      </c>
      <c r="E3668" s="12" t="s">
        <v>372</v>
      </c>
      <c r="F3668" s="12">
        <v>10</v>
      </c>
      <c r="G3668" s="15">
        <v>199202.24964700016</v>
      </c>
    </row>
    <row r="3669" spans="1:7" x14ac:dyDescent="0.2">
      <c r="A3669" s="12" t="s">
        <v>446</v>
      </c>
      <c r="B3669" s="12" t="s">
        <v>11</v>
      </c>
      <c r="C3669" s="12">
        <v>2010</v>
      </c>
      <c r="D3669" s="12" t="s">
        <v>381</v>
      </c>
      <c r="E3669" s="12" t="s">
        <v>373</v>
      </c>
      <c r="F3669" s="12">
        <v>11</v>
      </c>
      <c r="G3669" s="15">
        <v>261656.75098300003</v>
      </c>
    </row>
    <row r="3670" spans="1:7" x14ac:dyDescent="0.2">
      <c r="A3670" s="12" t="s">
        <v>446</v>
      </c>
      <c r="B3670" s="12" t="s">
        <v>11</v>
      </c>
      <c r="C3670" s="12">
        <v>2010</v>
      </c>
      <c r="D3670" s="12" t="s">
        <v>381</v>
      </c>
      <c r="E3670" s="12" t="s">
        <v>374</v>
      </c>
      <c r="F3670" s="12">
        <v>12</v>
      </c>
      <c r="G3670" s="15">
        <v>232086.06788100017</v>
      </c>
    </row>
    <row r="3671" spans="1:7" x14ac:dyDescent="0.2">
      <c r="A3671" s="12" t="s">
        <v>446</v>
      </c>
      <c r="B3671" s="12" t="s">
        <v>11</v>
      </c>
      <c r="C3671" s="12">
        <v>2011</v>
      </c>
      <c r="D3671" s="12" t="s">
        <v>382</v>
      </c>
      <c r="E3671" s="12" t="s">
        <v>375</v>
      </c>
      <c r="F3671" s="12">
        <v>1</v>
      </c>
      <c r="G3671" s="15">
        <v>178666.52413500001</v>
      </c>
    </row>
    <row r="3672" spans="1:7" x14ac:dyDescent="0.2">
      <c r="A3672" s="12" t="s">
        <v>446</v>
      </c>
      <c r="B3672" s="12" t="s">
        <v>11</v>
      </c>
      <c r="C3672" s="12">
        <v>2011</v>
      </c>
      <c r="D3672" s="12" t="s">
        <v>382</v>
      </c>
      <c r="E3672" s="12" t="s">
        <v>376</v>
      </c>
      <c r="F3672" s="12">
        <v>2</v>
      </c>
      <c r="G3672" s="15">
        <v>166875.38087100012</v>
      </c>
    </row>
    <row r="3673" spans="1:7" x14ac:dyDescent="0.2">
      <c r="A3673" s="12" t="s">
        <v>446</v>
      </c>
      <c r="B3673" s="12" t="s">
        <v>11</v>
      </c>
      <c r="C3673" s="12">
        <v>2011</v>
      </c>
      <c r="D3673" s="12" t="s">
        <v>382</v>
      </c>
      <c r="E3673" s="12" t="s">
        <v>377</v>
      </c>
      <c r="F3673" s="12">
        <v>3</v>
      </c>
      <c r="G3673" s="15">
        <v>199202.24967800005</v>
      </c>
    </row>
    <row r="3674" spans="1:7" x14ac:dyDescent="0.2">
      <c r="A3674" s="12" t="s">
        <v>446</v>
      </c>
      <c r="B3674" s="12" t="s">
        <v>11</v>
      </c>
      <c r="C3674" s="12">
        <v>2011</v>
      </c>
      <c r="D3674" s="12" t="s">
        <v>379</v>
      </c>
      <c r="E3674" s="12" t="s">
        <v>366</v>
      </c>
      <c r="F3674" s="12">
        <v>4</v>
      </c>
      <c r="G3674" s="15">
        <v>184559.715681</v>
      </c>
    </row>
    <row r="3675" spans="1:7" x14ac:dyDescent="0.2">
      <c r="A3675" s="12" t="s">
        <v>446</v>
      </c>
      <c r="B3675" s="12" t="s">
        <v>11</v>
      </c>
      <c r="C3675" s="12">
        <v>2011</v>
      </c>
      <c r="D3675" s="12" t="s">
        <v>379</v>
      </c>
      <c r="E3675" s="12" t="s">
        <v>367</v>
      </c>
      <c r="F3675" s="12">
        <v>5</v>
      </c>
      <c r="G3675" s="15">
        <v>179666.17701400002</v>
      </c>
    </row>
    <row r="3676" spans="1:7" x14ac:dyDescent="0.2">
      <c r="A3676" s="12" t="s">
        <v>446</v>
      </c>
      <c r="B3676" s="12" t="s">
        <v>11</v>
      </c>
      <c r="C3676" s="12">
        <v>2011</v>
      </c>
      <c r="D3676" s="12" t="s">
        <v>379</v>
      </c>
      <c r="E3676" s="12" t="s">
        <v>368</v>
      </c>
      <c r="F3676" s="12">
        <v>6</v>
      </c>
      <c r="G3676" s="15">
        <v>261080.76055800004</v>
      </c>
    </row>
    <row r="3677" spans="1:7" x14ac:dyDescent="0.2">
      <c r="A3677" s="12" t="s">
        <v>446</v>
      </c>
      <c r="B3677" s="12" t="s">
        <v>11</v>
      </c>
      <c r="C3677" s="12">
        <v>2011</v>
      </c>
      <c r="D3677" s="12" t="s">
        <v>380</v>
      </c>
      <c r="E3677" s="12" t="s">
        <v>369</v>
      </c>
      <c r="F3677" s="12">
        <v>7</v>
      </c>
      <c r="G3677" s="15">
        <v>262708.76659300004</v>
      </c>
    </row>
    <row r="3678" spans="1:7" x14ac:dyDescent="0.2">
      <c r="A3678" s="12" t="s">
        <v>446</v>
      </c>
      <c r="B3678" s="12" t="s">
        <v>11</v>
      </c>
      <c r="C3678" s="12">
        <v>2011</v>
      </c>
      <c r="D3678" s="12" t="s">
        <v>380</v>
      </c>
      <c r="E3678" s="12" t="s">
        <v>370</v>
      </c>
      <c r="F3678" s="12">
        <v>8</v>
      </c>
      <c r="G3678" s="15">
        <v>201330.0821320001</v>
      </c>
    </row>
    <row r="3679" spans="1:7" x14ac:dyDescent="0.2">
      <c r="A3679" s="12" t="s">
        <v>446</v>
      </c>
      <c r="B3679" s="12" t="s">
        <v>11</v>
      </c>
      <c r="C3679" s="12">
        <v>2011</v>
      </c>
      <c r="D3679" s="12" t="s">
        <v>380</v>
      </c>
      <c r="E3679" s="12" t="s">
        <v>371</v>
      </c>
      <c r="F3679" s="12">
        <v>9</v>
      </c>
      <c r="G3679" s="15">
        <v>170621.69888600011</v>
      </c>
    </row>
    <row r="3680" spans="1:7" x14ac:dyDescent="0.2">
      <c r="A3680" s="12" t="s">
        <v>446</v>
      </c>
      <c r="B3680" s="12" t="s">
        <v>11</v>
      </c>
      <c r="C3680" s="12">
        <v>2011</v>
      </c>
      <c r="D3680" s="12" t="s">
        <v>381</v>
      </c>
      <c r="E3680" s="12" t="s">
        <v>372</v>
      </c>
      <c r="F3680" s="12">
        <v>10</v>
      </c>
      <c r="G3680" s="15">
        <v>176353.04184399999</v>
      </c>
    </row>
    <row r="3681" spans="1:7" x14ac:dyDescent="0.2">
      <c r="A3681" s="12" t="s">
        <v>446</v>
      </c>
      <c r="B3681" s="12" t="s">
        <v>11</v>
      </c>
      <c r="C3681" s="12">
        <v>2011</v>
      </c>
      <c r="D3681" s="12" t="s">
        <v>381</v>
      </c>
      <c r="E3681" s="12" t="s">
        <v>373</v>
      </c>
      <c r="F3681" s="12">
        <v>11</v>
      </c>
      <c r="G3681" s="15">
        <v>188691.614069</v>
      </c>
    </row>
    <row r="3682" spans="1:7" x14ac:dyDescent="0.2">
      <c r="A3682" s="12" t="s">
        <v>446</v>
      </c>
      <c r="B3682" s="12" t="s">
        <v>11</v>
      </c>
      <c r="C3682" s="12">
        <v>2011</v>
      </c>
      <c r="D3682" s="12" t="s">
        <v>381</v>
      </c>
      <c r="E3682" s="12" t="s">
        <v>374</v>
      </c>
      <c r="F3682" s="12">
        <v>12</v>
      </c>
      <c r="G3682" s="15">
        <v>210841.06487600005</v>
      </c>
    </row>
    <row r="3683" spans="1:7" x14ac:dyDescent="0.2">
      <c r="A3683" s="12" t="s">
        <v>446</v>
      </c>
      <c r="B3683" s="12" t="s">
        <v>11</v>
      </c>
      <c r="C3683" s="12">
        <v>2012</v>
      </c>
      <c r="D3683" s="12" t="s">
        <v>382</v>
      </c>
      <c r="E3683" s="12" t="s">
        <v>375</v>
      </c>
      <c r="F3683" s="12">
        <v>1</v>
      </c>
      <c r="G3683" s="15">
        <v>177281.29090599998</v>
      </c>
    </row>
    <row r="3684" spans="1:7" x14ac:dyDescent="0.2">
      <c r="A3684" s="12" t="s">
        <v>446</v>
      </c>
      <c r="B3684" s="12" t="s">
        <v>11</v>
      </c>
      <c r="C3684" s="12">
        <v>2012</v>
      </c>
      <c r="D3684" s="12" t="s">
        <v>382</v>
      </c>
      <c r="E3684" s="12" t="s">
        <v>376</v>
      </c>
      <c r="F3684" s="12">
        <v>2</v>
      </c>
      <c r="G3684" s="15">
        <v>164742.78812300001</v>
      </c>
    </row>
    <row r="3685" spans="1:7" x14ac:dyDescent="0.2">
      <c r="A3685" s="12" t="s">
        <v>446</v>
      </c>
      <c r="B3685" s="12" t="s">
        <v>11</v>
      </c>
      <c r="C3685" s="12">
        <v>2012</v>
      </c>
      <c r="D3685" s="12" t="s">
        <v>382</v>
      </c>
      <c r="E3685" s="12" t="s">
        <v>377</v>
      </c>
      <c r="F3685" s="12">
        <v>3</v>
      </c>
      <c r="G3685" s="15">
        <v>194832.33866400004</v>
      </c>
    </row>
    <row r="3686" spans="1:7" x14ac:dyDescent="0.2">
      <c r="A3686" s="12" t="s">
        <v>446</v>
      </c>
      <c r="B3686" s="12" t="s">
        <v>11</v>
      </c>
      <c r="C3686" s="12">
        <v>2012</v>
      </c>
      <c r="D3686" s="12" t="s">
        <v>379</v>
      </c>
      <c r="E3686" s="12" t="s">
        <v>366</v>
      </c>
      <c r="F3686" s="12">
        <v>4</v>
      </c>
      <c r="G3686" s="15">
        <v>167313.32401699998</v>
      </c>
    </row>
    <row r="3687" spans="1:7" x14ac:dyDescent="0.2">
      <c r="A3687" s="12" t="s">
        <v>446</v>
      </c>
      <c r="B3687" s="12" t="s">
        <v>11</v>
      </c>
      <c r="C3687" s="12">
        <v>2012</v>
      </c>
      <c r="D3687" s="12" t="s">
        <v>379</v>
      </c>
      <c r="E3687" s="12" t="s">
        <v>367</v>
      </c>
      <c r="F3687" s="12">
        <v>5</v>
      </c>
      <c r="G3687" s="15">
        <v>177614.50852500001</v>
      </c>
    </row>
    <row r="3688" spans="1:7" x14ac:dyDescent="0.2">
      <c r="A3688" s="12" t="s">
        <v>446</v>
      </c>
      <c r="B3688" s="12" t="s">
        <v>11</v>
      </c>
      <c r="C3688" s="12">
        <v>2012</v>
      </c>
      <c r="D3688" s="12" t="s">
        <v>379</v>
      </c>
      <c r="E3688" s="12" t="s">
        <v>368</v>
      </c>
      <c r="F3688" s="12">
        <v>6</v>
      </c>
      <c r="G3688" s="15">
        <v>174953.52786100007</v>
      </c>
    </row>
    <row r="3689" spans="1:7" x14ac:dyDescent="0.2">
      <c r="A3689" s="12" t="s">
        <v>446</v>
      </c>
      <c r="B3689" s="12" t="s">
        <v>11</v>
      </c>
      <c r="C3689" s="12">
        <v>2012</v>
      </c>
      <c r="D3689" s="12" t="s">
        <v>380</v>
      </c>
      <c r="E3689" s="12" t="s">
        <v>369</v>
      </c>
      <c r="F3689" s="12">
        <v>7</v>
      </c>
      <c r="G3689" s="15">
        <v>179566.21169400009</v>
      </c>
    </row>
    <row r="3690" spans="1:7" x14ac:dyDescent="0.2">
      <c r="A3690" s="12" t="s">
        <v>446</v>
      </c>
      <c r="B3690" s="12" t="s">
        <v>11</v>
      </c>
      <c r="C3690" s="12">
        <v>2012</v>
      </c>
      <c r="D3690" s="12" t="s">
        <v>380</v>
      </c>
      <c r="E3690" s="12" t="s">
        <v>370</v>
      </c>
      <c r="F3690" s="12">
        <v>8</v>
      </c>
      <c r="G3690" s="15">
        <v>164414.33076500008</v>
      </c>
    </row>
    <row r="3691" spans="1:7" x14ac:dyDescent="0.2">
      <c r="A3691" s="12" t="s">
        <v>446</v>
      </c>
      <c r="B3691" s="12" t="s">
        <v>11</v>
      </c>
      <c r="C3691" s="12">
        <v>2012</v>
      </c>
      <c r="D3691" s="12" t="s">
        <v>380</v>
      </c>
      <c r="E3691" s="12" t="s">
        <v>371</v>
      </c>
      <c r="F3691" s="12">
        <v>9</v>
      </c>
      <c r="G3691" s="15">
        <v>156121.9724340002</v>
      </c>
    </row>
    <row r="3692" spans="1:7" x14ac:dyDescent="0.2">
      <c r="A3692" s="12" t="s">
        <v>446</v>
      </c>
      <c r="B3692" s="12" t="s">
        <v>11</v>
      </c>
      <c r="C3692" s="12">
        <v>2012</v>
      </c>
      <c r="D3692" s="12" t="s">
        <v>381</v>
      </c>
      <c r="E3692" s="12" t="s">
        <v>372</v>
      </c>
      <c r="F3692" s="12">
        <v>10</v>
      </c>
      <c r="G3692" s="15">
        <v>175301.02622800012</v>
      </c>
    </row>
    <row r="3693" spans="1:7" x14ac:dyDescent="0.2">
      <c r="A3693" s="12" t="s">
        <v>446</v>
      </c>
      <c r="B3693" s="12" t="s">
        <v>11</v>
      </c>
      <c r="C3693" s="12">
        <v>2012</v>
      </c>
      <c r="D3693" s="12" t="s">
        <v>381</v>
      </c>
      <c r="E3693" s="12" t="s">
        <v>373</v>
      </c>
      <c r="F3693" s="12">
        <v>11</v>
      </c>
      <c r="G3693" s="15">
        <v>179109.22753700003</v>
      </c>
    </row>
    <row r="3694" spans="1:7" x14ac:dyDescent="0.2">
      <c r="A3694" s="12" t="s">
        <v>446</v>
      </c>
      <c r="B3694" s="12" t="s">
        <v>11</v>
      </c>
      <c r="C3694" s="12">
        <v>2012</v>
      </c>
      <c r="D3694" s="12" t="s">
        <v>381</v>
      </c>
      <c r="E3694" s="12" t="s">
        <v>374</v>
      </c>
      <c r="F3694" s="12">
        <v>12</v>
      </c>
      <c r="G3694" s="15">
        <v>196469.86522500002</v>
      </c>
    </row>
    <row r="3695" spans="1:7" x14ac:dyDescent="0.2">
      <c r="A3695" s="12" t="s">
        <v>446</v>
      </c>
      <c r="B3695" s="12" t="s">
        <v>11</v>
      </c>
      <c r="C3695" s="12">
        <v>2013</v>
      </c>
      <c r="D3695" s="12" t="s">
        <v>382</v>
      </c>
      <c r="E3695" s="12" t="s">
        <v>375</v>
      </c>
      <c r="F3695" s="12">
        <v>1</v>
      </c>
      <c r="G3695" s="15">
        <v>166704.01178100001</v>
      </c>
    </row>
    <row r="3696" spans="1:7" x14ac:dyDescent="0.2">
      <c r="A3696" s="12" t="s">
        <v>446</v>
      </c>
      <c r="B3696" s="12" t="s">
        <v>11</v>
      </c>
      <c r="C3696" s="12">
        <v>2013</v>
      </c>
      <c r="D3696" s="12" t="s">
        <v>382</v>
      </c>
      <c r="E3696" s="12" t="s">
        <v>376</v>
      </c>
      <c r="F3696" s="12">
        <v>2</v>
      </c>
      <c r="G3696" s="15">
        <v>162900.57073300009</v>
      </c>
    </row>
    <row r="3697" spans="1:7" x14ac:dyDescent="0.2">
      <c r="A3697" s="12" t="s">
        <v>446</v>
      </c>
      <c r="B3697" s="12" t="s">
        <v>11</v>
      </c>
      <c r="C3697" s="12">
        <v>2013</v>
      </c>
      <c r="D3697" s="12" t="s">
        <v>382</v>
      </c>
      <c r="E3697" s="12" t="s">
        <v>377</v>
      </c>
      <c r="F3697" s="12">
        <v>3</v>
      </c>
      <c r="G3697" s="15">
        <v>171135.80605700001</v>
      </c>
    </row>
    <row r="3698" spans="1:7" x14ac:dyDescent="0.2">
      <c r="A3698" s="12" t="s">
        <v>446</v>
      </c>
      <c r="B3698" s="12" t="s">
        <v>11</v>
      </c>
      <c r="C3698" s="12">
        <v>2013</v>
      </c>
      <c r="D3698" s="12" t="s">
        <v>379</v>
      </c>
      <c r="E3698" s="12" t="s">
        <v>366</v>
      </c>
      <c r="F3698" s="12">
        <v>4</v>
      </c>
      <c r="G3698" s="15">
        <v>179499.56814600003</v>
      </c>
    </row>
    <row r="3699" spans="1:7" x14ac:dyDescent="0.2">
      <c r="A3699" s="12" t="s">
        <v>446</v>
      </c>
      <c r="B3699" s="12" t="s">
        <v>11</v>
      </c>
      <c r="C3699" s="12">
        <v>2013</v>
      </c>
      <c r="D3699" s="12" t="s">
        <v>379</v>
      </c>
      <c r="E3699" s="12" t="s">
        <v>367</v>
      </c>
      <c r="F3699" s="12">
        <v>5</v>
      </c>
      <c r="G3699" s="15">
        <v>165271.17605100007</v>
      </c>
    </row>
    <row r="3700" spans="1:7" x14ac:dyDescent="0.2">
      <c r="A3700" s="12" t="s">
        <v>446</v>
      </c>
      <c r="B3700" s="12" t="s">
        <v>11</v>
      </c>
      <c r="C3700" s="12">
        <v>2013</v>
      </c>
      <c r="D3700" s="12" t="s">
        <v>379</v>
      </c>
      <c r="E3700" s="12" t="s">
        <v>368</v>
      </c>
      <c r="F3700" s="12">
        <v>6</v>
      </c>
      <c r="G3700" s="15">
        <v>163305.192132</v>
      </c>
    </row>
    <row r="3701" spans="1:7" x14ac:dyDescent="0.2">
      <c r="A3701" s="12" t="s">
        <v>446</v>
      </c>
      <c r="B3701" s="12" t="s">
        <v>11</v>
      </c>
      <c r="C3701" s="12">
        <v>2013</v>
      </c>
      <c r="D3701" s="12" t="s">
        <v>380</v>
      </c>
      <c r="E3701" s="12" t="s">
        <v>369</v>
      </c>
      <c r="F3701" s="12">
        <v>7</v>
      </c>
      <c r="G3701" s="15">
        <v>159549.35359500008</v>
      </c>
    </row>
    <row r="3702" spans="1:7" x14ac:dyDescent="0.2">
      <c r="A3702" s="12" t="s">
        <v>446</v>
      </c>
      <c r="B3702" s="12" t="s">
        <v>11</v>
      </c>
      <c r="C3702" s="12">
        <v>2013</v>
      </c>
      <c r="D3702" s="12" t="s">
        <v>380</v>
      </c>
      <c r="E3702" s="12" t="s">
        <v>370</v>
      </c>
      <c r="F3702" s="12">
        <v>8</v>
      </c>
      <c r="G3702" s="15">
        <v>159635.03810999996</v>
      </c>
    </row>
    <row r="3703" spans="1:7" x14ac:dyDescent="0.2">
      <c r="A3703" s="12" t="s">
        <v>446</v>
      </c>
      <c r="B3703" s="12" t="s">
        <v>11</v>
      </c>
      <c r="C3703" s="12">
        <v>2013</v>
      </c>
      <c r="D3703" s="12" t="s">
        <v>380</v>
      </c>
      <c r="E3703" s="12" t="s">
        <v>371</v>
      </c>
      <c r="F3703" s="12">
        <v>9</v>
      </c>
      <c r="G3703" s="15">
        <v>145730.34311500008</v>
      </c>
    </row>
    <row r="3704" spans="1:7" x14ac:dyDescent="0.2">
      <c r="A3704" s="12" t="s">
        <v>446</v>
      </c>
      <c r="B3704" s="12" t="s">
        <v>11</v>
      </c>
      <c r="C3704" s="12">
        <v>2013</v>
      </c>
      <c r="D3704" s="12" t="s">
        <v>381</v>
      </c>
      <c r="E3704" s="12" t="s">
        <v>372</v>
      </c>
      <c r="F3704" s="12">
        <v>10</v>
      </c>
      <c r="G3704" s="15">
        <v>170440.80930400005</v>
      </c>
    </row>
    <row r="3705" spans="1:7" x14ac:dyDescent="0.2">
      <c r="A3705" s="12" t="s">
        <v>446</v>
      </c>
      <c r="B3705" s="12" t="s">
        <v>11</v>
      </c>
      <c r="C3705" s="12">
        <v>2013</v>
      </c>
      <c r="D3705" s="12" t="s">
        <v>381</v>
      </c>
      <c r="E3705" s="12" t="s">
        <v>373</v>
      </c>
      <c r="F3705" s="12">
        <v>11</v>
      </c>
      <c r="G3705" s="15">
        <v>171059.64202300011</v>
      </c>
    </row>
    <row r="3706" spans="1:7" x14ac:dyDescent="0.2">
      <c r="A3706" s="12" t="s">
        <v>446</v>
      </c>
      <c r="B3706" s="12" t="s">
        <v>11</v>
      </c>
      <c r="C3706" s="12">
        <v>2013</v>
      </c>
      <c r="D3706" s="12" t="s">
        <v>381</v>
      </c>
      <c r="E3706" s="12" t="s">
        <v>374</v>
      </c>
      <c r="F3706" s="12">
        <v>12</v>
      </c>
      <c r="G3706" s="15">
        <v>201744.22400300007</v>
      </c>
    </row>
    <row r="3707" spans="1:7" x14ac:dyDescent="0.2">
      <c r="A3707" s="12" t="s">
        <v>446</v>
      </c>
      <c r="B3707" s="12" t="s">
        <v>11</v>
      </c>
      <c r="C3707" s="12">
        <v>2014</v>
      </c>
      <c r="D3707" s="12" t="s">
        <v>382</v>
      </c>
      <c r="E3707" s="12" t="s">
        <v>375</v>
      </c>
      <c r="F3707" s="12">
        <v>1</v>
      </c>
      <c r="G3707" s="15">
        <v>171821.28222899995</v>
      </c>
    </row>
    <row r="3708" spans="1:7" x14ac:dyDescent="0.2">
      <c r="A3708" s="12" t="s">
        <v>446</v>
      </c>
      <c r="B3708" s="12" t="s">
        <v>11</v>
      </c>
      <c r="C3708" s="12">
        <v>2014</v>
      </c>
      <c r="D3708" s="12" t="s">
        <v>382</v>
      </c>
      <c r="E3708" s="12" t="s">
        <v>376</v>
      </c>
      <c r="F3708" s="12">
        <v>2</v>
      </c>
      <c r="G3708" s="15">
        <v>165837.64594499994</v>
      </c>
    </row>
    <row r="3709" spans="1:7" x14ac:dyDescent="0.2">
      <c r="A3709" s="12" t="s">
        <v>446</v>
      </c>
      <c r="B3709" s="12" t="s">
        <v>11</v>
      </c>
      <c r="C3709" s="12">
        <v>2014</v>
      </c>
      <c r="D3709" s="12" t="s">
        <v>382</v>
      </c>
      <c r="E3709" s="12" t="s">
        <v>377</v>
      </c>
      <c r="F3709" s="12">
        <v>3</v>
      </c>
      <c r="G3709" s="15">
        <v>182369.99983800005</v>
      </c>
    </row>
    <row r="3710" spans="1:7" x14ac:dyDescent="0.2">
      <c r="A3710" s="12" t="s">
        <v>446</v>
      </c>
      <c r="B3710" s="12" t="s">
        <v>11</v>
      </c>
      <c r="C3710" s="12">
        <v>2014</v>
      </c>
      <c r="D3710" s="12" t="s">
        <v>379</v>
      </c>
      <c r="E3710" s="12" t="s">
        <v>366</v>
      </c>
      <c r="F3710" s="12">
        <v>4</v>
      </c>
      <c r="G3710" s="15">
        <v>174515.58465600008</v>
      </c>
    </row>
    <row r="3711" spans="1:7" x14ac:dyDescent="0.2">
      <c r="A3711" s="12" t="s">
        <v>446</v>
      </c>
      <c r="B3711" s="12" t="s">
        <v>11</v>
      </c>
      <c r="C3711" s="12">
        <v>2014</v>
      </c>
      <c r="D3711" s="12" t="s">
        <v>379</v>
      </c>
      <c r="E3711" s="12" t="s">
        <v>367</v>
      </c>
      <c r="F3711" s="12">
        <v>5</v>
      </c>
      <c r="G3711" s="15">
        <v>164209.639876</v>
      </c>
    </row>
    <row r="3712" spans="1:7" x14ac:dyDescent="0.2">
      <c r="A3712" s="12" t="s">
        <v>446</v>
      </c>
      <c r="B3712" s="12" t="s">
        <v>11</v>
      </c>
      <c r="C3712" s="12">
        <v>2014</v>
      </c>
      <c r="D3712" s="12" t="s">
        <v>379</v>
      </c>
      <c r="E3712" s="12" t="s">
        <v>368</v>
      </c>
      <c r="F3712" s="12">
        <v>6</v>
      </c>
      <c r="G3712" s="15">
        <v>147667.76548100004</v>
      </c>
    </row>
    <row r="3713" spans="1:7" x14ac:dyDescent="0.2">
      <c r="A3713" s="12" t="s">
        <v>446</v>
      </c>
      <c r="B3713" s="12" t="s">
        <v>11</v>
      </c>
      <c r="C3713" s="12">
        <v>2014</v>
      </c>
      <c r="D3713" s="12" t="s">
        <v>380</v>
      </c>
      <c r="E3713" s="12" t="s">
        <v>369</v>
      </c>
      <c r="F3713" s="12">
        <v>7</v>
      </c>
      <c r="G3713" s="15">
        <v>162572.11332199993</v>
      </c>
    </row>
    <row r="3714" spans="1:7" x14ac:dyDescent="0.2">
      <c r="A3714" s="12" t="s">
        <v>446</v>
      </c>
      <c r="B3714" s="12" t="s">
        <v>11</v>
      </c>
      <c r="C3714" s="12">
        <v>2014</v>
      </c>
      <c r="D3714" s="12" t="s">
        <v>380</v>
      </c>
      <c r="E3714" s="12" t="s">
        <v>370</v>
      </c>
      <c r="F3714" s="12">
        <v>8</v>
      </c>
      <c r="G3714" s="15">
        <v>159963.49542599995</v>
      </c>
    </row>
    <row r="3715" spans="1:7" x14ac:dyDescent="0.2">
      <c r="A3715" s="12" t="s">
        <v>446</v>
      </c>
      <c r="B3715" s="12" t="s">
        <v>11</v>
      </c>
      <c r="C3715" s="12">
        <v>2014</v>
      </c>
      <c r="D3715" s="12" t="s">
        <v>380</v>
      </c>
      <c r="E3715" s="12" t="s">
        <v>371</v>
      </c>
      <c r="F3715" s="12">
        <v>9</v>
      </c>
      <c r="G3715" s="15">
        <v>170988.23819000006</v>
      </c>
    </row>
    <row r="3716" spans="1:7" x14ac:dyDescent="0.2">
      <c r="A3716" s="12" t="s">
        <v>446</v>
      </c>
      <c r="B3716" s="12" t="s">
        <v>11</v>
      </c>
      <c r="C3716" s="12">
        <v>2014</v>
      </c>
      <c r="D3716" s="12" t="s">
        <v>381</v>
      </c>
      <c r="E3716" s="12" t="s">
        <v>372</v>
      </c>
      <c r="F3716" s="12">
        <v>10</v>
      </c>
      <c r="G3716" s="15">
        <v>176376.84304200008</v>
      </c>
    </row>
    <row r="3717" spans="1:7" x14ac:dyDescent="0.2">
      <c r="A3717" s="12" t="s">
        <v>446</v>
      </c>
      <c r="B3717" s="12" t="s">
        <v>11</v>
      </c>
      <c r="C3717" s="12">
        <v>2014</v>
      </c>
      <c r="D3717" s="12" t="s">
        <v>381</v>
      </c>
      <c r="E3717" s="12" t="s">
        <v>373</v>
      </c>
      <c r="F3717" s="12">
        <v>11</v>
      </c>
      <c r="G3717" s="15">
        <v>171016.79971099997</v>
      </c>
    </row>
    <row r="3718" spans="1:7" x14ac:dyDescent="0.2">
      <c r="A3718" s="12" t="s">
        <v>446</v>
      </c>
      <c r="B3718" s="12" t="s">
        <v>11</v>
      </c>
      <c r="C3718" s="12">
        <v>2014</v>
      </c>
      <c r="D3718" s="12" t="s">
        <v>381</v>
      </c>
      <c r="E3718" s="12" t="s">
        <v>374</v>
      </c>
      <c r="F3718" s="12">
        <v>12</v>
      </c>
      <c r="G3718" s="15">
        <v>252526.58831100015</v>
      </c>
    </row>
    <row r="3719" spans="1:7" x14ac:dyDescent="0.2">
      <c r="A3719" s="12" t="s">
        <v>446</v>
      </c>
      <c r="B3719" s="12" t="s">
        <v>74</v>
      </c>
      <c r="C3719" s="12">
        <v>2010</v>
      </c>
      <c r="D3719" s="12" t="s">
        <v>382</v>
      </c>
      <c r="E3719" s="12" t="s">
        <v>375</v>
      </c>
      <c r="F3719" s="12">
        <v>1</v>
      </c>
      <c r="G3719" s="15">
        <v>198842</v>
      </c>
    </row>
    <row r="3720" spans="1:7" x14ac:dyDescent="0.2">
      <c r="A3720" s="12" t="s">
        <v>446</v>
      </c>
      <c r="B3720" s="12" t="s">
        <v>74</v>
      </c>
      <c r="C3720" s="12">
        <v>2010</v>
      </c>
      <c r="D3720" s="12" t="s">
        <v>382</v>
      </c>
      <c r="E3720" s="12" t="s">
        <v>376</v>
      </c>
      <c r="F3720" s="12">
        <v>2</v>
      </c>
      <c r="G3720" s="15">
        <v>201082</v>
      </c>
    </row>
    <row r="3721" spans="1:7" x14ac:dyDescent="0.2">
      <c r="A3721" s="12" t="s">
        <v>446</v>
      </c>
      <c r="B3721" s="12" t="s">
        <v>74</v>
      </c>
      <c r="C3721" s="12">
        <v>2010</v>
      </c>
      <c r="D3721" s="12" t="s">
        <v>382</v>
      </c>
      <c r="E3721" s="12" t="s">
        <v>377</v>
      </c>
      <c r="F3721" s="12">
        <v>3</v>
      </c>
      <c r="G3721" s="15">
        <v>212352</v>
      </c>
    </row>
    <row r="3722" spans="1:7" x14ac:dyDescent="0.2">
      <c r="A3722" s="12" t="s">
        <v>446</v>
      </c>
      <c r="B3722" s="12" t="s">
        <v>74</v>
      </c>
      <c r="C3722" s="12">
        <v>2010</v>
      </c>
      <c r="D3722" s="12" t="s">
        <v>379</v>
      </c>
      <c r="E3722" s="12" t="s">
        <v>366</v>
      </c>
      <c r="F3722" s="12">
        <v>4</v>
      </c>
      <c r="G3722" s="15">
        <v>222460</v>
      </c>
    </row>
    <row r="3723" spans="1:7" x14ac:dyDescent="0.2">
      <c r="A3723" s="12" t="s">
        <v>446</v>
      </c>
      <c r="B3723" s="12" t="s">
        <v>74</v>
      </c>
      <c r="C3723" s="12">
        <v>2010</v>
      </c>
      <c r="D3723" s="12" t="s">
        <v>379</v>
      </c>
      <c r="E3723" s="12" t="s">
        <v>367</v>
      </c>
      <c r="F3723" s="12">
        <v>5</v>
      </c>
      <c r="G3723" s="15">
        <v>206402</v>
      </c>
    </row>
    <row r="3724" spans="1:7" x14ac:dyDescent="0.2">
      <c r="A3724" s="12" t="s">
        <v>446</v>
      </c>
      <c r="B3724" s="12" t="s">
        <v>74</v>
      </c>
      <c r="C3724" s="12">
        <v>2010</v>
      </c>
      <c r="D3724" s="12" t="s">
        <v>379</v>
      </c>
      <c r="E3724" s="12" t="s">
        <v>368</v>
      </c>
      <c r="F3724" s="12">
        <v>6</v>
      </c>
      <c r="G3724" s="15">
        <v>205296</v>
      </c>
    </row>
    <row r="3725" spans="1:7" x14ac:dyDescent="0.2">
      <c r="A3725" s="12" t="s">
        <v>446</v>
      </c>
      <c r="B3725" s="12" t="s">
        <v>74</v>
      </c>
      <c r="C3725" s="12">
        <v>2010</v>
      </c>
      <c r="D3725" s="12" t="s">
        <v>380</v>
      </c>
      <c r="E3725" s="12" t="s">
        <v>369</v>
      </c>
      <c r="F3725" s="12">
        <v>7</v>
      </c>
      <c r="G3725" s="15">
        <v>178836</v>
      </c>
    </row>
    <row r="3726" spans="1:7" x14ac:dyDescent="0.2">
      <c r="A3726" s="12" t="s">
        <v>446</v>
      </c>
      <c r="B3726" s="12" t="s">
        <v>74</v>
      </c>
      <c r="C3726" s="12">
        <v>2010</v>
      </c>
      <c r="D3726" s="12" t="s">
        <v>380</v>
      </c>
      <c r="E3726" s="12" t="s">
        <v>370</v>
      </c>
      <c r="F3726" s="12">
        <v>8</v>
      </c>
      <c r="G3726" s="15">
        <v>189616</v>
      </c>
    </row>
    <row r="3727" spans="1:7" x14ac:dyDescent="0.2">
      <c r="A3727" s="12" t="s">
        <v>446</v>
      </c>
      <c r="B3727" s="12" t="s">
        <v>74</v>
      </c>
      <c r="C3727" s="12">
        <v>2010</v>
      </c>
      <c r="D3727" s="12" t="s">
        <v>380</v>
      </c>
      <c r="E3727" s="12" t="s">
        <v>371</v>
      </c>
      <c r="F3727" s="12">
        <v>9</v>
      </c>
      <c r="G3727" s="15">
        <v>179900</v>
      </c>
    </row>
    <row r="3728" spans="1:7" x14ac:dyDescent="0.2">
      <c r="A3728" s="12" t="s">
        <v>446</v>
      </c>
      <c r="B3728" s="12" t="s">
        <v>74</v>
      </c>
      <c r="C3728" s="12">
        <v>2010</v>
      </c>
      <c r="D3728" s="12" t="s">
        <v>381</v>
      </c>
      <c r="E3728" s="12" t="s">
        <v>372</v>
      </c>
      <c r="F3728" s="12">
        <v>10</v>
      </c>
      <c r="G3728" s="15">
        <v>195286</v>
      </c>
    </row>
    <row r="3729" spans="1:7" x14ac:dyDescent="0.2">
      <c r="A3729" s="12" t="s">
        <v>446</v>
      </c>
      <c r="B3729" s="12" t="s">
        <v>74</v>
      </c>
      <c r="C3729" s="12">
        <v>2010</v>
      </c>
      <c r="D3729" s="12" t="s">
        <v>381</v>
      </c>
      <c r="E3729" s="12" t="s">
        <v>373</v>
      </c>
      <c r="F3729" s="12">
        <v>11</v>
      </c>
      <c r="G3729" s="15">
        <v>256606</v>
      </c>
    </row>
    <row r="3730" spans="1:7" x14ac:dyDescent="0.2">
      <c r="A3730" s="12" t="s">
        <v>446</v>
      </c>
      <c r="B3730" s="12" t="s">
        <v>74</v>
      </c>
      <c r="C3730" s="12">
        <v>2010</v>
      </c>
      <c r="D3730" s="12" t="s">
        <v>381</v>
      </c>
      <c r="E3730" s="12" t="s">
        <v>374</v>
      </c>
      <c r="F3730" s="12">
        <v>12</v>
      </c>
      <c r="G3730" s="15">
        <v>227598</v>
      </c>
    </row>
    <row r="3731" spans="1:7" x14ac:dyDescent="0.2">
      <c r="A3731" s="12" t="s">
        <v>446</v>
      </c>
      <c r="B3731" s="12" t="s">
        <v>74</v>
      </c>
      <c r="C3731" s="12">
        <v>2011</v>
      </c>
      <c r="D3731" s="12" t="s">
        <v>382</v>
      </c>
      <c r="E3731" s="12" t="s">
        <v>375</v>
      </c>
      <c r="F3731" s="12">
        <v>1</v>
      </c>
      <c r="G3731" s="15">
        <v>175154</v>
      </c>
    </row>
    <row r="3732" spans="1:7" x14ac:dyDescent="0.2">
      <c r="A3732" s="12" t="s">
        <v>446</v>
      </c>
      <c r="B3732" s="12" t="s">
        <v>74</v>
      </c>
      <c r="C3732" s="12">
        <v>2011</v>
      </c>
      <c r="D3732" s="12" t="s">
        <v>382</v>
      </c>
      <c r="E3732" s="12" t="s">
        <v>376</v>
      </c>
      <c r="F3732" s="12">
        <v>2</v>
      </c>
      <c r="G3732" s="15">
        <v>163604</v>
      </c>
    </row>
    <row r="3733" spans="1:7" x14ac:dyDescent="0.2">
      <c r="A3733" s="12" t="s">
        <v>446</v>
      </c>
      <c r="B3733" s="12" t="s">
        <v>74</v>
      </c>
      <c r="C3733" s="12">
        <v>2011</v>
      </c>
      <c r="D3733" s="12" t="s">
        <v>382</v>
      </c>
      <c r="E3733" s="12" t="s">
        <v>377</v>
      </c>
      <c r="F3733" s="12">
        <v>3</v>
      </c>
      <c r="G3733" s="15">
        <v>195286</v>
      </c>
    </row>
    <row r="3734" spans="1:7" x14ac:dyDescent="0.2">
      <c r="A3734" s="12" t="s">
        <v>446</v>
      </c>
      <c r="B3734" s="12" t="s">
        <v>74</v>
      </c>
      <c r="C3734" s="12">
        <v>2011</v>
      </c>
      <c r="D3734" s="12" t="s">
        <v>379</v>
      </c>
      <c r="E3734" s="12" t="s">
        <v>366</v>
      </c>
      <c r="F3734" s="12">
        <v>4</v>
      </c>
      <c r="G3734" s="15">
        <v>181118</v>
      </c>
    </row>
    <row r="3735" spans="1:7" x14ac:dyDescent="0.2">
      <c r="A3735" s="12" t="s">
        <v>446</v>
      </c>
      <c r="B3735" s="12" t="s">
        <v>74</v>
      </c>
      <c r="C3735" s="12">
        <v>2011</v>
      </c>
      <c r="D3735" s="12" t="s">
        <v>379</v>
      </c>
      <c r="E3735" s="12" t="s">
        <v>367</v>
      </c>
      <c r="F3735" s="12">
        <v>5</v>
      </c>
      <c r="G3735" s="15">
        <v>176218</v>
      </c>
    </row>
    <row r="3736" spans="1:7" x14ac:dyDescent="0.2">
      <c r="A3736" s="12" t="s">
        <v>446</v>
      </c>
      <c r="B3736" s="12" t="s">
        <v>74</v>
      </c>
      <c r="C3736" s="12">
        <v>2011</v>
      </c>
      <c r="D3736" s="12" t="s">
        <v>379</v>
      </c>
      <c r="E3736" s="12" t="s">
        <v>368</v>
      </c>
      <c r="F3736" s="12">
        <v>6</v>
      </c>
      <c r="G3736" s="15">
        <v>255948</v>
      </c>
    </row>
    <row r="3737" spans="1:7" x14ac:dyDescent="0.2">
      <c r="A3737" s="12" t="s">
        <v>446</v>
      </c>
      <c r="B3737" s="12" t="s">
        <v>74</v>
      </c>
      <c r="C3737" s="12">
        <v>2011</v>
      </c>
      <c r="D3737" s="12" t="s">
        <v>380</v>
      </c>
      <c r="E3737" s="12" t="s">
        <v>369</v>
      </c>
      <c r="F3737" s="12">
        <v>7</v>
      </c>
      <c r="G3737" s="15">
        <v>257544</v>
      </c>
    </row>
    <row r="3738" spans="1:7" x14ac:dyDescent="0.2">
      <c r="A3738" s="12" t="s">
        <v>446</v>
      </c>
      <c r="B3738" s="12" t="s">
        <v>74</v>
      </c>
      <c r="C3738" s="12">
        <v>2011</v>
      </c>
      <c r="D3738" s="12" t="s">
        <v>380</v>
      </c>
      <c r="E3738" s="12" t="s">
        <v>370</v>
      </c>
      <c r="F3738" s="12">
        <v>8</v>
      </c>
      <c r="G3738" s="15">
        <v>197372</v>
      </c>
    </row>
    <row r="3739" spans="1:7" x14ac:dyDescent="0.2">
      <c r="A3739" s="12" t="s">
        <v>446</v>
      </c>
      <c r="B3739" s="12" t="s">
        <v>74</v>
      </c>
      <c r="C3739" s="12">
        <v>2011</v>
      </c>
      <c r="D3739" s="12" t="s">
        <v>380</v>
      </c>
      <c r="E3739" s="12" t="s">
        <v>371</v>
      </c>
      <c r="F3739" s="12">
        <v>9</v>
      </c>
      <c r="G3739" s="15">
        <v>167286</v>
      </c>
    </row>
    <row r="3740" spans="1:7" x14ac:dyDescent="0.2">
      <c r="A3740" s="12" t="s">
        <v>446</v>
      </c>
      <c r="B3740" s="12" t="s">
        <v>74</v>
      </c>
      <c r="C3740" s="12">
        <v>2011</v>
      </c>
      <c r="D3740" s="12" t="s">
        <v>381</v>
      </c>
      <c r="E3740" s="12" t="s">
        <v>372</v>
      </c>
      <c r="F3740" s="12">
        <v>10</v>
      </c>
      <c r="G3740" s="15">
        <v>172886</v>
      </c>
    </row>
    <row r="3741" spans="1:7" x14ac:dyDescent="0.2">
      <c r="A3741" s="12" t="s">
        <v>446</v>
      </c>
      <c r="B3741" s="12" t="s">
        <v>74</v>
      </c>
      <c r="C3741" s="12">
        <v>2011</v>
      </c>
      <c r="D3741" s="12" t="s">
        <v>381</v>
      </c>
      <c r="E3741" s="12" t="s">
        <v>373</v>
      </c>
      <c r="F3741" s="12">
        <v>11</v>
      </c>
      <c r="G3741" s="15">
        <v>184982</v>
      </c>
    </row>
    <row r="3742" spans="1:7" x14ac:dyDescent="0.2">
      <c r="A3742" s="12" t="s">
        <v>446</v>
      </c>
      <c r="B3742" s="12" t="s">
        <v>74</v>
      </c>
      <c r="C3742" s="12">
        <v>2011</v>
      </c>
      <c r="D3742" s="12" t="s">
        <v>381</v>
      </c>
      <c r="E3742" s="12" t="s">
        <v>374</v>
      </c>
      <c r="F3742" s="12">
        <v>12</v>
      </c>
      <c r="G3742" s="15">
        <v>206696</v>
      </c>
    </row>
    <row r="3743" spans="1:7" x14ac:dyDescent="0.2">
      <c r="A3743" s="12" t="s">
        <v>446</v>
      </c>
      <c r="B3743" s="12" t="s">
        <v>74</v>
      </c>
      <c r="C3743" s="12">
        <v>2012</v>
      </c>
      <c r="D3743" s="12" t="s">
        <v>382</v>
      </c>
      <c r="E3743" s="12" t="s">
        <v>375</v>
      </c>
      <c r="F3743" s="12">
        <v>1</v>
      </c>
      <c r="G3743" s="15">
        <v>173796</v>
      </c>
    </row>
    <row r="3744" spans="1:7" x14ac:dyDescent="0.2">
      <c r="A3744" s="12" t="s">
        <v>446</v>
      </c>
      <c r="B3744" s="12" t="s">
        <v>74</v>
      </c>
      <c r="C3744" s="12">
        <v>2012</v>
      </c>
      <c r="D3744" s="12" t="s">
        <v>382</v>
      </c>
      <c r="E3744" s="12" t="s">
        <v>376</v>
      </c>
      <c r="F3744" s="12">
        <v>2</v>
      </c>
      <c r="G3744" s="15">
        <v>161504</v>
      </c>
    </row>
    <row r="3745" spans="1:7" x14ac:dyDescent="0.2">
      <c r="A3745" s="12" t="s">
        <v>446</v>
      </c>
      <c r="B3745" s="12" t="s">
        <v>74</v>
      </c>
      <c r="C3745" s="12">
        <v>2012</v>
      </c>
      <c r="D3745" s="12" t="s">
        <v>382</v>
      </c>
      <c r="E3745" s="12" t="s">
        <v>377</v>
      </c>
      <c r="F3745" s="12">
        <v>3</v>
      </c>
      <c r="G3745" s="15">
        <v>191002</v>
      </c>
    </row>
    <row r="3746" spans="1:7" x14ac:dyDescent="0.2">
      <c r="A3746" s="12" t="s">
        <v>446</v>
      </c>
      <c r="B3746" s="12" t="s">
        <v>74</v>
      </c>
      <c r="C3746" s="12">
        <v>2012</v>
      </c>
      <c r="D3746" s="12" t="s">
        <v>379</v>
      </c>
      <c r="E3746" s="12" t="s">
        <v>366</v>
      </c>
      <c r="F3746" s="12">
        <v>4</v>
      </c>
      <c r="G3746" s="15">
        <v>164024</v>
      </c>
    </row>
    <row r="3747" spans="1:7" x14ac:dyDescent="0.2">
      <c r="A3747" s="12" t="s">
        <v>446</v>
      </c>
      <c r="B3747" s="12" t="s">
        <v>74</v>
      </c>
      <c r="C3747" s="12">
        <v>2012</v>
      </c>
      <c r="D3747" s="12" t="s">
        <v>379</v>
      </c>
      <c r="E3747" s="12" t="s">
        <v>367</v>
      </c>
      <c r="F3747" s="12">
        <v>5</v>
      </c>
      <c r="G3747" s="15">
        <v>174132</v>
      </c>
    </row>
    <row r="3748" spans="1:7" x14ac:dyDescent="0.2">
      <c r="A3748" s="12" t="s">
        <v>446</v>
      </c>
      <c r="B3748" s="12" t="s">
        <v>74</v>
      </c>
      <c r="C3748" s="12">
        <v>2012</v>
      </c>
      <c r="D3748" s="12" t="s">
        <v>379</v>
      </c>
      <c r="E3748" s="12" t="s">
        <v>368</v>
      </c>
      <c r="F3748" s="12">
        <v>6</v>
      </c>
      <c r="G3748" s="15">
        <v>171514</v>
      </c>
    </row>
    <row r="3749" spans="1:7" x14ac:dyDescent="0.2">
      <c r="A3749" s="12" t="s">
        <v>446</v>
      </c>
      <c r="B3749" s="12" t="s">
        <v>74</v>
      </c>
      <c r="C3749" s="12">
        <v>2012</v>
      </c>
      <c r="D3749" s="12" t="s">
        <v>380</v>
      </c>
      <c r="E3749" s="12" t="s">
        <v>369</v>
      </c>
      <c r="F3749" s="12">
        <v>7</v>
      </c>
      <c r="G3749" s="15">
        <v>176036</v>
      </c>
    </row>
    <row r="3750" spans="1:7" x14ac:dyDescent="0.2">
      <c r="A3750" s="12" t="s">
        <v>446</v>
      </c>
      <c r="B3750" s="12" t="s">
        <v>74</v>
      </c>
      <c r="C3750" s="12">
        <v>2012</v>
      </c>
      <c r="D3750" s="12" t="s">
        <v>380</v>
      </c>
      <c r="E3750" s="12" t="s">
        <v>370</v>
      </c>
      <c r="F3750" s="12">
        <v>8</v>
      </c>
      <c r="G3750" s="15">
        <v>161210</v>
      </c>
    </row>
    <row r="3751" spans="1:7" x14ac:dyDescent="0.2">
      <c r="A3751" s="12" t="s">
        <v>446</v>
      </c>
      <c r="B3751" s="12" t="s">
        <v>74</v>
      </c>
      <c r="C3751" s="12">
        <v>2012</v>
      </c>
      <c r="D3751" s="12" t="s">
        <v>380</v>
      </c>
      <c r="E3751" s="12" t="s">
        <v>371</v>
      </c>
      <c r="F3751" s="12">
        <v>9</v>
      </c>
      <c r="G3751" s="15">
        <v>153090</v>
      </c>
    </row>
    <row r="3752" spans="1:7" x14ac:dyDescent="0.2">
      <c r="A3752" s="12" t="s">
        <v>446</v>
      </c>
      <c r="B3752" s="12" t="s">
        <v>74</v>
      </c>
      <c r="C3752" s="12">
        <v>2012</v>
      </c>
      <c r="D3752" s="12" t="s">
        <v>381</v>
      </c>
      <c r="E3752" s="12" t="s">
        <v>372</v>
      </c>
      <c r="F3752" s="12">
        <v>10</v>
      </c>
      <c r="G3752" s="15">
        <v>171920</v>
      </c>
    </row>
    <row r="3753" spans="1:7" x14ac:dyDescent="0.2">
      <c r="A3753" s="12" t="s">
        <v>446</v>
      </c>
      <c r="B3753" s="12" t="s">
        <v>74</v>
      </c>
      <c r="C3753" s="12">
        <v>2012</v>
      </c>
      <c r="D3753" s="12" t="s">
        <v>381</v>
      </c>
      <c r="E3753" s="12" t="s">
        <v>373</v>
      </c>
      <c r="F3753" s="12">
        <v>11</v>
      </c>
      <c r="G3753" s="15">
        <v>175588</v>
      </c>
    </row>
    <row r="3754" spans="1:7" x14ac:dyDescent="0.2">
      <c r="A3754" s="12" t="s">
        <v>446</v>
      </c>
      <c r="B3754" s="12" t="s">
        <v>74</v>
      </c>
      <c r="C3754" s="12">
        <v>2012</v>
      </c>
      <c r="D3754" s="12" t="s">
        <v>381</v>
      </c>
      <c r="E3754" s="12" t="s">
        <v>374</v>
      </c>
      <c r="F3754" s="12">
        <v>12</v>
      </c>
      <c r="G3754" s="15">
        <v>192710</v>
      </c>
    </row>
    <row r="3755" spans="1:7" x14ac:dyDescent="0.2">
      <c r="A3755" s="12" t="s">
        <v>446</v>
      </c>
      <c r="B3755" s="12" t="s">
        <v>74</v>
      </c>
      <c r="C3755" s="12">
        <v>2013</v>
      </c>
      <c r="D3755" s="12" t="s">
        <v>382</v>
      </c>
      <c r="E3755" s="12" t="s">
        <v>375</v>
      </c>
      <c r="F3755" s="12">
        <v>1</v>
      </c>
      <c r="G3755" s="15">
        <v>163436</v>
      </c>
    </row>
    <row r="3756" spans="1:7" x14ac:dyDescent="0.2">
      <c r="A3756" s="12" t="s">
        <v>446</v>
      </c>
      <c r="B3756" s="12" t="s">
        <v>74</v>
      </c>
      <c r="C3756" s="12">
        <v>2013</v>
      </c>
      <c r="D3756" s="12" t="s">
        <v>382</v>
      </c>
      <c r="E3756" s="12" t="s">
        <v>376</v>
      </c>
      <c r="F3756" s="12">
        <v>2</v>
      </c>
      <c r="G3756" s="15">
        <v>159726</v>
      </c>
    </row>
    <row r="3757" spans="1:7" x14ac:dyDescent="0.2">
      <c r="A3757" s="12" t="s">
        <v>446</v>
      </c>
      <c r="B3757" s="12" t="s">
        <v>74</v>
      </c>
      <c r="C3757" s="12">
        <v>2013</v>
      </c>
      <c r="D3757" s="12" t="s">
        <v>382</v>
      </c>
      <c r="E3757" s="12" t="s">
        <v>377</v>
      </c>
      <c r="F3757" s="12">
        <v>3</v>
      </c>
      <c r="G3757" s="15">
        <v>167818</v>
      </c>
    </row>
    <row r="3758" spans="1:7" x14ac:dyDescent="0.2">
      <c r="A3758" s="12" t="s">
        <v>446</v>
      </c>
      <c r="B3758" s="12" t="s">
        <v>74</v>
      </c>
      <c r="C3758" s="12">
        <v>2013</v>
      </c>
      <c r="D3758" s="12" t="s">
        <v>379</v>
      </c>
      <c r="E3758" s="12" t="s">
        <v>366</v>
      </c>
      <c r="F3758" s="12">
        <v>4</v>
      </c>
      <c r="G3758" s="15">
        <v>175980</v>
      </c>
    </row>
    <row r="3759" spans="1:7" x14ac:dyDescent="0.2">
      <c r="A3759" s="12" t="s">
        <v>446</v>
      </c>
      <c r="B3759" s="12" t="s">
        <v>74</v>
      </c>
      <c r="C3759" s="12">
        <v>2013</v>
      </c>
      <c r="D3759" s="12" t="s">
        <v>379</v>
      </c>
      <c r="E3759" s="12" t="s">
        <v>367</v>
      </c>
      <c r="F3759" s="12">
        <v>5</v>
      </c>
      <c r="G3759" s="15">
        <v>162078</v>
      </c>
    </row>
    <row r="3760" spans="1:7" x14ac:dyDescent="0.2">
      <c r="A3760" s="12" t="s">
        <v>446</v>
      </c>
      <c r="B3760" s="12" t="s">
        <v>74</v>
      </c>
      <c r="C3760" s="12">
        <v>2013</v>
      </c>
      <c r="D3760" s="12" t="s">
        <v>379</v>
      </c>
      <c r="E3760" s="12" t="s">
        <v>368</v>
      </c>
      <c r="F3760" s="12">
        <v>6</v>
      </c>
      <c r="G3760" s="15">
        <v>160104</v>
      </c>
    </row>
    <row r="3761" spans="1:7" x14ac:dyDescent="0.2">
      <c r="A3761" s="12" t="s">
        <v>446</v>
      </c>
      <c r="B3761" s="12" t="s">
        <v>74</v>
      </c>
      <c r="C3761" s="12">
        <v>2013</v>
      </c>
      <c r="D3761" s="12" t="s">
        <v>380</v>
      </c>
      <c r="E3761" s="12" t="s">
        <v>369</v>
      </c>
      <c r="F3761" s="12">
        <v>7</v>
      </c>
      <c r="G3761" s="15">
        <v>156422</v>
      </c>
    </row>
    <row r="3762" spans="1:7" x14ac:dyDescent="0.2">
      <c r="A3762" s="12" t="s">
        <v>446</v>
      </c>
      <c r="B3762" s="12" t="s">
        <v>74</v>
      </c>
      <c r="C3762" s="12">
        <v>2013</v>
      </c>
      <c r="D3762" s="12" t="s">
        <v>380</v>
      </c>
      <c r="E3762" s="12" t="s">
        <v>370</v>
      </c>
      <c r="F3762" s="12">
        <v>8</v>
      </c>
      <c r="G3762" s="15">
        <v>156506</v>
      </c>
    </row>
    <row r="3763" spans="1:7" x14ac:dyDescent="0.2">
      <c r="A3763" s="12" t="s">
        <v>446</v>
      </c>
      <c r="B3763" s="12" t="s">
        <v>74</v>
      </c>
      <c r="C3763" s="12">
        <v>2013</v>
      </c>
      <c r="D3763" s="12" t="s">
        <v>380</v>
      </c>
      <c r="E3763" s="12" t="s">
        <v>371</v>
      </c>
      <c r="F3763" s="12">
        <v>9</v>
      </c>
      <c r="G3763" s="15">
        <v>142940</v>
      </c>
    </row>
    <row r="3764" spans="1:7" x14ac:dyDescent="0.2">
      <c r="A3764" s="12" t="s">
        <v>446</v>
      </c>
      <c r="B3764" s="12" t="s">
        <v>74</v>
      </c>
      <c r="C3764" s="12">
        <v>2013</v>
      </c>
      <c r="D3764" s="12" t="s">
        <v>381</v>
      </c>
      <c r="E3764" s="12" t="s">
        <v>372</v>
      </c>
      <c r="F3764" s="12">
        <v>10</v>
      </c>
      <c r="G3764" s="15">
        <v>167146</v>
      </c>
    </row>
    <row r="3765" spans="1:7" x14ac:dyDescent="0.2">
      <c r="A3765" s="12" t="s">
        <v>446</v>
      </c>
      <c r="B3765" s="12" t="s">
        <v>74</v>
      </c>
      <c r="C3765" s="12">
        <v>2013</v>
      </c>
      <c r="D3765" s="12" t="s">
        <v>381</v>
      </c>
      <c r="E3765" s="12" t="s">
        <v>373</v>
      </c>
      <c r="F3765" s="12">
        <v>11</v>
      </c>
      <c r="G3765" s="15">
        <v>167818</v>
      </c>
    </row>
    <row r="3766" spans="1:7" x14ac:dyDescent="0.2">
      <c r="A3766" s="12" t="s">
        <v>446</v>
      </c>
      <c r="B3766" s="12" t="s">
        <v>74</v>
      </c>
      <c r="C3766" s="12">
        <v>2013</v>
      </c>
      <c r="D3766" s="12" t="s">
        <v>381</v>
      </c>
      <c r="E3766" s="12" t="s">
        <v>374</v>
      </c>
      <c r="F3766" s="12">
        <v>12</v>
      </c>
      <c r="G3766" s="15">
        <v>197806</v>
      </c>
    </row>
    <row r="3767" spans="1:7" x14ac:dyDescent="0.2">
      <c r="A3767" s="12" t="s">
        <v>446</v>
      </c>
      <c r="B3767" s="12" t="s">
        <v>74</v>
      </c>
      <c r="C3767" s="12">
        <v>2014</v>
      </c>
      <c r="D3767" s="12" t="s">
        <v>382</v>
      </c>
      <c r="E3767" s="12" t="s">
        <v>375</v>
      </c>
      <c r="F3767" s="12">
        <v>1</v>
      </c>
      <c r="G3767" s="15">
        <v>168518</v>
      </c>
    </row>
    <row r="3768" spans="1:7" x14ac:dyDescent="0.2">
      <c r="A3768" s="12" t="s">
        <v>446</v>
      </c>
      <c r="B3768" s="12" t="s">
        <v>74</v>
      </c>
      <c r="C3768" s="12">
        <v>2014</v>
      </c>
      <c r="D3768" s="12" t="s">
        <v>382</v>
      </c>
      <c r="E3768" s="12" t="s">
        <v>376</v>
      </c>
      <c r="F3768" s="12">
        <v>2</v>
      </c>
      <c r="G3768" s="15">
        <v>162680</v>
      </c>
    </row>
    <row r="3769" spans="1:7" x14ac:dyDescent="0.2">
      <c r="A3769" s="12" t="s">
        <v>446</v>
      </c>
      <c r="B3769" s="12" t="s">
        <v>74</v>
      </c>
      <c r="C3769" s="12">
        <v>2014</v>
      </c>
      <c r="D3769" s="12" t="s">
        <v>382</v>
      </c>
      <c r="E3769" s="12" t="s">
        <v>377</v>
      </c>
      <c r="F3769" s="12">
        <v>3</v>
      </c>
      <c r="G3769" s="15">
        <v>178822</v>
      </c>
    </row>
    <row r="3770" spans="1:7" x14ac:dyDescent="0.2">
      <c r="A3770" s="12" t="s">
        <v>446</v>
      </c>
      <c r="B3770" s="12" t="s">
        <v>74</v>
      </c>
      <c r="C3770" s="12">
        <v>2014</v>
      </c>
      <c r="D3770" s="12" t="s">
        <v>379</v>
      </c>
      <c r="E3770" s="12" t="s">
        <v>366</v>
      </c>
      <c r="F3770" s="12">
        <v>4</v>
      </c>
      <c r="G3770" s="15">
        <v>171122</v>
      </c>
    </row>
    <row r="3771" spans="1:7" x14ac:dyDescent="0.2">
      <c r="A3771" s="12" t="s">
        <v>446</v>
      </c>
      <c r="B3771" s="12" t="s">
        <v>74</v>
      </c>
      <c r="C3771" s="12">
        <v>2014</v>
      </c>
      <c r="D3771" s="12" t="s">
        <v>379</v>
      </c>
      <c r="E3771" s="12" t="s">
        <v>367</v>
      </c>
      <c r="F3771" s="12">
        <v>5</v>
      </c>
      <c r="G3771" s="15">
        <v>161000</v>
      </c>
    </row>
    <row r="3772" spans="1:7" x14ac:dyDescent="0.2">
      <c r="A3772" s="12" t="s">
        <v>446</v>
      </c>
      <c r="B3772" s="12" t="s">
        <v>74</v>
      </c>
      <c r="C3772" s="12">
        <v>2014</v>
      </c>
      <c r="D3772" s="12" t="s">
        <v>379</v>
      </c>
      <c r="E3772" s="12" t="s">
        <v>368</v>
      </c>
      <c r="F3772" s="12">
        <v>6</v>
      </c>
      <c r="G3772" s="15">
        <v>144802</v>
      </c>
    </row>
    <row r="3773" spans="1:7" x14ac:dyDescent="0.2">
      <c r="A3773" s="12" t="s">
        <v>446</v>
      </c>
      <c r="B3773" s="12" t="s">
        <v>74</v>
      </c>
      <c r="C3773" s="12">
        <v>2014</v>
      </c>
      <c r="D3773" s="12" t="s">
        <v>380</v>
      </c>
      <c r="E3773" s="12" t="s">
        <v>369</v>
      </c>
      <c r="F3773" s="12">
        <v>7</v>
      </c>
      <c r="G3773" s="15">
        <v>159376</v>
      </c>
    </row>
    <row r="3774" spans="1:7" x14ac:dyDescent="0.2">
      <c r="A3774" s="12" t="s">
        <v>446</v>
      </c>
      <c r="B3774" s="12" t="s">
        <v>74</v>
      </c>
      <c r="C3774" s="12">
        <v>2014</v>
      </c>
      <c r="D3774" s="12" t="s">
        <v>380</v>
      </c>
      <c r="E3774" s="12" t="s">
        <v>370</v>
      </c>
      <c r="F3774" s="12">
        <v>8</v>
      </c>
      <c r="G3774" s="15">
        <v>156828</v>
      </c>
    </row>
    <row r="3775" spans="1:7" x14ac:dyDescent="0.2">
      <c r="A3775" s="12" t="s">
        <v>446</v>
      </c>
      <c r="B3775" s="12" t="s">
        <v>74</v>
      </c>
      <c r="C3775" s="12">
        <v>2014</v>
      </c>
      <c r="D3775" s="12" t="s">
        <v>380</v>
      </c>
      <c r="E3775" s="12" t="s">
        <v>371</v>
      </c>
      <c r="F3775" s="12">
        <v>9</v>
      </c>
      <c r="G3775" s="15">
        <v>167692</v>
      </c>
    </row>
    <row r="3776" spans="1:7" x14ac:dyDescent="0.2">
      <c r="A3776" s="12" t="s">
        <v>446</v>
      </c>
      <c r="B3776" s="12" t="s">
        <v>74</v>
      </c>
      <c r="C3776" s="12">
        <v>2014</v>
      </c>
      <c r="D3776" s="12" t="s">
        <v>381</v>
      </c>
      <c r="E3776" s="12" t="s">
        <v>372</v>
      </c>
      <c r="F3776" s="12">
        <v>10</v>
      </c>
      <c r="G3776" s="15">
        <v>172956</v>
      </c>
    </row>
    <row r="3777" spans="1:7" x14ac:dyDescent="0.2">
      <c r="A3777" s="12" t="s">
        <v>446</v>
      </c>
      <c r="B3777" s="12" t="s">
        <v>74</v>
      </c>
      <c r="C3777" s="12">
        <v>2014</v>
      </c>
      <c r="D3777" s="12" t="s">
        <v>381</v>
      </c>
      <c r="E3777" s="12" t="s">
        <v>373</v>
      </c>
      <c r="F3777" s="12">
        <v>11</v>
      </c>
      <c r="G3777" s="15">
        <v>167692</v>
      </c>
    </row>
    <row r="3778" spans="1:7" x14ac:dyDescent="0.2">
      <c r="A3778" s="12" t="s">
        <v>446</v>
      </c>
      <c r="B3778" s="12" t="s">
        <v>74</v>
      </c>
      <c r="C3778" s="12">
        <v>2014</v>
      </c>
      <c r="D3778" s="12" t="s">
        <v>381</v>
      </c>
      <c r="E3778" s="12" t="s">
        <v>374</v>
      </c>
      <c r="F3778" s="12">
        <v>12</v>
      </c>
      <c r="G3778" s="15">
        <v>247618</v>
      </c>
    </row>
    <row r="3779" spans="1:7" x14ac:dyDescent="0.2">
      <c r="A3779" s="12" t="s">
        <v>428</v>
      </c>
      <c r="B3779" s="12" t="s">
        <v>4</v>
      </c>
      <c r="C3779" s="12">
        <v>2012</v>
      </c>
      <c r="D3779" s="12" t="s">
        <v>379</v>
      </c>
      <c r="E3779" s="12" t="s">
        <v>368</v>
      </c>
      <c r="F3779" s="12">
        <v>6</v>
      </c>
      <c r="G3779" s="15">
        <v>68822.710000000021</v>
      </c>
    </row>
    <row r="3780" spans="1:7" x14ac:dyDescent="0.2">
      <c r="A3780" s="12" t="s">
        <v>445</v>
      </c>
      <c r="B3780" s="12" t="s">
        <v>4</v>
      </c>
      <c r="C3780" s="12">
        <v>2014</v>
      </c>
      <c r="D3780" s="12" t="s">
        <v>381</v>
      </c>
      <c r="E3780" s="12" t="s">
        <v>373</v>
      </c>
      <c r="F3780" s="12">
        <v>11</v>
      </c>
      <c r="G3780" s="15">
        <v>68355.079999999987</v>
      </c>
    </row>
    <row r="3781" spans="1:7" x14ac:dyDescent="0.2">
      <c r="A3781" s="12" t="s">
        <v>417</v>
      </c>
      <c r="B3781" s="12" t="s">
        <v>4</v>
      </c>
      <c r="C3781" s="12">
        <v>2013</v>
      </c>
      <c r="D3781" s="12" t="s">
        <v>379</v>
      </c>
      <c r="E3781" s="12" t="s">
        <v>367</v>
      </c>
      <c r="F3781" s="12">
        <v>5</v>
      </c>
      <c r="G3781" s="15">
        <v>65786.210000000006</v>
      </c>
    </row>
    <row r="3782" spans="1:7" x14ac:dyDescent="0.2">
      <c r="A3782" s="12" t="s">
        <v>417</v>
      </c>
      <c r="B3782" s="12" t="s">
        <v>4</v>
      </c>
      <c r="C3782" s="12">
        <v>2013</v>
      </c>
      <c r="D3782" s="12" t="s">
        <v>379</v>
      </c>
      <c r="E3782" s="12" t="s">
        <v>366</v>
      </c>
      <c r="F3782" s="12">
        <v>4</v>
      </c>
      <c r="G3782" s="15">
        <v>63768.84</v>
      </c>
    </row>
    <row r="3783" spans="1:7" x14ac:dyDescent="0.2">
      <c r="A3783" s="12" t="s">
        <v>433</v>
      </c>
      <c r="B3783" s="12" t="s">
        <v>4</v>
      </c>
      <c r="C3783" s="12">
        <v>2011</v>
      </c>
      <c r="D3783" s="12" t="s">
        <v>381</v>
      </c>
      <c r="E3783" s="12" t="s">
        <v>372</v>
      </c>
      <c r="F3783" s="12">
        <v>10</v>
      </c>
      <c r="G3783" s="15">
        <v>63296.639999999992</v>
      </c>
    </row>
    <row r="3784" spans="1:7" x14ac:dyDescent="0.2">
      <c r="A3784" s="12" t="s">
        <v>412</v>
      </c>
      <c r="B3784" s="12" t="s">
        <v>4</v>
      </c>
      <c r="C3784" s="12">
        <v>2014</v>
      </c>
      <c r="D3784" s="12" t="s">
        <v>382</v>
      </c>
      <c r="E3784" s="12" t="s">
        <v>375</v>
      </c>
      <c r="F3784" s="12">
        <v>1</v>
      </c>
      <c r="G3784" s="15">
        <v>62347.900000000009</v>
      </c>
    </row>
    <row r="3785" spans="1:7" x14ac:dyDescent="0.2">
      <c r="A3785" s="12" t="s">
        <v>428</v>
      </c>
      <c r="B3785" s="12" t="s">
        <v>4</v>
      </c>
      <c r="C3785" s="12">
        <v>2012</v>
      </c>
      <c r="D3785" s="12" t="s">
        <v>382</v>
      </c>
      <c r="E3785" s="12" t="s">
        <v>377</v>
      </c>
      <c r="F3785" s="12">
        <v>3</v>
      </c>
      <c r="G3785" s="15">
        <v>61610.78</v>
      </c>
    </row>
    <row r="3786" spans="1:7" x14ac:dyDescent="0.2">
      <c r="A3786" s="12" t="s">
        <v>425</v>
      </c>
      <c r="B3786" s="12" t="s">
        <v>4</v>
      </c>
      <c r="C3786" s="12">
        <v>2012</v>
      </c>
      <c r="D3786" s="12" t="s">
        <v>380</v>
      </c>
      <c r="E3786" s="12" t="s">
        <v>370</v>
      </c>
      <c r="F3786" s="12">
        <v>8</v>
      </c>
      <c r="G3786" s="15">
        <v>61542.51999999999</v>
      </c>
    </row>
    <row r="3787" spans="1:7" x14ac:dyDescent="0.2">
      <c r="A3787" s="12" t="s">
        <v>437</v>
      </c>
      <c r="B3787" s="12" t="s">
        <v>4</v>
      </c>
      <c r="C3787" s="12">
        <v>2014</v>
      </c>
      <c r="D3787" s="12" t="s">
        <v>380</v>
      </c>
      <c r="E3787" s="12" t="s">
        <v>370</v>
      </c>
      <c r="F3787" s="12">
        <v>8</v>
      </c>
      <c r="G3787" s="15">
        <v>61428.659999999989</v>
      </c>
    </row>
    <row r="3788" spans="1:7" x14ac:dyDescent="0.2">
      <c r="A3788" s="12" t="s">
        <v>428</v>
      </c>
      <c r="B3788" s="12" t="s">
        <v>4</v>
      </c>
      <c r="C3788" s="12">
        <v>2012</v>
      </c>
      <c r="D3788" s="12" t="s">
        <v>380</v>
      </c>
      <c r="E3788" s="12" t="s">
        <v>371</v>
      </c>
      <c r="F3788" s="12">
        <v>9</v>
      </c>
      <c r="G3788" s="15">
        <v>61361.48</v>
      </c>
    </row>
    <row r="3789" spans="1:7" x14ac:dyDescent="0.2">
      <c r="A3789" s="12" t="s">
        <v>426</v>
      </c>
      <c r="B3789" s="12" t="s">
        <v>4</v>
      </c>
      <c r="C3789" s="12">
        <v>2013</v>
      </c>
      <c r="D3789" s="12" t="s">
        <v>381</v>
      </c>
      <c r="E3789" s="12" t="s">
        <v>372</v>
      </c>
      <c r="F3789" s="12">
        <v>10</v>
      </c>
      <c r="G3789" s="15">
        <v>60368.299999999996</v>
      </c>
    </row>
    <row r="3790" spans="1:7" x14ac:dyDescent="0.2">
      <c r="A3790" s="12" t="s">
        <v>445</v>
      </c>
      <c r="B3790" s="12" t="s">
        <v>4</v>
      </c>
      <c r="C3790" s="12">
        <v>2014</v>
      </c>
      <c r="D3790" s="12" t="s">
        <v>380</v>
      </c>
      <c r="E3790" s="12" t="s">
        <v>369</v>
      </c>
      <c r="F3790" s="12">
        <v>7</v>
      </c>
      <c r="G3790" s="15">
        <v>57632.97</v>
      </c>
    </row>
    <row r="3791" spans="1:7" x14ac:dyDescent="0.2">
      <c r="A3791" s="12" t="s">
        <v>447</v>
      </c>
      <c r="B3791" s="12" t="s">
        <v>11</v>
      </c>
      <c r="C3791" s="12">
        <v>2014</v>
      </c>
      <c r="D3791" s="12" t="s">
        <v>382</v>
      </c>
      <c r="E3791" s="12" t="s">
        <v>375</v>
      </c>
      <c r="F3791" s="12">
        <v>1</v>
      </c>
      <c r="G3791" s="15">
        <v>876.72719300000017</v>
      </c>
    </row>
    <row r="3792" spans="1:7" x14ac:dyDescent="0.2">
      <c r="A3792" s="12" t="s">
        <v>447</v>
      </c>
      <c r="B3792" s="12" t="s">
        <v>11</v>
      </c>
      <c r="C3792" s="12">
        <v>2014</v>
      </c>
      <c r="D3792" s="12" t="s">
        <v>382</v>
      </c>
      <c r="E3792" s="12" t="s">
        <v>376</v>
      </c>
      <c r="F3792" s="12">
        <v>2</v>
      </c>
      <c r="G3792" s="15">
        <v>9161.7991270000002</v>
      </c>
    </row>
    <row r="3793" spans="1:7" x14ac:dyDescent="0.2">
      <c r="A3793" s="12" t="s">
        <v>447</v>
      </c>
      <c r="B3793" s="12" t="s">
        <v>11</v>
      </c>
      <c r="C3793" s="12">
        <v>2014</v>
      </c>
      <c r="D3793" s="12" t="s">
        <v>382</v>
      </c>
      <c r="E3793" s="12" t="s">
        <v>377</v>
      </c>
      <c r="F3793" s="12">
        <v>3</v>
      </c>
      <c r="G3793" s="15">
        <v>10177.341478000002</v>
      </c>
    </row>
    <row r="3794" spans="1:7" x14ac:dyDescent="0.2">
      <c r="A3794" s="12" t="s">
        <v>447</v>
      </c>
      <c r="B3794" s="12" t="s">
        <v>11</v>
      </c>
      <c r="C3794" s="12">
        <v>2014</v>
      </c>
      <c r="D3794" s="12" t="s">
        <v>379</v>
      </c>
      <c r="E3794" s="12" t="s">
        <v>366</v>
      </c>
      <c r="F3794" s="12">
        <v>4</v>
      </c>
      <c r="G3794" s="15">
        <v>15079.707719</v>
      </c>
    </row>
    <row r="3795" spans="1:7" x14ac:dyDescent="0.2">
      <c r="A3795" s="12" t="s">
        <v>447</v>
      </c>
      <c r="B3795" s="12" t="s">
        <v>11</v>
      </c>
      <c r="C3795" s="12">
        <v>2014</v>
      </c>
      <c r="D3795" s="12" t="s">
        <v>379</v>
      </c>
      <c r="E3795" s="12" t="s">
        <v>367</v>
      </c>
      <c r="F3795" s="12">
        <v>5</v>
      </c>
      <c r="G3795" s="15">
        <v>15591.131891000006</v>
      </c>
    </row>
    <row r="3796" spans="1:7" x14ac:dyDescent="0.2">
      <c r="A3796" s="12" t="s">
        <v>447</v>
      </c>
      <c r="B3796" s="12" t="s">
        <v>11</v>
      </c>
      <c r="C3796" s="12">
        <v>2014</v>
      </c>
      <c r="D3796" s="12" t="s">
        <v>379</v>
      </c>
      <c r="E3796" s="12" t="s">
        <v>368</v>
      </c>
      <c r="F3796" s="12">
        <v>6</v>
      </c>
      <c r="G3796" s="15">
        <v>22772.988853999977</v>
      </c>
    </row>
    <row r="3797" spans="1:7" x14ac:dyDescent="0.2">
      <c r="A3797" s="12" t="s">
        <v>447</v>
      </c>
      <c r="B3797" s="12" t="s">
        <v>11</v>
      </c>
      <c r="C3797" s="12">
        <v>2014</v>
      </c>
      <c r="D3797" s="12" t="s">
        <v>380</v>
      </c>
      <c r="E3797" s="12" t="s">
        <v>369</v>
      </c>
      <c r="F3797" s="12">
        <v>7</v>
      </c>
      <c r="G3797" s="15">
        <v>19134.570975999977</v>
      </c>
    </row>
    <row r="3798" spans="1:7" x14ac:dyDescent="0.2">
      <c r="A3798" s="12" t="s">
        <v>447</v>
      </c>
      <c r="B3798" s="12" t="s">
        <v>11</v>
      </c>
      <c r="C3798" s="12">
        <v>2014</v>
      </c>
      <c r="D3798" s="12" t="s">
        <v>380</v>
      </c>
      <c r="E3798" s="12" t="s">
        <v>370</v>
      </c>
      <c r="F3798" s="12">
        <v>8</v>
      </c>
      <c r="G3798" s="15">
        <v>25658.882504999987</v>
      </c>
    </row>
    <row r="3799" spans="1:7" x14ac:dyDescent="0.2">
      <c r="A3799" s="12" t="s">
        <v>447</v>
      </c>
      <c r="B3799" s="12" t="s">
        <v>11</v>
      </c>
      <c r="C3799" s="12">
        <v>2014</v>
      </c>
      <c r="D3799" s="12" t="s">
        <v>380</v>
      </c>
      <c r="E3799" s="12" t="s">
        <v>371</v>
      </c>
      <c r="F3799" s="12">
        <v>9</v>
      </c>
      <c r="G3799" s="15">
        <v>24380.321995999999</v>
      </c>
    </row>
    <row r="3800" spans="1:7" x14ac:dyDescent="0.2">
      <c r="A3800" s="12" t="s">
        <v>447</v>
      </c>
      <c r="B3800" s="12" t="s">
        <v>11</v>
      </c>
      <c r="C3800" s="12">
        <v>2014</v>
      </c>
      <c r="D3800" s="12" t="s">
        <v>381</v>
      </c>
      <c r="E3800" s="12" t="s">
        <v>372</v>
      </c>
      <c r="F3800" s="12">
        <v>10</v>
      </c>
      <c r="G3800" s="15">
        <v>36800.623939999969</v>
      </c>
    </row>
    <row r="3801" spans="1:7" x14ac:dyDescent="0.2">
      <c r="A3801" s="12" t="s">
        <v>447</v>
      </c>
      <c r="B3801" s="12" t="s">
        <v>11</v>
      </c>
      <c r="C3801" s="12">
        <v>2014</v>
      </c>
      <c r="D3801" s="12" t="s">
        <v>381</v>
      </c>
      <c r="E3801" s="12" t="s">
        <v>373</v>
      </c>
      <c r="F3801" s="12">
        <v>11</v>
      </c>
      <c r="G3801" s="15">
        <v>44596.189920999954</v>
      </c>
    </row>
    <row r="3802" spans="1:7" x14ac:dyDescent="0.2">
      <c r="A3802" s="12" t="s">
        <v>447</v>
      </c>
      <c r="B3802" s="12" t="s">
        <v>11</v>
      </c>
      <c r="C3802" s="12">
        <v>2014</v>
      </c>
      <c r="D3802" s="12" t="s">
        <v>381</v>
      </c>
      <c r="E3802" s="12" t="s">
        <v>374</v>
      </c>
      <c r="F3802" s="12">
        <v>12</v>
      </c>
      <c r="G3802" s="15">
        <v>58105.094817999998</v>
      </c>
    </row>
    <row r="3803" spans="1:7" x14ac:dyDescent="0.2">
      <c r="A3803" s="12" t="s">
        <v>447</v>
      </c>
      <c r="B3803" s="12" t="s">
        <v>74</v>
      </c>
      <c r="C3803" s="12">
        <v>2014</v>
      </c>
      <c r="D3803" s="12" t="s">
        <v>382</v>
      </c>
      <c r="E3803" s="12" t="s">
        <v>375</v>
      </c>
      <c r="F3803" s="12">
        <v>1</v>
      </c>
      <c r="G3803" s="15">
        <v>882</v>
      </c>
    </row>
    <row r="3804" spans="1:7" x14ac:dyDescent="0.2">
      <c r="A3804" s="12" t="s">
        <v>447</v>
      </c>
      <c r="B3804" s="12" t="s">
        <v>74</v>
      </c>
      <c r="C3804" s="12">
        <v>2014</v>
      </c>
      <c r="D3804" s="12" t="s">
        <v>382</v>
      </c>
      <c r="E3804" s="12" t="s">
        <v>376</v>
      </c>
      <c r="F3804" s="12">
        <v>2</v>
      </c>
      <c r="G3804" s="15">
        <v>10402</v>
      </c>
    </row>
    <row r="3805" spans="1:7" x14ac:dyDescent="0.2">
      <c r="A3805" s="12" t="s">
        <v>447</v>
      </c>
      <c r="B3805" s="12" t="s">
        <v>74</v>
      </c>
      <c r="C3805" s="12">
        <v>2014</v>
      </c>
      <c r="D3805" s="12" t="s">
        <v>382</v>
      </c>
      <c r="E3805" s="12" t="s">
        <v>377</v>
      </c>
      <c r="F3805" s="12">
        <v>3</v>
      </c>
      <c r="G3805" s="15">
        <v>10472</v>
      </c>
    </row>
    <row r="3806" spans="1:7" x14ac:dyDescent="0.2">
      <c r="A3806" s="12" t="s">
        <v>447</v>
      </c>
      <c r="B3806" s="12" t="s">
        <v>74</v>
      </c>
      <c r="C3806" s="12">
        <v>2014</v>
      </c>
      <c r="D3806" s="12" t="s">
        <v>379</v>
      </c>
      <c r="E3806" s="12" t="s">
        <v>366</v>
      </c>
      <c r="F3806" s="12">
        <v>4</v>
      </c>
      <c r="G3806" s="15">
        <v>15610</v>
      </c>
    </row>
    <row r="3807" spans="1:7" x14ac:dyDescent="0.2">
      <c r="A3807" s="12" t="s">
        <v>447</v>
      </c>
      <c r="B3807" s="12" t="s">
        <v>74</v>
      </c>
      <c r="C3807" s="12">
        <v>2014</v>
      </c>
      <c r="D3807" s="12" t="s">
        <v>379</v>
      </c>
      <c r="E3807" s="12" t="s">
        <v>367</v>
      </c>
      <c r="F3807" s="12">
        <v>5</v>
      </c>
      <c r="G3807" s="15">
        <v>16828</v>
      </c>
    </row>
    <row r="3808" spans="1:7" x14ac:dyDescent="0.2">
      <c r="A3808" s="12" t="s">
        <v>447</v>
      </c>
      <c r="B3808" s="12" t="s">
        <v>74</v>
      </c>
      <c r="C3808" s="12">
        <v>2014</v>
      </c>
      <c r="D3808" s="12" t="s">
        <v>379</v>
      </c>
      <c r="E3808" s="12" t="s">
        <v>368</v>
      </c>
      <c r="F3808" s="12">
        <v>6</v>
      </c>
      <c r="G3808" s="15">
        <v>23744</v>
      </c>
    </row>
    <row r="3809" spans="1:7" x14ac:dyDescent="0.2">
      <c r="A3809" s="12" t="s">
        <v>447</v>
      </c>
      <c r="B3809" s="12" t="s">
        <v>74</v>
      </c>
      <c r="C3809" s="12">
        <v>2014</v>
      </c>
      <c r="D3809" s="12" t="s">
        <v>380</v>
      </c>
      <c r="E3809" s="12" t="s">
        <v>369</v>
      </c>
      <c r="F3809" s="12">
        <v>7</v>
      </c>
      <c r="G3809" s="15">
        <v>20300</v>
      </c>
    </row>
    <row r="3810" spans="1:7" x14ac:dyDescent="0.2">
      <c r="A3810" s="12" t="s">
        <v>447</v>
      </c>
      <c r="B3810" s="12" t="s">
        <v>74</v>
      </c>
      <c r="C3810" s="12">
        <v>2014</v>
      </c>
      <c r="D3810" s="12" t="s">
        <v>380</v>
      </c>
      <c r="E3810" s="12" t="s">
        <v>370</v>
      </c>
      <c r="F3810" s="12">
        <v>8</v>
      </c>
      <c r="G3810" s="15">
        <v>26964</v>
      </c>
    </row>
    <row r="3811" spans="1:7" x14ac:dyDescent="0.2">
      <c r="A3811" s="12" t="s">
        <v>447</v>
      </c>
      <c r="B3811" s="12" t="s">
        <v>74</v>
      </c>
      <c r="C3811" s="12">
        <v>2014</v>
      </c>
      <c r="D3811" s="12" t="s">
        <v>380</v>
      </c>
      <c r="E3811" s="12" t="s">
        <v>371</v>
      </c>
      <c r="F3811" s="12">
        <v>9</v>
      </c>
      <c r="G3811" s="15">
        <v>25298</v>
      </c>
    </row>
    <row r="3812" spans="1:7" x14ac:dyDescent="0.2">
      <c r="A3812" s="12" t="s">
        <v>447</v>
      </c>
      <c r="B3812" s="12" t="s">
        <v>74</v>
      </c>
      <c r="C3812" s="12">
        <v>2014</v>
      </c>
      <c r="D3812" s="12" t="s">
        <v>381</v>
      </c>
      <c r="E3812" s="12" t="s">
        <v>372</v>
      </c>
      <c r="F3812" s="12">
        <v>10</v>
      </c>
      <c r="G3812" s="15">
        <v>39018</v>
      </c>
    </row>
    <row r="3813" spans="1:7" x14ac:dyDescent="0.2">
      <c r="A3813" s="12" t="s">
        <v>447</v>
      </c>
      <c r="B3813" s="12" t="s">
        <v>74</v>
      </c>
      <c r="C3813" s="12">
        <v>2014</v>
      </c>
      <c r="D3813" s="12" t="s">
        <v>381</v>
      </c>
      <c r="E3813" s="12" t="s">
        <v>373</v>
      </c>
      <c r="F3813" s="12">
        <v>11</v>
      </c>
      <c r="G3813" s="15">
        <v>47698</v>
      </c>
    </row>
    <row r="3814" spans="1:7" x14ac:dyDescent="0.2">
      <c r="A3814" s="12" t="s">
        <v>447</v>
      </c>
      <c r="B3814" s="12" t="s">
        <v>74</v>
      </c>
      <c r="C3814" s="12">
        <v>2014</v>
      </c>
      <c r="D3814" s="12" t="s">
        <v>381</v>
      </c>
      <c r="E3814" s="12" t="s">
        <v>374</v>
      </c>
      <c r="F3814" s="12">
        <v>12</v>
      </c>
      <c r="G3814" s="15">
        <v>61614</v>
      </c>
    </row>
    <row r="3815" spans="1:7" x14ac:dyDescent="0.2">
      <c r="A3815" s="12" t="s">
        <v>430</v>
      </c>
      <c r="B3815" s="12" t="s">
        <v>4</v>
      </c>
      <c r="C3815" s="12">
        <v>2011</v>
      </c>
      <c r="D3815" s="12" t="s">
        <v>380</v>
      </c>
      <c r="E3815" s="12" t="s">
        <v>369</v>
      </c>
      <c r="F3815" s="12">
        <v>7</v>
      </c>
      <c r="G3815" s="15">
        <v>57617.209999999992</v>
      </c>
    </row>
    <row r="3816" spans="1:7" x14ac:dyDescent="0.2">
      <c r="A3816" s="12" t="s">
        <v>433</v>
      </c>
      <c r="B3816" s="12" t="s">
        <v>4</v>
      </c>
      <c r="C3816" s="12">
        <v>2012</v>
      </c>
      <c r="D3816" s="12" t="s">
        <v>379</v>
      </c>
      <c r="E3816" s="12" t="s">
        <v>366</v>
      </c>
      <c r="F3816" s="12">
        <v>4</v>
      </c>
      <c r="G3816" s="15">
        <v>57292.55000000001</v>
      </c>
    </row>
    <row r="3817" spans="1:7" x14ac:dyDescent="0.2">
      <c r="A3817" s="12" t="s">
        <v>433</v>
      </c>
      <c r="B3817" s="12" t="s">
        <v>4</v>
      </c>
      <c r="C3817" s="12">
        <v>2011</v>
      </c>
      <c r="D3817" s="12" t="s">
        <v>379</v>
      </c>
      <c r="E3817" s="12" t="s">
        <v>368</v>
      </c>
      <c r="F3817" s="12">
        <v>6</v>
      </c>
      <c r="G3817" s="15">
        <v>57086.25</v>
      </c>
    </row>
    <row r="3818" spans="1:7" x14ac:dyDescent="0.2">
      <c r="A3818" s="12" t="s">
        <v>433</v>
      </c>
      <c r="B3818" s="12" t="s">
        <v>4</v>
      </c>
      <c r="C3818" s="12">
        <v>2012</v>
      </c>
      <c r="D3818" s="12" t="s">
        <v>382</v>
      </c>
      <c r="E3818" s="12" t="s">
        <v>375</v>
      </c>
      <c r="F3818" s="12">
        <v>1</v>
      </c>
      <c r="G3818" s="15">
        <v>56621.569999999985</v>
      </c>
    </row>
    <row r="3819" spans="1:7" x14ac:dyDescent="0.2">
      <c r="A3819" s="12" t="s">
        <v>428</v>
      </c>
      <c r="B3819" s="12" t="s">
        <v>4</v>
      </c>
      <c r="C3819" s="12">
        <v>2012</v>
      </c>
      <c r="D3819" s="12" t="s">
        <v>382</v>
      </c>
      <c r="E3819" s="12" t="s">
        <v>375</v>
      </c>
      <c r="F3819" s="12">
        <v>1</v>
      </c>
      <c r="G3819" s="15">
        <v>56521.020000000004</v>
      </c>
    </row>
    <row r="3820" spans="1:7" x14ac:dyDescent="0.2">
      <c r="A3820" s="12" t="s">
        <v>437</v>
      </c>
      <c r="B3820" s="12" t="s">
        <v>4</v>
      </c>
      <c r="C3820" s="12">
        <v>2014</v>
      </c>
      <c r="D3820" s="12" t="s">
        <v>380</v>
      </c>
      <c r="E3820" s="12" t="s">
        <v>371</v>
      </c>
      <c r="F3820" s="12">
        <v>9</v>
      </c>
      <c r="G3820" s="15">
        <v>56139.4</v>
      </c>
    </row>
    <row r="3821" spans="1:7" x14ac:dyDescent="0.2">
      <c r="A3821" s="12" t="s">
        <v>428</v>
      </c>
      <c r="B3821" s="12" t="s">
        <v>4</v>
      </c>
      <c r="C3821" s="12">
        <v>2011</v>
      </c>
      <c r="D3821" s="12" t="s">
        <v>379</v>
      </c>
      <c r="E3821" s="12" t="s">
        <v>367</v>
      </c>
      <c r="F3821" s="12">
        <v>5</v>
      </c>
      <c r="G3821" s="15">
        <v>55277.72</v>
      </c>
    </row>
    <row r="3822" spans="1:7" x14ac:dyDescent="0.2">
      <c r="A3822" s="12" t="s">
        <v>449</v>
      </c>
      <c r="B3822" s="12" t="s">
        <v>4</v>
      </c>
      <c r="C3822" s="12">
        <v>2013</v>
      </c>
      <c r="D3822" s="12" t="s">
        <v>379</v>
      </c>
      <c r="E3822" s="12" t="s">
        <v>368</v>
      </c>
      <c r="F3822" s="12">
        <v>6</v>
      </c>
      <c r="G3822" s="15">
        <v>53079.010000000009</v>
      </c>
    </row>
    <row r="3823" spans="1:7" x14ac:dyDescent="0.2">
      <c r="A3823" s="12" t="s">
        <v>449</v>
      </c>
      <c r="B3823" s="12" t="s">
        <v>4</v>
      </c>
      <c r="C3823" s="12">
        <v>2013</v>
      </c>
      <c r="D3823" s="12" t="s">
        <v>379</v>
      </c>
      <c r="E3823" s="12" t="s">
        <v>367</v>
      </c>
      <c r="F3823" s="12">
        <v>5</v>
      </c>
      <c r="G3823" s="15">
        <v>52996.139999999992</v>
      </c>
    </row>
    <row r="3824" spans="1:7" x14ac:dyDescent="0.2">
      <c r="A3824" s="12" t="s">
        <v>428</v>
      </c>
      <c r="B3824" s="12" t="s">
        <v>4</v>
      </c>
      <c r="C3824" s="12">
        <v>2010</v>
      </c>
      <c r="D3824" s="12" t="s">
        <v>381</v>
      </c>
      <c r="E3824" s="12" t="s">
        <v>373</v>
      </c>
      <c r="F3824" s="12">
        <v>11</v>
      </c>
      <c r="G3824" s="15">
        <v>52386.46</v>
      </c>
    </row>
    <row r="3825" spans="1:7" x14ac:dyDescent="0.2">
      <c r="A3825" s="12" t="s">
        <v>437</v>
      </c>
      <c r="B3825" s="12" t="s">
        <v>4</v>
      </c>
      <c r="C3825" s="12">
        <v>2014</v>
      </c>
      <c r="D3825" s="12" t="s">
        <v>379</v>
      </c>
      <c r="E3825" s="12" t="s">
        <v>366</v>
      </c>
      <c r="F3825" s="12">
        <v>4</v>
      </c>
      <c r="G3825" s="15">
        <v>51429.400000000009</v>
      </c>
    </row>
    <row r="3826" spans="1:7" x14ac:dyDescent="0.2">
      <c r="A3826" s="12" t="s">
        <v>450</v>
      </c>
      <c r="B3826" s="12" t="s">
        <v>4</v>
      </c>
      <c r="C3826" s="12">
        <v>2014</v>
      </c>
      <c r="D3826" s="12" t="s">
        <v>380</v>
      </c>
      <c r="E3826" s="12" t="s">
        <v>370</v>
      </c>
      <c r="F3826" s="12">
        <v>8</v>
      </c>
      <c r="G3826" s="15">
        <v>50595.22</v>
      </c>
    </row>
    <row r="3827" spans="1:7" x14ac:dyDescent="0.2">
      <c r="A3827" s="12" t="s">
        <v>428</v>
      </c>
      <c r="B3827" s="12" t="s">
        <v>4</v>
      </c>
      <c r="C3827" s="12">
        <v>2012</v>
      </c>
      <c r="D3827" s="12" t="s">
        <v>382</v>
      </c>
      <c r="E3827" s="12" t="s">
        <v>376</v>
      </c>
      <c r="F3827" s="12">
        <v>2</v>
      </c>
      <c r="G3827" s="15">
        <v>49829.69</v>
      </c>
    </row>
    <row r="3828" spans="1:7" x14ac:dyDescent="0.2">
      <c r="A3828" s="12" t="s">
        <v>445</v>
      </c>
      <c r="B3828" s="12" t="s">
        <v>4</v>
      </c>
      <c r="C3828" s="12">
        <v>2014</v>
      </c>
      <c r="D3828" s="12" t="s">
        <v>380</v>
      </c>
      <c r="E3828" s="12" t="s">
        <v>370</v>
      </c>
      <c r="F3828" s="12">
        <v>8</v>
      </c>
      <c r="G3828" s="15">
        <v>49739.07</v>
      </c>
    </row>
    <row r="3829" spans="1:7" x14ac:dyDescent="0.2">
      <c r="A3829" s="12" t="s">
        <v>411</v>
      </c>
      <c r="B3829" s="12" t="s">
        <v>4</v>
      </c>
      <c r="C3829" s="12">
        <v>2013</v>
      </c>
      <c r="D3829" s="12" t="s">
        <v>379</v>
      </c>
      <c r="E3829" s="12" t="s">
        <v>366</v>
      </c>
      <c r="F3829" s="12">
        <v>4</v>
      </c>
      <c r="G3829" s="15">
        <v>49640.770000000004</v>
      </c>
    </row>
    <row r="3830" spans="1:7" x14ac:dyDescent="0.2">
      <c r="A3830" s="12" t="s">
        <v>433</v>
      </c>
      <c r="B3830" s="12" t="s">
        <v>4</v>
      </c>
      <c r="C3830" s="12">
        <v>2011</v>
      </c>
      <c r="D3830" s="12" t="s">
        <v>380</v>
      </c>
      <c r="E3830" s="12" t="s">
        <v>369</v>
      </c>
      <c r="F3830" s="12">
        <v>7</v>
      </c>
      <c r="G3830" s="15">
        <v>49235.68</v>
      </c>
    </row>
    <row r="3831" spans="1:7" x14ac:dyDescent="0.2">
      <c r="A3831" s="12" t="s">
        <v>431</v>
      </c>
      <c r="B3831" s="12" t="s">
        <v>4</v>
      </c>
      <c r="C3831" s="12">
        <v>2014</v>
      </c>
      <c r="D3831" s="12" t="s">
        <v>381</v>
      </c>
      <c r="E3831" s="12" t="s">
        <v>373</v>
      </c>
      <c r="F3831" s="12">
        <v>11</v>
      </c>
      <c r="G3831" s="15">
        <v>48773.540000000008</v>
      </c>
    </row>
    <row r="3832" spans="1:7" x14ac:dyDescent="0.2">
      <c r="A3832" s="12" t="s">
        <v>428</v>
      </c>
      <c r="B3832" s="12" t="s">
        <v>4</v>
      </c>
      <c r="C3832" s="12">
        <v>2011</v>
      </c>
      <c r="D3832" s="12" t="s">
        <v>382</v>
      </c>
      <c r="E3832" s="12" t="s">
        <v>375</v>
      </c>
      <c r="F3832" s="12">
        <v>1</v>
      </c>
      <c r="G3832" s="15">
        <v>48458.459999999992</v>
      </c>
    </row>
    <row r="3833" spans="1:7" x14ac:dyDescent="0.2">
      <c r="A3833" s="12" t="s">
        <v>445</v>
      </c>
      <c r="B3833" s="12" t="s">
        <v>4</v>
      </c>
      <c r="C3833" s="12">
        <v>2013</v>
      </c>
      <c r="D3833" s="12" t="s">
        <v>381</v>
      </c>
      <c r="E3833" s="12" t="s">
        <v>373</v>
      </c>
      <c r="F3833" s="12">
        <v>11</v>
      </c>
      <c r="G3833" s="15">
        <v>46633.869999999988</v>
      </c>
    </row>
    <row r="3834" spans="1:7" x14ac:dyDescent="0.2">
      <c r="A3834" s="12" t="s">
        <v>437</v>
      </c>
      <c r="B3834" s="12" t="s">
        <v>4</v>
      </c>
      <c r="C3834" s="12">
        <v>2014</v>
      </c>
      <c r="D3834" s="12" t="s">
        <v>381</v>
      </c>
      <c r="E3834" s="12" t="s">
        <v>372</v>
      </c>
      <c r="F3834" s="12">
        <v>10</v>
      </c>
      <c r="G3834" s="15">
        <v>46439.840000000004</v>
      </c>
    </row>
    <row r="3835" spans="1:7" x14ac:dyDescent="0.2">
      <c r="A3835" s="12" t="s">
        <v>454</v>
      </c>
      <c r="B3835" s="12" t="s">
        <v>4</v>
      </c>
      <c r="C3835" s="12">
        <v>2014</v>
      </c>
      <c r="D3835" s="12" t="s">
        <v>379</v>
      </c>
      <c r="E3835" s="12" t="s">
        <v>368</v>
      </c>
      <c r="F3835" s="12">
        <v>6</v>
      </c>
      <c r="G3835" s="15">
        <v>46045.140000000007</v>
      </c>
    </row>
    <row r="3836" spans="1:7" x14ac:dyDescent="0.2">
      <c r="A3836" s="12" t="s">
        <v>428</v>
      </c>
      <c r="B3836" s="12" t="s">
        <v>4</v>
      </c>
      <c r="C3836" s="12">
        <v>2010</v>
      </c>
      <c r="D3836" s="12" t="s">
        <v>381</v>
      </c>
      <c r="E3836" s="12" t="s">
        <v>374</v>
      </c>
      <c r="F3836" s="12">
        <v>12</v>
      </c>
      <c r="G3836" s="15">
        <v>44925.959999999992</v>
      </c>
    </row>
    <row r="3837" spans="1:7" x14ac:dyDescent="0.2">
      <c r="A3837" s="12" t="s">
        <v>433</v>
      </c>
      <c r="B3837" s="12" t="s">
        <v>4</v>
      </c>
      <c r="C3837" s="12">
        <v>2011</v>
      </c>
      <c r="D3837" s="12" t="s">
        <v>379</v>
      </c>
      <c r="E3837" s="12" t="s">
        <v>367</v>
      </c>
      <c r="F3837" s="12">
        <v>5</v>
      </c>
      <c r="G3837" s="15">
        <v>44191.710000000006</v>
      </c>
    </row>
    <row r="3838" spans="1:7" x14ac:dyDescent="0.2">
      <c r="A3838" s="12" t="s">
        <v>445</v>
      </c>
      <c r="B3838" s="12" t="s">
        <v>4</v>
      </c>
      <c r="C3838" s="12">
        <v>2014</v>
      </c>
      <c r="D3838" s="12" t="s">
        <v>379</v>
      </c>
      <c r="E3838" s="12" t="s">
        <v>368</v>
      </c>
      <c r="F3838" s="12">
        <v>6</v>
      </c>
      <c r="G3838" s="15">
        <v>43515.479999999996</v>
      </c>
    </row>
    <row r="3839" spans="1:7" x14ac:dyDescent="0.2">
      <c r="A3839" s="12" t="s">
        <v>437</v>
      </c>
      <c r="B3839" s="12" t="s">
        <v>4</v>
      </c>
      <c r="C3839" s="12">
        <v>2013</v>
      </c>
      <c r="D3839" s="12" t="s">
        <v>381</v>
      </c>
      <c r="E3839" s="12" t="s">
        <v>372</v>
      </c>
      <c r="F3839" s="12">
        <v>10</v>
      </c>
      <c r="G3839" s="15">
        <v>42989.25</v>
      </c>
    </row>
    <row r="3840" spans="1:7" x14ac:dyDescent="0.2">
      <c r="A3840" s="12" t="s">
        <v>450</v>
      </c>
      <c r="B3840" s="12" t="s">
        <v>4</v>
      </c>
      <c r="C3840" s="12">
        <v>2014</v>
      </c>
      <c r="D3840" s="12" t="s">
        <v>381</v>
      </c>
      <c r="E3840" s="12" t="s">
        <v>374</v>
      </c>
      <c r="F3840" s="12">
        <v>12</v>
      </c>
      <c r="G3840" s="15">
        <v>42884.250000000007</v>
      </c>
    </row>
    <row r="3841" spans="1:7" x14ac:dyDescent="0.2">
      <c r="A3841" s="12" t="s">
        <v>431</v>
      </c>
      <c r="B3841" s="12" t="s">
        <v>4</v>
      </c>
      <c r="C3841" s="12">
        <v>2014</v>
      </c>
      <c r="D3841" s="12" t="s">
        <v>379</v>
      </c>
      <c r="E3841" s="12" t="s">
        <v>368</v>
      </c>
      <c r="F3841" s="12">
        <v>6</v>
      </c>
      <c r="G3841" s="15">
        <v>42794.659999999996</v>
      </c>
    </row>
    <row r="3842" spans="1:7" x14ac:dyDescent="0.2">
      <c r="A3842" s="12" t="s">
        <v>428</v>
      </c>
      <c r="B3842" s="12" t="s">
        <v>4</v>
      </c>
      <c r="C3842" s="12">
        <v>2011</v>
      </c>
      <c r="D3842" s="12" t="s">
        <v>381</v>
      </c>
      <c r="E3842" s="12" t="s">
        <v>372</v>
      </c>
      <c r="F3842" s="12">
        <v>10</v>
      </c>
      <c r="G3842" s="15">
        <v>42788.13</v>
      </c>
    </row>
    <row r="3843" spans="1:7" x14ac:dyDescent="0.2">
      <c r="A3843" s="12" t="s">
        <v>412</v>
      </c>
      <c r="B3843" s="12" t="s">
        <v>4</v>
      </c>
      <c r="C3843" s="12">
        <v>2014</v>
      </c>
      <c r="D3843" s="12" t="s">
        <v>380</v>
      </c>
      <c r="E3843" s="12" t="s">
        <v>369</v>
      </c>
      <c r="F3843" s="12">
        <v>7</v>
      </c>
      <c r="G3843" s="15">
        <v>42393.070000000007</v>
      </c>
    </row>
    <row r="3844" spans="1:7" x14ac:dyDescent="0.2">
      <c r="A3844" s="12" t="s">
        <v>428</v>
      </c>
      <c r="B3844" s="12" t="s">
        <v>4</v>
      </c>
      <c r="C3844" s="12">
        <v>2010</v>
      </c>
      <c r="D3844" s="12" t="s">
        <v>380</v>
      </c>
      <c r="E3844" s="12" t="s">
        <v>370</v>
      </c>
      <c r="F3844" s="12">
        <v>8</v>
      </c>
      <c r="G3844" s="15">
        <v>42282.69</v>
      </c>
    </row>
    <row r="3845" spans="1:7" x14ac:dyDescent="0.2">
      <c r="A3845" s="12" t="s">
        <v>437</v>
      </c>
      <c r="B3845" s="12" t="s">
        <v>4</v>
      </c>
      <c r="C3845" s="12">
        <v>2014</v>
      </c>
      <c r="D3845" s="12" t="s">
        <v>379</v>
      </c>
      <c r="E3845" s="12" t="s">
        <v>367</v>
      </c>
      <c r="F3845" s="12">
        <v>5</v>
      </c>
      <c r="G3845" s="15">
        <v>41622.49</v>
      </c>
    </row>
    <row r="3846" spans="1:7" x14ac:dyDescent="0.2">
      <c r="A3846" s="12" t="s">
        <v>412</v>
      </c>
      <c r="B3846" s="12" t="s">
        <v>4</v>
      </c>
      <c r="C3846" s="12">
        <v>2014</v>
      </c>
      <c r="D3846" s="12" t="s">
        <v>380</v>
      </c>
      <c r="E3846" s="12" t="s">
        <v>370</v>
      </c>
      <c r="F3846" s="12">
        <v>8</v>
      </c>
      <c r="G3846" s="15">
        <v>41184.890000000014</v>
      </c>
    </row>
    <row r="3847" spans="1:7" x14ac:dyDescent="0.2">
      <c r="A3847" s="12" t="s">
        <v>437</v>
      </c>
      <c r="B3847" s="12" t="s">
        <v>4</v>
      </c>
      <c r="C3847" s="12">
        <v>2014</v>
      </c>
      <c r="D3847" s="12" t="s">
        <v>381</v>
      </c>
      <c r="E3847" s="12" t="s">
        <v>374</v>
      </c>
      <c r="F3847" s="12">
        <v>12</v>
      </c>
      <c r="G3847" s="15">
        <v>40559.72</v>
      </c>
    </row>
    <row r="3848" spans="1:7" x14ac:dyDescent="0.2">
      <c r="A3848" s="12" t="s">
        <v>431</v>
      </c>
      <c r="B3848" s="12" t="s">
        <v>4</v>
      </c>
      <c r="C3848" s="12">
        <v>2014</v>
      </c>
      <c r="D3848" s="12" t="s">
        <v>381</v>
      </c>
      <c r="E3848" s="12" t="s">
        <v>372</v>
      </c>
      <c r="F3848" s="12">
        <v>10</v>
      </c>
      <c r="G3848" s="15">
        <v>40516.04</v>
      </c>
    </row>
    <row r="3849" spans="1:7" x14ac:dyDescent="0.2">
      <c r="A3849" s="12" t="s">
        <v>445</v>
      </c>
      <c r="B3849" s="12" t="s">
        <v>4</v>
      </c>
      <c r="C3849" s="12">
        <v>2013</v>
      </c>
      <c r="D3849" s="12" t="s">
        <v>381</v>
      </c>
      <c r="E3849" s="12" t="s">
        <v>372</v>
      </c>
      <c r="F3849" s="12">
        <v>10</v>
      </c>
      <c r="G3849" s="15">
        <v>40347.449999999997</v>
      </c>
    </row>
    <row r="3850" spans="1:7" x14ac:dyDescent="0.2">
      <c r="A3850" s="12" t="s">
        <v>428</v>
      </c>
      <c r="B3850" s="12" t="s">
        <v>4</v>
      </c>
      <c r="C3850" s="12">
        <v>2011</v>
      </c>
      <c r="D3850" s="12" t="s">
        <v>381</v>
      </c>
      <c r="E3850" s="12" t="s">
        <v>373</v>
      </c>
      <c r="F3850" s="12">
        <v>11</v>
      </c>
      <c r="G3850" s="15">
        <v>39680.930000000008</v>
      </c>
    </row>
    <row r="3851" spans="1:7" x14ac:dyDescent="0.2">
      <c r="A3851" s="12" t="s">
        <v>417</v>
      </c>
      <c r="B3851" s="12" t="s">
        <v>4</v>
      </c>
      <c r="C3851" s="12">
        <v>2013</v>
      </c>
      <c r="D3851" s="12" t="s">
        <v>382</v>
      </c>
      <c r="E3851" s="12" t="s">
        <v>376</v>
      </c>
      <c r="F3851" s="12">
        <v>2</v>
      </c>
      <c r="G3851" s="15">
        <v>39359.86</v>
      </c>
    </row>
    <row r="3852" spans="1:7" x14ac:dyDescent="0.2">
      <c r="A3852" s="12" t="s">
        <v>437</v>
      </c>
      <c r="B3852" s="12" t="s">
        <v>4</v>
      </c>
      <c r="C3852" s="12">
        <v>2014</v>
      </c>
      <c r="D3852" s="12" t="s">
        <v>382</v>
      </c>
      <c r="E3852" s="12" t="s">
        <v>375</v>
      </c>
      <c r="F3852" s="12">
        <v>1</v>
      </c>
      <c r="G3852" s="15">
        <v>38752.76</v>
      </c>
    </row>
    <row r="3853" spans="1:7" x14ac:dyDescent="0.2">
      <c r="A3853" s="12" t="s">
        <v>445</v>
      </c>
      <c r="B3853" s="12" t="s">
        <v>4</v>
      </c>
      <c r="C3853" s="12">
        <v>2014</v>
      </c>
      <c r="D3853" s="12" t="s">
        <v>379</v>
      </c>
      <c r="E3853" s="12" t="s">
        <v>366</v>
      </c>
      <c r="F3853" s="12">
        <v>4</v>
      </c>
      <c r="G3853" s="15">
        <v>38076.199999999997</v>
      </c>
    </row>
    <row r="3854" spans="1:7" x14ac:dyDescent="0.2">
      <c r="A3854" s="12" t="s">
        <v>432</v>
      </c>
      <c r="B3854" s="12" t="s">
        <v>4</v>
      </c>
      <c r="C3854" s="12">
        <v>2014</v>
      </c>
      <c r="D3854" s="12" t="s">
        <v>381</v>
      </c>
      <c r="E3854" s="12" t="s">
        <v>374</v>
      </c>
      <c r="F3854" s="12">
        <v>12</v>
      </c>
      <c r="G3854" s="15">
        <v>37700.06</v>
      </c>
    </row>
    <row r="3855" spans="1:7" x14ac:dyDescent="0.2">
      <c r="A3855" s="12" t="s">
        <v>428</v>
      </c>
      <c r="B3855" s="12" t="s">
        <v>4</v>
      </c>
      <c r="C3855" s="12">
        <v>2011</v>
      </c>
      <c r="D3855" s="12" t="s">
        <v>381</v>
      </c>
      <c r="E3855" s="12" t="s">
        <v>374</v>
      </c>
      <c r="F3855" s="12">
        <v>12</v>
      </c>
      <c r="G3855" s="15">
        <v>37040.520000000004</v>
      </c>
    </row>
    <row r="3856" spans="1:7" x14ac:dyDescent="0.2">
      <c r="A3856" s="12" t="s">
        <v>431</v>
      </c>
      <c r="B3856" s="12" t="s">
        <v>4</v>
      </c>
      <c r="C3856" s="12">
        <v>2014</v>
      </c>
      <c r="D3856" s="12" t="s">
        <v>380</v>
      </c>
      <c r="E3856" s="12" t="s">
        <v>369</v>
      </c>
      <c r="F3856" s="12">
        <v>7</v>
      </c>
      <c r="G3856" s="15">
        <v>36980.710000000006</v>
      </c>
    </row>
    <row r="3857" spans="1:7" x14ac:dyDescent="0.2">
      <c r="A3857" s="12" t="s">
        <v>445</v>
      </c>
      <c r="B3857" s="12" t="s">
        <v>4</v>
      </c>
      <c r="C3857" s="12">
        <v>2014</v>
      </c>
      <c r="D3857" s="12" t="s">
        <v>380</v>
      </c>
      <c r="E3857" s="12" t="s">
        <v>371</v>
      </c>
      <c r="F3857" s="12">
        <v>9</v>
      </c>
      <c r="G3857" s="15">
        <v>36675.810000000005</v>
      </c>
    </row>
    <row r="3858" spans="1:7" x14ac:dyDescent="0.2">
      <c r="A3858" s="12" t="s">
        <v>412</v>
      </c>
      <c r="B3858" s="12" t="s">
        <v>4</v>
      </c>
      <c r="C3858" s="12">
        <v>2014</v>
      </c>
      <c r="D3858" s="12" t="s">
        <v>379</v>
      </c>
      <c r="E3858" s="12" t="s">
        <v>367</v>
      </c>
      <c r="F3858" s="12">
        <v>5</v>
      </c>
      <c r="G3858" s="15">
        <v>36636.249999999993</v>
      </c>
    </row>
    <row r="3859" spans="1:7" x14ac:dyDescent="0.2">
      <c r="A3859" s="12" t="s">
        <v>449</v>
      </c>
      <c r="B3859" s="12" t="s">
        <v>4</v>
      </c>
      <c r="C3859" s="12">
        <v>2013</v>
      </c>
      <c r="D3859" s="12" t="s">
        <v>380</v>
      </c>
      <c r="E3859" s="12" t="s">
        <v>369</v>
      </c>
      <c r="F3859" s="12">
        <v>7</v>
      </c>
      <c r="G3859" s="15">
        <v>36474.94</v>
      </c>
    </row>
    <row r="3860" spans="1:7" x14ac:dyDescent="0.2">
      <c r="A3860" s="12" t="s">
        <v>428</v>
      </c>
      <c r="B3860" s="12" t="s">
        <v>4</v>
      </c>
      <c r="C3860" s="12">
        <v>2011</v>
      </c>
      <c r="D3860" s="12" t="s">
        <v>380</v>
      </c>
      <c r="E3860" s="12" t="s">
        <v>371</v>
      </c>
      <c r="F3860" s="12">
        <v>9</v>
      </c>
      <c r="G3860" s="15">
        <v>36269.26</v>
      </c>
    </row>
    <row r="3861" spans="1:7" x14ac:dyDescent="0.2">
      <c r="A3861" s="12" t="s">
        <v>450</v>
      </c>
      <c r="B3861" s="12" t="s">
        <v>4</v>
      </c>
      <c r="C3861" s="12">
        <v>2014</v>
      </c>
      <c r="D3861" s="12" t="s">
        <v>381</v>
      </c>
      <c r="E3861" s="12" t="s">
        <v>373</v>
      </c>
      <c r="F3861" s="12">
        <v>11</v>
      </c>
      <c r="G3861" s="15">
        <v>36065.840000000004</v>
      </c>
    </row>
    <row r="3862" spans="1:7" x14ac:dyDescent="0.2">
      <c r="A3862" s="12" t="s">
        <v>425</v>
      </c>
      <c r="B3862" s="12" t="s">
        <v>4</v>
      </c>
      <c r="C3862" s="12">
        <v>2013</v>
      </c>
      <c r="D3862" s="12" t="s">
        <v>380</v>
      </c>
      <c r="E3862" s="12" t="s">
        <v>370</v>
      </c>
      <c r="F3862" s="12">
        <v>8</v>
      </c>
      <c r="G3862" s="15">
        <v>35511.520000000004</v>
      </c>
    </row>
    <row r="3863" spans="1:7" x14ac:dyDescent="0.2">
      <c r="A3863" s="12" t="s">
        <v>437</v>
      </c>
      <c r="B3863" s="12" t="s">
        <v>4</v>
      </c>
      <c r="C3863" s="12">
        <v>2014</v>
      </c>
      <c r="D3863" s="12" t="s">
        <v>382</v>
      </c>
      <c r="E3863" s="12" t="s">
        <v>377</v>
      </c>
      <c r="F3863" s="12">
        <v>3</v>
      </c>
      <c r="G3863" s="15">
        <v>35280.11</v>
      </c>
    </row>
    <row r="3864" spans="1:7" x14ac:dyDescent="0.2">
      <c r="A3864" s="12" t="s">
        <v>417</v>
      </c>
      <c r="B3864" s="12" t="s">
        <v>4</v>
      </c>
      <c r="C3864" s="12">
        <v>2013</v>
      </c>
      <c r="D3864" s="12" t="s">
        <v>382</v>
      </c>
      <c r="E3864" s="12" t="s">
        <v>375</v>
      </c>
      <c r="F3864" s="12">
        <v>1</v>
      </c>
      <c r="G3864" s="15">
        <v>34841.509999999995</v>
      </c>
    </row>
    <row r="3865" spans="1:7" x14ac:dyDescent="0.2">
      <c r="A3865" s="12" t="s">
        <v>428</v>
      </c>
      <c r="B3865" s="12" t="s">
        <v>4</v>
      </c>
      <c r="C3865" s="12">
        <v>2011</v>
      </c>
      <c r="D3865" s="12" t="s">
        <v>379</v>
      </c>
      <c r="E3865" s="12" t="s">
        <v>366</v>
      </c>
      <c r="F3865" s="12">
        <v>4</v>
      </c>
      <c r="G3865" s="15">
        <v>34565.15</v>
      </c>
    </row>
    <row r="3866" spans="1:7" x14ac:dyDescent="0.2">
      <c r="A3866" s="12" t="s">
        <v>450</v>
      </c>
      <c r="B3866" s="12" t="s">
        <v>4</v>
      </c>
      <c r="C3866" s="12">
        <v>2014</v>
      </c>
      <c r="D3866" s="12" t="s">
        <v>380</v>
      </c>
      <c r="E3866" s="12" t="s">
        <v>371</v>
      </c>
      <c r="F3866" s="12">
        <v>9</v>
      </c>
      <c r="G3866" s="15">
        <v>34440.139999999992</v>
      </c>
    </row>
    <row r="3867" spans="1:7" x14ac:dyDescent="0.2">
      <c r="A3867" s="12" t="s">
        <v>430</v>
      </c>
      <c r="B3867" s="12" t="s">
        <v>4</v>
      </c>
      <c r="C3867" s="12">
        <v>2011</v>
      </c>
      <c r="D3867" s="12" t="s">
        <v>380</v>
      </c>
      <c r="E3867" s="12" t="s">
        <v>370</v>
      </c>
      <c r="F3867" s="12">
        <v>8</v>
      </c>
      <c r="G3867" s="15">
        <v>33037.050000000003</v>
      </c>
    </row>
    <row r="3868" spans="1:7" x14ac:dyDescent="0.2">
      <c r="A3868" s="12" t="s">
        <v>433</v>
      </c>
      <c r="B3868" s="12" t="s">
        <v>4</v>
      </c>
      <c r="C3868" s="12">
        <v>2011</v>
      </c>
      <c r="D3868" s="12" t="s">
        <v>380</v>
      </c>
      <c r="E3868" s="12" t="s">
        <v>370</v>
      </c>
      <c r="F3868" s="12">
        <v>8</v>
      </c>
      <c r="G3868" s="15">
        <v>32521.759999999998</v>
      </c>
    </row>
    <row r="3869" spans="1:7" x14ac:dyDescent="0.2">
      <c r="A3869" s="12" t="s">
        <v>452</v>
      </c>
      <c r="B3869" s="12" t="s">
        <v>4</v>
      </c>
      <c r="C3869" s="12">
        <v>2013</v>
      </c>
      <c r="D3869" s="12" t="s">
        <v>382</v>
      </c>
      <c r="E3869" s="12" t="s">
        <v>376</v>
      </c>
      <c r="F3869" s="12">
        <v>2</v>
      </c>
      <c r="G3869" s="15">
        <v>32346.81</v>
      </c>
    </row>
    <row r="3870" spans="1:7" x14ac:dyDescent="0.2">
      <c r="A3870" s="12" t="s">
        <v>445</v>
      </c>
      <c r="B3870" s="12" t="s">
        <v>4</v>
      </c>
      <c r="C3870" s="12">
        <v>2014</v>
      </c>
      <c r="D3870" s="12" t="s">
        <v>382</v>
      </c>
      <c r="E3870" s="12" t="s">
        <v>376</v>
      </c>
      <c r="F3870" s="12">
        <v>2</v>
      </c>
      <c r="G3870" s="15">
        <v>32309.310000000005</v>
      </c>
    </row>
    <row r="3871" spans="1:7" x14ac:dyDescent="0.2">
      <c r="A3871" s="12" t="s">
        <v>428</v>
      </c>
      <c r="B3871" s="12" t="s">
        <v>4</v>
      </c>
      <c r="C3871" s="12">
        <v>2010</v>
      </c>
      <c r="D3871" s="12" t="s">
        <v>380</v>
      </c>
      <c r="E3871" s="12" t="s">
        <v>371</v>
      </c>
      <c r="F3871" s="12">
        <v>9</v>
      </c>
      <c r="G3871" s="15">
        <v>31869.120000000003</v>
      </c>
    </row>
    <row r="3872" spans="1:7" x14ac:dyDescent="0.2">
      <c r="A3872" s="12" t="s">
        <v>428</v>
      </c>
      <c r="B3872" s="12" t="s">
        <v>4</v>
      </c>
      <c r="C3872" s="12">
        <v>2010</v>
      </c>
      <c r="D3872" s="12" t="s">
        <v>381</v>
      </c>
      <c r="E3872" s="12" t="s">
        <v>372</v>
      </c>
      <c r="F3872" s="12">
        <v>10</v>
      </c>
      <c r="G3872" s="15">
        <v>31126.680000000004</v>
      </c>
    </row>
    <row r="3873" spans="1:7" x14ac:dyDescent="0.2">
      <c r="A3873" s="12" t="s">
        <v>437</v>
      </c>
      <c r="B3873" s="12" t="s">
        <v>4</v>
      </c>
      <c r="C3873" s="12">
        <v>2014</v>
      </c>
      <c r="D3873" s="12" t="s">
        <v>379</v>
      </c>
      <c r="E3873" s="12" t="s">
        <v>368</v>
      </c>
      <c r="F3873" s="12">
        <v>6</v>
      </c>
      <c r="G3873" s="15">
        <v>30926.07</v>
      </c>
    </row>
    <row r="3874" spans="1:7" x14ac:dyDescent="0.2">
      <c r="A3874" s="12" t="s">
        <v>435</v>
      </c>
      <c r="B3874" s="12" t="s">
        <v>4</v>
      </c>
      <c r="C3874" s="12">
        <v>2014</v>
      </c>
      <c r="D3874" s="12" t="s">
        <v>382</v>
      </c>
      <c r="E3874" s="12" t="s">
        <v>377</v>
      </c>
      <c r="F3874" s="12">
        <v>3</v>
      </c>
      <c r="G3874" s="15">
        <v>30863.81</v>
      </c>
    </row>
    <row r="3875" spans="1:7" x14ac:dyDescent="0.2">
      <c r="A3875" s="12" t="s">
        <v>448</v>
      </c>
      <c r="B3875" s="12" t="s">
        <v>11</v>
      </c>
      <c r="C3875" s="12">
        <v>2010</v>
      </c>
      <c r="D3875" s="12" t="s">
        <v>382</v>
      </c>
      <c r="E3875" s="12" t="s">
        <v>375</v>
      </c>
      <c r="F3875" s="12">
        <v>1</v>
      </c>
      <c r="G3875" s="15">
        <v>28103.831495000013</v>
      </c>
    </row>
    <row r="3876" spans="1:7" x14ac:dyDescent="0.2">
      <c r="A3876" s="12" t="s">
        <v>448</v>
      </c>
      <c r="B3876" s="12" t="s">
        <v>11</v>
      </c>
      <c r="C3876" s="12">
        <v>2010</v>
      </c>
      <c r="D3876" s="12" t="s">
        <v>382</v>
      </c>
      <c r="E3876" s="12" t="s">
        <v>376</v>
      </c>
      <c r="F3876" s="12">
        <v>2</v>
      </c>
      <c r="G3876" s="15">
        <v>30496.991955000005</v>
      </c>
    </row>
    <row r="3877" spans="1:7" x14ac:dyDescent="0.2">
      <c r="A3877" s="12" t="s">
        <v>448</v>
      </c>
      <c r="B3877" s="12" t="s">
        <v>11</v>
      </c>
      <c r="C3877" s="12">
        <v>2010</v>
      </c>
      <c r="D3877" s="12" t="s">
        <v>382</v>
      </c>
      <c r="E3877" s="12" t="s">
        <v>377</v>
      </c>
      <c r="F3877" s="12">
        <v>3</v>
      </c>
      <c r="G3877" s="15">
        <v>31418.13296700002</v>
      </c>
    </row>
    <row r="3878" spans="1:7" x14ac:dyDescent="0.2">
      <c r="A3878" s="12" t="s">
        <v>448</v>
      </c>
      <c r="B3878" s="12" t="s">
        <v>11</v>
      </c>
      <c r="C3878" s="12">
        <v>2010</v>
      </c>
      <c r="D3878" s="12" t="s">
        <v>379</v>
      </c>
      <c r="E3878" s="12" t="s">
        <v>366</v>
      </c>
      <c r="F3878" s="12">
        <v>4</v>
      </c>
      <c r="G3878" s="15">
        <v>37793.873670000023</v>
      </c>
    </row>
    <row r="3879" spans="1:7" x14ac:dyDescent="0.2">
      <c r="A3879" s="12" t="s">
        <v>448</v>
      </c>
      <c r="B3879" s="12" t="s">
        <v>11</v>
      </c>
      <c r="C3879" s="12">
        <v>2010</v>
      </c>
      <c r="D3879" s="12" t="s">
        <v>379</v>
      </c>
      <c r="E3879" s="12" t="s">
        <v>367</v>
      </c>
      <c r="F3879" s="12">
        <v>5</v>
      </c>
      <c r="G3879" s="15">
        <v>35120.758575999993</v>
      </c>
    </row>
    <row r="3880" spans="1:7" x14ac:dyDescent="0.2">
      <c r="A3880" s="12" t="s">
        <v>448</v>
      </c>
      <c r="B3880" s="12" t="s">
        <v>11</v>
      </c>
      <c r="C3880" s="12">
        <v>2010</v>
      </c>
      <c r="D3880" s="12" t="s">
        <v>379</v>
      </c>
      <c r="E3880" s="12" t="s">
        <v>368</v>
      </c>
      <c r="F3880" s="12">
        <v>6</v>
      </c>
      <c r="G3880" s="15">
        <v>43185.25778</v>
      </c>
    </row>
    <row r="3881" spans="1:7" x14ac:dyDescent="0.2">
      <c r="A3881" s="12" t="s">
        <v>448</v>
      </c>
      <c r="B3881" s="12" t="s">
        <v>11</v>
      </c>
      <c r="C3881" s="12">
        <v>2010</v>
      </c>
      <c r="D3881" s="12" t="s">
        <v>380</v>
      </c>
      <c r="E3881" s="12" t="s">
        <v>369</v>
      </c>
      <c r="F3881" s="12">
        <v>7</v>
      </c>
      <c r="G3881" s="15">
        <v>59214.917487999977</v>
      </c>
    </row>
    <row r="3882" spans="1:7" x14ac:dyDescent="0.2">
      <c r="A3882" s="12" t="s">
        <v>448</v>
      </c>
      <c r="B3882" s="12" t="s">
        <v>11</v>
      </c>
      <c r="C3882" s="12">
        <v>2010</v>
      </c>
      <c r="D3882" s="12" t="s">
        <v>380</v>
      </c>
      <c r="E3882" s="12" t="s">
        <v>370</v>
      </c>
      <c r="F3882" s="12">
        <v>8</v>
      </c>
      <c r="G3882" s="15">
        <v>46373.128141000037</v>
      </c>
    </row>
    <row r="3883" spans="1:7" x14ac:dyDescent="0.2">
      <c r="A3883" s="12" t="s">
        <v>448</v>
      </c>
      <c r="B3883" s="12" t="s">
        <v>11</v>
      </c>
      <c r="C3883" s="12">
        <v>2010</v>
      </c>
      <c r="D3883" s="12" t="s">
        <v>380</v>
      </c>
      <c r="E3883" s="12" t="s">
        <v>371</v>
      </c>
      <c r="F3883" s="12">
        <v>9</v>
      </c>
      <c r="G3883" s="15">
        <v>76454.703601999907</v>
      </c>
    </row>
    <row r="3884" spans="1:7" x14ac:dyDescent="0.2">
      <c r="A3884" s="12" t="s">
        <v>448</v>
      </c>
      <c r="B3884" s="12" t="s">
        <v>11</v>
      </c>
      <c r="C3884" s="12">
        <v>2010</v>
      </c>
      <c r="D3884" s="12" t="s">
        <v>381</v>
      </c>
      <c r="E3884" s="12" t="s">
        <v>372</v>
      </c>
      <c r="F3884" s="12">
        <v>10</v>
      </c>
      <c r="G3884" s="15">
        <v>134206.6325009999</v>
      </c>
    </row>
    <row r="3885" spans="1:7" x14ac:dyDescent="0.2">
      <c r="A3885" s="12" t="s">
        <v>448</v>
      </c>
      <c r="B3885" s="12" t="s">
        <v>11</v>
      </c>
      <c r="C3885" s="12">
        <v>2010</v>
      </c>
      <c r="D3885" s="12" t="s">
        <v>381</v>
      </c>
      <c r="E3885" s="12" t="s">
        <v>373</v>
      </c>
      <c r="F3885" s="12">
        <v>11</v>
      </c>
      <c r="G3885" s="15">
        <v>193511.85801000008</v>
      </c>
    </row>
    <row r="3886" spans="1:7" x14ac:dyDescent="0.2">
      <c r="A3886" s="12" t="s">
        <v>448</v>
      </c>
      <c r="B3886" s="12" t="s">
        <v>11</v>
      </c>
      <c r="C3886" s="12">
        <v>2010</v>
      </c>
      <c r="D3886" s="12" t="s">
        <v>381</v>
      </c>
      <c r="E3886" s="12" t="s">
        <v>374</v>
      </c>
      <c r="F3886" s="12">
        <v>12</v>
      </c>
      <c r="G3886" s="15">
        <v>317892.98653899995</v>
      </c>
    </row>
    <row r="3887" spans="1:7" x14ac:dyDescent="0.2">
      <c r="A3887" s="12" t="s">
        <v>448</v>
      </c>
      <c r="B3887" s="12" t="s">
        <v>11</v>
      </c>
      <c r="C3887" s="12">
        <v>2011</v>
      </c>
      <c r="D3887" s="12" t="s">
        <v>382</v>
      </c>
      <c r="E3887" s="12" t="s">
        <v>375</v>
      </c>
      <c r="F3887" s="12">
        <v>1</v>
      </c>
      <c r="G3887" s="15">
        <v>290908.97343900066</v>
      </c>
    </row>
    <row r="3888" spans="1:7" x14ac:dyDescent="0.2">
      <c r="A3888" s="12" t="s">
        <v>448</v>
      </c>
      <c r="B3888" s="12" t="s">
        <v>11</v>
      </c>
      <c r="C3888" s="12">
        <v>2011</v>
      </c>
      <c r="D3888" s="12" t="s">
        <v>382</v>
      </c>
      <c r="E3888" s="12" t="s">
        <v>376</v>
      </c>
      <c r="F3888" s="12">
        <v>2</v>
      </c>
      <c r="G3888" s="15">
        <v>370352.87000900076</v>
      </c>
    </row>
    <row r="3889" spans="1:7" x14ac:dyDescent="0.2">
      <c r="A3889" s="12" t="s">
        <v>448</v>
      </c>
      <c r="B3889" s="12" t="s">
        <v>11</v>
      </c>
      <c r="C3889" s="12">
        <v>2011</v>
      </c>
      <c r="D3889" s="12" t="s">
        <v>382</v>
      </c>
      <c r="E3889" s="12" t="s">
        <v>377</v>
      </c>
      <c r="F3889" s="12">
        <v>3</v>
      </c>
      <c r="G3889" s="15">
        <v>539960.21588700078</v>
      </c>
    </row>
    <row r="3890" spans="1:7" x14ac:dyDescent="0.2">
      <c r="A3890" s="12" t="s">
        <v>448</v>
      </c>
      <c r="B3890" s="12" t="s">
        <v>11</v>
      </c>
      <c r="C3890" s="12">
        <v>2011</v>
      </c>
      <c r="D3890" s="12" t="s">
        <v>379</v>
      </c>
      <c r="E3890" s="12" t="s">
        <v>366</v>
      </c>
      <c r="F3890" s="12">
        <v>4</v>
      </c>
      <c r="G3890" s="15">
        <v>528843.30820299999</v>
      </c>
    </row>
    <row r="3891" spans="1:7" x14ac:dyDescent="0.2">
      <c r="A3891" s="12" t="s">
        <v>448</v>
      </c>
      <c r="B3891" s="12" t="s">
        <v>11</v>
      </c>
      <c r="C3891" s="12">
        <v>2011</v>
      </c>
      <c r="D3891" s="12" t="s">
        <v>379</v>
      </c>
      <c r="E3891" s="12" t="s">
        <v>367</v>
      </c>
      <c r="F3891" s="12">
        <v>5</v>
      </c>
      <c r="G3891" s="15">
        <v>584572.33919899969</v>
      </c>
    </row>
    <row r="3892" spans="1:7" x14ac:dyDescent="0.2">
      <c r="A3892" s="12" t="s">
        <v>448</v>
      </c>
      <c r="B3892" s="12" t="s">
        <v>11</v>
      </c>
      <c r="C3892" s="12">
        <v>2011</v>
      </c>
      <c r="D3892" s="12" t="s">
        <v>379</v>
      </c>
      <c r="E3892" s="12" t="s">
        <v>368</v>
      </c>
      <c r="F3892" s="12">
        <v>6</v>
      </c>
      <c r="G3892" s="15">
        <v>612522.64724599989</v>
      </c>
    </row>
    <row r="3893" spans="1:7" x14ac:dyDescent="0.2">
      <c r="A3893" s="12" t="s">
        <v>448</v>
      </c>
      <c r="B3893" s="12" t="s">
        <v>11</v>
      </c>
      <c r="C3893" s="12">
        <v>2011</v>
      </c>
      <c r="D3893" s="12" t="s">
        <v>380</v>
      </c>
      <c r="E3893" s="12" t="s">
        <v>369</v>
      </c>
      <c r="F3893" s="12">
        <v>7</v>
      </c>
      <c r="G3893" s="15">
        <v>559791.83991300175</v>
      </c>
    </row>
    <row r="3894" spans="1:7" x14ac:dyDescent="0.2">
      <c r="A3894" s="12" t="s">
        <v>448</v>
      </c>
      <c r="B3894" s="12" t="s">
        <v>11</v>
      </c>
      <c r="C3894" s="12">
        <v>2011</v>
      </c>
      <c r="D3894" s="12" t="s">
        <v>380</v>
      </c>
      <c r="E3894" s="12" t="s">
        <v>370</v>
      </c>
      <c r="F3894" s="12">
        <v>8</v>
      </c>
      <c r="G3894" s="15">
        <v>623775.01683700178</v>
      </c>
    </row>
    <row r="3895" spans="1:7" x14ac:dyDescent="0.2">
      <c r="A3895" s="12" t="s">
        <v>448</v>
      </c>
      <c r="B3895" s="12" t="s">
        <v>11</v>
      </c>
      <c r="C3895" s="12">
        <v>2011</v>
      </c>
      <c r="D3895" s="12" t="s">
        <v>380</v>
      </c>
      <c r="E3895" s="12" t="s">
        <v>371</v>
      </c>
      <c r="F3895" s="12">
        <v>9</v>
      </c>
      <c r="G3895" s="15">
        <v>659853.03965800186</v>
      </c>
    </row>
    <row r="3896" spans="1:7" x14ac:dyDescent="0.2">
      <c r="A3896" s="12" t="s">
        <v>448</v>
      </c>
      <c r="B3896" s="12" t="s">
        <v>11</v>
      </c>
      <c r="C3896" s="12">
        <v>2011</v>
      </c>
      <c r="D3896" s="12" t="s">
        <v>381</v>
      </c>
      <c r="E3896" s="12" t="s">
        <v>372</v>
      </c>
      <c r="F3896" s="12">
        <v>10</v>
      </c>
      <c r="G3896" s="15">
        <v>787295.60743499966</v>
      </c>
    </row>
    <row r="3897" spans="1:7" x14ac:dyDescent="0.2">
      <c r="A3897" s="12" t="s">
        <v>448</v>
      </c>
      <c r="B3897" s="12" t="s">
        <v>11</v>
      </c>
      <c r="C3897" s="12">
        <v>2011</v>
      </c>
      <c r="D3897" s="12" t="s">
        <v>381</v>
      </c>
      <c r="E3897" s="12" t="s">
        <v>373</v>
      </c>
      <c r="F3897" s="12">
        <v>11</v>
      </c>
      <c r="G3897" s="15">
        <v>917185.52043000166</v>
      </c>
    </row>
    <row r="3898" spans="1:7" x14ac:dyDescent="0.2">
      <c r="A3898" s="12" t="s">
        <v>448</v>
      </c>
      <c r="B3898" s="12" t="s">
        <v>11</v>
      </c>
      <c r="C3898" s="12">
        <v>2011</v>
      </c>
      <c r="D3898" s="12" t="s">
        <v>381</v>
      </c>
      <c r="E3898" s="12" t="s">
        <v>374</v>
      </c>
      <c r="F3898" s="12">
        <v>12</v>
      </c>
      <c r="G3898" s="15">
        <v>976824.88533400255</v>
      </c>
    </row>
    <row r="3899" spans="1:7" x14ac:dyDescent="0.2">
      <c r="A3899" s="12" t="s">
        <v>448</v>
      </c>
      <c r="B3899" s="12" t="s">
        <v>11</v>
      </c>
      <c r="C3899" s="12">
        <v>2012</v>
      </c>
      <c r="D3899" s="12" t="s">
        <v>382</v>
      </c>
      <c r="E3899" s="12" t="s">
        <v>375</v>
      </c>
      <c r="F3899" s="12">
        <v>1</v>
      </c>
      <c r="G3899" s="15">
        <v>904677.87044300186</v>
      </c>
    </row>
    <row r="3900" spans="1:7" x14ac:dyDescent="0.2">
      <c r="A3900" s="12" t="s">
        <v>448</v>
      </c>
      <c r="B3900" s="12" t="s">
        <v>11</v>
      </c>
      <c r="C3900" s="12">
        <v>2012</v>
      </c>
      <c r="D3900" s="12" t="s">
        <v>382</v>
      </c>
      <c r="E3900" s="12" t="s">
        <v>376</v>
      </c>
      <c r="F3900" s="12">
        <v>2</v>
      </c>
      <c r="G3900" s="15">
        <v>1037575.0379300023</v>
      </c>
    </row>
    <row r="3901" spans="1:7" x14ac:dyDescent="0.2">
      <c r="A3901" s="12" t="s">
        <v>448</v>
      </c>
      <c r="B3901" s="12" t="s">
        <v>11</v>
      </c>
      <c r="C3901" s="12">
        <v>2012</v>
      </c>
      <c r="D3901" s="12" t="s">
        <v>382</v>
      </c>
      <c r="E3901" s="12" t="s">
        <v>377</v>
      </c>
      <c r="F3901" s="12">
        <v>3</v>
      </c>
      <c r="G3901" s="15">
        <v>1059989.4691140028</v>
      </c>
    </row>
    <row r="3902" spans="1:7" x14ac:dyDescent="0.2">
      <c r="A3902" s="12" t="s">
        <v>448</v>
      </c>
      <c r="B3902" s="12" t="s">
        <v>11</v>
      </c>
      <c r="C3902" s="12">
        <v>2012</v>
      </c>
      <c r="D3902" s="12" t="s">
        <v>379</v>
      </c>
      <c r="E3902" s="12" t="s">
        <v>366</v>
      </c>
      <c r="F3902" s="12">
        <v>4</v>
      </c>
      <c r="G3902" s="15">
        <v>1085654.9862420012</v>
      </c>
    </row>
    <row r="3903" spans="1:7" x14ac:dyDescent="0.2">
      <c r="A3903" s="12" t="s">
        <v>448</v>
      </c>
      <c r="B3903" s="12" t="s">
        <v>11</v>
      </c>
      <c r="C3903" s="12">
        <v>2012</v>
      </c>
      <c r="D3903" s="12" t="s">
        <v>379</v>
      </c>
      <c r="E3903" s="12" t="s">
        <v>367</v>
      </c>
      <c r="F3903" s="12">
        <v>5</v>
      </c>
      <c r="G3903" s="15">
        <v>1055943.673304002</v>
      </c>
    </row>
    <row r="3904" spans="1:7" x14ac:dyDescent="0.2">
      <c r="A3904" s="12" t="s">
        <v>448</v>
      </c>
      <c r="B3904" s="12" t="s">
        <v>11</v>
      </c>
      <c r="C3904" s="12">
        <v>2012</v>
      </c>
      <c r="D3904" s="12" t="s">
        <v>379</v>
      </c>
      <c r="E3904" s="12" t="s">
        <v>368</v>
      </c>
      <c r="F3904" s="12">
        <v>6</v>
      </c>
      <c r="G3904" s="15">
        <v>990506.53854800249</v>
      </c>
    </row>
    <row r="3905" spans="1:7" x14ac:dyDescent="0.2">
      <c r="A3905" s="12" t="s">
        <v>448</v>
      </c>
      <c r="B3905" s="12" t="s">
        <v>11</v>
      </c>
      <c r="C3905" s="12">
        <v>2012</v>
      </c>
      <c r="D3905" s="12" t="s">
        <v>380</v>
      </c>
      <c r="E3905" s="12" t="s">
        <v>369</v>
      </c>
      <c r="F3905" s="12">
        <v>7</v>
      </c>
      <c r="G3905" s="15">
        <v>983471.54984700028</v>
      </c>
    </row>
    <row r="3906" spans="1:7" x14ac:dyDescent="0.2">
      <c r="A3906" s="12" t="s">
        <v>448</v>
      </c>
      <c r="B3906" s="12" t="s">
        <v>11</v>
      </c>
      <c r="C3906" s="12">
        <v>2012</v>
      </c>
      <c r="D3906" s="12" t="s">
        <v>380</v>
      </c>
      <c r="E3906" s="12" t="s">
        <v>370</v>
      </c>
      <c r="F3906" s="12">
        <v>8</v>
      </c>
      <c r="G3906" s="15">
        <v>1016289.4559820005</v>
      </c>
    </row>
    <row r="3907" spans="1:7" x14ac:dyDescent="0.2">
      <c r="A3907" s="12" t="s">
        <v>448</v>
      </c>
      <c r="B3907" s="12" t="s">
        <v>11</v>
      </c>
      <c r="C3907" s="12">
        <v>2012</v>
      </c>
      <c r="D3907" s="12" t="s">
        <v>380</v>
      </c>
      <c r="E3907" s="12" t="s">
        <v>371</v>
      </c>
      <c r="F3907" s="12">
        <v>9</v>
      </c>
      <c r="G3907" s="15">
        <v>1010013.0540179999</v>
      </c>
    </row>
    <row r="3908" spans="1:7" x14ac:dyDescent="0.2">
      <c r="A3908" s="12" t="s">
        <v>448</v>
      </c>
      <c r="B3908" s="12" t="s">
        <v>11</v>
      </c>
      <c r="C3908" s="12">
        <v>2012</v>
      </c>
      <c r="D3908" s="12" t="s">
        <v>381</v>
      </c>
      <c r="E3908" s="12" t="s">
        <v>372</v>
      </c>
      <c r="F3908" s="12">
        <v>10</v>
      </c>
      <c r="G3908" s="15">
        <v>1084553.2293400026</v>
      </c>
    </row>
    <row r="3909" spans="1:7" x14ac:dyDescent="0.2">
      <c r="A3909" s="12" t="s">
        <v>448</v>
      </c>
      <c r="B3909" s="12" t="s">
        <v>11</v>
      </c>
      <c r="C3909" s="12">
        <v>2012</v>
      </c>
      <c r="D3909" s="12" t="s">
        <v>381</v>
      </c>
      <c r="E3909" s="12" t="s">
        <v>373</v>
      </c>
      <c r="F3909" s="12">
        <v>11</v>
      </c>
      <c r="G3909" s="15">
        <v>1156230.6429200023</v>
      </c>
    </row>
    <row r="3910" spans="1:7" x14ac:dyDescent="0.2">
      <c r="A3910" s="12" t="s">
        <v>448</v>
      </c>
      <c r="B3910" s="12" t="s">
        <v>11</v>
      </c>
      <c r="C3910" s="12">
        <v>2012</v>
      </c>
      <c r="D3910" s="12" t="s">
        <v>381</v>
      </c>
      <c r="E3910" s="12" t="s">
        <v>374</v>
      </c>
      <c r="F3910" s="12">
        <v>12</v>
      </c>
      <c r="G3910" s="15">
        <v>1232956.2704600021</v>
      </c>
    </row>
    <row r="3911" spans="1:7" x14ac:dyDescent="0.2">
      <c r="A3911" s="12" t="s">
        <v>448</v>
      </c>
      <c r="B3911" s="12" t="s">
        <v>11</v>
      </c>
      <c r="C3911" s="12">
        <v>2013</v>
      </c>
      <c r="D3911" s="12" t="s">
        <v>382</v>
      </c>
      <c r="E3911" s="12" t="s">
        <v>375</v>
      </c>
      <c r="F3911" s="12">
        <v>1</v>
      </c>
      <c r="G3911" s="15">
        <v>1153557.5278210007</v>
      </c>
    </row>
    <row r="3912" spans="1:7" x14ac:dyDescent="0.2">
      <c r="A3912" s="12" t="s">
        <v>448</v>
      </c>
      <c r="B3912" s="12" t="s">
        <v>11</v>
      </c>
      <c r="C3912" s="12">
        <v>2013</v>
      </c>
      <c r="D3912" s="12" t="s">
        <v>382</v>
      </c>
      <c r="E3912" s="12" t="s">
        <v>376</v>
      </c>
      <c r="F3912" s="12">
        <v>2</v>
      </c>
      <c r="G3912" s="15">
        <v>1103996.5292440031</v>
      </c>
    </row>
    <row r="3913" spans="1:7" x14ac:dyDescent="0.2">
      <c r="A3913" s="12" t="s">
        <v>448</v>
      </c>
      <c r="B3913" s="12" t="s">
        <v>11</v>
      </c>
      <c r="C3913" s="12">
        <v>2013</v>
      </c>
      <c r="D3913" s="12" t="s">
        <v>382</v>
      </c>
      <c r="E3913" s="12" t="s">
        <v>377</v>
      </c>
      <c r="F3913" s="12">
        <v>3</v>
      </c>
      <c r="G3913" s="15">
        <v>1198937.2686839995</v>
      </c>
    </row>
    <row r="3914" spans="1:7" x14ac:dyDescent="0.2">
      <c r="A3914" s="12" t="s">
        <v>448</v>
      </c>
      <c r="B3914" s="12" t="s">
        <v>11</v>
      </c>
      <c r="C3914" s="12">
        <v>2013</v>
      </c>
      <c r="D3914" s="12" t="s">
        <v>379</v>
      </c>
      <c r="E3914" s="12" t="s">
        <v>366</v>
      </c>
      <c r="F3914" s="12">
        <v>4</v>
      </c>
      <c r="G3914" s="15">
        <v>1238139.9463120014</v>
      </c>
    </row>
    <row r="3915" spans="1:7" x14ac:dyDescent="0.2">
      <c r="A3915" s="12" t="s">
        <v>448</v>
      </c>
      <c r="B3915" s="12" t="s">
        <v>11</v>
      </c>
      <c r="C3915" s="12">
        <v>2013</v>
      </c>
      <c r="D3915" s="12" t="s">
        <v>379</v>
      </c>
      <c r="E3915" s="12" t="s">
        <v>367</v>
      </c>
      <c r="F3915" s="12">
        <v>5</v>
      </c>
      <c r="G3915" s="15">
        <v>1160565.4241290011</v>
      </c>
    </row>
    <row r="3916" spans="1:7" x14ac:dyDescent="0.2">
      <c r="A3916" s="12" t="s">
        <v>448</v>
      </c>
      <c r="B3916" s="12" t="s">
        <v>11</v>
      </c>
      <c r="C3916" s="12">
        <v>2013</v>
      </c>
      <c r="D3916" s="12" t="s">
        <v>379</v>
      </c>
      <c r="E3916" s="12" t="s">
        <v>368</v>
      </c>
      <c r="F3916" s="12">
        <v>6</v>
      </c>
      <c r="G3916" s="15">
        <v>1110850.9020290035</v>
      </c>
    </row>
    <row r="3917" spans="1:7" x14ac:dyDescent="0.2">
      <c r="A3917" s="12" t="s">
        <v>448</v>
      </c>
      <c r="B3917" s="12" t="s">
        <v>11</v>
      </c>
      <c r="C3917" s="12">
        <v>2013</v>
      </c>
      <c r="D3917" s="12" t="s">
        <v>380</v>
      </c>
      <c r="E3917" s="12" t="s">
        <v>369</v>
      </c>
      <c r="F3917" s="12">
        <v>7</v>
      </c>
      <c r="G3917" s="15">
        <v>1161287.8876540018</v>
      </c>
    </row>
    <row r="3918" spans="1:7" x14ac:dyDescent="0.2">
      <c r="A3918" s="12" t="s">
        <v>448</v>
      </c>
      <c r="B3918" s="12" t="s">
        <v>11</v>
      </c>
      <c r="C3918" s="12">
        <v>2013</v>
      </c>
      <c r="D3918" s="12" t="s">
        <v>380</v>
      </c>
      <c r="E3918" s="12" t="s">
        <v>370</v>
      </c>
      <c r="F3918" s="12">
        <v>8</v>
      </c>
      <c r="G3918" s="15">
        <v>1109740.114337005</v>
      </c>
    </row>
    <row r="3919" spans="1:7" x14ac:dyDescent="0.2">
      <c r="A3919" s="12" t="s">
        <v>448</v>
      </c>
      <c r="B3919" s="12" t="s">
        <v>11</v>
      </c>
      <c r="C3919" s="12">
        <v>2013</v>
      </c>
      <c r="D3919" s="12" t="s">
        <v>380</v>
      </c>
      <c r="E3919" s="12" t="s">
        <v>371</v>
      </c>
      <c r="F3919" s="12">
        <v>9</v>
      </c>
      <c r="G3919" s="15">
        <v>1209909.6836240054</v>
      </c>
    </row>
    <row r="3920" spans="1:7" x14ac:dyDescent="0.2">
      <c r="A3920" s="12" t="s">
        <v>448</v>
      </c>
      <c r="B3920" s="12" t="s">
        <v>11</v>
      </c>
      <c r="C3920" s="12">
        <v>2013</v>
      </c>
      <c r="D3920" s="12" t="s">
        <v>381</v>
      </c>
      <c r="E3920" s="12" t="s">
        <v>372</v>
      </c>
      <c r="F3920" s="12">
        <v>10</v>
      </c>
      <c r="G3920" s="15">
        <v>1388132.4072160018</v>
      </c>
    </row>
    <row r="3921" spans="1:7" x14ac:dyDescent="0.2">
      <c r="A3921" s="12" t="s">
        <v>448</v>
      </c>
      <c r="B3921" s="12" t="s">
        <v>11</v>
      </c>
      <c r="C3921" s="12">
        <v>2013</v>
      </c>
      <c r="D3921" s="12" t="s">
        <v>381</v>
      </c>
      <c r="E3921" s="12" t="s">
        <v>373</v>
      </c>
      <c r="F3921" s="12">
        <v>11</v>
      </c>
      <c r="G3921" s="15">
        <v>1538097.7756940033</v>
      </c>
    </row>
    <row r="3922" spans="1:7" x14ac:dyDescent="0.2">
      <c r="A3922" s="12" t="s">
        <v>448</v>
      </c>
      <c r="B3922" s="12" t="s">
        <v>11</v>
      </c>
      <c r="C3922" s="12">
        <v>2013</v>
      </c>
      <c r="D3922" s="12" t="s">
        <v>381</v>
      </c>
      <c r="E3922" s="12" t="s">
        <v>374</v>
      </c>
      <c r="F3922" s="12">
        <v>12</v>
      </c>
      <c r="G3922" s="15">
        <v>1725829.9255750033</v>
      </c>
    </row>
    <row r="3923" spans="1:7" x14ac:dyDescent="0.2">
      <c r="A3923" s="12" t="s">
        <v>448</v>
      </c>
      <c r="B3923" s="12" t="s">
        <v>11</v>
      </c>
      <c r="C3923" s="12">
        <v>2014</v>
      </c>
      <c r="D3923" s="12" t="s">
        <v>382</v>
      </c>
      <c r="E3923" s="12" t="s">
        <v>375</v>
      </c>
      <c r="F3923" s="12">
        <v>1</v>
      </c>
      <c r="G3923" s="15">
        <v>1572965.6720620007</v>
      </c>
    </row>
    <row r="3924" spans="1:7" x14ac:dyDescent="0.2">
      <c r="A3924" s="12" t="s">
        <v>448</v>
      </c>
      <c r="B3924" s="12" t="s">
        <v>11</v>
      </c>
      <c r="C3924" s="12">
        <v>2014</v>
      </c>
      <c r="D3924" s="12" t="s">
        <v>382</v>
      </c>
      <c r="E3924" s="12" t="s">
        <v>376</v>
      </c>
      <c r="F3924" s="12">
        <v>2</v>
      </c>
      <c r="G3924" s="15">
        <v>1627222.6836080025</v>
      </c>
    </row>
    <row r="3925" spans="1:7" x14ac:dyDescent="0.2">
      <c r="A3925" s="12" t="s">
        <v>448</v>
      </c>
      <c r="B3925" s="12" t="s">
        <v>11</v>
      </c>
      <c r="C3925" s="12">
        <v>2014</v>
      </c>
      <c r="D3925" s="12" t="s">
        <v>382</v>
      </c>
      <c r="E3925" s="12" t="s">
        <v>377</v>
      </c>
      <c r="F3925" s="12">
        <v>3</v>
      </c>
      <c r="G3925" s="15">
        <v>1777964.7003940034</v>
      </c>
    </row>
    <row r="3926" spans="1:7" x14ac:dyDescent="0.2">
      <c r="A3926" s="12" t="s">
        <v>448</v>
      </c>
      <c r="B3926" s="12" t="s">
        <v>11</v>
      </c>
      <c r="C3926" s="12">
        <v>2014</v>
      </c>
      <c r="D3926" s="12" t="s">
        <v>379</v>
      </c>
      <c r="E3926" s="12" t="s">
        <v>366</v>
      </c>
      <c r="F3926" s="12">
        <v>4</v>
      </c>
      <c r="G3926" s="15">
        <v>1806465.8868990033</v>
      </c>
    </row>
    <row r="3927" spans="1:7" x14ac:dyDescent="0.2">
      <c r="A3927" s="12" t="s">
        <v>448</v>
      </c>
      <c r="B3927" s="12" t="s">
        <v>11</v>
      </c>
      <c r="C3927" s="12">
        <v>2014</v>
      </c>
      <c r="D3927" s="12" t="s">
        <v>379</v>
      </c>
      <c r="E3927" s="12" t="s">
        <v>367</v>
      </c>
      <c r="F3927" s="12">
        <v>5</v>
      </c>
      <c r="G3927" s="15">
        <v>1687096.8491410061</v>
      </c>
    </row>
    <row r="3928" spans="1:7" x14ac:dyDescent="0.2">
      <c r="A3928" s="12" t="s">
        <v>448</v>
      </c>
      <c r="B3928" s="12" t="s">
        <v>11</v>
      </c>
      <c r="C3928" s="12">
        <v>2014</v>
      </c>
      <c r="D3928" s="12" t="s">
        <v>379</v>
      </c>
      <c r="E3928" s="12" t="s">
        <v>368</v>
      </c>
      <c r="F3928" s="12">
        <v>6</v>
      </c>
      <c r="G3928" s="15">
        <v>1583260.7774010068</v>
      </c>
    </row>
    <row r="3929" spans="1:7" x14ac:dyDescent="0.2">
      <c r="A3929" s="12" t="s">
        <v>448</v>
      </c>
      <c r="B3929" s="12" t="s">
        <v>11</v>
      </c>
      <c r="C3929" s="12">
        <v>2014</v>
      </c>
      <c r="D3929" s="12" t="s">
        <v>380</v>
      </c>
      <c r="E3929" s="12" t="s">
        <v>369</v>
      </c>
      <c r="F3929" s="12">
        <v>7</v>
      </c>
      <c r="G3929" s="15">
        <v>1702232.4602160035</v>
      </c>
    </row>
    <row r="3930" spans="1:7" x14ac:dyDescent="0.2">
      <c r="A3930" s="12" t="s">
        <v>448</v>
      </c>
      <c r="B3930" s="12" t="s">
        <v>11</v>
      </c>
      <c r="C3930" s="12">
        <v>2014</v>
      </c>
      <c r="D3930" s="12" t="s">
        <v>380</v>
      </c>
      <c r="E3930" s="12" t="s">
        <v>370</v>
      </c>
      <c r="F3930" s="12">
        <v>8</v>
      </c>
      <c r="G3930" s="15">
        <v>1620783.7273320018</v>
      </c>
    </row>
    <row r="3931" spans="1:7" x14ac:dyDescent="0.2">
      <c r="A3931" s="12" t="s">
        <v>448</v>
      </c>
      <c r="B3931" s="12" t="s">
        <v>11</v>
      </c>
      <c r="C3931" s="12">
        <v>2014</v>
      </c>
      <c r="D3931" s="12" t="s">
        <v>380</v>
      </c>
      <c r="E3931" s="12" t="s">
        <v>371</v>
      </c>
      <c r="F3931" s="12">
        <v>9</v>
      </c>
      <c r="G3931" s="15">
        <v>1879922.3669490023</v>
      </c>
    </row>
    <row r="3932" spans="1:7" x14ac:dyDescent="0.2">
      <c r="A3932" s="12" t="s">
        <v>448</v>
      </c>
      <c r="B3932" s="12" t="s">
        <v>11</v>
      </c>
      <c r="C3932" s="12">
        <v>2014</v>
      </c>
      <c r="D3932" s="12" t="s">
        <v>381</v>
      </c>
      <c r="E3932" s="12" t="s">
        <v>372</v>
      </c>
      <c r="F3932" s="12">
        <v>10</v>
      </c>
      <c r="G3932" s="15">
        <v>2156734.2708170041</v>
      </c>
    </row>
    <row r="3933" spans="1:7" x14ac:dyDescent="0.2">
      <c r="A3933" s="12" t="s">
        <v>448</v>
      </c>
      <c r="B3933" s="12" t="s">
        <v>11</v>
      </c>
      <c r="C3933" s="12">
        <v>2014</v>
      </c>
      <c r="D3933" s="12" t="s">
        <v>381</v>
      </c>
      <c r="E3933" s="12" t="s">
        <v>373</v>
      </c>
      <c r="F3933" s="12">
        <v>11</v>
      </c>
      <c r="G3933" s="15">
        <v>2012548.6105780036</v>
      </c>
    </row>
    <row r="3934" spans="1:7" x14ac:dyDescent="0.2">
      <c r="A3934" s="12" t="s">
        <v>448</v>
      </c>
      <c r="B3934" s="12" t="s">
        <v>11</v>
      </c>
      <c r="C3934" s="12">
        <v>2014</v>
      </c>
      <c r="D3934" s="12" t="s">
        <v>381</v>
      </c>
      <c r="E3934" s="12" t="s">
        <v>374</v>
      </c>
      <c r="F3934" s="12">
        <v>12</v>
      </c>
      <c r="G3934" s="15">
        <v>3187852.2911590049</v>
      </c>
    </row>
    <row r="3935" spans="1:7" x14ac:dyDescent="0.2">
      <c r="A3935" s="12" t="s">
        <v>448</v>
      </c>
      <c r="B3935" s="12" t="s">
        <v>74</v>
      </c>
      <c r="C3935" s="12">
        <v>2010</v>
      </c>
      <c r="D3935" s="12" t="s">
        <v>382</v>
      </c>
      <c r="E3935" s="12" t="s">
        <v>375</v>
      </c>
      <c r="F3935" s="12">
        <v>1</v>
      </c>
      <c r="G3935" s="15">
        <v>38500</v>
      </c>
    </row>
    <row r="3936" spans="1:7" x14ac:dyDescent="0.2">
      <c r="A3936" s="12" t="s">
        <v>448</v>
      </c>
      <c r="B3936" s="12" t="s">
        <v>74</v>
      </c>
      <c r="C3936" s="12">
        <v>2010</v>
      </c>
      <c r="D3936" s="12" t="s">
        <v>382</v>
      </c>
      <c r="E3936" s="12" t="s">
        <v>376</v>
      </c>
      <c r="F3936" s="12">
        <v>2</v>
      </c>
      <c r="G3936" s="15">
        <v>41496</v>
      </c>
    </row>
    <row r="3937" spans="1:7" x14ac:dyDescent="0.2">
      <c r="A3937" s="12" t="s">
        <v>448</v>
      </c>
      <c r="B3937" s="12" t="s">
        <v>74</v>
      </c>
      <c r="C3937" s="12">
        <v>2010</v>
      </c>
      <c r="D3937" s="12" t="s">
        <v>382</v>
      </c>
      <c r="E3937" s="12" t="s">
        <v>377</v>
      </c>
      <c r="F3937" s="12">
        <v>3</v>
      </c>
      <c r="G3937" s="15">
        <v>39480</v>
      </c>
    </row>
    <row r="3938" spans="1:7" x14ac:dyDescent="0.2">
      <c r="A3938" s="12" t="s">
        <v>448</v>
      </c>
      <c r="B3938" s="12" t="s">
        <v>74</v>
      </c>
      <c r="C3938" s="12">
        <v>2010</v>
      </c>
      <c r="D3938" s="12" t="s">
        <v>379</v>
      </c>
      <c r="E3938" s="12" t="s">
        <v>366</v>
      </c>
      <c r="F3938" s="12">
        <v>4</v>
      </c>
      <c r="G3938" s="15">
        <v>52276</v>
      </c>
    </row>
    <row r="3939" spans="1:7" x14ac:dyDescent="0.2">
      <c r="A3939" s="12" t="s">
        <v>448</v>
      </c>
      <c r="B3939" s="12" t="s">
        <v>74</v>
      </c>
      <c r="C3939" s="12">
        <v>2010</v>
      </c>
      <c r="D3939" s="12" t="s">
        <v>379</v>
      </c>
      <c r="E3939" s="12" t="s">
        <v>367</v>
      </c>
      <c r="F3939" s="12">
        <v>5</v>
      </c>
      <c r="G3939" s="15">
        <v>47600</v>
      </c>
    </row>
    <row r="3940" spans="1:7" x14ac:dyDescent="0.2">
      <c r="A3940" s="12" t="s">
        <v>448</v>
      </c>
      <c r="B3940" s="12" t="s">
        <v>74</v>
      </c>
      <c r="C3940" s="12">
        <v>2010</v>
      </c>
      <c r="D3940" s="12" t="s">
        <v>379</v>
      </c>
      <c r="E3940" s="12" t="s">
        <v>368</v>
      </c>
      <c r="F3940" s="12">
        <v>6</v>
      </c>
      <c r="G3940" s="15">
        <v>58660</v>
      </c>
    </row>
    <row r="3941" spans="1:7" x14ac:dyDescent="0.2">
      <c r="A3941" s="12" t="s">
        <v>448</v>
      </c>
      <c r="B3941" s="12" t="s">
        <v>74</v>
      </c>
      <c r="C3941" s="12">
        <v>2010</v>
      </c>
      <c r="D3941" s="12" t="s">
        <v>380</v>
      </c>
      <c r="E3941" s="12" t="s">
        <v>369</v>
      </c>
      <c r="F3941" s="12">
        <v>7</v>
      </c>
      <c r="G3941" s="15">
        <v>73920</v>
      </c>
    </row>
    <row r="3942" spans="1:7" x14ac:dyDescent="0.2">
      <c r="A3942" s="12" t="s">
        <v>448</v>
      </c>
      <c r="B3942" s="12" t="s">
        <v>74</v>
      </c>
      <c r="C3942" s="12">
        <v>2010</v>
      </c>
      <c r="D3942" s="12" t="s">
        <v>380</v>
      </c>
      <c r="E3942" s="12" t="s">
        <v>370</v>
      </c>
      <c r="F3942" s="12">
        <v>8</v>
      </c>
      <c r="G3942" s="15">
        <v>61852</v>
      </c>
    </row>
    <row r="3943" spans="1:7" x14ac:dyDescent="0.2">
      <c r="A3943" s="12" t="s">
        <v>448</v>
      </c>
      <c r="B3943" s="12" t="s">
        <v>74</v>
      </c>
      <c r="C3943" s="12">
        <v>2010</v>
      </c>
      <c r="D3943" s="12" t="s">
        <v>380</v>
      </c>
      <c r="E3943" s="12" t="s">
        <v>371</v>
      </c>
      <c r="F3943" s="12">
        <v>9</v>
      </c>
      <c r="G3943" s="15">
        <v>94444</v>
      </c>
    </row>
    <row r="3944" spans="1:7" x14ac:dyDescent="0.2">
      <c r="A3944" s="12" t="s">
        <v>448</v>
      </c>
      <c r="B3944" s="12" t="s">
        <v>74</v>
      </c>
      <c r="C3944" s="12">
        <v>2010</v>
      </c>
      <c r="D3944" s="12" t="s">
        <v>381</v>
      </c>
      <c r="E3944" s="12" t="s">
        <v>372</v>
      </c>
      <c r="F3944" s="12">
        <v>10</v>
      </c>
      <c r="G3944" s="15">
        <v>175924</v>
      </c>
    </row>
    <row r="3945" spans="1:7" x14ac:dyDescent="0.2">
      <c r="A3945" s="12" t="s">
        <v>448</v>
      </c>
      <c r="B3945" s="12" t="s">
        <v>74</v>
      </c>
      <c r="C3945" s="12">
        <v>2010</v>
      </c>
      <c r="D3945" s="12" t="s">
        <v>381</v>
      </c>
      <c r="E3945" s="12" t="s">
        <v>373</v>
      </c>
      <c r="F3945" s="12">
        <v>11</v>
      </c>
      <c r="G3945" s="15">
        <v>247604</v>
      </c>
    </row>
    <row r="3946" spans="1:7" x14ac:dyDescent="0.2">
      <c r="A3946" s="12" t="s">
        <v>448</v>
      </c>
      <c r="B3946" s="12" t="s">
        <v>74</v>
      </c>
      <c r="C3946" s="12">
        <v>2010</v>
      </c>
      <c r="D3946" s="12" t="s">
        <v>381</v>
      </c>
      <c r="E3946" s="12" t="s">
        <v>374</v>
      </c>
      <c r="F3946" s="12">
        <v>12</v>
      </c>
      <c r="G3946" s="15">
        <v>406196</v>
      </c>
    </row>
    <row r="3947" spans="1:7" x14ac:dyDescent="0.2">
      <c r="A3947" s="12" t="s">
        <v>448</v>
      </c>
      <c r="B3947" s="12" t="s">
        <v>74</v>
      </c>
      <c r="C3947" s="12">
        <v>2011</v>
      </c>
      <c r="D3947" s="12" t="s">
        <v>382</v>
      </c>
      <c r="E3947" s="12" t="s">
        <v>375</v>
      </c>
      <c r="F3947" s="12">
        <v>1</v>
      </c>
      <c r="G3947" s="15">
        <v>360052</v>
      </c>
    </row>
    <row r="3948" spans="1:7" x14ac:dyDescent="0.2">
      <c r="A3948" s="12" t="s">
        <v>448</v>
      </c>
      <c r="B3948" s="12" t="s">
        <v>74</v>
      </c>
      <c r="C3948" s="12">
        <v>2011</v>
      </c>
      <c r="D3948" s="12" t="s">
        <v>382</v>
      </c>
      <c r="E3948" s="12" t="s">
        <v>376</v>
      </c>
      <c r="F3948" s="12">
        <v>2</v>
      </c>
      <c r="G3948" s="15">
        <v>437304</v>
      </c>
    </row>
    <row r="3949" spans="1:7" x14ac:dyDescent="0.2">
      <c r="A3949" s="12" t="s">
        <v>448</v>
      </c>
      <c r="B3949" s="12" t="s">
        <v>74</v>
      </c>
      <c r="C3949" s="12">
        <v>2011</v>
      </c>
      <c r="D3949" s="12" t="s">
        <v>382</v>
      </c>
      <c r="E3949" s="12" t="s">
        <v>377</v>
      </c>
      <c r="F3949" s="12">
        <v>3</v>
      </c>
      <c r="G3949" s="15">
        <v>627648</v>
      </c>
    </row>
    <row r="3950" spans="1:7" x14ac:dyDescent="0.2">
      <c r="A3950" s="12" t="s">
        <v>448</v>
      </c>
      <c r="B3950" s="12" t="s">
        <v>74</v>
      </c>
      <c r="C3950" s="12">
        <v>2011</v>
      </c>
      <c r="D3950" s="12" t="s">
        <v>379</v>
      </c>
      <c r="E3950" s="12" t="s">
        <v>366</v>
      </c>
      <c r="F3950" s="12">
        <v>4</v>
      </c>
      <c r="G3950" s="15">
        <v>610736</v>
      </c>
    </row>
    <row r="3951" spans="1:7" x14ac:dyDescent="0.2">
      <c r="A3951" s="12" t="s">
        <v>448</v>
      </c>
      <c r="B3951" s="12" t="s">
        <v>74</v>
      </c>
      <c r="C3951" s="12">
        <v>2011</v>
      </c>
      <c r="D3951" s="12" t="s">
        <v>379</v>
      </c>
      <c r="E3951" s="12" t="s">
        <v>367</v>
      </c>
      <c r="F3951" s="12">
        <v>5</v>
      </c>
      <c r="G3951" s="15">
        <v>663404</v>
      </c>
    </row>
    <row r="3952" spans="1:7" x14ac:dyDescent="0.2">
      <c r="A3952" s="12" t="s">
        <v>448</v>
      </c>
      <c r="B3952" s="12" t="s">
        <v>74</v>
      </c>
      <c r="C3952" s="12">
        <v>2011</v>
      </c>
      <c r="D3952" s="12" t="s">
        <v>379</v>
      </c>
      <c r="E3952" s="12" t="s">
        <v>368</v>
      </c>
      <c r="F3952" s="12">
        <v>6</v>
      </c>
      <c r="G3952" s="15">
        <v>699384</v>
      </c>
    </row>
    <row r="3953" spans="1:7" x14ac:dyDescent="0.2">
      <c r="A3953" s="12" t="s">
        <v>448</v>
      </c>
      <c r="B3953" s="12" t="s">
        <v>74</v>
      </c>
      <c r="C3953" s="12">
        <v>2011</v>
      </c>
      <c r="D3953" s="12" t="s">
        <v>380</v>
      </c>
      <c r="E3953" s="12" t="s">
        <v>369</v>
      </c>
      <c r="F3953" s="12">
        <v>7</v>
      </c>
      <c r="G3953" s="15">
        <v>647696</v>
      </c>
    </row>
    <row r="3954" spans="1:7" x14ac:dyDescent="0.2">
      <c r="A3954" s="12" t="s">
        <v>448</v>
      </c>
      <c r="B3954" s="12" t="s">
        <v>74</v>
      </c>
      <c r="C3954" s="12">
        <v>2011</v>
      </c>
      <c r="D3954" s="12" t="s">
        <v>380</v>
      </c>
      <c r="E3954" s="12" t="s">
        <v>370</v>
      </c>
      <c r="F3954" s="12">
        <v>8</v>
      </c>
      <c r="G3954" s="15">
        <v>726908</v>
      </c>
    </row>
    <row r="3955" spans="1:7" x14ac:dyDescent="0.2">
      <c r="A3955" s="12" t="s">
        <v>448</v>
      </c>
      <c r="B3955" s="12" t="s">
        <v>74</v>
      </c>
      <c r="C3955" s="12">
        <v>2011</v>
      </c>
      <c r="D3955" s="12" t="s">
        <v>380</v>
      </c>
      <c r="E3955" s="12" t="s">
        <v>371</v>
      </c>
      <c r="F3955" s="12">
        <v>9</v>
      </c>
      <c r="G3955" s="15">
        <v>746396</v>
      </c>
    </row>
    <row r="3956" spans="1:7" x14ac:dyDescent="0.2">
      <c r="A3956" s="12" t="s">
        <v>448</v>
      </c>
      <c r="B3956" s="12" t="s">
        <v>74</v>
      </c>
      <c r="C3956" s="12">
        <v>2011</v>
      </c>
      <c r="D3956" s="12" t="s">
        <v>381</v>
      </c>
      <c r="E3956" s="12" t="s">
        <v>372</v>
      </c>
      <c r="F3956" s="12">
        <v>10</v>
      </c>
      <c r="G3956" s="15">
        <v>891884</v>
      </c>
    </row>
    <row r="3957" spans="1:7" x14ac:dyDescent="0.2">
      <c r="A3957" s="12" t="s">
        <v>448</v>
      </c>
      <c r="B3957" s="12" t="s">
        <v>74</v>
      </c>
      <c r="C3957" s="12">
        <v>2011</v>
      </c>
      <c r="D3957" s="12" t="s">
        <v>381</v>
      </c>
      <c r="E3957" s="12" t="s">
        <v>373</v>
      </c>
      <c r="F3957" s="12">
        <v>11</v>
      </c>
      <c r="G3957" s="15">
        <v>1036028</v>
      </c>
    </row>
    <row r="3958" spans="1:7" x14ac:dyDescent="0.2">
      <c r="A3958" s="12" t="s">
        <v>448</v>
      </c>
      <c r="B3958" s="12" t="s">
        <v>74</v>
      </c>
      <c r="C3958" s="12">
        <v>2011</v>
      </c>
      <c r="D3958" s="12" t="s">
        <v>381</v>
      </c>
      <c r="E3958" s="12" t="s">
        <v>374</v>
      </c>
      <c r="F3958" s="12">
        <v>12</v>
      </c>
      <c r="G3958" s="15">
        <v>1096172</v>
      </c>
    </row>
    <row r="3959" spans="1:7" x14ac:dyDescent="0.2">
      <c r="A3959" s="12" t="s">
        <v>448</v>
      </c>
      <c r="B3959" s="12" t="s">
        <v>74</v>
      </c>
      <c r="C3959" s="12">
        <v>2012</v>
      </c>
      <c r="D3959" s="12" t="s">
        <v>382</v>
      </c>
      <c r="E3959" s="12" t="s">
        <v>375</v>
      </c>
      <c r="F3959" s="12">
        <v>1</v>
      </c>
      <c r="G3959" s="15">
        <v>1002904</v>
      </c>
    </row>
    <row r="3960" spans="1:7" x14ac:dyDescent="0.2">
      <c r="A3960" s="12" t="s">
        <v>448</v>
      </c>
      <c r="B3960" s="12" t="s">
        <v>74</v>
      </c>
      <c r="C3960" s="12">
        <v>2012</v>
      </c>
      <c r="D3960" s="12" t="s">
        <v>382</v>
      </c>
      <c r="E3960" s="12" t="s">
        <v>376</v>
      </c>
      <c r="F3960" s="12">
        <v>2</v>
      </c>
      <c r="G3960" s="15">
        <v>1153096</v>
      </c>
    </row>
    <row r="3961" spans="1:7" x14ac:dyDescent="0.2">
      <c r="A3961" s="12" t="s">
        <v>448</v>
      </c>
      <c r="B3961" s="12" t="s">
        <v>74</v>
      </c>
      <c r="C3961" s="12">
        <v>2012</v>
      </c>
      <c r="D3961" s="12" t="s">
        <v>382</v>
      </c>
      <c r="E3961" s="12" t="s">
        <v>377</v>
      </c>
      <c r="F3961" s="12">
        <v>3</v>
      </c>
      <c r="G3961" s="15">
        <v>1171100</v>
      </c>
    </row>
    <row r="3962" spans="1:7" x14ac:dyDescent="0.2">
      <c r="A3962" s="12" t="s">
        <v>448</v>
      </c>
      <c r="B3962" s="12" t="s">
        <v>74</v>
      </c>
      <c r="C3962" s="12">
        <v>2012</v>
      </c>
      <c r="D3962" s="12" t="s">
        <v>379</v>
      </c>
      <c r="E3962" s="12" t="s">
        <v>366</v>
      </c>
      <c r="F3962" s="12">
        <v>4</v>
      </c>
      <c r="G3962" s="15">
        <v>1185100</v>
      </c>
    </row>
    <row r="3963" spans="1:7" x14ac:dyDescent="0.2">
      <c r="A3963" s="12" t="s">
        <v>448</v>
      </c>
      <c r="B3963" s="12" t="s">
        <v>74</v>
      </c>
      <c r="C3963" s="12">
        <v>2012</v>
      </c>
      <c r="D3963" s="12" t="s">
        <v>379</v>
      </c>
      <c r="E3963" s="12" t="s">
        <v>367</v>
      </c>
      <c r="F3963" s="12">
        <v>5</v>
      </c>
      <c r="G3963" s="15">
        <v>1147608</v>
      </c>
    </row>
    <row r="3964" spans="1:7" x14ac:dyDescent="0.2">
      <c r="A3964" s="12" t="s">
        <v>448</v>
      </c>
      <c r="B3964" s="12" t="s">
        <v>74</v>
      </c>
      <c r="C3964" s="12">
        <v>2012</v>
      </c>
      <c r="D3964" s="12" t="s">
        <v>379</v>
      </c>
      <c r="E3964" s="12" t="s">
        <v>368</v>
      </c>
      <c r="F3964" s="12">
        <v>6</v>
      </c>
      <c r="G3964" s="15">
        <v>1069656</v>
      </c>
    </row>
    <row r="3965" spans="1:7" x14ac:dyDescent="0.2">
      <c r="A3965" s="12" t="s">
        <v>448</v>
      </c>
      <c r="B3965" s="12" t="s">
        <v>74</v>
      </c>
      <c r="C3965" s="12">
        <v>2012</v>
      </c>
      <c r="D3965" s="12" t="s">
        <v>380</v>
      </c>
      <c r="E3965" s="12" t="s">
        <v>369</v>
      </c>
      <c r="F3965" s="12">
        <v>7</v>
      </c>
      <c r="G3965" s="15">
        <v>1065372</v>
      </c>
    </row>
    <row r="3966" spans="1:7" x14ac:dyDescent="0.2">
      <c r="A3966" s="12" t="s">
        <v>448</v>
      </c>
      <c r="B3966" s="12" t="s">
        <v>74</v>
      </c>
      <c r="C3966" s="12">
        <v>2012</v>
      </c>
      <c r="D3966" s="12" t="s">
        <v>380</v>
      </c>
      <c r="E3966" s="12" t="s">
        <v>370</v>
      </c>
      <c r="F3966" s="12">
        <v>8</v>
      </c>
      <c r="G3966" s="15">
        <v>1090180</v>
      </c>
    </row>
    <row r="3967" spans="1:7" x14ac:dyDescent="0.2">
      <c r="A3967" s="12" t="s">
        <v>448</v>
      </c>
      <c r="B3967" s="12" t="s">
        <v>74</v>
      </c>
      <c r="C3967" s="12">
        <v>2012</v>
      </c>
      <c r="D3967" s="12" t="s">
        <v>380</v>
      </c>
      <c r="E3967" s="12" t="s">
        <v>371</v>
      </c>
      <c r="F3967" s="12">
        <v>9</v>
      </c>
      <c r="G3967" s="15">
        <v>1091552</v>
      </c>
    </row>
    <row r="3968" spans="1:7" x14ac:dyDescent="0.2">
      <c r="A3968" s="12" t="s">
        <v>448</v>
      </c>
      <c r="B3968" s="12" t="s">
        <v>74</v>
      </c>
      <c r="C3968" s="12">
        <v>2012</v>
      </c>
      <c r="D3968" s="12" t="s">
        <v>381</v>
      </c>
      <c r="E3968" s="12" t="s">
        <v>372</v>
      </c>
      <c r="F3968" s="12">
        <v>10</v>
      </c>
      <c r="G3968" s="15">
        <v>1175132</v>
      </c>
    </row>
    <row r="3969" spans="1:7" x14ac:dyDescent="0.2">
      <c r="A3969" s="12" t="s">
        <v>448</v>
      </c>
      <c r="B3969" s="12" t="s">
        <v>74</v>
      </c>
      <c r="C3969" s="12">
        <v>2012</v>
      </c>
      <c r="D3969" s="12" t="s">
        <v>381</v>
      </c>
      <c r="E3969" s="12" t="s">
        <v>373</v>
      </c>
      <c r="F3969" s="12">
        <v>11</v>
      </c>
      <c r="G3969" s="15">
        <v>1254176</v>
      </c>
    </row>
    <row r="3970" spans="1:7" x14ac:dyDescent="0.2">
      <c r="A3970" s="12" t="s">
        <v>448</v>
      </c>
      <c r="B3970" s="12" t="s">
        <v>74</v>
      </c>
      <c r="C3970" s="12">
        <v>2012</v>
      </c>
      <c r="D3970" s="12" t="s">
        <v>381</v>
      </c>
      <c r="E3970" s="12" t="s">
        <v>374</v>
      </c>
      <c r="F3970" s="12">
        <v>12</v>
      </c>
      <c r="G3970" s="15">
        <v>1330672</v>
      </c>
    </row>
    <row r="3971" spans="1:7" x14ac:dyDescent="0.2">
      <c r="A3971" s="12" t="s">
        <v>448</v>
      </c>
      <c r="B3971" s="12" t="s">
        <v>74</v>
      </c>
      <c r="C3971" s="12">
        <v>2013</v>
      </c>
      <c r="D3971" s="12" t="s">
        <v>382</v>
      </c>
      <c r="E3971" s="12" t="s">
        <v>375</v>
      </c>
      <c r="F3971" s="12">
        <v>1</v>
      </c>
      <c r="G3971" s="15">
        <v>1239560</v>
      </c>
    </row>
    <row r="3972" spans="1:7" x14ac:dyDescent="0.2">
      <c r="A3972" s="12" t="s">
        <v>448</v>
      </c>
      <c r="B3972" s="12" t="s">
        <v>74</v>
      </c>
      <c r="C3972" s="12">
        <v>2013</v>
      </c>
      <c r="D3972" s="12" t="s">
        <v>382</v>
      </c>
      <c r="E3972" s="12" t="s">
        <v>376</v>
      </c>
      <c r="F3972" s="12">
        <v>2</v>
      </c>
      <c r="G3972" s="15">
        <v>1184764</v>
      </c>
    </row>
    <row r="3973" spans="1:7" x14ac:dyDescent="0.2">
      <c r="A3973" s="12" t="s">
        <v>448</v>
      </c>
      <c r="B3973" s="12" t="s">
        <v>74</v>
      </c>
      <c r="C3973" s="12">
        <v>2013</v>
      </c>
      <c r="D3973" s="12" t="s">
        <v>382</v>
      </c>
      <c r="E3973" s="12" t="s">
        <v>377</v>
      </c>
      <c r="F3973" s="12">
        <v>3</v>
      </c>
      <c r="G3973" s="15">
        <v>1278536</v>
      </c>
    </row>
    <row r="3974" spans="1:7" x14ac:dyDescent="0.2">
      <c r="A3974" s="12" t="s">
        <v>448</v>
      </c>
      <c r="B3974" s="12" t="s">
        <v>74</v>
      </c>
      <c r="C3974" s="12">
        <v>2013</v>
      </c>
      <c r="D3974" s="12" t="s">
        <v>379</v>
      </c>
      <c r="E3974" s="12" t="s">
        <v>366</v>
      </c>
      <c r="F3974" s="12">
        <v>4</v>
      </c>
      <c r="G3974" s="15">
        <v>1329804</v>
      </c>
    </row>
    <row r="3975" spans="1:7" x14ac:dyDescent="0.2">
      <c r="A3975" s="12" t="s">
        <v>448</v>
      </c>
      <c r="B3975" s="12" t="s">
        <v>74</v>
      </c>
      <c r="C3975" s="12">
        <v>2013</v>
      </c>
      <c r="D3975" s="12" t="s">
        <v>379</v>
      </c>
      <c r="E3975" s="12" t="s">
        <v>367</v>
      </c>
      <c r="F3975" s="12">
        <v>5</v>
      </c>
      <c r="G3975" s="15">
        <v>1238272</v>
      </c>
    </row>
    <row r="3976" spans="1:7" x14ac:dyDescent="0.2">
      <c r="A3976" s="12" t="s">
        <v>448</v>
      </c>
      <c r="B3976" s="12" t="s">
        <v>74</v>
      </c>
      <c r="C3976" s="12">
        <v>2013</v>
      </c>
      <c r="D3976" s="12" t="s">
        <v>379</v>
      </c>
      <c r="E3976" s="12" t="s">
        <v>368</v>
      </c>
      <c r="F3976" s="12">
        <v>6</v>
      </c>
      <c r="G3976" s="15">
        <v>1182692</v>
      </c>
    </row>
    <row r="3977" spans="1:7" x14ac:dyDescent="0.2">
      <c r="A3977" s="12" t="s">
        <v>448</v>
      </c>
      <c r="B3977" s="12" t="s">
        <v>74</v>
      </c>
      <c r="C3977" s="12">
        <v>2013</v>
      </c>
      <c r="D3977" s="12" t="s">
        <v>380</v>
      </c>
      <c r="E3977" s="12" t="s">
        <v>369</v>
      </c>
      <c r="F3977" s="12">
        <v>7</v>
      </c>
      <c r="G3977" s="15">
        <v>1242416</v>
      </c>
    </row>
    <row r="3978" spans="1:7" x14ac:dyDescent="0.2">
      <c r="A3978" s="12" t="s">
        <v>448</v>
      </c>
      <c r="B3978" s="12" t="s">
        <v>74</v>
      </c>
      <c r="C3978" s="12">
        <v>2013</v>
      </c>
      <c r="D3978" s="12" t="s">
        <v>380</v>
      </c>
      <c r="E3978" s="12" t="s">
        <v>370</v>
      </c>
      <c r="F3978" s="12">
        <v>8</v>
      </c>
      <c r="G3978" s="15">
        <v>1180704</v>
      </c>
    </row>
    <row r="3979" spans="1:7" x14ac:dyDescent="0.2">
      <c r="A3979" s="12" t="s">
        <v>448</v>
      </c>
      <c r="B3979" s="12" t="s">
        <v>74</v>
      </c>
      <c r="C3979" s="12">
        <v>2013</v>
      </c>
      <c r="D3979" s="12" t="s">
        <v>380</v>
      </c>
      <c r="E3979" s="12" t="s">
        <v>371</v>
      </c>
      <c r="F3979" s="12">
        <v>9</v>
      </c>
      <c r="G3979" s="15">
        <v>1295000</v>
      </c>
    </row>
    <row r="3980" spans="1:7" x14ac:dyDescent="0.2">
      <c r="A3980" s="12" t="s">
        <v>448</v>
      </c>
      <c r="B3980" s="12" t="s">
        <v>74</v>
      </c>
      <c r="C3980" s="12">
        <v>2013</v>
      </c>
      <c r="D3980" s="12" t="s">
        <v>381</v>
      </c>
      <c r="E3980" s="12" t="s">
        <v>372</v>
      </c>
      <c r="F3980" s="12">
        <v>10</v>
      </c>
      <c r="G3980" s="15">
        <v>1484924</v>
      </c>
    </row>
    <row r="3981" spans="1:7" x14ac:dyDescent="0.2">
      <c r="A3981" s="12" t="s">
        <v>448</v>
      </c>
      <c r="B3981" s="12" t="s">
        <v>74</v>
      </c>
      <c r="C3981" s="12">
        <v>2013</v>
      </c>
      <c r="D3981" s="12" t="s">
        <v>381</v>
      </c>
      <c r="E3981" s="12" t="s">
        <v>373</v>
      </c>
      <c r="F3981" s="12">
        <v>11</v>
      </c>
      <c r="G3981" s="15">
        <v>1656648</v>
      </c>
    </row>
    <row r="3982" spans="1:7" x14ac:dyDescent="0.2">
      <c r="A3982" s="12" t="s">
        <v>448</v>
      </c>
      <c r="B3982" s="12" t="s">
        <v>74</v>
      </c>
      <c r="C3982" s="12">
        <v>2013</v>
      </c>
      <c r="D3982" s="12" t="s">
        <v>381</v>
      </c>
      <c r="E3982" s="12" t="s">
        <v>374</v>
      </c>
      <c r="F3982" s="12">
        <v>12</v>
      </c>
      <c r="G3982" s="15">
        <v>1848168</v>
      </c>
    </row>
    <row r="3983" spans="1:7" x14ac:dyDescent="0.2">
      <c r="A3983" s="12" t="s">
        <v>448</v>
      </c>
      <c r="B3983" s="12" t="s">
        <v>74</v>
      </c>
      <c r="C3983" s="12">
        <v>2014</v>
      </c>
      <c r="D3983" s="12" t="s">
        <v>382</v>
      </c>
      <c r="E3983" s="12" t="s">
        <v>375</v>
      </c>
      <c r="F3983" s="12">
        <v>1</v>
      </c>
      <c r="G3983" s="15">
        <v>1688120</v>
      </c>
    </row>
    <row r="3984" spans="1:7" x14ac:dyDescent="0.2">
      <c r="A3984" s="12" t="s">
        <v>448</v>
      </c>
      <c r="B3984" s="12" t="s">
        <v>74</v>
      </c>
      <c r="C3984" s="12">
        <v>2014</v>
      </c>
      <c r="D3984" s="12" t="s">
        <v>382</v>
      </c>
      <c r="E3984" s="12" t="s">
        <v>376</v>
      </c>
      <c r="F3984" s="12">
        <v>2</v>
      </c>
      <c r="G3984" s="15">
        <v>1763244</v>
      </c>
    </row>
    <row r="3985" spans="1:7" x14ac:dyDescent="0.2">
      <c r="A3985" s="12" t="s">
        <v>448</v>
      </c>
      <c r="B3985" s="12" t="s">
        <v>74</v>
      </c>
      <c r="C3985" s="12">
        <v>2014</v>
      </c>
      <c r="D3985" s="12" t="s">
        <v>382</v>
      </c>
      <c r="E3985" s="12" t="s">
        <v>377</v>
      </c>
      <c r="F3985" s="12">
        <v>3</v>
      </c>
      <c r="G3985" s="15">
        <v>1899548</v>
      </c>
    </row>
    <row r="3986" spans="1:7" x14ac:dyDescent="0.2">
      <c r="A3986" s="12" t="s">
        <v>448</v>
      </c>
      <c r="B3986" s="12" t="s">
        <v>74</v>
      </c>
      <c r="C3986" s="12">
        <v>2014</v>
      </c>
      <c r="D3986" s="12" t="s">
        <v>379</v>
      </c>
      <c r="E3986" s="12" t="s">
        <v>366</v>
      </c>
      <c r="F3986" s="12">
        <v>4</v>
      </c>
      <c r="G3986" s="15">
        <v>1945412</v>
      </c>
    </row>
    <row r="3987" spans="1:7" x14ac:dyDescent="0.2">
      <c r="A3987" s="12" t="s">
        <v>448</v>
      </c>
      <c r="B3987" s="12" t="s">
        <v>74</v>
      </c>
      <c r="C3987" s="12">
        <v>2014</v>
      </c>
      <c r="D3987" s="12" t="s">
        <v>379</v>
      </c>
      <c r="E3987" s="12" t="s">
        <v>367</v>
      </c>
      <c r="F3987" s="12">
        <v>5</v>
      </c>
      <c r="G3987" s="15">
        <v>1808772</v>
      </c>
    </row>
    <row r="3988" spans="1:7" x14ac:dyDescent="0.2">
      <c r="A3988" s="12" t="s">
        <v>448</v>
      </c>
      <c r="B3988" s="12" t="s">
        <v>74</v>
      </c>
      <c r="C3988" s="12">
        <v>2014</v>
      </c>
      <c r="D3988" s="12" t="s">
        <v>379</v>
      </c>
      <c r="E3988" s="12" t="s">
        <v>368</v>
      </c>
      <c r="F3988" s="12">
        <v>6</v>
      </c>
      <c r="G3988" s="15">
        <v>1695568</v>
      </c>
    </row>
    <row r="3989" spans="1:7" x14ac:dyDescent="0.2">
      <c r="A3989" s="12" t="s">
        <v>448</v>
      </c>
      <c r="B3989" s="12" t="s">
        <v>74</v>
      </c>
      <c r="C3989" s="12">
        <v>2014</v>
      </c>
      <c r="D3989" s="12" t="s">
        <v>380</v>
      </c>
      <c r="E3989" s="12" t="s">
        <v>369</v>
      </c>
      <c r="F3989" s="12">
        <v>7</v>
      </c>
      <c r="G3989" s="15">
        <v>1820000</v>
      </c>
    </row>
    <row r="3990" spans="1:7" x14ac:dyDescent="0.2">
      <c r="A3990" s="12" t="s">
        <v>448</v>
      </c>
      <c r="B3990" s="12" t="s">
        <v>74</v>
      </c>
      <c r="C3990" s="12">
        <v>2014</v>
      </c>
      <c r="D3990" s="12" t="s">
        <v>380</v>
      </c>
      <c r="E3990" s="12" t="s">
        <v>370</v>
      </c>
      <c r="F3990" s="12">
        <v>8</v>
      </c>
      <c r="G3990" s="15">
        <v>1740676</v>
      </c>
    </row>
    <row r="3991" spans="1:7" x14ac:dyDescent="0.2">
      <c r="A3991" s="12" t="s">
        <v>448</v>
      </c>
      <c r="B3991" s="12" t="s">
        <v>74</v>
      </c>
      <c r="C3991" s="12">
        <v>2014</v>
      </c>
      <c r="D3991" s="12" t="s">
        <v>380</v>
      </c>
      <c r="E3991" s="12" t="s">
        <v>371</v>
      </c>
      <c r="F3991" s="12">
        <v>9</v>
      </c>
      <c r="G3991" s="15">
        <v>2013648</v>
      </c>
    </row>
    <row r="3992" spans="1:7" x14ac:dyDescent="0.2">
      <c r="A3992" s="12" t="s">
        <v>448</v>
      </c>
      <c r="B3992" s="12" t="s">
        <v>74</v>
      </c>
      <c r="C3992" s="12">
        <v>2014</v>
      </c>
      <c r="D3992" s="12" t="s">
        <v>381</v>
      </c>
      <c r="E3992" s="12" t="s">
        <v>372</v>
      </c>
      <c r="F3992" s="12">
        <v>10</v>
      </c>
      <c r="G3992" s="15">
        <v>2311036</v>
      </c>
    </row>
    <row r="3993" spans="1:7" x14ac:dyDescent="0.2">
      <c r="A3993" s="12" t="s">
        <v>448</v>
      </c>
      <c r="B3993" s="12" t="s">
        <v>74</v>
      </c>
      <c r="C3993" s="12">
        <v>2014</v>
      </c>
      <c r="D3993" s="12" t="s">
        <v>381</v>
      </c>
      <c r="E3993" s="12" t="s">
        <v>373</v>
      </c>
      <c r="F3993" s="12">
        <v>11</v>
      </c>
      <c r="G3993" s="15">
        <v>2177896</v>
      </c>
    </row>
    <row r="3994" spans="1:7" x14ac:dyDescent="0.2">
      <c r="A3994" s="12" t="s">
        <v>448</v>
      </c>
      <c r="B3994" s="12" t="s">
        <v>74</v>
      </c>
      <c r="C3994" s="12">
        <v>2014</v>
      </c>
      <c r="D3994" s="12" t="s">
        <v>381</v>
      </c>
      <c r="E3994" s="12" t="s">
        <v>374</v>
      </c>
      <c r="F3994" s="12">
        <v>12</v>
      </c>
      <c r="G3994" s="15">
        <v>3397016</v>
      </c>
    </row>
    <row r="3995" spans="1:7" x14ac:dyDescent="0.2">
      <c r="A3995" s="12" t="s">
        <v>450</v>
      </c>
      <c r="B3995" s="12" t="s">
        <v>4</v>
      </c>
      <c r="C3995" s="12">
        <v>2014</v>
      </c>
      <c r="D3995" s="12" t="s">
        <v>381</v>
      </c>
      <c r="E3995" s="12" t="s">
        <v>372</v>
      </c>
      <c r="F3995" s="12">
        <v>10</v>
      </c>
      <c r="G3995" s="15">
        <v>30812.469999999994</v>
      </c>
    </row>
    <row r="3996" spans="1:7" x14ac:dyDescent="0.2">
      <c r="A3996" s="12" t="s">
        <v>437</v>
      </c>
      <c r="B3996" s="12" t="s">
        <v>4</v>
      </c>
      <c r="C3996" s="12">
        <v>2014</v>
      </c>
      <c r="D3996" s="12" t="s">
        <v>382</v>
      </c>
      <c r="E3996" s="12" t="s">
        <v>376</v>
      </c>
      <c r="F3996" s="12">
        <v>2</v>
      </c>
      <c r="G3996" s="15">
        <v>30699.4</v>
      </c>
    </row>
    <row r="3997" spans="1:7" x14ac:dyDescent="0.2">
      <c r="A3997" s="12" t="s">
        <v>433</v>
      </c>
      <c r="B3997" s="12" t="s">
        <v>4</v>
      </c>
      <c r="C3997" s="12">
        <v>2011</v>
      </c>
      <c r="D3997" s="12" t="s">
        <v>379</v>
      </c>
      <c r="E3997" s="12" t="s">
        <v>366</v>
      </c>
      <c r="F3997" s="12">
        <v>4</v>
      </c>
      <c r="G3997" s="15">
        <v>29854.060000000005</v>
      </c>
    </row>
    <row r="3998" spans="1:7" x14ac:dyDescent="0.2">
      <c r="A3998" s="12" t="s">
        <v>425</v>
      </c>
      <c r="B3998" s="12" t="s">
        <v>4</v>
      </c>
      <c r="C3998" s="12">
        <v>2013</v>
      </c>
      <c r="D3998" s="12" t="s">
        <v>380</v>
      </c>
      <c r="E3998" s="12" t="s">
        <v>369</v>
      </c>
      <c r="F3998" s="12">
        <v>7</v>
      </c>
      <c r="G3998" s="15">
        <v>29583.239999999998</v>
      </c>
    </row>
    <row r="3999" spans="1:7" x14ac:dyDescent="0.2">
      <c r="A3999" s="12" t="s">
        <v>412</v>
      </c>
      <c r="B3999" s="12" t="s">
        <v>4</v>
      </c>
      <c r="C3999" s="12">
        <v>2014</v>
      </c>
      <c r="D3999" s="12" t="s">
        <v>379</v>
      </c>
      <c r="E3999" s="12" t="s">
        <v>368</v>
      </c>
      <c r="F3999" s="12">
        <v>6</v>
      </c>
      <c r="G3999" s="15">
        <v>29071.42</v>
      </c>
    </row>
    <row r="4000" spans="1:7" x14ac:dyDescent="0.2">
      <c r="A4000" s="12" t="s">
        <v>447</v>
      </c>
      <c r="B4000" s="12" t="s">
        <v>4</v>
      </c>
      <c r="C4000" s="12">
        <v>2014</v>
      </c>
      <c r="D4000" s="12" t="s">
        <v>382</v>
      </c>
      <c r="E4000" s="12" t="s">
        <v>375</v>
      </c>
      <c r="F4000" s="12">
        <v>1</v>
      </c>
      <c r="G4000" s="15">
        <v>28928.059999999998</v>
      </c>
    </row>
    <row r="4001" spans="1:7" x14ac:dyDescent="0.2">
      <c r="A4001" s="12" t="s">
        <v>428</v>
      </c>
      <c r="B4001" s="12" t="s">
        <v>4</v>
      </c>
      <c r="C4001" s="12">
        <v>2011</v>
      </c>
      <c r="D4001" s="12" t="s">
        <v>380</v>
      </c>
      <c r="E4001" s="12" t="s">
        <v>369</v>
      </c>
      <c r="F4001" s="12">
        <v>7</v>
      </c>
      <c r="G4001" s="15">
        <v>28574.79</v>
      </c>
    </row>
    <row r="4002" spans="1:7" x14ac:dyDescent="0.2">
      <c r="A4002" s="12" t="s">
        <v>445</v>
      </c>
      <c r="B4002" s="12" t="s">
        <v>4</v>
      </c>
      <c r="C4002" s="12">
        <v>2014</v>
      </c>
      <c r="D4002" s="12" t="s">
        <v>382</v>
      </c>
      <c r="E4002" s="12" t="s">
        <v>375</v>
      </c>
      <c r="F4002" s="12">
        <v>1</v>
      </c>
      <c r="G4002" s="15">
        <v>28410.130000000005</v>
      </c>
    </row>
    <row r="4003" spans="1:7" x14ac:dyDescent="0.2">
      <c r="A4003" s="12" t="s">
        <v>425</v>
      </c>
      <c r="B4003" s="12" t="s">
        <v>4</v>
      </c>
      <c r="C4003" s="12">
        <v>2013</v>
      </c>
      <c r="D4003" s="12" t="s">
        <v>380</v>
      </c>
      <c r="E4003" s="12" t="s">
        <v>371</v>
      </c>
      <c r="F4003" s="12">
        <v>9</v>
      </c>
      <c r="G4003" s="15">
        <v>27391.510000000006</v>
      </c>
    </row>
    <row r="4004" spans="1:7" x14ac:dyDescent="0.2">
      <c r="A4004" s="12" t="s">
        <v>426</v>
      </c>
      <c r="B4004" s="12" t="s">
        <v>4</v>
      </c>
      <c r="C4004" s="12">
        <v>2014</v>
      </c>
      <c r="D4004" s="12" t="s">
        <v>381</v>
      </c>
      <c r="E4004" s="12" t="s">
        <v>374</v>
      </c>
      <c r="F4004" s="12">
        <v>12</v>
      </c>
      <c r="G4004" s="15">
        <v>27330.080000000002</v>
      </c>
    </row>
    <row r="4005" spans="1:7" x14ac:dyDescent="0.2">
      <c r="A4005" s="12" t="s">
        <v>428</v>
      </c>
      <c r="B4005" s="12" t="s">
        <v>4</v>
      </c>
      <c r="C4005" s="12">
        <v>2011</v>
      </c>
      <c r="D4005" s="12" t="s">
        <v>382</v>
      </c>
      <c r="E4005" s="12" t="s">
        <v>376</v>
      </c>
      <c r="F4005" s="12">
        <v>2</v>
      </c>
      <c r="G4005" s="15">
        <v>27258.240000000002</v>
      </c>
    </row>
    <row r="4006" spans="1:7" x14ac:dyDescent="0.2">
      <c r="A4006" s="12" t="s">
        <v>417</v>
      </c>
      <c r="B4006" s="12" t="s">
        <v>4</v>
      </c>
      <c r="C4006" s="12">
        <v>2012</v>
      </c>
      <c r="D4006" s="12" t="s">
        <v>381</v>
      </c>
      <c r="E4006" s="12" t="s">
        <v>373</v>
      </c>
      <c r="F4006" s="12">
        <v>11</v>
      </c>
      <c r="G4006" s="15">
        <v>27171.38</v>
      </c>
    </row>
    <row r="4007" spans="1:7" x14ac:dyDescent="0.2">
      <c r="A4007" s="12" t="s">
        <v>445</v>
      </c>
      <c r="B4007" s="12" t="s">
        <v>4</v>
      </c>
      <c r="C4007" s="12">
        <v>2013</v>
      </c>
      <c r="D4007" s="12" t="s">
        <v>381</v>
      </c>
      <c r="E4007" s="12" t="s">
        <v>374</v>
      </c>
      <c r="F4007" s="12">
        <v>12</v>
      </c>
      <c r="G4007" s="15">
        <v>27012.49</v>
      </c>
    </row>
    <row r="4008" spans="1:7" x14ac:dyDescent="0.2">
      <c r="A4008" s="12" t="s">
        <v>431</v>
      </c>
      <c r="B4008" s="12" t="s">
        <v>4</v>
      </c>
      <c r="C4008" s="12">
        <v>2014</v>
      </c>
      <c r="D4008" s="12" t="s">
        <v>380</v>
      </c>
      <c r="E4008" s="12" t="s">
        <v>371</v>
      </c>
      <c r="F4008" s="12">
        <v>9</v>
      </c>
      <c r="G4008" s="15">
        <v>26353.680000000004</v>
      </c>
    </row>
    <row r="4009" spans="1:7" x14ac:dyDescent="0.2">
      <c r="A4009" s="12" t="s">
        <v>425</v>
      </c>
      <c r="B4009" s="12" t="s">
        <v>4</v>
      </c>
      <c r="C4009" s="12">
        <v>2013</v>
      </c>
      <c r="D4009" s="12" t="s">
        <v>381</v>
      </c>
      <c r="E4009" s="12" t="s">
        <v>373</v>
      </c>
      <c r="F4009" s="12">
        <v>11</v>
      </c>
      <c r="G4009" s="15">
        <v>25920.549999999996</v>
      </c>
    </row>
    <row r="4010" spans="1:7" x14ac:dyDescent="0.2">
      <c r="A4010" s="12" t="s">
        <v>437</v>
      </c>
      <c r="B4010" s="12" t="s">
        <v>4</v>
      </c>
      <c r="C4010" s="12">
        <v>2013</v>
      </c>
      <c r="D4010" s="12" t="s">
        <v>381</v>
      </c>
      <c r="E4010" s="12" t="s">
        <v>374</v>
      </c>
      <c r="F4010" s="12">
        <v>12</v>
      </c>
      <c r="G4010" s="15">
        <v>25592.34</v>
      </c>
    </row>
    <row r="4011" spans="1:7" x14ac:dyDescent="0.2">
      <c r="A4011" s="12" t="s">
        <v>426</v>
      </c>
      <c r="B4011" s="12" t="s">
        <v>4</v>
      </c>
      <c r="C4011" s="12">
        <v>2013</v>
      </c>
      <c r="D4011" s="12" t="s">
        <v>381</v>
      </c>
      <c r="E4011" s="12" t="s">
        <v>374</v>
      </c>
      <c r="F4011" s="12">
        <v>12</v>
      </c>
      <c r="G4011" s="15">
        <v>25168.25</v>
      </c>
    </row>
    <row r="4012" spans="1:7" x14ac:dyDescent="0.2">
      <c r="A4012" s="12" t="s">
        <v>428</v>
      </c>
      <c r="B4012" s="12" t="s">
        <v>4</v>
      </c>
      <c r="C4012" s="12">
        <v>2011</v>
      </c>
      <c r="D4012" s="12" t="s">
        <v>380</v>
      </c>
      <c r="E4012" s="12" t="s">
        <v>370</v>
      </c>
      <c r="F4012" s="12">
        <v>8</v>
      </c>
      <c r="G4012" s="15">
        <v>25118.900000000005</v>
      </c>
    </row>
    <row r="4013" spans="1:7" x14ac:dyDescent="0.2">
      <c r="A4013" s="12" t="s">
        <v>437</v>
      </c>
      <c r="B4013" s="12" t="s">
        <v>4</v>
      </c>
      <c r="C4013" s="12">
        <v>2013</v>
      </c>
      <c r="D4013" s="12" t="s">
        <v>381</v>
      </c>
      <c r="E4013" s="12" t="s">
        <v>373</v>
      </c>
      <c r="F4013" s="12">
        <v>11</v>
      </c>
      <c r="G4013" s="15">
        <v>25091.25</v>
      </c>
    </row>
    <row r="4014" spans="1:7" x14ac:dyDescent="0.2">
      <c r="A4014" s="12" t="s">
        <v>438</v>
      </c>
      <c r="B4014" s="12" t="s">
        <v>4</v>
      </c>
      <c r="C4014" s="12">
        <v>2014</v>
      </c>
      <c r="D4014" s="12" t="s">
        <v>380</v>
      </c>
      <c r="E4014" s="12" t="s">
        <v>370</v>
      </c>
      <c r="F4014" s="12">
        <v>8</v>
      </c>
      <c r="G4014" s="15">
        <v>24854.48</v>
      </c>
    </row>
    <row r="4015" spans="1:7" x14ac:dyDescent="0.2">
      <c r="A4015" s="12" t="s">
        <v>412</v>
      </c>
      <c r="B4015" s="12" t="s">
        <v>4</v>
      </c>
      <c r="C4015" s="12">
        <v>2014</v>
      </c>
      <c r="D4015" s="12" t="s">
        <v>382</v>
      </c>
      <c r="E4015" s="12" t="s">
        <v>376</v>
      </c>
      <c r="F4015" s="12">
        <v>2</v>
      </c>
      <c r="G4015" s="15">
        <v>24716.78</v>
      </c>
    </row>
    <row r="4016" spans="1:7" x14ac:dyDescent="0.2">
      <c r="A4016" s="12" t="s">
        <v>445</v>
      </c>
      <c r="B4016" s="12" t="s">
        <v>4</v>
      </c>
      <c r="C4016" s="12">
        <v>2014</v>
      </c>
      <c r="D4016" s="12" t="s">
        <v>379</v>
      </c>
      <c r="E4016" s="12" t="s">
        <v>367</v>
      </c>
      <c r="F4016" s="12">
        <v>5</v>
      </c>
      <c r="G4016" s="15">
        <v>24647.590000000007</v>
      </c>
    </row>
    <row r="4017" spans="1:7" x14ac:dyDescent="0.2">
      <c r="A4017" s="12" t="s">
        <v>428</v>
      </c>
      <c r="B4017" s="12" t="s">
        <v>4</v>
      </c>
      <c r="C4017" s="12">
        <v>2011</v>
      </c>
      <c r="D4017" s="12" t="s">
        <v>382</v>
      </c>
      <c r="E4017" s="12" t="s">
        <v>377</v>
      </c>
      <c r="F4017" s="12">
        <v>3</v>
      </c>
      <c r="G4017" s="15">
        <v>24409.780000000006</v>
      </c>
    </row>
    <row r="4018" spans="1:7" x14ac:dyDescent="0.2">
      <c r="A4018" s="12" t="s">
        <v>431</v>
      </c>
      <c r="B4018" s="12" t="s">
        <v>4</v>
      </c>
      <c r="C4018" s="12">
        <v>2013</v>
      </c>
      <c r="D4018" s="12" t="s">
        <v>379</v>
      </c>
      <c r="E4018" s="12" t="s">
        <v>368</v>
      </c>
      <c r="F4018" s="12">
        <v>6</v>
      </c>
      <c r="G4018" s="15">
        <v>24221.65</v>
      </c>
    </row>
    <row r="4019" spans="1:7" x14ac:dyDescent="0.2">
      <c r="A4019" s="12" t="s">
        <v>417</v>
      </c>
      <c r="B4019" s="12" t="s">
        <v>4</v>
      </c>
      <c r="C4019" s="12">
        <v>2012</v>
      </c>
      <c r="D4019" s="12" t="s">
        <v>382</v>
      </c>
      <c r="E4019" s="12" t="s">
        <v>377</v>
      </c>
      <c r="F4019" s="12">
        <v>3</v>
      </c>
      <c r="G4019" s="15">
        <v>24024.07</v>
      </c>
    </row>
    <row r="4020" spans="1:7" x14ac:dyDescent="0.2">
      <c r="A4020" s="12" t="s">
        <v>417</v>
      </c>
      <c r="B4020" s="12" t="s">
        <v>4</v>
      </c>
      <c r="C4020" s="12">
        <v>2012</v>
      </c>
      <c r="D4020" s="12" t="s">
        <v>380</v>
      </c>
      <c r="E4020" s="12" t="s">
        <v>371</v>
      </c>
      <c r="F4020" s="12">
        <v>9</v>
      </c>
      <c r="G4020" s="15">
        <v>22922.73</v>
      </c>
    </row>
    <row r="4021" spans="1:7" x14ac:dyDescent="0.2">
      <c r="A4021" s="12" t="s">
        <v>418</v>
      </c>
      <c r="B4021" s="12" t="s">
        <v>4</v>
      </c>
      <c r="C4021" s="12">
        <v>2014</v>
      </c>
      <c r="D4021" s="12" t="s">
        <v>381</v>
      </c>
      <c r="E4021" s="12" t="s">
        <v>374</v>
      </c>
      <c r="F4021" s="12">
        <v>12</v>
      </c>
      <c r="G4021" s="15">
        <v>22875.01</v>
      </c>
    </row>
    <row r="4022" spans="1:7" x14ac:dyDescent="0.2">
      <c r="A4022" s="12" t="s">
        <v>433</v>
      </c>
      <c r="B4022" s="12" t="s">
        <v>4</v>
      </c>
      <c r="C4022" s="12">
        <v>2011</v>
      </c>
      <c r="D4022" s="12" t="s">
        <v>382</v>
      </c>
      <c r="E4022" s="12" t="s">
        <v>377</v>
      </c>
      <c r="F4022" s="12">
        <v>3</v>
      </c>
      <c r="G4022" s="15">
        <v>22592.61</v>
      </c>
    </row>
    <row r="4023" spans="1:7" x14ac:dyDescent="0.2">
      <c r="A4023" s="12" t="s">
        <v>417</v>
      </c>
      <c r="B4023" s="12" t="s">
        <v>4</v>
      </c>
      <c r="C4023" s="12">
        <v>2012</v>
      </c>
      <c r="D4023" s="12" t="s">
        <v>382</v>
      </c>
      <c r="E4023" s="12" t="s">
        <v>376</v>
      </c>
      <c r="F4023" s="12">
        <v>2</v>
      </c>
      <c r="G4023" s="15">
        <v>22136.260000000002</v>
      </c>
    </row>
    <row r="4024" spans="1:7" x14ac:dyDescent="0.2">
      <c r="A4024" s="12" t="s">
        <v>437</v>
      </c>
      <c r="B4024" s="12" t="s">
        <v>4</v>
      </c>
      <c r="C4024" s="12">
        <v>2012</v>
      </c>
      <c r="D4024" s="12" t="s">
        <v>382</v>
      </c>
      <c r="E4024" s="12" t="s">
        <v>377</v>
      </c>
      <c r="F4024" s="12">
        <v>3</v>
      </c>
      <c r="G4024" s="15">
        <v>22027.820000000003</v>
      </c>
    </row>
    <row r="4025" spans="1:7" x14ac:dyDescent="0.2">
      <c r="A4025" s="12" t="s">
        <v>426</v>
      </c>
      <c r="B4025" s="12" t="s">
        <v>4</v>
      </c>
      <c r="C4025" s="12">
        <v>2013</v>
      </c>
      <c r="D4025" s="12" t="s">
        <v>381</v>
      </c>
      <c r="E4025" s="12" t="s">
        <v>373</v>
      </c>
      <c r="F4025" s="12">
        <v>11</v>
      </c>
      <c r="G4025" s="15">
        <v>21964.69</v>
      </c>
    </row>
    <row r="4026" spans="1:7" x14ac:dyDescent="0.2">
      <c r="A4026" s="12" t="s">
        <v>437</v>
      </c>
      <c r="B4026" s="12" t="s">
        <v>4</v>
      </c>
      <c r="C4026" s="12">
        <v>2013</v>
      </c>
      <c r="D4026" s="12" t="s">
        <v>382</v>
      </c>
      <c r="E4026" s="12" t="s">
        <v>375</v>
      </c>
      <c r="F4026" s="12">
        <v>1</v>
      </c>
      <c r="G4026" s="15">
        <v>21450.370000000003</v>
      </c>
    </row>
    <row r="4027" spans="1:7" x14ac:dyDescent="0.2">
      <c r="A4027" s="12" t="s">
        <v>431</v>
      </c>
      <c r="B4027" s="12" t="s">
        <v>4</v>
      </c>
      <c r="C4027" s="12">
        <v>2014</v>
      </c>
      <c r="D4027" s="12" t="s">
        <v>380</v>
      </c>
      <c r="E4027" s="12" t="s">
        <v>370</v>
      </c>
      <c r="F4027" s="12">
        <v>8</v>
      </c>
      <c r="G4027" s="15">
        <v>21406.400000000001</v>
      </c>
    </row>
    <row r="4028" spans="1:7" x14ac:dyDescent="0.2">
      <c r="A4028" s="12" t="s">
        <v>449</v>
      </c>
      <c r="B4028" s="12" t="s">
        <v>4</v>
      </c>
      <c r="C4028" s="12">
        <v>2014</v>
      </c>
      <c r="D4028" s="12" t="s">
        <v>379</v>
      </c>
      <c r="E4028" s="12" t="s">
        <v>366</v>
      </c>
      <c r="F4028" s="12">
        <v>4</v>
      </c>
      <c r="G4028" s="15">
        <v>21234.87</v>
      </c>
    </row>
    <row r="4029" spans="1:7" x14ac:dyDescent="0.2">
      <c r="A4029" s="12" t="s">
        <v>417</v>
      </c>
      <c r="B4029" s="12" t="s">
        <v>4</v>
      </c>
      <c r="C4029" s="12">
        <v>2012</v>
      </c>
      <c r="D4029" s="12" t="s">
        <v>380</v>
      </c>
      <c r="E4029" s="12" t="s">
        <v>369</v>
      </c>
      <c r="F4029" s="12">
        <v>7</v>
      </c>
      <c r="G4029" s="15">
        <v>19576.629999999997</v>
      </c>
    </row>
    <row r="4030" spans="1:7" x14ac:dyDescent="0.2">
      <c r="A4030" s="12" t="s">
        <v>428</v>
      </c>
      <c r="B4030" s="12" t="s">
        <v>4</v>
      </c>
      <c r="C4030" s="12">
        <v>2011</v>
      </c>
      <c r="D4030" s="12" t="s">
        <v>379</v>
      </c>
      <c r="E4030" s="12" t="s">
        <v>368</v>
      </c>
      <c r="F4030" s="12">
        <v>6</v>
      </c>
      <c r="G4030" s="15">
        <v>19374.690000000002</v>
      </c>
    </row>
    <row r="4031" spans="1:7" x14ac:dyDescent="0.2">
      <c r="A4031" s="12" t="s">
        <v>449</v>
      </c>
      <c r="B4031" s="12" t="s">
        <v>4</v>
      </c>
      <c r="C4031" s="12">
        <v>2013</v>
      </c>
      <c r="D4031" s="12" t="s">
        <v>380</v>
      </c>
      <c r="E4031" s="12" t="s">
        <v>371</v>
      </c>
      <c r="F4031" s="12">
        <v>9</v>
      </c>
      <c r="G4031" s="15">
        <v>19225.309999999998</v>
      </c>
    </row>
    <row r="4032" spans="1:7" x14ac:dyDescent="0.2">
      <c r="A4032" s="12" t="s">
        <v>417</v>
      </c>
      <c r="B4032" s="12" t="s">
        <v>4</v>
      </c>
      <c r="C4032" s="12">
        <v>2012</v>
      </c>
      <c r="D4032" s="12" t="s">
        <v>381</v>
      </c>
      <c r="E4032" s="12" t="s">
        <v>372</v>
      </c>
      <c r="F4032" s="12">
        <v>10</v>
      </c>
      <c r="G4032" s="15">
        <v>19052.07</v>
      </c>
    </row>
    <row r="4033" spans="1:7" x14ac:dyDescent="0.2">
      <c r="A4033" s="12" t="s">
        <v>437</v>
      </c>
      <c r="B4033" s="12" t="s">
        <v>4</v>
      </c>
      <c r="C4033" s="12">
        <v>2014</v>
      </c>
      <c r="D4033" s="12" t="s">
        <v>381</v>
      </c>
      <c r="E4033" s="12" t="s">
        <v>373</v>
      </c>
      <c r="F4033" s="12">
        <v>11</v>
      </c>
      <c r="G4033" s="15">
        <v>18848.43</v>
      </c>
    </row>
    <row r="4034" spans="1:7" x14ac:dyDescent="0.2">
      <c r="A4034" s="12" t="s">
        <v>435</v>
      </c>
      <c r="B4034" s="12" t="s">
        <v>4</v>
      </c>
      <c r="C4034" s="12">
        <v>2014</v>
      </c>
      <c r="D4034" s="12" t="s">
        <v>382</v>
      </c>
      <c r="E4034" s="12" t="s">
        <v>375</v>
      </c>
      <c r="F4034" s="12">
        <v>1</v>
      </c>
      <c r="G4034" s="15">
        <v>18840.150000000001</v>
      </c>
    </row>
    <row r="4035" spans="1:7" x14ac:dyDescent="0.2">
      <c r="A4035" s="12" t="s">
        <v>417</v>
      </c>
      <c r="B4035" s="12" t="s">
        <v>4</v>
      </c>
      <c r="C4035" s="12">
        <v>2012</v>
      </c>
      <c r="D4035" s="12" t="s">
        <v>379</v>
      </c>
      <c r="E4035" s="12" t="s">
        <v>366</v>
      </c>
      <c r="F4035" s="12">
        <v>4</v>
      </c>
      <c r="G4035" s="15">
        <v>18596.030000000002</v>
      </c>
    </row>
    <row r="4036" spans="1:7" x14ac:dyDescent="0.2">
      <c r="A4036" s="12" t="s">
        <v>428</v>
      </c>
      <c r="B4036" s="12" t="s">
        <v>4</v>
      </c>
      <c r="C4036" s="12">
        <v>2010</v>
      </c>
      <c r="D4036" s="12" t="s">
        <v>380</v>
      </c>
      <c r="E4036" s="12" t="s">
        <v>369</v>
      </c>
      <c r="F4036" s="12">
        <v>7</v>
      </c>
      <c r="G4036" s="15">
        <v>18570.580000000002</v>
      </c>
    </row>
    <row r="4037" spans="1:7" x14ac:dyDescent="0.2">
      <c r="A4037" s="12" t="s">
        <v>426</v>
      </c>
      <c r="B4037" s="12" t="s">
        <v>4</v>
      </c>
      <c r="C4037" s="12">
        <v>2014</v>
      </c>
      <c r="D4037" s="12" t="s">
        <v>381</v>
      </c>
      <c r="E4037" s="12" t="s">
        <v>372</v>
      </c>
      <c r="F4037" s="12">
        <v>10</v>
      </c>
      <c r="G4037" s="15">
        <v>18221.29</v>
      </c>
    </row>
    <row r="4038" spans="1:7" x14ac:dyDescent="0.2">
      <c r="A4038" s="12" t="s">
        <v>437</v>
      </c>
      <c r="B4038" s="12" t="s">
        <v>4</v>
      </c>
      <c r="C4038" s="12">
        <v>2012</v>
      </c>
      <c r="D4038" s="12" t="s">
        <v>381</v>
      </c>
      <c r="E4038" s="12" t="s">
        <v>373</v>
      </c>
      <c r="F4038" s="12">
        <v>11</v>
      </c>
      <c r="G4038" s="15">
        <v>18213.98</v>
      </c>
    </row>
    <row r="4039" spans="1:7" x14ac:dyDescent="0.2">
      <c r="A4039" s="12" t="s">
        <v>412</v>
      </c>
      <c r="B4039" s="12" t="s">
        <v>4</v>
      </c>
      <c r="C4039" s="12">
        <v>2013</v>
      </c>
      <c r="D4039" s="12" t="s">
        <v>380</v>
      </c>
      <c r="E4039" s="12" t="s">
        <v>371</v>
      </c>
      <c r="F4039" s="12">
        <v>9</v>
      </c>
      <c r="G4039" s="15">
        <v>18162.349999999999</v>
      </c>
    </row>
    <row r="4040" spans="1:7" x14ac:dyDescent="0.2">
      <c r="A4040" s="12" t="s">
        <v>426</v>
      </c>
      <c r="B4040" s="12" t="s">
        <v>4</v>
      </c>
      <c r="C4040" s="12">
        <v>2013</v>
      </c>
      <c r="D4040" s="12" t="s">
        <v>379</v>
      </c>
      <c r="E4040" s="12" t="s">
        <v>367</v>
      </c>
      <c r="F4040" s="12">
        <v>5</v>
      </c>
      <c r="G4040" s="15">
        <v>18082.82</v>
      </c>
    </row>
    <row r="4041" spans="1:7" x14ac:dyDescent="0.2">
      <c r="A4041" s="12" t="s">
        <v>426</v>
      </c>
      <c r="B4041" s="12" t="s">
        <v>4</v>
      </c>
      <c r="C4041" s="12">
        <v>2014</v>
      </c>
      <c r="D4041" s="12" t="s">
        <v>381</v>
      </c>
      <c r="E4041" s="12" t="s">
        <v>373</v>
      </c>
      <c r="F4041" s="12">
        <v>11</v>
      </c>
      <c r="G4041" s="15">
        <v>17958.339999999997</v>
      </c>
    </row>
    <row r="4042" spans="1:7" x14ac:dyDescent="0.2">
      <c r="A4042" s="12" t="s">
        <v>437</v>
      </c>
      <c r="B4042" s="12" t="s">
        <v>4</v>
      </c>
      <c r="C4042" s="12">
        <v>2013</v>
      </c>
      <c r="D4042" s="12" t="s">
        <v>382</v>
      </c>
      <c r="E4042" s="12" t="s">
        <v>377</v>
      </c>
      <c r="F4042" s="12">
        <v>3</v>
      </c>
      <c r="G4042" s="15">
        <v>16846.48</v>
      </c>
    </row>
    <row r="4043" spans="1:7" x14ac:dyDescent="0.2">
      <c r="A4043" s="12" t="s">
        <v>449</v>
      </c>
      <c r="B4043" s="12" t="s">
        <v>4</v>
      </c>
      <c r="C4043" s="12">
        <v>2013</v>
      </c>
      <c r="D4043" s="12" t="s">
        <v>380</v>
      </c>
      <c r="E4043" s="12" t="s">
        <v>370</v>
      </c>
      <c r="F4043" s="12">
        <v>8</v>
      </c>
      <c r="G4043" s="15">
        <v>16514.190000000002</v>
      </c>
    </row>
    <row r="4044" spans="1:7" x14ac:dyDescent="0.2">
      <c r="A4044" s="12" t="s">
        <v>450</v>
      </c>
      <c r="B4044" s="12" t="s">
        <v>4</v>
      </c>
      <c r="C4044" s="12">
        <v>2014</v>
      </c>
      <c r="D4044" s="12" t="s">
        <v>379</v>
      </c>
      <c r="E4044" s="12" t="s">
        <v>368</v>
      </c>
      <c r="F4044" s="12">
        <v>6</v>
      </c>
      <c r="G4044" s="15">
        <v>15388.900000000001</v>
      </c>
    </row>
    <row r="4045" spans="1:7" x14ac:dyDescent="0.2">
      <c r="A4045" s="12" t="s">
        <v>450</v>
      </c>
      <c r="B4045" s="12" t="s">
        <v>4</v>
      </c>
      <c r="C4045" s="12">
        <v>2014</v>
      </c>
      <c r="D4045" s="12" t="s">
        <v>380</v>
      </c>
      <c r="E4045" s="12" t="s">
        <v>369</v>
      </c>
      <c r="F4045" s="12">
        <v>7</v>
      </c>
      <c r="G4045" s="15">
        <v>15002.580000000002</v>
      </c>
    </row>
    <row r="4046" spans="1:7" x14ac:dyDescent="0.2">
      <c r="A4046" s="12" t="s">
        <v>425</v>
      </c>
      <c r="B4046" s="12" t="s">
        <v>4</v>
      </c>
      <c r="C4046" s="12">
        <v>2013</v>
      </c>
      <c r="D4046" s="12" t="s">
        <v>381</v>
      </c>
      <c r="E4046" s="12" t="s">
        <v>374</v>
      </c>
      <c r="F4046" s="12">
        <v>12</v>
      </c>
      <c r="G4046" s="15">
        <v>14884.169999999998</v>
      </c>
    </row>
    <row r="4047" spans="1:7" x14ac:dyDescent="0.2">
      <c r="A4047" s="12" t="s">
        <v>449</v>
      </c>
      <c r="B4047" s="12" t="s">
        <v>4</v>
      </c>
      <c r="C4047" s="12">
        <v>2014</v>
      </c>
      <c r="D4047" s="12" t="s">
        <v>382</v>
      </c>
      <c r="E4047" s="12" t="s">
        <v>376</v>
      </c>
      <c r="F4047" s="12">
        <v>2</v>
      </c>
      <c r="G4047" s="15">
        <v>14875.579999999998</v>
      </c>
    </row>
    <row r="4048" spans="1:7" x14ac:dyDescent="0.2">
      <c r="A4048" s="12" t="s">
        <v>425</v>
      </c>
      <c r="B4048" s="12" t="s">
        <v>4</v>
      </c>
      <c r="C4048" s="12">
        <v>2013</v>
      </c>
      <c r="D4048" s="12" t="s">
        <v>381</v>
      </c>
      <c r="E4048" s="12" t="s">
        <v>372</v>
      </c>
      <c r="F4048" s="12">
        <v>10</v>
      </c>
      <c r="G4048" s="15">
        <v>14442.150000000001</v>
      </c>
    </row>
    <row r="4049" spans="1:7" x14ac:dyDescent="0.2">
      <c r="A4049" s="12" t="s">
        <v>437</v>
      </c>
      <c r="B4049" s="12" t="s">
        <v>4</v>
      </c>
      <c r="C4049" s="12">
        <v>2012</v>
      </c>
      <c r="D4049" s="12" t="s">
        <v>379</v>
      </c>
      <c r="E4049" s="12" t="s">
        <v>366</v>
      </c>
      <c r="F4049" s="12">
        <v>4</v>
      </c>
      <c r="G4049" s="15">
        <v>14130.83</v>
      </c>
    </row>
    <row r="4050" spans="1:7" x14ac:dyDescent="0.2">
      <c r="A4050" s="12" t="s">
        <v>412</v>
      </c>
      <c r="B4050" s="12" t="s">
        <v>4</v>
      </c>
      <c r="C4050" s="12">
        <v>2013</v>
      </c>
      <c r="D4050" s="12" t="s">
        <v>381</v>
      </c>
      <c r="E4050" s="12" t="s">
        <v>374</v>
      </c>
      <c r="F4050" s="12">
        <v>12</v>
      </c>
      <c r="G4050" s="15">
        <v>13928.34</v>
      </c>
    </row>
    <row r="4051" spans="1:7" x14ac:dyDescent="0.2">
      <c r="A4051" s="12" t="s">
        <v>426</v>
      </c>
      <c r="B4051" s="12" t="s">
        <v>4</v>
      </c>
      <c r="C4051" s="12">
        <v>2014</v>
      </c>
      <c r="D4051" s="12" t="s">
        <v>379</v>
      </c>
      <c r="E4051" s="12" t="s">
        <v>366</v>
      </c>
      <c r="F4051" s="12">
        <v>4</v>
      </c>
      <c r="G4051" s="15">
        <v>13622.82</v>
      </c>
    </row>
    <row r="4052" spans="1:7" x14ac:dyDescent="0.2">
      <c r="A4052" s="12" t="s">
        <v>449</v>
      </c>
      <c r="B4052" s="12" t="s">
        <v>4</v>
      </c>
      <c r="C4052" s="12">
        <v>2013</v>
      </c>
      <c r="D4052" s="12" t="s">
        <v>381</v>
      </c>
      <c r="E4052" s="12" t="s">
        <v>373</v>
      </c>
      <c r="F4052" s="12">
        <v>11</v>
      </c>
      <c r="G4052" s="15">
        <v>13255.67</v>
      </c>
    </row>
    <row r="4053" spans="1:7" x14ac:dyDescent="0.2">
      <c r="A4053" s="12" t="s">
        <v>412</v>
      </c>
      <c r="B4053" s="12" t="s">
        <v>4</v>
      </c>
      <c r="C4053" s="12">
        <v>2013</v>
      </c>
      <c r="D4053" s="12" t="s">
        <v>381</v>
      </c>
      <c r="E4053" s="12" t="s">
        <v>373</v>
      </c>
      <c r="F4053" s="12">
        <v>11</v>
      </c>
      <c r="G4053" s="15">
        <v>13194.42</v>
      </c>
    </row>
    <row r="4054" spans="1:7" x14ac:dyDescent="0.2">
      <c r="A4054" s="12" t="s">
        <v>456</v>
      </c>
      <c r="B4054" s="12" t="s">
        <v>4</v>
      </c>
      <c r="C4054" s="12">
        <v>2010</v>
      </c>
      <c r="D4054" s="12" t="s">
        <v>382</v>
      </c>
      <c r="E4054" s="12" t="s">
        <v>375</v>
      </c>
      <c r="F4054" s="12">
        <v>1</v>
      </c>
      <c r="G4054" s="15">
        <v>13003.410000000002</v>
      </c>
    </row>
    <row r="4055" spans="1:7" x14ac:dyDescent="0.2">
      <c r="A4055" s="12" t="s">
        <v>449</v>
      </c>
      <c r="B4055" s="12" t="s">
        <v>11</v>
      </c>
      <c r="C4055" s="12">
        <v>2010</v>
      </c>
      <c r="D4055" s="12" t="s">
        <v>382</v>
      </c>
      <c r="E4055" s="12" t="s">
        <v>375</v>
      </c>
      <c r="F4055" s="12">
        <v>1</v>
      </c>
      <c r="G4055" s="15">
        <v>20427.656443000003</v>
      </c>
    </row>
    <row r="4056" spans="1:7" x14ac:dyDescent="0.2">
      <c r="A4056" s="12" t="s">
        <v>449</v>
      </c>
      <c r="B4056" s="12" t="s">
        <v>11</v>
      </c>
      <c r="C4056" s="12">
        <v>2010</v>
      </c>
      <c r="D4056" s="12" t="s">
        <v>382</v>
      </c>
      <c r="E4056" s="12" t="s">
        <v>376</v>
      </c>
      <c r="F4056" s="12">
        <v>2</v>
      </c>
      <c r="G4056" s="15">
        <v>12426.372784999994</v>
      </c>
    </row>
    <row r="4057" spans="1:7" x14ac:dyDescent="0.2">
      <c r="A4057" s="12" t="s">
        <v>449</v>
      </c>
      <c r="B4057" s="12" t="s">
        <v>11</v>
      </c>
      <c r="C4057" s="12">
        <v>2010</v>
      </c>
      <c r="D4057" s="12" t="s">
        <v>382</v>
      </c>
      <c r="E4057" s="12" t="s">
        <v>377</v>
      </c>
      <c r="F4057" s="12">
        <v>3</v>
      </c>
      <c r="G4057" s="15">
        <v>12932.097260999997</v>
      </c>
    </row>
    <row r="4058" spans="1:7" x14ac:dyDescent="0.2">
      <c r="A4058" s="12" t="s">
        <v>449</v>
      </c>
      <c r="B4058" s="12" t="s">
        <v>11</v>
      </c>
      <c r="C4058" s="12">
        <v>2010</v>
      </c>
      <c r="D4058" s="12" t="s">
        <v>379</v>
      </c>
      <c r="E4058" s="12" t="s">
        <v>366</v>
      </c>
      <c r="F4058" s="12">
        <v>4</v>
      </c>
      <c r="G4058" s="15">
        <v>17068.200997999993</v>
      </c>
    </row>
    <row r="4059" spans="1:7" x14ac:dyDescent="0.2">
      <c r="A4059" s="12" t="s">
        <v>449</v>
      </c>
      <c r="B4059" s="12" t="s">
        <v>11</v>
      </c>
      <c r="C4059" s="12">
        <v>2010</v>
      </c>
      <c r="D4059" s="12" t="s">
        <v>379</v>
      </c>
      <c r="E4059" s="12" t="s">
        <v>367</v>
      </c>
      <c r="F4059" s="12">
        <v>5</v>
      </c>
      <c r="G4059" s="15">
        <v>17303.001634999993</v>
      </c>
    </row>
    <row r="4060" spans="1:7" x14ac:dyDescent="0.2">
      <c r="A4060" s="12" t="s">
        <v>449</v>
      </c>
      <c r="B4060" s="12" t="s">
        <v>11</v>
      </c>
      <c r="C4060" s="12">
        <v>2010</v>
      </c>
      <c r="D4060" s="12" t="s">
        <v>379</v>
      </c>
      <c r="E4060" s="12" t="s">
        <v>368</v>
      </c>
      <c r="F4060" s="12">
        <v>6</v>
      </c>
      <c r="G4060" s="15">
        <v>19660.038937000001</v>
      </c>
    </row>
    <row r="4061" spans="1:7" x14ac:dyDescent="0.2">
      <c r="A4061" s="12" t="s">
        <v>449</v>
      </c>
      <c r="B4061" s="12" t="s">
        <v>11</v>
      </c>
      <c r="C4061" s="12">
        <v>2010</v>
      </c>
      <c r="D4061" s="12" t="s">
        <v>380</v>
      </c>
      <c r="E4061" s="12" t="s">
        <v>369</v>
      </c>
      <c r="F4061" s="12">
        <v>7</v>
      </c>
      <c r="G4061" s="15">
        <v>15551.027577999997</v>
      </c>
    </row>
    <row r="4062" spans="1:7" x14ac:dyDescent="0.2">
      <c r="A4062" s="12" t="s">
        <v>449</v>
      </c>
      <c r="B4062" s="12" t="s">
        <v>11</v>
      </c>
      <c r="C4062" s="12">
        <v>2010</v>
      </c>
      <c r="D4062" s="12" t="s">
        <v>380</v>
      </c>
      <c r="E4062" s="12" t="s">
        <v>370</v>
      </c>
      <c r="F4062" s="12">
        <v>8</v>
      </c>
      <c r="G4062" s="15">
        <v>17176.570539000008</v>
      </c>
    </row>
    <row r="4063" spans="1:7" x14ac:dyDescent="0.2">
      <c r="A4063" s="12" t="s">
        <v>449</v>
      </c>
      <c r="B4063" s="12" t="s">
        <v>11</v>
      </c>
      <c r="C4063" s="12">
        <v>2010</v>
      </c>
      <c r="D4063" s="12" t="s">
        <v>380</v>
      </c>
      <c r="E4063" s="12" t="s">
        <v>371</v>
      </c>
      <c r="F4063" s="12">
        <v>9</v>
      </c>
      <c r="G4063" s="15">
        <v>15587.150754999999</v>
      </c>
    </row>
    <row r="4064" spans="1:7" x14ac:dyDescent="0.2">
      <c r="A4064" s="12" t="s">
        <v>449</v>
      </c>
      <c r="B4064" s="12" t="s">
        <v>11</v>
      </c>
      <c r="C4064" s="12">
        <v>2010</v>
      </c>
      <c r="D4064" s="12" t="s">
        <v>381</v>
      </c>
      <c r="E4064" s="12" t="s">
        <v>372</v>
      </c>
      <c r="F4064" s="12">
        <v>10</v>
      </c>
      <c r="G4064" s="15">
        <v>19822.593222999993</v>
      </c>
    </row>
    <row r="4065" spans="1:7" x14ac:dyDescent="0.2">
      <c r="A4065" s="12" t="s">
        <v>449</v>
      </c>
      <c r="B4065" s="12" t="s">
        <v>11</v>
      </c>
      <c r="C4065" s="12">
        <v>2010</v>
      </c>
      <c r="D4065" s="12" t="s">
        <v>381</v>
      </c>
      <c r="E4065" s="12" t="s">
        <v>373</v>
      </c>
      <c r="F4065" s="12">
        <v>11</v>
      </c>
      <c r="G4065" s="15">
        <v>21673.906039000009</v>
      </c>
    </row>
    <row r="4066" spans="1:7" x14ac:dyDescent="0.2">
      <c r="A4066" s="12" t="s">
        <v>449</v>
      </c>
      <c r="B4066" s="12" t="s">
        <v>11</v>
      </c>
      <c r="C4066" s="12">
        <v>2010</v>
      </c>
      <c r="D4066" s="12" t="s">
        <v>381</v>
      </c>
      <c r="E4066" s="12" t="s">
        <v>374</v>
      </c>
      <c r="F4066" s="12">
        <v>12</v>
      </c>
      <c r="G4066" s="15">
        <v>22766.632143000003</v>
      </c>
    </row>
    <row r="4067" spans="1:7" x14ac:dyDescent="0.2">
      <c r="A4067" s="12" t="s">
        <v>449</v>
      </c>
      <c r="B4067" s="12" t="s">
        <v>11</v>
      </c>
      <c r="C4067" s="12">
        <v>2011</v>
      </c>
      <c r="D4067" s="12" t="s">
        <v>382</v>
      </c>
      <c r="E4067" s="12" t="s">
        <v>375</v>
      </c>
      <c r="F4067" s="12">
        <v>1</v>
      </c>
      <c r="G4067" s="15">
        <v>18765.990318000004</v>
      </c>
    </row>
    <row r="4068" spans="1:7" x14ac:dyDescent="0.2">
      <c r="A4068" s="12" t="s">
        <v>449</v>
      </c>
      <c r="B4068" s="12" t="s">
        <v>11</v>
      </c>
      <c r="C4068" s="12">
        <v>2011</v>
      </c>
      <c r="D4068" s="12" t="s">
        <v>382</v>
      </c>
      <c r="E4068" s="12" t="s">
        <v>376</v>
      </c>
      <c r="F4068" s="12">
        <v>2</v>
      </c>
      <c r="G4068" s="15">
        <v>18747.928726999999</v>
      </c>
    </row>
    <row r="4069" spans="1:7" x14ac:dyDescent="0.2">
      <c r="A4069" s="12" t="s">
        <v>449</v>
      </c>
      <c r="B4069" s="12" t="s">
        <v>11</v>
      </c>
      <c r="C4069" s="12">
        <v>2011</v>
      </c>
      <c r="D4069" s="12" t="s">
        <v>382</v>
      </c>
      <c r="E4069" s="12" t="s">
        <v>377</v>
      </c>
      <c r="F4069" s="12">
        <v>3</v>
      </c>
      <c r="G4069" s="15">
        <v>23353.63376700001</v>
      </c>
    </row>
    <row r="4070" spans="1:7" x14ac:dyDescent="0.2">
      <c r="A4070" s="12" t="s">
        <v>449</v>
      </c>
      <c r="B4070" s="12" t="s">
        <v>11</v>
      </c>
      <c r="C4070" s="12">
        <v>2011</v>
      </c>
      <c r="D4070" s="12" t="s">
        <v>379</v>
      </c>
      <c r="E4070" s="12" t="s">
        <v>366</v>
      </c>
      <c r="F4070" s="12">
        <v>4</v>
      </c>
      <c r="G4070" s="15">
        <v>25132.700211000003</v>
      </c>
    </row>
    <row r="4071" spans="1:7" x14ac:dyDescent="0.2">
      <c r="A4071" s="12" t="s">
        <v>449</v>
      </c>
      <c r="B4071" s="12" t="s">
        <v>11</v>
      </c>
      <c r="C4071" s="12">
        <v>2011</v>
      </c>
      <c r="D4071" s="12" t="s">
        <v>379</v>
      </c>
      <c r="E4071" s="12" t="s">
        <v>367</v>
      </c>
      <c r="F4071" s="12">
        <v>5</v>
      </c>
      <c r="G4071" s="15">
        <v>28970.787751999997</v>
      </c>
    </row>
    <row r="4072" spans="1:7" x14ac:dyDescent="0.2">
      <c r="A4072" s="12" t="s">
        <v>449</v>
      </c>
      <c r="B4072" s="12" t="s">
        <v>11</v>
      </c>
      <c r="C4072" s="12">
        <v>2011</v>
      </c>
      <c r="D4072" s="12" t="s">
        <v>379</v>
      </c>
      <c r="E4072" s="12" t="s">
        <v>368</v>
      </c>
      <c r="F4072" s="12">
        <v>6</v>
      </c>
      <c r="G4072" s="15">
        <v>27471.675910999998</v>
      </c>
    </row>
    <row r="4073" spans="1:7" x14ac:dyDescent="0.2">
      <c r="A4073" s="12" t="s">
        <v>449</v>
      </c>
      <c r="B4073" s="12" t="s">
        <v>11</v>
      </c>
      <c r="C4073" s="12">
        <v>2011</v>
      </c>
      <c r="D4073" s="12" t="s">
        <v>380</v>
      </c>
      <c r="E4073" s="12" t="s">
        <v>369</v>
      </c>
      <c r="F4073" s="12">
        <v>7</v>
      </c>
      <c r="G4073" s="15">
        <v>19651.008148000004</v>
      </c>
    </row>
    <row r="4074" spans="1:7" x14ac:dyDescent="0.2">
      <c r="A4074" s="12" t="s">
        <v>449</v>
      </c>
      <c r="B4074" s="12" t="s">
        <v>11</v>
      </c>
      <c r="C4074" s="12">
        <v>2011</v>
      </c>
      <c r="D4074" s="12" t="s">
        <v>380</v>
      </c>
      <c r="E4074" s="12" t="s">
        <v>370</v>
      </c>
      <c r="F4074" s="12">
        <v>8</v>
      </c>
      <c r="G4074" s="15">
        <v>22288.000046000001</v>
      </c>
    </row>
    <row r="4075" spans="1:7" x14ac:dyDescent="0.2">
      <c r="A4075" s="12" t="s">
        <v>449</v>
      </c>
      <c r="B4075" s="12" t="s">
        <v>11</v>
      </c>
      <c r="C4075" s="12">
        <v>2011</v>
      </c>
      <c r="D4075" s="12" t="s">
        <v>380</v>
      </c>
      <c r="E4075" s="12" t="s">
        <v>371</v>
      </c>
      <c r="F4075" s="12">
        <v>9</v>
      </c>
      <c r="G4075" s="15">
        <v>21240.427922000013</v>
      </c>
    </row>
    <row r="4076" spans="1:7" x14ac:dyDescent="0.2">
      <c r="A4076" s="12" t="s">
        <v>449</v>
      </c>
      <c r="B4076" s="12" t="s">
        <v>11</v>
      </c>
      <c r="C4076" s="12">
        <v>2011</v>
      </c>
      <c r="D4076" s="12" t="s">
        <v>381</v>
      </c>
      <c r="E4076" s="12" t="s">
        <v>372</v>
      </c>
      <c r="F4076" s="12">
        <v>10</v>
      </c>
      <c r="G4076" s="15">
        <v>16905.646709000001</v>
      </c>
    </row>
    <row r="4077" spans="1:7" x14ac:dyDescent="0.2">
      <c r="A4077" s="12" t="s">
        <v>449</v>
      </c>
      <c r="B4077" s="12" t="s">
        <v>11</v>
      </c>
      <c r="C4077" s="12">
        <v>2011</v>
      </c>
      <c r="D4077" s="12" t="s">
        <v>381</v>
      </c>
      <c r="E4077" s="12" t="s">
        <v>373</v>
      </c>
      <c r="F4077" s="12">
        <v>11</v>
      </c>
      <c r="G4077" s="15">
        <v>19813.562443000003</v>
      </c>
    </row>
    <row r="4078" spans="1:7" x14ac:dyDescent="0.2">
      <c r="A4078" s="12" t="s">
        <v>449</v>
      </c>
      <c r="B4078" s="12" t="s">
        <v>11</v>
      </c>
      <c r="C4078" s="12">
        <v>2011</v>
      </c>
      <c r="D4078" s="12" t="s">
        <v>381</v>
      </c>
      <c r="E4078" s="12" t="s">
        <v>374</v>
      </c>
      <c r="F4078" s="12">
        <v>12</v>
      </c>
      <c r="G4078" s="15">
        <v>65003.656625000003</v>
      </c>
    </row>
    <row r="4079" spans="1:7" x14ac:dyDescent="0.2">
      <c r="A4079" s="12" t="s">
        <v>449</v>
      </c>
      <c r="B4079" s="12" t="s">
        <v>11</v>
      </c>
      <c r="C4079" s="12">
        <v>2012</v>
      </c>
      <c r="D4079" s="12" t="s">
        <v>382</v>
      </c>
      <c r="E4079" s="12" t="s">
        <v>375</v>
      </c>
      <c r="F4079" s="12">
        <v>1</v>
      </c>
      <c r="G4079" s="15">
        <v>53742.256249999999</v>
      </c>
    </row>
    <row r="4080" spans="1:7" x14ac:dyDescent="0.2">
      <c r="A4080" s="12" t="s">
        <v>449</v>
      </c>
      <c r="B4080" s="12" t="s">
        <v>11</v>
      </c>
      <c r="C4080" s="12">
        <v>2012</v>
      </c>
      <c r="D4080" s="12" t="s">
        <v>382</v>
      </c>
      <c r="E4080" s="12" t="s">
        <v>376</v>
      </c>
      <c r="F4080" s="12">
        <v>2</v>
      </c>
      <c r="G4080" s="15">
        <v>41541.653281000006</v>
      </c>
    </row>
    <row r="4081" spans="1:7" x14ac:dyDescent="0.2">
      <c r="A4081" s="12" t="s">
        <v>449</v>
      </c>
      <c r="B4081" s="12" t="s">
        <v>11</v>
      </c>
      <c r="C4081" s="12">
        <v>2012</v>
      </c>
      <c r="D4081" s="12" t="s">
        <v>382</v>
      </c>
      <c r="E4081" s="12" t="s">
        <v>377</v>
      </c>
      <c r="F4081" s="12">
        <v>3</v>
      </c>
      <c r="G4081" s="15">
        <v>37586.165411000009</v>
      </c>
    </row>
    <row r="4082" spans="1:7" x14ac:dyDescent="0.2">
      <c r="A4082" s="12" t="s">
        <v>449</v>
      </c>
      <c r="B4082" s="12" t="s">
        <v>11</v>
      </c>
      <c r="C4082" s="12">
        <v>2012</v>
      </c>
      <c r="D4082" s="12" t="s">
        <v>379</v>
      </c>
      <c r="E4082" s="12" t="s">
        <v>366</v>
      </c>
      <c r="F4082" s="12">
        <v>4</v>
      </c>
      <c r="G4082" s="15">
        <v>31860.641898000002</v>
      </c>
    </row>
    <row r="4083" spans="1:7" x14ac:dyDescent="0.2">
      <c r="A4083" s="12" t="s">
        <v>449</v>
      </c>
      <c r="B4083" s="12" t="s">
        <v>11</v>
      </c>
      <c r="C4083" s="12">
        <v>2012</v>
      </c>
      <c r="D4083" s="12" t="s">
        <v>379</v>
      </c>
      <c r="E4083" s="12" t="s">
        <v>367</v>
      </c>
      <c r="F4083" s="12">
        <v>5</v>
      </c>
      <c r="G4083" s="15">
        <v>28844.356637999987</v>
      </c>
    </row>
    <row r="4084" spans="1:7" x14ac:dyDescent="0.2">
      <c r="A4084" s="12" t="s">
        <v>449</v>
      </c>
      <c r="B4084" s="12" t="s">
        <v>11</v>
      </c>
      <c r="C4084" s="12">
        <v>2012</v>
      </c>
      <c r="D4084" s="12" t="s">
        <v>379</v>
      </c>
      <c r="E4084" s="12" t="s">
        <v>368</v>
      </c>
      <c r="F4084" s="12">
        <v>6</v>
      </c>
      <c r="G4084" s="15">
        <v>32438.612730000001</v>
      </c>
    </row>
    <row r="4085" spans="1:7" x14ac:dyDescent="0.2">
      <c r="A4085" s="12" t="s">
        <v>449</v>
      </c>
      <c r="B4085" s="12" t="s">
        <v>11</v>
      </c>
      <c r="C4085" s="12">
        <v>2012</v>
      </c>
      <c r="D4085" s="12" t="s">
        <v>380</v>
      </c>
      <c r="E4085" s="12" t="s">
        <v>369</v>
      </c>
      <c r="F4085" s="12">
        <v>7</v>
      </c>
      <c r="G4085" s="15">
        <v>27525.860687000004</v>
      </c>
    </row>
    <row r="4086" spans="1:7" x14ac:dyDescent="0.2">
      <c r="A4086" s="12" t="s">
        <v>449</v>
      </c>
      <c r="B4086" s="12" t="s">
        <v>11</v>
      </c>
      <c r="C4086" s="12">
        <v>2012</v>
      </c>
      <c r="D4086" s="12" t="s">
        <v>380</v>
      </c>
      <c r="E4086" s="12" t="s">
        <v>370</v>
      </c>
      <c r="F4086" s="12">
        <v>8</v>
      </c>
      <c r="G4086" s="15">
        <v>15731.643464999997</v>
      </c>
    </row>
    <row r="4087" spans="1:7" x14ac:dyDescent="0.2">
      <c r="A4087" s="12" t="s">
        <v>449</v>
      </c>
      <c r="B4087" s="12" t="s">
        <v>11</v>
      </c>
      <c r="C4087" s="12">
        <v>2012</v>
      </c>
      <c r="D4087" s="12" t="s">
        <v>380</v>
      </c>
      <c r="E4087" s="12" t="s">
        <v>371</v>
      </c>
      <c r="F4087" s="12">
        <v>9</v>
      </c>
      <c r="G4087" s="15">
        <v>16056.752057000002</v>
      </c>
    </row>
    <row r="4088" spans="1:7" x14ac:dyDescent="0.2">
      <c r="A4088" s="12" t="s">
        <v>449</v>
      </c>
      <c r="B4088" s="12" t="s">
        <v>11</v>
      </c>
      <c r="C4088" s="12">
        <v>2012</v>
      </c>
      <c r="D4088" s="12" t="s">
        <v>381</v>
      </c>
      <c r="E4088" s="12" t="s">
        <v>372</v>
      </c>
      <c r="F4088" s="12">
        <v>10</v>
      </c>
      <c r="G4088" s="15">
        <v>20951.442518</v>
      </c>
    </row>
    <row r="4089" spans="1:7" x14ac:dyDescent="0.2">
      <c r="A4089" s="12" t="s">
        <v>449</v>
      </c>
      <c r="B4089" s="12" t="s">
        <v>11</v>
      </c>
      <c r="C4089" s="12">
        <v>2012</v>
      </c>
      <c r="D4089" s="12" t="s">
        <v>381</v>
      </c>
      <c r="E4089" s="12" t="s">
        <v>373</v>
      </c>
      <c r="F4089" s="12">
        <v>11</v>
      </c>
      <c r="G4089" s="15">
        <v>16580.538115000003</v>
      </c>
    </row>
    <row r="4090" spans="1:7" x14ac:dyDescent="0.2">
      <c r="A4090" s="12" t="s">
        <v>449</v>
      </c>
      <c r="B4090" s="12" t="s">
        <v>11</v>
      </c>
      <c r="C4090" s="12">
        <v>2012</v>
      </c>
      <c r="D4090" s="12" t="s">
        <v>381</v>
      </c>
      <c r="E4090" s="12" t="s">
        <v>374</v>
      </c>
      <c r="F4090" s="12">
        <v>12</v>
      </c>
      <c r="G4090" s="15">
        <v>14340.901156000002</v>
      </c>
    </row>
    <row r="4091" spans="1:7" x14ac:dyDescent="0.2">
      <c r="A4091" s="12" t="s">
        <v>449</v>
      </c>
      <c r="B4091" s="12" t="s">
        <v>11</v>
      </c>
      <c r="C4091" s="12">
        <v>2013</v>
      </c>
      <c r="D4091" s="12" t="s">
        <v>382</v>
      </c>
      <c r="E4091" s="12" t="s">
        <v>375</v>
      </c>
      <c r="F4091" s="12">
        <v>1</v>
      </c>
      <c r="G4091" s="15">
        <v>11125.938421999996</v>
      </c>
    </row>
    <row r="4092" spans="1:7" x14ac:dyDescent="0.2">
      <c r="A4092" s="12" t="s">
        <v>449</v>
      </c>
      <c r="B4092" s="12" t="s">
        <v>11</v>
      </c>
      <c r="C4092" s="12">
        <v>2013</v>
      </c>
      <c r="D4092" s="12" t="s">
        <v>382</v>
      </c>
      <c r="E4092" s="12" t="s">
        <v>376</v>
      </c>
      <c r="F4092" s="12">
        <v>2</v>
      </c>
      <c r="G4092" s="15">
        <v>10222.859003000001</v>
      </c>
    </row>
    <row r="4093" spans="1:7" x14ac:dyDescent="0.2">
      <c r="A4093" s="12" t="s">
        <v>449</v>
      </c>
      <c r="B4093" s="12" t="s">
        <v>11</v>
      </c>
      <c r="C4093" s="12">
        <v>2013</v>
      </c>
      <c r="D4093" s="12" t="s">
        <v>382</v>
      </c>
      <c r="E4093" s="12" t="s">
        <v>377</v>
      </c>
      <c r="F4093" s="12">
        <v>3</v>
      </c>
      <c r="G4093" s="15">
        <v>5508.7844409999989</v>
      </c>
    </row>
    <row r="4094" spans="1:7" x14ac:dyDescent="0.2">
      <c r="A4094" s="12" t="s">
        <v>449</v>
      </c>
      <c r="B4094" s="12" t="s">
        <v>11</v>
      </c>
      <c r="C4094" s="12">
        <v>2013</v>
      </c>
      <c r="D4094" s="12" t="s">
        <v>379</v>
      </c>
      <c r="E4094" s="12" t="s">
        <v>366</v>
      </c>
      <c r="F4094" s="12">
        <v>4</v>
      </c>
      <c r="G4094" s="15">
        <v>5942.2625639999987</v>
      </c>
    </row>
    <row r="4095" spans="1:7" x14ac:dyDescent="0.2">
      <c r="A4095" s="12" t="s">
        <v>449</v>
      </c>
      <c r="B4095" s="12" t="s">
        <v>11</v>
      </c>
      <c r="C4095" s="12">
        <v>2013</v>
      </c>
      <c r="D4095" s="12" t="s">
        <v>379</v>
      </c>
      <c r="E4095" s="12" t="s">
        <v>367</v>
      </c>
      <c r="F4095" s="12">
        <v>5</v>
      </c>
      <c r="G4095" s="15">
        <v>2203.5137730000001</v>
      </c>
    </row>
    <row r="4096" spans="1:7" x14ac:dyDescent="0.2">
      <c r="A4096" s="12" t="s">
        <v>449</v>
      </c>
      <c r="B4096" s="12" t="s">
        <v>11</v>
      </c>
      <c r="C4096" s="12">
        <v>2013</v>
      </c>
      <c r="D4096" s="12" t="s">
        <v>379</v>
      </c>
      <c r="E4096" s="12" t="s">
        <v>368</v>
      </c>
      <c r="F4096" s="12">
        <v>6</v>
      </c>
      <c r="G4096" s="15">
        <v>2907.9157229999996</v>
      </c>
    </row>
    <row r="4097" spans="1:7" x14ac:dyDescent="0.2">
      <c r="A4097" s="12" t="s">
        <v>449</v>
      </c>
      <c r="B4097" s="12" t="s">
        <v>11</v>
      </c>
      <c r="C4097" s="12">
        <v>2013</v>
      </c>
      <c r="D4097" s="12" t="s">
        <v>380</v>
      </c>
      <c r="E4097" s="12" t="s">
        <v>369</v>
      </c>
      <c r="F4097" s="12">
        <v>7</v>
      </c>
      <c r="G4097" s="15">
        <v>1806.1588319999998</v>
      </c>
    </row>
    <row r="4098" spans="1:7" x14ac:dyDescent="0.2">
      <c r="A4098" s="12" t="s">
        <v>449</v>
      </c>
      <c r="B4098" s="12" t="s">
        <v>11</v>
      </c>
      <c r="C4098" s="12">
        <v>2013</v>
      </c>
      <c r="D4098" s="12" t="s">
        <v>380</v>
      </c>
      <c r="E4098" s="12" t="s">
        <v>370</v>
      </c>
      <c r="F4098" s="12">
        <v>8</v>
      </c>
      <c r="G4098" s="15">
        <v>848.89464999999996</v>
      </c>
    </row>
    <row r="4099" spans="1:7" x14ac:dyDescent="0.2">
      <c r="A4099" s="12" t="s">
        <v>449</v>
      </c>
      <c r="B4099" s="12" t="s">
        <v>11</v>
      </c>
      <c r="C4099" s="12">
        <v>2013</v>
      </c>
      <c r="D4099" s="12" t="s">
        <v>380</v>
      </c>
      <c r="E4099" s="12" t="s">
        <v>371</v>
      </c>
      <c r="F4099" s="12">
        <v>9</v>
      </c>
      <c r="G4099" s="15">
        <v>1318.495948</v>
      </c>
    </row>
    <row r="4100" spans="1:7" x14ac:dyDescent="0.2">
      <c r="A4100" s="12" t="s">
        <v>449</v>
      </c>
      <c r="B4100" s="12" t="s">
        <v>11</v>
      </c>
      <c r="C4100" s="12">
        <v>2013</v>
      </c>
      <c r="D4100" s="12" t="s">
        <v>381</v>
      </c>
      <c r="E4100" s="12" t="s">
        <v>372</v>
      </c>
      <c r="F4100" s="12">
        <v>10</v>
      </c>
      <c r="G4100" s="15">
        <v>523.78606200000002</v>
      </c>
    </row>
    <row r="4101" spans="1:7" x14ac:dyDescent="0.2">
      <c r="A4101" s="12" t="s">
        <v>449</v>
      </c>
      <c r="B4101" s="12" t="s">
        <v>11</v>
      </c>
      <c r="C4101" s="12">
        <v>2013</v>
      </c>
      <c r="D4101" s="12" t="s">
        <v>381</v>
      </c>
      <c r="E4101" s="12" t="s">
        <v>373</v>
      </c>
      <c r="F4101" s="12">
        <v>11</v>
      </c>
      <c r="G4101" s="15">
        <v>758.58670800000004</v>
      </c>
    </row>
    <row r="4102" spans="1:7" x14ac:dyDescent="0.2">
      <c r="A4102" s="12" t="s">
        <v>449</v>
      </c>
      <c r="B4102" s="12" t="s">
        <v>11</v>
      </c>
      <c r="C4102" s="12">
        <v>2013</v>
      </c>
      <c r="D4102" s="12" t="s">
        <v>381</v>
      </c>
      <c r="E4102" s="12" t="s">
        <v>374</v>
      </c>
      <c r="F4102" s="12">
        <v>12</v>
      </c>
      <c r="G4102" s="15">
        <v>433.47811899999999</v>
      </c>
    </row>
    <row r="4103" spans="1:7" x14ac:dyDescent="0.2">
      <c r="A4103" s="12" t="s">
        <v>449</v>
      </c>
      <c r="B4103" s="12" t="s">
        <v>11</v>
      </c>
      <c r="C4103" s="12">
        <v>2014</v>
      </c>
      <c r="D4103" s="12" t="s">
        <v>382</v>
      </c>
      <c r="E4103" s="12" t="s">
        <v>375</v>
      </c>
      <c r="F4103" s="12">
        <v>1</v>
      </c>
      <c r="G4103" s="15">
        <v>325.10858899999999</v>
      </c>
    </row>
    <row r="4104" spans="1:7" x14ac:dyDescent="0.2">
      <c r="A4104" s="12" t="s">
        <v>449</v>
      </c>
      <c r="B4104" s="12" t="s">
        <v>11</v>
      </c>
      <c r="C4104" s="12">
        <v>2014</v>
      </c>
      <c r="D4104" s="12" t="s">
        <v>382</v>
      </c>
      <c r="E4104" s="12" t="s">
        <v>376</v>
      </c>
      <c r="F4104" s="12">
        <v>2</v>
      </c>
      <c r="G4104" s="15">
        <v>614.09400299999993</v>
      </c>
    </row>
    <row r="4105" spans="1:7" x14ac:dyDescent="0.2">
      <c r="A4105" s="12" t="s">
        <v>449</v>
      </c>
      <c r="B4105" s="12" t="s">
        <v>11</v>
      </c>
      <c r="C4105" s="12">
        <v>2014</v>
      </c>
      <c r="D4105" s="12" t="s">
        <v>382</v>
      </c>
      <c r="E4105" s="12" t="s">
        <v>377</v>
      </c>
      <c r="F4105" s="12">
        <v>3</v>
      </c>
      <c r="G4105" s="15">
        <v>433.47811899999999</v>
      </c>
    </row>
    <row r="4106" spans="1:7" x14ac:dyDescent="0.2">
      <c r="A4106" s="12" t="s">
        <v>449</v>
      </c>
      <c r="B4106" s="12" t="s">
        <v>11</v>
      </c>
      <c r="C4106" s="12">
        <v>2014</v>
      </c>
      <c r="D4106" s="12" t="s">
        <v>379</v>
      </c>
      <c r="E4106" s="12" t="s">
        <v>366</v>
      </c>
      <c r="F4106" s="12">
        <v>4</v>
      </c>
      <c r="G4106" s="15">
        <v>1101.7568859999999</v>
      </c>
    </row>
    <row r="4107" spans="1:7" x14ac:dyDescent="0.2">
      <c r="A4107" s="12" t="s">
        <v>449</v>
      </c>
      <c r="B4107" s="12" t="s">
        <v>11</v>
      </c>
      <c r="C4107" s="12">
        <v>2014</v>
      </c>
      <c r="D4107" s="12" t="s">
        <v>379</v>
      </c>
      <c r="E4107" s="12" t="s">
        <v>367</v>
      </c>
      <c r="F4107" s="12">
        <v>5</v>
      </c>
      <c r="G4107" s="15">
        <v>361.23176599999999</v>
      </c>
    </row>
    <row r="4108" spans="1:7" x14ac:dyDescent="0.2">
      <c r="A4108" s="12" t="s">
        <v>449</v>
      </c>
      <c r="B4108" s="12" t="s">
        <v>11</v>
      </c>
      <c r="C4108" s="12">
        <v>2014</v>
      </c>
      <c r="D4108" s="12" t="s">
        <v>379</v>
      </c>
      <c r="E4108" s="12" t="s">
        <v>368</v>
      </c>
      <c r="F4108" s="12">
        <v>6</v>
      </c>
      <c r="G4108" s="15">
        <v>596.0324149999999</v>
      </c>
    </row>
    <row r="4109" spans="1:7" x14ac:dyDescent="0.2">
      <c r="A4109" s="12" t="s">
        <v>449</v>
      </c>
      <c r="B4109" s="12" t="s">
        <v>11</v>
      </c>
      <c r="C4109" s="12">
        <v>2014</v>
      </c>
      <c r="D4109" s="12" t="s">
        <v>380</v>
      </c>
      <c r="E4109" s="12" t="s">
        <v>369</v>
      </c>
      <c r="F4109" s="12">
        <v>7</v>
      </c>
      <c r="G4109" s="15">
        <v>288.985412</v>
      </c>
    </row>
    <row r="4110" spans="1:7" x14ac:dyDescent="0.2">
      <c r="A4110" s="12" t="s">
        <v>449</v>
      </c>
      <c r="B4110" s="12" t="s">
        <v>11</v>
      </c>
      <c r="C4110" s="12">
        <v>2014</v>
      </c>
      <c r="D4110" s="12" t="s">
        <v>380</v>
      </c>
      <c r="E4110" s="12" t="s">
        <v>370</v>
      </c>
      <c r="F4110" s="12">
        <v>8</v>
      </c>
      <c r="G4110" s="15">
        <v>162.554294</v>
      </c>
    </row>
    <row r="4111" spans="1:7" x14ac:dyDescent="0.2">
      <c r="A4111" s="12" t="s">
        <v>449</v>
      </c>
      <c r="B4111" s="12" t="s">
        <v>11</v>
      </c>
      <c r="C4111" s="12">
        <v>2014</v>
      </c>
      <c r="D4111" s="12" t="s">
        <v>380</v>
      </c>
      <c r="E4111" s="12" t="s">
        <v>371</v>
      </c>
      <c r="F4111" s="12">
        <v>9</v>
      </c>
      <c r="G4111" s="15">
        <v>343.17017599999997</v>
      </c>
    </row>
    <row r="4112" spans="1:7" x14ac:dyDescent="0.2">
      <c r="A4112" s="12" t="s">
        <v>449</v>
      </c>
      <c r="B4112" s="12" t="s">
        <v>11</v>
      </c>
      <c r="C4112" s="12">
        <v>2014</v>
      </c>
      <c r="D4112" s="12" t="s">
        <v>381</v>
      </c>
      <c r="E4112" s="12" t="s">
        <v>372</v>
      </c>
      <c r="F4112" s="12">
        <v>10</v>
      </c>
      <c r="G4112" s="15">
        <v>397.35494399999999</v>
      </c>
    </row>
    <row r="4113" spans="1:7" x14ac:dyDescent="0.2">
      <c r="A4113" s="12" t="s">
        <v>449</v>
      </c>
      <c r="B4113" s="12" t="s">
        <v>11</v>
      </c>
      <c r="C4113" s="12">
        <v>2014</v>
      </c>
      <c r="D4113" s="12" t="s">
        <v>381</v>
      </c>
      <c r="E4113" s="12" t="s">
        <v>373</v>
      </c>
      <c r="F4113" s="12">
        <v>11</v>
      </c>
      <c r="G4113" s="15">
        <v>144.492706</v>
      </c>
    </row>
    <row r="4114" spans="1:7" x14ac:dyDescent="0.2">
      <c r="A4114" s="12" t="s">
        <v>449</v>
      </c>
      <c r="B4114" s="12" t="s">
        <v>11</v>
      </c>
      <c r="C4114" s="12">
        <v>2014</v>
      </c>
      <c r="D4114" s="12" t="s">
        <v>381</v>
      </c>
      <c r="E4114" s="12" t="s">
        <v>374</v>
      </c>
      <c r="F4114" s="12">
        <v>12</v>
      </c>
      <c r="G4114" s="15">
        <v>180.615883</v>
      </c>
    </row>
    <row r="4115" spans="1:7" x14ac:dyDescent="0.2">
      <c r="A4115" s="12" t="s">
        <v>449</v>
      </c>
      <c r="B4115" s="12" t="s">
        <v>74</v>
      </c>
      <c r="C4115" s="12">
        <v>2010</v>
      </c>
      <c r="D4115" s="12" t="s">
        <v>382</v>
      </c>
      <c r="E4115" s="12" t="s">
        <v>375</v>
      </c>
      <c r="F4115" s="12">
        <v>1</v>
      </c>
      <c r="G4115" s="15">
        <v>21924</v>
      </c>
    </row>
    <row r="4116" spans="1:7" x14ac:dyDescent="0.2">
      <c r="A4116" s="12" t="s">
        <v>449</v>
      </c>
      <c r="B4116" s="12" t="s">
        <v>74</v>
      </c>
      <c r="C4116" s="12">
        <v>2010</v>
      </c>
      <c r="D4116" s="12" t="s">
        <v>382</v>
      </c>
      <c r="E4116" s="12" t="s">
        <v>376</v>
      </c>
      <c r="F4116" s="12">
        <v>2</v>
      </c>
      <c r="G4116" s="15">
        <v>13664</v>
      </c>
    </row>
    <row r="4117" spans="1:7" x14ac:dyDescent="0.2">
      <c r="A4117" s="12" t="s">
        <v>449</v>
      </c>
      <c r="B4117" s="12" t="s">
        <v>74</v>
      </c>
      <c r="C4117" s="12">
        <v>2010</v>
      </c>
      <c r="D4117" s="12" t="s">
        <v>382</v>
      </c>
      <c r="E4117" s="12" t="s">
        <v>377</v>
      </c>
      <c r="F4117" s="12">
        <v>3</v>
      </c>
      <c r="G4117" s="15">
        <v>13286</v>
      </c>
    </row>
    <row r="4118" spans="1:7" x14ac:dyDescent="0.2">
      <c r="A4118" s="12" t="s">
        <v>449</v>
      </c>
      <c r="B4118" s="12" t="s">
        <v>74</v>
      </c>
      <c r="C4118" s="12">
        <v>2010</v>
      </c>
      <c r="D4118" s="12" t="s">
        <v>379</v>
      </c>
      <c r="E4118" s="12" t="s">
        <v>366</v>
      </c>
      <c r="F4118" s="12">
        <v>4</v>
      </c>
      <c r="G4118" s="15">
        <v>18592</v>
      </c>
    </row>
    <row r="4119" spans="1:7" x14ac:dyDescent="0.2">
      <c r="A4119" s="12" t="s">
        <v>449</v>
      </c>
      <c r="B4119" s="12" t="s">
        <v>74</v>
      </c>
      <c r="C4119" s="12">
        <v>2010</v>
      </c>
      <c r="D4119" s="12" t="s">
        <v>379</v>
      </c>
      <c r="E4119" s="12" t="s">
        <v>367</v>
      </c>
      <c r="F4119" s="12">
        <v>5</v>
      </c>
      <c r="G4119" s="15">
        <v>18088</v>
      </c>
    </row>
    <row r="4120" spans="1:7" x14ac:dyDescent="0.2">
      <c r="A4120" s="12" t="s">
        <v>449</v>
      </c>
      <c r="B4120" s="12" t="s">
        <v>74</v>
      </c>
      <c r="C4120" s="12">
        <v>2010</v>
      </c>
      <c r="D4120" s="12" t="s">
        <v>379</v>
      </c>
      <c r="E4120" s="12" t="s">
        <v>368</v>
      </c>
      <c r="F4120" s="12">
        <v>6</v>
      </c>
      <c r="G4120" s="15">
        <v>20090</v>
      </c>
    </row>
    <row r="4121" spans="1:7" x14ac:dyDescent="0.2">
      <c r="A4121" s="12" t="s">
        <v>449</v>
      </c>
      <c r="B4121" s="12" t="s">
        <v>74</v>
      </c>
      <c r="C4121" s="12">
        <v>2010</v>
      </c>
      <c r="D4121" s="12" t="s">
        <v>380</v>
      </c>
      <c r="E4121" s="12" t="s">
        <v>369</v>
      </c>
      <c r="F4121" s="12">
        <v>7</v>
      </c>
      <c r="G4121" s="15">
        <v>15680</v>
      </c>
    </row>
    <row r="4122" spans="1:7" x14ac:dyDescent="0.2">
      <c r="A4122" s="12" t="s">
        <v>449</v>
      </c>
      <c r="B4122" s="12" t="s">
        <v>74</v>
      </c>
      <c r="C4122" s="12">
        <v>2010</v>
      </c>
      <c r="D4122" s="12" t="s">
        <v>380</v>
      </c>
      <c r="E4122" s="12" t="s">
        <v>370</v>
      </c>
      <c r="F4122" s="12">
        <v>8</v>
      </c>
      <c r="G4122" s="15">
        <v>16324</v>
      </c>
    </row>
    <row r="4123" spans="1:7" x14ac:dyDescent="0.2">
      <c r="A4123" s="12" t="s">
        <v>449</v>
      </c>
      <c r="B4123" s="12" t="s">
        <v>74</v>
      </c>
      <c r="C4123" s="12">
        <v>2010</v>
      </c>
      <c r="D4123" s="12" t="s">
        <v>380</v>
      </c>
      <c r="E4123" s="12" t="s">
        <v>371</v>
      </c>
      <c r="F4123" s="12">
        <v>9</v>
      </c>
      <c r="G4123" s="15">
        <v>16408</v>
      </c>
    </row>
    <row r="4124" spans="1:7" x14ac:dyDescent="0.2">
      <c r="A4124" s="12" t="s">
        <v>449</v>
      </c>
      <c r="B4124" s="12" t="s">
        <v>74</v>
      </c>
      <c r="C4124" s="12">
        <v>2010</v>
      </c>
      <c r="D4124" s="12" t="s">
        <v>381</v>
      </c>
      <c r="E4124" s="12" t="s">
        <v>372</v>
      </c>
      <c r="F4124" s="12">
        <v>10</v>
      </c>
      <c r="G4124" s="15">
        <v>20440</v>
      </c>
    </row>
    <row r="4125" spans="1:7" x14ac:dyDescent="0.2">
      <c r="A4125" s="12" t="s">
        <v>449</v>
      </c>
      <c r="B4125" s="12" t="s">
        <v>74</v>
      </c>
      <c r="C4125" s="12">
        <v>2010</v>
      </c>
      <c r="D4125" s="12" t="s">
        <v>381</v>
      </c>
      <c r="E4125" s="12" t="s">
        <v>373</v>
      </c>
      <c r="F4125" s="12">
        <v>11</v>
      </c>
      <c r="G4125" s="15">
        <v>22344</v>
      </c>
    </row>
    <row r="4126" spans="1:7" x14ac:dyDescent="0.2">
      <c r="A4126" s="12" t="s">
        <v>449</v>
      </c>
      <c r="B4126" s="12" t="s">
        <v>74</v>
      </c>
      <c r="C4126" s="12">
        <v>2010</v>
      </c>
      <c r="D4126" s="12" t="s">
        <v>381</v>
      </c>
      <c r="E4126" s="12" t="s">
        <v>374</v>
      </c>
      <c r="F4126" s="12">
        <v>12</v>
      </c>
      <c r="G4126" s="15">
        <v>23058</v>
      </c>
    </row>
    <row r="4127" spans="1:7" x14ac:dyDescent="0.2">
      <c r="A4127" s="12" t="s">
        <v>449</v>
      </c>
      <c r="B4127" s="12" t="s">
        <v>74</v>
      </c>
      <c r="C4127" s="12">
        <v>2011</v>
      </c>
      <c r="D4127" s="12" t="s">
        <v>382</v>
      </c>
      <c r="E4127" s="12" t="s">
        <v>375</v>
      </c>
      <c r="F4127" s="12">
        <v>1</v>
      </c>
      <c r="G4127" s="15">
        <v>20076</v>
      </c>
    </row>
    <row r="4128" spans="1:7" x14ac:dyDescent="0.2">
      <c r="A4128" s="12" t="s">
        <v>449</v>
      </c>
      <c r="B4128" s="12" t="s">
        <v>74</v>
      </c>
      <c r="C4128" s="12">
        <v>2011</v>
      </c>
      <c r="D4128" s="12" t="s">
        <v>382</v>
      </c>
      <c r="E4128" s="12" t="s">
        <v>376</v>
      </c>
      <c r="F4128" s="12">
        <v>2</v>
      </c>
      <c r="G4128" s="15">
        <v>20216</v>
      </c>
    </row>
    <row r="4129" spans="1:7" x14ac:dyDescent="0.2">
      <c r="A4129" s="12" t="s">
        <v>449</v>
      </c>
      <c r="B4129" s="12" t="s">
        <v>74</v>
      </c>
      <c r="C4129" s="12">
        <v>2011</v>
      </c>
      <c r="D4129" s="12" t="s">
        <v>382</v>
      </c>
      <c r="E4129" s="12" t="s">
        <v>377</v>
      </c>
      <c r="F4129" s="12">
        <v>3</v>
      </c>
      <c r="G4129" s="15">
        <v>24948</v>
      </c>
    </row>
    <row r="4130" spans="1:7" x14ac:dyDescent="0.2">
      <c r="A4130" s="12" t="s">
        <v>449</v>
      </c>
      <c r="B4130" s="12" t="s">
        <v>74</v>
      </c>
      <c r="C4130" s="12">
        <v>2011</v>
      </c>
      <c r="D4130" s="12" t="s">
        <v>379</v>
      </c>
      <c r="E4130" s="12" t="s">
        <v>366</v>
      </c>
      <c r="F4130" s="12">
        <v>4</v>
      </c>
      <c r="G4130" s="15">
        <v>26110</v>
      </c>
    </row>
    <row r="4131" spans="1:7" x14ac:dyDescent="0.2">
      <c r="A4131" s="12" t="s">
        <v>449</v>
      </c>
      <c r="B4131" s="12" t="s">
        <v>74</v>
      </c>
      <c r="C4131" s="12">
        <v>2011</v>
      </c>
      <c r="D4131" s="12" t="s">
        <v>379</v>
      </c>
      <c r="E4131" s="12" t="s">
        <v>367</v>
      </c>
      <c r="F4131" s="12">
        <v>5</v>
      </c>
      <c r="G4131" s="15">
        <v>29792</v>
      </c>
    </row>
    <row r="4132" spans="1:7" x14ac:dyDescent="0.2">
      <c r="A4132" s="12" t="s">
        <v>449</v>
      </c>
      <c r="B4132" s="12" t="s">
        <v>74</v>
      </c>
      <c r="C4132" s="12">
        <v>2011</v>
      </c>
      <c r="D4132" s="12" t="s">
        <v>379</v>
      </c>
      <c r="E4132" s="12" t="s">
        <v>368</v>
      </c>
      <c r="F4132" s="12">
        <v>6</v>
      </c>
      <c r="G4132" s="15">
        <v>27664</v>
      </c>
    </row>
    <row r="4133" spans="1:7" x14ac:dyDescent="0.2">
      <c r="A4133" s="12" t="s">
        <v>449</v>
      </c>
      <c r="B4133" s="12" t="s">
        <v>74</v>
      </c>
      <c r="C4133" s="12">
        <v>2011</v>
      </c>
      <c r="D4133" s="12" t="s">
        <v>380</v>
      </c>
      <c r="E4133" s="12" t="s">
        <v>369</v>
      </c>
      <c r="F4133" s="12">
        <v>7</v>
      </c>
      <c r="G4133" s="15">
        <v>19208</v>
      </c>
    </row>
    <row r="4134" spans="1:7" x14ac:dyDescent="0.2">
      <c r="A4134" s="12" t="s">
        <v>449</v>
      </c>
      <c r="B4134" s="12" t="s">
        <v>74</v>
      </c>
      <c r="C4134" s="12">
        <v>2011</v>
      </c>
      <c r="D4134" s="12" t="s">
        <v>380</v>
      </c>
      <c r="E4134" s="12" t="s">
        <v>370</v>
      </c>
      <c r="F4134" s="12">
        <v>8</v>
      </c>
      <c r="G4134" s="15">
        <v>23912</v>
      </c>
    </row>
    <row r="4135" spans="1:7" x14ac:dyDescent="0.2">
      <c r="A4135" s="12" t="s">
        <v>449</v>
      </c>
      <c r="B4135" s="12" t="s">
        <v>74</v>
      </c>
      <c r="C4135" s="12">
        <v>2011</v>
      </c>
      <c r="D4135" s="12" t="s">
        <v>380</v>
      </c>
      <c r="E4135" s="12" t="s">
        <v>371</v>
      </c>
      <c r="F4135" s="12">
        <v>9</v>
      </c>
      <c r="G4135" s="15">
        <v>24360</v>
      </c>
    </row>
    <row r="4136" spans="1:7" x14ac:dyDescent="0.2">
      <c r="A4136" s="12" t="s">
        <v>449</v>
      </c>
      <c r="B4136" s="12" t="s">
        <v>74</v>
      </c>
      <c r="C4136" s="12">
        <v>2011</v>
      </c>
      <c r="D4136" s="12" t="s">
        <v>381</v>
      </c>
      <c r="E4136" s="12" t="s">
        <v>372</v>
      </c>
      <c r="F4136" s="12">
        <v>10</v>
      </c>
      <c r="G4136" s="15">
        <v>17892</v>
      </c>
    </row>
    <row r="4137" spans="1:7" x14ac:dyDescent="0.2">
      <c r="A4137" s="12" t="s">
        <v>449</v>
      </c>
      <c r="B4137" s="12" t="s">
        <v>74</v>
      </c>
      <c r="C4137" s="12">
        <v>2011</v>
      </c>
      <c r="D4137" s="12" t="s">
        <v>381</v>
      </c>
      <c r="E4137" s="12" t="s">
        <v>373</v>
      </c>
      <c r="F4137" s="12">
        <v>11</v>
      </c>
      <c r="G4137" s="15">
        <v>21644</v>
      </c>
    </row>
    <row r="4138" spans="1:7" x14ac:dyDescent="0.2">
      <c r="A4138" s="12" t="s">
        <v>449</v>
      </c>
      <c r="B4138" s="12" t="s">
        <v>74</v>
      </c>
      <c r="C4138" s="12">
        <v>2011</v>
      </c>
      <c r="D4138" s="12" t="s">
        <v>381</v>
      </c>
      <c r="E4138" s="12" t="s">
        <v>374</v>
      </c>
      <c r="F4138" s="12">
        <v>12</v>
      </c>
      <c r="G4138" s="15">
        <v>56840</v>
      </c>
    </row>
    <row r="4139" spans="1:7" x14ac:dyDescent="0.2">
      <c r="A4139" s="12" t="s">
        <v>449</v>
      </c>
      <c r="B4139" s="12" t="s">
        <v>74</v>
      </c>
      <c r="C4139" s="12">
        <v>2012</v>
      </c>
      <c r="D4139" s="12" t="s">
        <v>382</v>
      </c>
      <c r="E4139" s="12" t="s">
        <v>375</v>
      </c>
      <c r="F4139" s="12">
        <v>1</v>
      </c>
      <c r="G4139" s="15">
        <v>51198</v>
      </c>
    </row>
    <row r="4140" spans="1:7" x14ac:dyDescent="0.2">
      <c r="A4140" s="12" t="s">
        <v>449</v>
      </c>
      <c r="B4140" s="12" t="s">
        <v>74</v>
      </c>
      <c r="C4140" s="12">
        <v>2012</v>
      </c>
      <c r="D4140" s="12" t="s">
        <v>382</v>
      </c>
      <c r="E4140" s="12" t="s">
        <v>376</v>
      </c>
      <c r="F4140" s="12">
        <v>2</v>
      </c>
      <c r="G4140" s="15">
        <v>41706</v>
      </c>
    </row>
    <row r="4141" spans="1:7" x14ac:dyDescent="0.2">
      <c r="A4141" s="12" t="s">
        <v>449</v>
      </c>
      <c r="B4141" s="12" t="s">
        <v>74</v>
      </c>
      <c r="C4141" s="12">
        <v>2012</v>
      </c>
      <c r="D4141" s="12" t="s">
        <v>382</v>
      </c>
      <c r="E4141" s="12" t="s">
        <v>377</v>
      </c>
      <c r="F4141" s="12">
        <v>3</v>
      </c>
      <c r="G4141" s="15">
        <v>40208</v>
      </c>
    </row>
    <row r="4142" spans="1:7" x14ac:dyDescent="0.2">
      <c r="A4142" s="12" t="s">
        <v>449</v>
      </c>
      <c r="B4142" s="12" t="s">
        <v>74</v>
      </c>
      <c r="C4142" s="12">
        <v>2012</v>
      </c>
      <c r="D4142" s="12" t="s">
        <v>379</v>
      </c>
      <c r="E4142" s="12" t="s">
        <v>366</v>
      </c>
      <c r="F4142" s="12">
        <v>4</v>
      </c>
      <c r="G4142" s="15">
        <v>37226</v>
      </c>
    </row>
    <row r="4143" spans="1:7" x14ac:dyDescent="0.2">
      <c r="A4143" s="12" t="s">
        <v>449</v>
      </c>
      <c r="B4143" s="12" t="s">
        <v>74</v>
      </c>
      <c r="C4143" s="12">
        <v>2012</v>
      </c>
      <c r="D4143" s="12" t="s">
        <v>379</v>
      </c>
      <c r="E4143" s="12" t="s">
        <v>367</v>
      </c>
      <c r="F4143" s="12">
        <v>5</v>
      </c>
      <c r="G4143" s="15">
        <v>29008</v>
      </c>
    </row>
    <row r="4144" spans="1:7" x14ac:dyDescent="0.2">
      <c r="A4144" s="12" t="s">
        <v>449</v>
      </c>
      <c r="B4144" s="12" t="s">
        <v>74</v>
      </c>
      <c r="C4144" s="12">
        <v>2012</v>
      </c>
      <c r="D4144" s="12" t="s">
        <v>379</v>
      </c>
      <c r="E4144" s="12" t="s">
        <v>368</v>
      </c>
      <c r="F4144" s="12">
        <v>6</v>
      </c>
      <c r="G4144" s="15">
        <v>31892</v>
      </c>
    </row>
    <row r="4145" spans="1:7" x14ac:dyDescent="0.2">
      <c r="A4145" s="12" t="s">
        <v>449</v>
      </c>
      <c r="B4145" s="12" t="s">
        <v>74</v>
      </c>
      <c r="C4145" s="12">
        <v>2012</v>
      </c>
      <c r="D4145" s="12" t="s">
        <v>380</v>
      </c>
      <c r="E4145" s="12" t="s">
        <v>369</v>
      </c>
      <c r="F4145" s="12">
        <v>7</v>
      </c>
      <c r="G4145" s="15">
        <v>30884</v>
      </c>
    </row>
    <row r="4146" spans="1:7" x14ac:dyDescent="0.2">
      <c r="A4146" s="12" t="s">
        <v>449</v>
      </c>
      <c r="B4146" s="12" t="s">
        <v>74</v>
      </c>
      <c r="C4146" s="12">
        <v>2012</v>
      </c>
      <c r="D4146" s="12" t="s">
        <v>380</v>
      </c>
      <c r="E4146" s="12" t="s">
        <v>370</v>
      </c>
      <c r="F4146" s="12">
        <v>8</v>
      </c>
      <c r="G4146" s="15">
        <v>15456</v>
      </c>
    </row>
    <row r="4147" spans="1:7" x14ac:dyDescent="0.2">
      <c r="A4147" s="12" t="s">
        <v>449</v>
      </c>
      <c r="B4147" s="12" t="s">
        <v>74</v>
      </c>
      <c r="C4147" s="12">
        <v>2012</v>
      </c>
      <c r="D4147" s="12" t="s">
        <v>380</v>
      </c>
      <c r="E4147" s="12" t="s">
        <v>371</v>
      </c>
      <c r="F4147" s="12">
        <v>9</v>
      </c>
      <c r="G4147" s="15">
        <v>15848</v>
      </c>
    </row>
    <row r="4148" spans="1:7" x14ac:dyDescent="0.2">
      <c r="A4148" s="12" t="s">
        <v>449</v>
      </c>
      <c r="B4148" s="12" t="s">
        <v>74</v>
      </c>
      <c r="C4148" s="12">
        <v>2012</v>
      </c>
      <c r="D4148" s="12" t="s">
        <v>381</v>
      </c>
      <c r="E4148" s="12" t="s">
        <v>372</v>
      </c>
      <c r="F4148" s="12">
        <v>10</v>
      </c>
      <c r="G4148" s="15">
        <v>23128</v>
      </c>
    </row>
    <row r="4149" spans="1:7" x14ac:dyDescent="0.2">
      <c r="A4149" s="12" t="s">
        <v>449</v>
      </c>
      <c r="B4149" s="12" t="s">
        <v>74</v>
      </c>
      <c r="C4149" s="12">
        <v>2012</v>
      </c>
      <c r="D4149" s="12" t="s">
        <v>381</v>
      </c>
      <c r="E4149" s="12" t="s">
        <v>373</v>
      </c>
      <c r="F4149" s="12">
        <v>11</v>
      </c>
      <c r="G4149" s="15">
        <v>17780</v>
      </c>
    </row>
    <row r="4150" spans="1:7" x14ac:dyDescent="0.2">
      <c r="A4150" s="12" t="s">
        <v>449</v>
      </c>
      <c r="B4150" s="12" t="s">
        <v>74</v>
      </c>
      <c r="C4150" s="12">
        <v>2012</v>
      </c>
      <c r="D4150" s="12" t="s">
        <v>381</v>
      </c>
      <c r="E4150" s="12" t="s">
        <v>374</v>
      </c>
      <c r="F4150" s="12">
        <v>12</v>
      </c>
      <c r="G4150" s="15">
        <v>15008</v>
      </c>
    </row>
    <row r="4151" spans="1:7" x14ac:dyDescent="0.2">
      <c r="A4151" s="12" t="s">
        <v>449</v>
      </c>
      <c r="B4151" s="12" t="s">
        <v>74</v>
      </c>
      <c r="C4151" s="12">
        <v>2013</v>
      </c>
      <c r="D4151" s="12" t="s">
        <v>382</v>
      </c>
      <c r="E4151" s="12" t="s">
        <v>375</v>
      </c>
      <c r="F4151" s="12">
        <v>1</v>
      </c>
      <c r="G4151" s="15">
        <v>11816</v>
      </c>
    </row>
    <row r="4152" spans="1:7" x14ac:dyDescent="0.2">
      <c r="A4152" s="12" t="s">
        <v>449</v>
      </c>
      <c r="B4152" s="12" t="s">
        <v>74</v>
      </c>
      <c r="C4152" s="12">
        <v>2013</v>
      </c>
      <c r="D4152" s="12" t="s">
        <v>382</v>
      </c>
      <c r="E4152" s="12" t="s">
        <v>376</v>
      </c>
      <c r="F4152" s="12">
        <v>2</v>
      </c>
      <c r="G4152" s="15">
        <v>10752</v>
      </c>
    </row>
    <row r="4153" spans="1:7" x14ac:dyDescent="0.2">
      <c r="A4153" s="12" t="s">
        <v>449</v>
      </c>
      <c r="B4153" s="12" t="s">
        <v>74</v>
      </c>
      <c r="C4153" s="12">
        <v>2013</v>
      </c>
      <c r="D4153" s="12" t="s">
        <v>382</v>
      </c>
      <c r="E4153" s="12" t="s">
        <v>377</v>
      </c>
      <c r="F4153" s="12">
        <v>3</v>
      </c>
      <c r="G4153" s="15">
        <v>7224</v>
      </c>
    </row>
    <row r="4154" spans="1:7" x14ac:dyDescent="0.2">
      <c r="A4154" s="12" t="s">
        <v>449</v>
      </c>
      <c r="B4154" s="12" t="s">
        <v>74</v>
      </c>
      <c r="C4154" s="12">
        <v>2013</v>
      </c>
      <c r="D4154" s="12" t="s">
        <v>379</v>
      </c>
      <c r="E4154" s="12" t="s">
        <v>366</v>
      </c>
      <c r="F4154" s="12">
        <v>4</v>
      </c>
      <c r="G4154" s="15">
        <v>7056</v>
      </c>
    </row>
    <row r="4155" spans="1:7" x14ac:dyDescent="0.2">
      <c r="A4155" s="12" t="s">
        <v>449</v>
      </c>
      <c r="B4155" s="12" t="s">
        <v>74</v>
      </c>
      <c r="C4155" s="12">
        <v>2013</v>
      </c>
      <c r="D4155" s="12" t="s">
        <v>379</v>
      </c>
      <c r="E4155" s="12" t="s">
        <v>367</v>
      </c>
      <c r="F4155" s="12">
        <v>5</v>
      </c>
      <c r="G4155" s="15">
        <v>2604</v>
      </c>
    </row>
    <row r="4156" spans="1:7" x14ac:dyDescent="0.2">
      <c r="A4156" s="12" t="s">
        <v>449</v>
      </c>
      <c r="B4156" s="12" t="s">
        <v>74</v>
      </c>
      <c r="C4156" s="12">
        <v>2013</v>
      </c>
      <c r="D4156" s="12" t="s">
        <v>379</v>
      </c>
      <c r="E4156" s="12" t="s">
        <v>368</v>
      </c>
      <c r="F4156" s="12">
        <v>6</v>
      </c>
      <c r="G4156" s="15">
        <v>2380</v>
      </c>
    </row>
    <row r="4157" spans="1:7" x14ac:dyDescent="0.2">
      <c r="A4157" s="12" t="s">
        <v>449</v>
      </c>
      <c r="B4157" s="12" t="s">
        <v>74</v>
      </c>
      <c r="C4157" s="12">
        <v>2013</v>
      </c>
      <c r="D4157" s="12" t="s">
        <v>380</v>
      </c>
      <c r="E4157" s="12" t="s">
        <v>369</v>
      </c>
      <c r="F4157" s="12">
        <v>7</v>
      </c>
      <c r="G4157" s="15">
        <v>1820</v>
      </c>
    </row>
    <row r="4158" spans="1:7" x14ac:dyDescent="0.2">
      <c r="A4158" s="12" t="s">
        <v>449</v>
      </c>
      <c r="B4158" s="12" t="s">
        <v>74</v>
      </c>
      <c r="C4158" s="12">
        <v>2013</v>
      </c>
      <c r="D4158" s="12" t="s">
        <v>380</v>
      </c>
      <c r="E4158" s="12" t="s">
        <v>370</v>
      </c>
      <c r="F4158" s="12">
        <v>8</v>
      </c>
      <c r="G4158" s="15">
        <v>868</v>
      </c>
    </row>
    <row r="4159" spans="1:7" x14ac:dyDescent="0.2">
      <c r="A4159" s="12" t="s">
        <v>449</v>
      </c>
      <c r="B4159" s="12" t="s">
        <v>74</v>
      </c>
      <c r="C4159" s="12">
        <v>2013</v>
      </c>
      <c r="D4159" s="12" t="s">
        <v>380</v>
      </c>
      <c r="E4159" s="12" t="s">
        <v>371</v>
      </c>
      <c r="F4159" s="12">
        <v>9</v>
      </c>
      <c r="G4159" s="15">
        <v>1092</v>
      </c>
    </row>
    <row r="4160" spans="1:7" x14ac:dyDescent="0.2">
      <c r="A4160" s="12" t="s">
        <v>449</v>
      </c>
      <c r="B4160" s="12" t="s">
        <v>74</v>
      </c>
      <c r="C4160" s="12">
        <v>2013</v>
      </c>
      <c r="D4160" s="12" t="s">
        <v>381</v>
      </c>
      <c r="E4160" s="12" t="s">
        <v>372</v>
      </c>
      <c r="F4160" s="12">
        <v>10</v>
      </c>
      <c r="G4160" s="15">
        <v>448</v>
      </c>
    </row>
    <row r="4161" spans="1:7" x14ac:dyDescent="0.2">
      <c r="A4161" s="12" t="s">
        <v>449</v>
      </c>
      <c r="B4161" s="12" t="s">
        <v>74</v>
      </c>
      <c r="C4161" s="12">
        <v>2013</v>
      </c>
      <c r="D4161" s="12" t="s">
        <v>381</v>
      </c>
      <c r="E4161" s="12" t="s">
        <v>373</v>
      </c>
      <c r="F4161" s="12">
        <v>11</v>
      </c>
      <c r="G4161" s="15">
        <v>700</v>
      </c>
    </row>
    <row r="4162" spans="1:7" x14ac:dyDescent="0.2">
      <c r="A4162" s="12" t="s">
        <v>449</v>
      </c>
      <c r="B4162" s="12" t="s">
        <v>74</v>
      </c>
      <c r="C4162" s="12">
        <v>2013</v>
      </c>
      <c r="D4162" s="12" t="s">
        <v>381</v>
      </c>
      <c r="E4162" s="12" t="s">
        <v>374</v>
      </c>
      <c r="F4162" s="12">
        <v>12</v>
      </c>
      <c r="G4162" s="15">
        <v>364</v>
      </c>
    </row>
    <row r="4163" spans="1:7" x14ac:dyDescent="0.2">
      <c r="A4163" s="12" t="s">
        <v>449</v>
      </c>
      <c r="B4163" s="12" t="s">
        <v>74</v>
      </c>
      <c r="C4163" s="12">
        <v>2014</v>
      </c>
      <c r="D4163" s="12" t="s">
        <v>382</v>
      </c>
      <c r="E4163" s="12" t="s">
        <v>375</v>
      </c>
      <c r="F4163" s="12">
        <v>1</v>
      </c>
      <c r="G4163" s="15">
        <v>364</v>
      </c>
    </row>
    <row r="4164" spans="1:7" x14ac:dyDescent="0.2">
      <c r="A4164" s="12" t="s">
        <v>449</v>
      </c>
      <c r="B4164" s="12" t="s">
        <v>74</v>
      </c>
      <c r="C4164" s="12">
        <v>2014</v>
      </c>
      <c r="D4164" s="12" t="s">
        <v>382</v>
      </c>
      <c r="E4164" s="12" t="s">
        <v>376</v>
      </c>
      <c r="F4164" s="12">
        <v>2</v>
      </c>
      <c r="G4164" s="15">
        <v>756</v>
      </c>
    </row>
    <row r="4165" spans="1:7" x14ac:dyDescent="0.2">
      <c r="A4165" s="12" t="s">
        <v>449</v>
      </c>
      <c r="B4165" s="12" t="s">
        <v>74</v>
      </c>
      <c r="C4165" s="12">
        <v>2014</v>
      </c>
      <c r="D4165" s="12" t="s">
        <v>382</v>
      </c>
      <c r="E4165" s="12" t="s">
        <v>377</v>
      </c>
      <c r="F4165" s="12">
        <v>3</v>
      </c>
      <c r="G4165" s="15">
        <v>532</v>
      </c>
    </row>
    <row r="4166" spans="1:7" x14ac:dyDescent="0.2">
      <c r="A4166" s="12" t="s">
        <v>449</v>
      </c>
      <c r="B4166" s="12" t="s">
        <v>74</v>
      </c>
      <c r="C4166" s="12">
        <v>2014</v>
      </c>
      <c r="D4166" s="12" t="s">
        <v>379</v>
      </c>
      <c r="E4166" s="12" t="s">
        <v>366</v>
      </c>
      <c r="F4166" s="12">
        <v>4</v>
      </c>
      <c r="G4166" s="15">
        <v>1120</v>
      </c>
    </row>
    <row r="4167" spans="1:7" x14ac:dyDescent="0.2">
      <c r="A4167" s="12" t="s">
        <v>449</v>
      </c>
      <c r="B4167" s="12" t="s">
        <v>74</v>
      </c>
      <c r="C4167" s="12">
        <v>2014</v>
      </c>
      <c r="D4167" s="12" t="s">
        <v>379</v>
      </c>
      <c r="E4167" s="12" t="s">
        <v>367</v>
      </c>
      <c r="F4167" s="12">
        <v>5</v>
      </c>
      <c r="G4167" s="15">
        <v>308</v>
      </c>
    </row>
    <row r="4168" spans="1:7" x14ac:dyDescent="0.2">
      <c r="A4168" s="12" t="s">
        <v>449</v>
      </c>
      <c r="B4168" s="12" t="s">
        <v>74</v>
      </c>
      <c r="C4168" s="12">
        <v>2014</v>
      </c>
      <c r="D4168" s="12" t="s">
        <v>379</v>
      </c>
      <c r="E4168" s="12" t="s">
        <v>368</v>
      </c>
      <c r="F4168" s="12">
        <v>6</v>
      </c>
      <c r="G4168" s="15">
        <v>504</v>
      </c>
    </row>
    <row r="4169" spans="1:7" x14ac:dyDescent="0.2">
      <c r="A4169" s="12" t="s">
        <v>449</v>
      </c>
      <c r="B4169" s="12" t="s">
        <v>74</v>
      </c>
      <c r="C4169" s="12">
        <v>2014</v>
      </c>
      <c r="D4169" s="12" t="s">
        <v>380</v>
      </c>
      <c r="E4169" s="12" t="s">
        <v>369</v>
      </c>
      <c r="F4169" s="12">
        <v>7</v>
      </c>
      <c r="G4169" s="15">
        <v>308</v>
      </c>
    </row>
    <row r="4170" spans="1:7" x14ac:dyDescent="0.2">
      <c r="A4170" s="12" t="s">
        <v>449</v>
      </c>
      <c r="B4170" s="12" t="s">
        <v>74</v>
      </c>
      <c r="C4170" s="12">
        <v>2014</v>
      </c>
      <c r="D4170" s="12" t="s">
        <v>380</v>
      </c>
      <c r="E4170" s="12" t="s">
        <v>370</v>
      </c>
      <c r="F4170" s="12">
        <v>8</v>
      </c>
      <c r="G4170" s="15">
        <v>252</v>
      </c>
    </row>
    <row r="4171" spans="1:7" x14ac:dyDescent="0.2">
      <c r="A4171" s="12" t="s">
        <v>449</v>
      </c>
      <c r="B4171" s="12" t="s">
        <v>74</v>
      </c>
      <c r="C4171" s="12">
        <v>2014</v>
      </c>
      <c r="D4171" s="12" t="s">
        <v>380</v>
      </c>
      <c r="E4171" s="12" t="s">
        <v>371</v>
      </c>
      <c r="F4171" s="12">
        <v>9</v>
      </c>
      <c r="G4171" s="15">
        <v>420</v>
      </c>
    </row>
    <row r="4172" spans="1:7" x14ac:dyDescent="0.2">
      <c r="A4172" s="12" t="s">
        <v>449</v>
      </c>
      <c r="B4172" s="12" t="s">
        <v>74</v>
      </c>
      <c r="C4172" s="12">
        <v>2014</v>
      </c>
      <c r="D4172" s="12" t="s">
        <v>381</v>
      </c>
      <c r="E4172" s="12" t="s">
        <v>372</v>
      </c>
      <c r="F4172" s="12">
        <v>10</v>
      </c>
      <c r="G4172" s="15">
        <v>308</v>
      </c>
    </row>
    <row r="4173" spans="1:7" x14ac:dyDescent="0.2">
      <c r="A4173" s="12" t="s">
        <v>449</v>
      </c>
      <c r="B4173" s="12" t="s">
        <v>74</v>
      </c>
      <c r="C4173" s="12">
        <v>2014</v>
      </c>
      <c r="D4173" s="12" t="s">
        <v>381</v>
      </c>
      <c r="E4173" s="12" t="s">
        <v>373</v>
      </c>
      <c r="F4173" s="12">
        <v>11</v>
      </c>
      <c r="G4173" s="15">
        <v>112</v>
      </c>
    </row>
    <row r="4174" spans="1:7" x14ac:dyDescent="0.2">
      <c r="A4174" s="12" t="s">
        <v>449</v>
      </c>
      <c r="B4174" s="12" t="s">
        <v>74</v>
      </c>
      <c r="C4174" s="12">
        <v>2014</v>
      </c>
      <c r="D4174" s="12" t="s">
        <v>381</v>
      </c>
      <c r="E4174" s="12" t="s">
        <v>374</v>
      </c>
      <c r="F4174" s="12">
        <v>12</v>
      </c>
      <c r="G4174" s="15">
        <v>280</v>
      </c>
    </row>
    <row r="4175" spans="1:7" x14ac:dyDescent="0.2">
      <c r="A4175" s="12" t="s">
        <v>426</v>
      </c>
      <c r="B4175" s="12" t="s">
        <v>4</v>
      </c>
      <c r="C4175" s="12">
        <v>2014</v>
      </c>
      <c r="D4175" s="12" t="s">
        <v>382</v>
      </c>
      <c r="E4175" s="12" t="s">
        <v>375</v>
      </c>
      <c r="F4175" s="12">
        <v>1</v>
      </c>
      <c r="G4175" s="15">
        <v>12558.75</v>
      </c>
    </row>
    <row r="4176" spans="1:7" x14ac:dyDescent="0.2">
      <c r="A4176" s="12" t="s">
        <v>437</v>
      </c>
      <c r="B4176" s="12" t="s">
        <v>4</v>
      </c>
      <c r="C4176" s="12">
        <v>2013</v>
      </c>
      <c r="D4176" s="12" t="s">
        <v>380</v>
      </c>
      <c r="E4176" s="12" t="s">
        <v>370</v>
      </c>
      <c r="F4176" s="12">
        <v>8</v>
      </c>
      <c r="G4176" s="15">
        <v>12510.27</v>
      </c>
    </row>
    <row r="4177" spans="1:7" x14ac:dyDescent="0.2">
      <c r="A4177" s="12" t="s">
        <v>417</v>
      </c>
      <c r="B4177" s="12" t="s">
        <v>4</v>
      </c>
      <c r="C4177" s="12">
        <v>2012</v>
      </c>
      <c r="D4177" s="12" t="s">
        <v>379</v>
      </c>
      <c r="E4177" s="12" t="s">
        <v>367</v>
      </c>
      <c r="F4177" s="12">
        <v>5</v>
      </c>
      <c r="G4177" s="15">
        <v>12313.139999999998</v>
      </c>
    </row>
    <row r="4178" spans="1:7" x14ac:dyDescent="0.2">
      <c r="A4178" s="12" t="s">
        <v>437</v>
      </c>
      <c r="B4178" s="12" t="s">
        <v>4</v>
      </c>
      <c r="C4178" s="12">
        <v>2013</v>
      </c>
      <c r="D4178" s="12" t="s">
        <v>380</v>
      </c>
      <c r="E4178" s="12" t="s">
        <v>371</v>
      </c>
      <c r="F4178" s="12">
        <v>9</v>
      </c>
      <c r="G4178" s="15">
        <v>11436.99</v>
      </c>
    </row>
    <row r="4179" spans="1:7" x14ac:dyDescent="0.2">
      <c r="A4179" s="12" t="s">
        <v>433</v>
      </c>
      <c r="B4179" s="12" t="s">
        <v>4</v>
      </c>
      <c r="C4179" s="12">
        <v>2011</v>
      </c>
      <c r="D4179" s="12" t="s">
        <v>382</v>
      </c>
      <c r="E4179" s="12" t="s">
        <v>376</v>
      </c>
      <c r="F4179" s="12">
        <v>2</v>
      </c>
      <c r="G4179" s="15">
        <v>11230.94</v>
      </c>
    </row>
    <row r="4180" spans="1:7" x14ac:dyDescent="0.2">
      <c r="A4180" s="12" t="s">
        <v>456</v>
      </c>
      <c r="B4180" s="12" t="s">
        <v>4</v>
      </c>
      <c r="C4180" s="12">
        <v>2010</v>
      </c>
      <c r="D4180" s="12" t="s">
        <v>382</v>
      </c>
      <c r="E4180" s="12" t="s">
        <v>377</v>
      </c>
      <c r="F4180" s="12">
        <v>3</v>
      </c>
      <c r="G4180" s="15">
        <v>11136.259999999998</v>
      </c>
    </row>
    <row r="4181" spans="1:7" x14ac:dyDescent="0.2">
      <c r="A4181" s="12" t="s">
        <v>456</v>
      </c>
      <c r="B4181" s="12" t="s">
        <v>4</v>
      </c>
      <c r="C4181" s="12">
        <v>2010</v>
      </c>
      <c r="D4181" s="12" t="s">
        <v>382</v>
      </c>
      <c r="E4181" s="12" t="s">
        <v>376</v>
      </c>
      <c r="F4181" s="12">
        <v>2</v>
      </c>
      <c r="G4181" s="15">
        <v>11033.669999999998</v>
      </c>
    </row>
    <row r="4182" spans="1:7" x14ac:dyDescent="0.2">
      <c r="A4182" s="12" t="s">
        <v>449</v>
      </c>
      <c r="B4182" s="12" t="s">
        <v>4</v>
      </c>
      <c r="C4182" s="12">
        <v>2014</v>
      </c>
      <c r="D4182" s="12" t="s">
        <v>382</v>
      </c>
      <c r="E4182" s="12" t="s">
        <v>377</v>
      </c>
      <c r="F4182" s="12">
        <v>3</v>
      </c>
      <c r="G4182" s="15">
        <v>10999.6</v>
      </c>
    </row>
    <row r="4183" spans="1:7" x14ac:dyDescent="0.2">
      <c r="A4183" s="12" t="s">
        <v>426</v>
      </c>
      <c r="B4183" s="12" t="s">
        <v>4</v>
      </c>
      <c r="C4183" s="12">
        <v>2013</v>
      </c>
      <c r="D4183" s="12" t="s">
        <v>380</v>
      </c>
      <c r="E4183" s="12" t="s">
        <v>371</v>
      </c>
      <c r="F4183" s="12">
        <v>9</v>
      </c>
      <c r="G4183" s="15">
        <v>10481.77</v>
      </c>
    </row>
    <row r="4184" spans="1:7" x14ac:dyDescent="0.2">
      <c r="A4184" s="12" t="s">
        <v>450</v>
      </c>
      <c r="B4184" s="12" t="s">
        <v>11</v>
      </c>
      <c r="C4184" s="12">
        <v>2014</v>
      </c>
      <c r="D4184" s="12" t="s">
        <v>379</v>
      </c>
      <c r="E4184" s="12" t="s">
        <v>366</v>
      </c>
      <c r="F4184" s="12">
        <v>4</v>
      </c>
      <c r="G4184" s="15">
        <v>290.27552700000001</v>
      </c>
    </row>
    <row r="4185" spans="1:7" x14ac:dyDescent="0.2">
      <c r="A4185" s="12" t="s">
        <v>450</v>
      </c>
      <c r="B4185" s="12" t="s">
        <v>11</v>
      </c>
      <c r="C4185" s="12">
        <v>2014</v>
      </c>
      <c r="D4185" s="12" t="s">
        <v>379</v>
      </c>
      <c r="E4185" s="12" t="s">
        <v>367</v>
      </c>
      <c r="F4185" s="12">
        <v>5</v>
      </c>
      <c r="G4185" s="15">
        <v>522.495949</v>
      </c>
    </row>
    <row r="4186" spans="1:7" x14ac:dyDescent="0.2">
      <c r="A4186" s="12" t="s">
        <v>450</v>
      </c>
      <c r="B4186" s="12" t="s">
        <v>11</v>
      </c>
      <c r="C4186" s="12">
        <v>2014</v>
      </c>
      <c r="D4186" s="12" t="s">
        <v>379</v>
      </c>
      <c r="E4186" s="12" t="s">
        <v>368</v>
      </c>
      <c r="F4186" s="12">
        <v>6</v>
      </c>
      <c r="G4186" s="15">
        <v>1664.246357</v>
      </c>
    </row>
    <row r="4187" spans="1:7" x14ac:dyDescent="0.2">
      <c r="A4187" s="12" t="s">
        <v>450</v>
      </c>
      <c r="B4187" s="12" t="s">
        <v>11</v>
      </c>
      <c r="C4187" s="12">
        <v>2014</v>
      </c>
      <c r="D4187" s="12" t="s">
        <v>380</v>
      </c>
      <c r="E4187" s="12" t="s">
        <v>369</v>
      </c>
      <c r="F4187" s="12">
        <v>7</v>
      </c>
      <c r="G4187" s="15">
        <v>1954.5218799999998</v>
      </c>
    </row>
    <row r="4188" spans="1:7" x14ac:dyDescent="0.2">
      <c r="A4188" s="12" t="s">
        <v>450</v>
      </c>
      <c r="B4188" s="12" t="s">
        <v>11</v>
      </c>
      <c r="C4188" s="12">
        <v>2014</v>
      </c>
      <c r="D4188" s="12" t="s">
        <v>380</v>
      </c>
      <c r="E4188" s="12" t="s">
        <v>370</v>
      </c>
      <c r="F4188" s="12">
        <v>8</v>
      </c>
      <c r="G4188" s="15">
        <v>5689.4003240000002</v>
      </c>
    </row>
    <row r="4189" spans="1:7" x14ac:dyDescent="0.2">
      <c r="A4189" s="12" t="s">
        <v>450</v>
      </c>
      <c r="B4189" s="12" t="s">
        <v>11</v>
      </c>
      <c r="C4189" s="12">
        <v>2014</v>
      </c>
      <c r="D4189" s="12" t="s">
        <v>380</v>
      </c>
      <c r="E4189" s="12" t="s">
        <v>371</v>
      </c>
      <c r="F4189" s="12">
        <v>9</v>
      </c>
      <c r="G4189" s="15">
        <v>4508.9465029999992</v>
      </c>
    </row>
    <row r="4190" spans="1:7" x14ac:dyDescent="0.2">
      <c r="A4190" s="12" t="s">
        <v>450</v>
      </c>
      <c r="B4190" s="12" t="s">
        <v>11</v>
      </c>
      <c r="C4190" s="12">
        <v>2014</v>
      </c>
      <c r="D4190" s="12" t="s">
        <v>381</v>
      </c>
      <c r="E4190" s="12" t="s">
        <v>372</v>
      </c>
      <c r="F4190" s="12">
        <v>10</v>
      </c>
      <c r="G4190" s="15">
        <v>3309.1409910000002</v>
      </c>
    </row>
    <row r="4191" spans="1:7" x14ac:dyDescent="0.2">
      <c r="A4191" s="12" t="s">
        <v>450</v>
      </c>
      <c r="B4191" s="12" t="s">
        <v>11</v>
      </c>
      <c r="C4191" s="12">
        <v>2014</v>
      </c>
      <c r="D4191" s="12" t="s">
        <v>381</v>
      </c>
      <c r="E4191" s="12" t="s">
        <v>373</v>
      </c>
      <c r="F4191" s="12">
        <v>11</v>
      </c>
      <c r="G4191" s="15">
        <v>4137.3938340000013</v>
      </c>
    </row>
    <row r="4192" spans="1:7" x14ac:dyDescent="0.2">
      <c r="A4192" s="12" t="s">
        <v>450</v>
      </c>
      <c r="B4192" s="12" t="s">
        <v>11</v>
      </c>
      <c r="C4192" s="12">
        <v>2014</v>
      </c>
      <c r="D4192" s="12" t="s">
        <v>381</v>
      </c>
      <c r="E4192" s="12" t="s">
        <v>374</v>
      </c>
      <c r="F4192" s="12">
        <v>12</v>
      </c>
      <c r="G4192" s="15">
        <v>4528.2982129999991</v>
      </c>
    </row>
    <row r="4193" spans="1:7" x14ac:dyDescent="0.2">
      <c r="A4193" s="12" t="s">
        <v>450</v>
      </c>
      <c r="B4193" s="12" t="s">
        <v>74</v>
      </c>
      <c r="C4193" s="12">
        <v>2014</v>
      </c>
      <c r="D4193" s="12" t="s">
        <v>379</v>
      </c>
      <c r="E4193" s="12" t="s">
        <v>366</v>
      </c>
      <c r="F4193" s="12">
        <v>4</v>
      </c>
      <c r="G4193" s="15">
        <v>450</v>
      </c>
    </row>
    <row r="4194" spans="1:7" x14ac:dyDescent="0.2">
      <c r="A4194" s="12" t="s">
        <v>450</v>
      </c>
      <c r="B4194" s="12" t="s">
        <v>74</v>
      </c>
      <c r="C4194" s="12">
        <v>2014</v>
      </c>
      <c r="D4194" s="12" t="s">
        <v>379</v>
      </c>
      <c r="E4194" s="12" t="s">
        <v>367</v>
      </c>
      <c r="F4194" s="12">
        <v>5</v>
      </c>
      <c r="G4194" s="15">
        <v>810</v>
      </c>
    </row>
    <row r="4195" spans="1:7" x14ac:dyDescent="0.2">
      <c r="A4195" s="12" t="s">
        <v>450</v>
      </c>
      <c r="B4195" s="12" t="s">
        <v>74</v>
      </c>
      <c r="C4195" s="12">
        <v>2014</v>
      </c>
      <c r="D4195" s="12" t="s">
        <v>379</v>
      </c>
      <c r="E4195" s="12" t="s">
        <v>368</v>
      </c>
      <c r="F4195" s="12">
        <v>6</v>
      </c>
      <c r="G4195" s="15">
        <v>2580</v>
      </c>
    </row>
    <row r="4196" spans="1:7" x14ac:dyDescent="0.2">
      <c r="A4196" s="12" t="s">
        <v>450</v>
      </c>
      <c r="B4196" s="12" t="s">
        <v>74</v>
      </c>
      <c r="C4196" s="12">
        <v>2014</v>
      </c>
      <c r="D4196" s="12" t="s">
        <v>380</v>
      </c>
      <c r="E4196" s="12" t="s">
        <v>369</v>
      </c>
      <c r="F4196" s="12">
        <v>7</v>
      </c>
      <c r="G4196" s="15">
        <v>3030</v>
      </c>
    </row>
    <row r="4197" spans="1:7" x14ac:dyDescent="0.2">
      <c r="A4197" s="12" t="s">
        <v>450</v>
      </c>
      <c r="B4197" s="12" t="s">
        <v>74</v>
      </c>
      <c r="C4197" s="12">
        <v>2014</v>
      </c>
      <c r="D4197" s="12" t="s">
        <v>380</v>
      </c>
      <c r="E4197" s="12" t="s">
        <v>370</v>
      </c>
      <c r="F4197" s="12">
        <v>8</v>
      </c>
      <c r="G4197" s="15">
        <v>8820</v>
      </c>
    </row>
    <row r="4198" spans="1:7" x14ac:dyDescent="0.2">
      <c r="A4198" s="12" t="s">
        <v>450</v>
      </c>
      <c r="B4198" s="12" t="s">
        <v>74</v>
      </c>
      <c r="C4198" s="12">
        <v>2014</v>
      </c>
      <c r="D4198" s="12" t="s">
        <v>380</v>
      </c>
      <c r="E4198" s="12" t="s">
        <v>371</v>
      </c>
      <c r="F4198" s="12">
        <v>9</v>
      </c>
      <c r="G4198" s="15">
        <v>6990</v>
      </c>
    </row>
    <row r="4199" spans="1:7" x14ac:dyDescent="0.2">
      <c r="A4199" s="12" t="s">
        <v>450</v>
      </c>
      <c r="B4199" s="12" t="s">
        <v>74</v>
      </c>
      <c r="C4199" s="12">
        <v>2014</v>
      </c>
      <c r="D4199" s="12" t="s">
        <v>381</v>
      </c>
      <c r="E4199" s="12" t="s">
        <v>372</v>
      </c>
      <c r="F4199" s="12">
        <v>10</v>
      </c>
      <c r="G4199" s="15">
        <v>5130</v>
      </c>
    </row>
    <row r="4200" spans="1:7" x14ac:dyDescent="0.2">
      <c r="A4200" s="12" t="s">
        <v>450</v>
      </c>
      <c r="B4200" s="12" t="s">
        <v>74</v>
      </c>
      <c r="C4200" s="12">
        <v>2014</v>
      </c>
      <c r="D4200" s="12" t="s">
        <v>381</v>
      </c>
      <c r="E4200" s="12" t="s">
        <v>373</v>
      </c>
      <c r="F4200" s="12">
        <v>11</v>
      </c>
      <c r="G4200" s="15">
        <v>6414</v>
      </c>
    </row>
    <row r="4201" spans="1:7" x14ac:dyDescent="0.2">
      <c r="A4201" s="12" t="s">
        <v>450</v>
      </c>
      <c r="B4201" s="12" t="s">
        <v>74</v>
      </c>
      <c r="C4201" s="12">
        <v>2014</v>
      </c>
      <c r="D4201" s="12" t="s">
        <v>381</v>
      </c>
      <c r="E4201" s="12" t="s">
        <v>374</v>
      </c>
      <c r="F4201" s="12">
        <v>12</v>
      </c>
      <c r="G4201" s="15">
        <v>7020</v>
      </c>
    </row>
    <row r="4202" spans="1:7" x14ac:dyDescent="0.2">
      <c r="A4202" s="12" t="s">
        <v>437</v>
      </c>
      <c r="B4202" s="12" t="s">
        <v>4</v>
      </c>
      <c r="C4202" s="12">
        <v>2013</v>
      </c>
      <c r="D4202" s="12" t="s">
        <v>382</v>
      </c>
      <c r="E4202" s="12" t="s">
        <v>376</v>
      </c>
      <c r="F4202" s="12">
        <v>2</v>
      </c>
      <c r="G4202" s="15">
        <v>10296.620000000001</v>
      </c>
    </row>
    <row r="4203" spans="1:7" x14ac:dyDescent="0.2">
      <c r="A4203" s="12" t="s">
        <v>451</v>
      </c>
      <c r="B4203" s="12" t="s">
        <v>11</v>
      </c>
      <c r="C4203" s="12">
        <v>2014</v>
      </c>
      <c r="D4203" s="12" t="s">
        <v>381</v>
      </c>
      <c r="E4203" s="12" t="s">
        <v>374</v>
      </c>
      <c r="F4203" s="12">
        <v>12</v>
      </c>
      <c r="G4203" s="15">
        <v>116.11021100000001</v>
      </c>
    </row>
    <row r="4204" spans="1:7" x14ac:dyDescent="0.2">
      <c r="A4204" s="12" t="s">
        <v>451</v>
      </c>
      <c r="B4204" s="12" t="s">
        <v>74</v>
      </c>
      <c r="C4204" s="12">
        <v>2014</v>
      </c>
      <c r="D4204" s="12" t="s">
        <v>381</v>
      </c>
      <c r="E4204" s="12" t="s">
        <v>374</v>
      </c>
      <c r="F4204" s="12">
        <v>12</v>
      </c>
      <c r="G4204" s="15">
        <v>90</v>
      </c>
    </row>
    <row r="4205" spans="1:7" x14ac:dyDescent="0.2">
      <c r="A4205" s="12" t="s">
        <v>437</v>
      </c>
      <c r="B4205" s="12" t="s">
        <v>4</v>
      </c>
      <c r="C4205" s="12">
        <v>2013</v>
      </c>
      <c r="D4205" s="12" t="s">
        <v>379</v>
      </c>
      <c r="E4205" s="12" t="s">
        <v>368</v>
      </c>
      <c r="F4205" s="12">
        <v>6</v>
      </c>
      <c r="G4205" s="15">
        <v>9733.18</v>
      </c>
    </row>
    <row r="4206" spans="1:7" x14ac:dyDescent="0.2">
      <c r="A4206" s="12" t="s">
        <v>426</v>
      </c>
      <c r="B4206" s="12" t="s">
        <v>4</v>
      </c>
      <c r="C4206" s="12">
        <v>2013</v>
      </c>
      <c r="D4206" s="12" t="s">
        <v>380</v>
      </c>
      <c r="E4206" s="12" t="s">
        <v>370</v>
      </c>
      <c r="F4206" s="12">
        <v>8</v>
      </c>
      <c r="G4206" s="15">
        <v>9401.0400000000009</v>
      </c>
    </row>
    <row r="4207" spans="1:7" x14ac:dyDescent="0.2">
      <c r="A4207" s="12" t="s">
        <v>417</v>
      </c>
      <c r="B4207" s="12" t="s">
        <v>4</v>
      </c>
      <c r="C4207" s="12">
        <v>2011</v>
      </c>
      <c r="D4207" s="12" t="s">
        <v>381</v>
      </c>
      <c r="E4207" s="12" t="s">
        <v>373</v>
      </c>
      <c r="F4207" s="12">
        <v>11</v>
      </c>
      <c r="G4207" s="15">
        <v>9198.5</v>
      </c>
    </row>
    <row r="4208" spans="1:7" x14ac:dyDescent="0.2">
      <c r="A4208" s="12" t="s">
        <v>417</v>
      </c>
      <c r="B4208" s="12" t="s">
        <v>4</v>
      </c>
      <c r="C4208" s="12">
        <v>2012</v>
      </c>
      <c r="D4208" s="12" t="s">
        <v>380</v>
      </c>
      <c r="E4208" s="12" t="s">
        <v>370</v>
      </c>
      <c r="F4208" s="12">
        <v>8</v>
      </c>
      <c r="G4208" s="15">
        <v>9022.4500000000007</v>
      </c>
    </row>
    <row r="4209" spans="1:7" x14ac:dyDescent="0.2">
      <c r="A4209" s="12" t="s">
        <v>437</v>
      </c>
      <c r="B4209" s="12" t="s">
        <v>4</v>
      </c>
      <c r="C4209" s="12">
        <v>2013</v>
      </c>
      <c r="D4209" s="12" t="s">
        <v>380</v>
      </c>
      <c r="E4209" s="12" t="s">
        <v>369</v>
      </c>
      <c r="F4209" s="12">
        <v>7</v>
      </c>
      <c r="G4209" s="15">
        <v>8933.48</v>
      </c>
    </row>
    <row r="4210" spans="1:7" x14ac:dyDescent="0.2">
      <c r="A4210" s="12" t="s">
        <v>417</v>
      </c>
      <c r="B4210" s="12" t="s">
        <v>4</v>
      </c>
      <c r="C4210" s="12">
        <v>2012</v>
      </c>
      <c r="D4210" s="12" t="s">
        <v>379</v>
      </c>
      <c r="E4210" s="12" t="s">
        <v>368</v>
      </c>
      <c r="F4210" s="12">
        <v>6</v>
      </c>
      <c r="G4210" s="15">
        <v>8894.7800000000007</v>
      </c>
    </row>
    <row r="4211" spans="1:7" x14ac:dyDescent="0.2">
      <c r="A4211" s="12" t="s">
        <v>425</v>
      </c>
      <c r="B4211" s="12" t="s">
        <v>4</v>
      </c>
      <c r="C4211" s="12">
        <v>2014</v>
      </c>
      <c r="D4211" s="12" t="s">
        <v>382</v>
      </c>
      <c r="E4211" s="12" t="s">
        <v>375</v>
      </c>
      <c r="F4211" s="12">
        <v>1</v>
      </c>
      <c r="G4211" s="15">
        <v>8695.4499999999989</v>
      </c>
    </row>
    <row r="4212" spans="1:7" x14ac:dyDescent="0.2">
      <c r="A4212" s="12" t="s">
        <v>437</v>
      </c>
      <c r="B4212" s="12" t="s">
        <v>4</v>
      </c>
      <c r="C4212" s="12">
        <v>2012</v>
      </c>
      <c r="D4212" s="12" t="s">
        <v>379</v>
      </c>
      <c r="E4212" s="12" t="s">
        <v>367</v>
      </c>
      <c r="F4212" s="12">
        <v>5</v>
      </c>
      <c r="G4212" s="15">
        <v>8652.83</v>
      </c>
    </row>
    <row r="4213" spans="1:7" x14ac:dyDescent="0.2">
      <c r="A4213" s="12" t="s">
        <v>431</v>
      </c>
      <c r="B4213" s="12" t="s">
        <v>4</v>
      </c>
      <c r="C4213" s="12">
        <v>2013</v>
      </c>
      <c r="D4213" s="12" t="s">
        <v>382</v>
      </c>
      <c r="E4213" s="12" t="s">
        <v>376</v>
      </c>
      <c r="F4213" s="12">
        <v>2</v>
      </c>
      <c r="G4213" s="15">
        <v>8325.9</v>
      </c>
    </row>
    <row r="4214" spans="1:7" x14ac:dyDescent="0.2">
      <c r="A4214" s="12" t="s">
        <v>425</v>
      </c>
      <c r="B4214" s="12" t="s">
        <v>4</v>
      </c>
      <c r="C4214" s="12">
        <v>2014</v>
      </c>
      <c r="D4214" s="12" t="s">
        <v>382</v>
      </c>
      <c r="E4214" s="12" t="s">
        <v>376</v>
      </c>
      <c r="F4214" s="12">
        <v>2</v>
      </c>
      <c r="G4214" s="15">
        <v>8146.68</v>
      </c>
    </row>
    <row r="4215" spans="1:7" x14ac:dyDescent="0.2">
      <c r="A4215" s="12" t="s">
        <v>425</v>
      </c>
      <c r="B4215" s="12" t="s">
        <v>4</v>
      </c>
      <c r="C4215" s="12">
        <v>2014</v>
      </c>
      <c r="D4215" s="12" t="s">
        <v>379</v>
      </c>
      <c r="E4215" s="12" t="s">
        <v>366</v>
      </c>
      <c r="F4215" s="12">
        <v>4</v>
      </c>
      <c r="G4215" s="15">
        <v>7920.82</v>
      </c>
    </row>
    <row r="4216" spans="1:7" x14ac:dyDescent="0.2">
      <c r="A4216" s="12" t="s">
        <v>449</v>
      </c>
      <c r="B4216" s="12" t="s">
        <v>4</v>
      </c>
      <c r="C4216" s="12">
        <v>2013</v>
      </c>
      <c r="D4216" s="12" t="s">
        <v>381</v>
      </c>
      <c r="E4216" s="12" t="s">
        <v>372</v>
      </c>
      <c r="F4216" s="12">
        <v>10</v>
      </c>
      <c r="G4216" s="15">
        <v>7880.51</v>
      </c>
    </row>
    <row r="4217" spans="1:7" x14ac:dyDescent="0.2">
      <c r="A4217" s="12" t="s">
        <v>449</v>
      </c>
      <c r="B4217" s="12" t="s">
        <v>4</v>
      </c>
      <c r="C4217" s="12">
        <v>2013</v>
      </c>
      <c r="D4217" s="12" t="s">
        <v>381</v>
      </c>
      <c r="E4217" s="12" t="s">
        <v>374</v>
      </c>
      <c r="F4217" s="12">
        <v>12</v>
      </c>
      <c r="G4217" s="15">
        <v>7766.41</v>
      </c>
    </row>
    <row r="4218" spans="1:7" x14ac:dyDescent="0.2">
      <c r="A4218" s="12" t="s">
        <v>435</v>
      </c>
      <c r="B4218" s="12" t="s">
        <v>4</v>
      </c>
      <c r="C4218" s="12">
        <v>2014</v>
      </c>
      <c r="D4218" s="12" t="s">
        <v>382</v>
      </c>
      <c r="E4218" s="12" t="s">
        <v>376</v>
      </c>
      <c r="F4218" s="12">
        <v>2</v>
      </c>
      <c r="G4218" s="15">
        <v>7738.9299999999994</v>
      </c>
    </row>
    <row r="4219" spans="1:7" x14ac:dyDescent="0.2">
      <c r="A4219" s="12" t="s">
        <v>437</v>
      </c>
      <c r="B4219" s="12" t="s">
        <v>4</v>
      </c>
      <c r="C4219" s="12">
        <v>2013</v>
      </c>
      <c r="D4219" s="12" t="s">
        <v>379</v>
      </c>
      <c r="E4219" s="12" t="s">
        <v>367</v>
      </c>
      <c r="F4219" s="12">
        <v>5</v>
      </c>
      <c r="G4219" s="15">
        <v>7138.41</v>
      </c>
    </row>
    <row r="4220" spans="1:7" x14ac:dyDescent="0.2">
      <c r="A4220" s="12" t="s">
        <v>449</v>
      </c>
      <c r="B4220" s="12" t="s">
        <v>4</v>
      </c>
      <c r="C4220" s="12">
        <v>2014</v>
      </c>
      <c r="D4220" s="12" t="s">
        <v>380</v>
      </c>
      <c r="E4220" s="12" t="s">
        <v>371</v>
      </c>
      <c r="F4220" s="12">
        <v>9</v>
      </c>
      <c r="G4220" s="15">
        <v>7009.42</v>
      </c>
    </row>
    <row r="4221" spans="1:7" x14ac:dyDescent="0.2">
      <c r="A4221" s="12" t="s">
        <v>425</v>
      </c>
      <c r="B4221" s="12" t="s">
        <v>4</v>
      </c>
      <c r="C4221" s="12">
        <v>2014</v>
      </c>
      <c r="D4221" s="12" t="s">
        <v>382</v>
      </c>
      <c r="E4221" s="12" t="s">
        <v>377</v>
      </c>
      <c r="F4221" s="12">
        <v>3</v>
      </c>
      <c r="G4221" s="15">
        <v>6915.86</v>
      </c>
    </row>
    <row r="4222" spans="1:7" x14ac:dyDescent="0.2">
      <c r="A4222" s="12" t="s">
        <v>437</v>
      </c>
      <c r="B4222" s="12" t="s">
        <v>4</v>
      </c>
      <c r="C4222" s="12">
        <v>2013</v>
      </c>
      <c r="D4222" s="12" t="s">
        <v>379</v>
      </c>
      <c r="E4222" s="12" t="s">
        <v>366</v>
      </c>
      <c r="F4222" s="12">
        <v>4</v>
      </c>
      <c r="G4222" s="15">
        <v>6665.89</v>
      </c>
    </row>
    <row r="4223" spans="1:7" x14ac:dyDescent="0.2">
      <c r="A4223" s="12" t="s">
        <v>425</v>
      </c>
      <c r="B4223" s="12" t="s">
        <v>4</v>
      </c>
      <c r="C4223" s="12">
        <v>2014</v>
      </c>
      <c r="D4223" s="12" t="s">
        <v>381</v>
      </c>
      <c r="E4223" s="12" t="s">
        <v>373</v>
      </c>
      <c r="F4223" s="12">
        <v>11</v>
      </c>
      <c r="G4223" s="15">
        <v>6627.7000000000007</v>
      </c>
    </row>
    <row r="4224" spans="1:7" x14ac:dyDescent="0.2">
      <c r="A4224" s="12" t="s">
        <v>426</v>
      </c>
      <c r="B4224" s="12" t="s">
        <v>4</v>
      </c>
      <c r="C4224" s="12">
        <v>2014</v>
      </c>
      <c r="D4224" s="12" t="s">
        <v>382</v>
      </c>
      <c r="E4224" s="12" t="s">
        <v>377</v>
      </c>
      <c r="F4224" s="12">
        <v>3</v>
      </c>
      <c r="G4224" s="15">
        <v>6565.02</v>
      </c>
    </row>
    <row r="4225" spans="1:7" x14ac:dyDescent="0.2">
      <c r="A4225" s="12" t="s">
        <v>449</v>
      </c>
      <c r="B4225" s="12" t="s">
        <v>4</v>
      </c>
      <c r="C4225" s="12">
        <v>2014</v>
      </c>
      <c r="D4225" s="12" t="s">
        <v>382</v>
      </c>
      <c r="E4225" s="12" t="s">
        <v>375</v>
      </c>
      <c r="F4225" s="12">
        <v>1</v>
      </c>
      <c r="G4225" s="15">
        <v>6349.61</v>
      </c>
    </row>
    <row r="4226" spans="1:7" x14ac:dyDescent="0.2">
      <c r="A4226" s="12" t="s">
        <v>449</v>
      </c>
      <c r="B4226" s="12" t="s">
        <v>4</v>
      </c>
      <c r="C4226" s="12">
        <v>2014</v>
      </c>
      <c r="D4226" s="12" t="s">
        <v>379</v>
      </c>
      <c r="E4226" s="12" t="s">
        <v>367</v>
      </c>
      <c r="F4226" s="12">
        <v>5</v>
      </c>
      <c r="G4226" s="15">
        <v>6242.3600000000006</v>
      </c>
    </row>
    <row r="4227" spans="1:7" x14ac:dyDescent="0.2">
      <c r="A4227" s="12" t="s">
        <v>449</v>
      </c>
      <c r="B4227" s="12" t="s">
        <v>4</v>
      </c>
      <c r="C4227" s="12">
        <v>2014</v>
      </c>
      <c r="D4227" s="12" t="s">
        <v>379</v>
      </c>
      <c r="E4227" s="12" t="s">
        <v>368</v>
      </c>
      <c r="F4227" s="12">
        <v>6</v>
      </c>
      <c r="G4227" s="15">
        <v>6099.49</v>
      </c>
    </row>
    <row r="4228" spans="1:7" x14ac:dyDescent="0.2">
      <c r="A4228" s="12" t="s">
        <v>452</v>
      </c>
      <c r="B4228" s="12" t="s">
        <v>11</v>
      </c>
      <c r="C4228" s="12">
        <v>2013</v>
      </c>
      <c r="D4228" s="12" t="s">
        <v>382</v>
      </c>
      <c r="E4228" s="12" t="s">
        <v>376</v>
      </c>
      <c r="F4228" s="12">
        <v>2</v>
      </c>
      <c r="G4228" s="15">
        <v>6068.6936919999998</v>
      </c>
    </row>
    <row r="4229" spans="1:7" x14ac:dyDescent="0.2">
      <c r="A4229" s="12" t="s">
        <v>452</v>
      </c>
      <c r="B4229" s="12" t="s">
        <v>11</v>
      </c>
      <c r="C4229" s="12">
        <v>2013</v>
      </c>
      <c r="D4229" s="12" t="s">
        <v>382</v>
      </c>
      <c r="E4229" s="12" t="s">
        <v>377</v>
      </c>
      <c r="F4229" s="12">
        <v>3</v>
      </c>
      <c r="G4229" s="15">
        <v>108405.65353799984</v>
      </c>
    </row>
    <row r="4230" spans="1:7" x14ac:dyDescent="0.2">
      <c r="A4230" s="12" t="s">
        <v>452</v>
      </c>
      <c r="B4230" s="12" t="s">
        <v>11</v>
      </c>
      <c r="C4230" s="12">
        <v>2013</v>
      </c>
      <c r="D4230" s="12" t="s">
        <v>379</v>
      </c>
      <c r="E4230" s="12" t="s">
        <v>366</v>
      </c>
      <c r="F4230" s="12">
        <v>4</v>
      </c>
      <c r="G4230" s="15">
        <v>120499.17705699982</v>
      </c>
    </row>
    <row r="4231" spans="1:7" x14ac:dyDescent="0.2">
      <c r="A4231" s="12" t="s">
        <v>452</v>
      </c>
      <c r="B4231" s="12" t="s">
        <v>11</v>
      </c>
      <c r="C4231" s="12">
        <v>2013</v>
      </c>
      <c r="D4231" s="12" t="s">
        <v>379</v>
      </c>
      <c r="E4231" s="12" t="s">
        <v>367</v>
      </c>
      <c r="F4231" s="12">
        <v>5</v>
      </c>
      <c r="G4231" s="15">
        <v>60759.183297999982</v>
      </c>
    </row>
    <row r="4232" spans="1:7" x14ac:dyDescent="0.2">
      <c r="A4232" s="12" t="s">
        <v>452</v>
      </c>
      <c r="B4232" s="12" t="s">
        <v>11</v>
      </c>
      <c r="C4232" s="12">
        <v>2013</v>
      </c>
      <c r="D4232" s="12" t="s">
        <v>379</v>
      </c>
      <c r="E4232" s="12" t="s">
        <v>368</v>
      </c>
      <c r="F4232" s="12">
        <v>6</v>
      </c>
      <c r="G4232" s="15">
        <v>75714.178505999909</v>
      </c>
    </row>
    <row r="4233" spans="1:7" x14ac:dyDescent="0.2">
      <c r="A4233" s="12" t="s">
        <v>452</v>
      </c>
      <c r="B4233" s="12" t="s">
        <v>11</v>
      </c>
      <c r="C4233" s="12">
        <v>2013</v>
      </c>
      <c r="D4233" s="12" t="s">
        <v>380</v>
      </c>
      <c r="E4233" s="12" t="s">
        <v>369</v>
      </c>
      <c r="F4233" s="12">
        <v>7</v>
      </c>
      <c r="G4233" s="15">
        <v>75262.63878899999</v>
      </c>
    </row>
    <row r="4234" spans="1:7" x14ac:dyDescent="0.2">
      <c r="A4234" s="12" t="s">
        <v>452</v>
      </c>
      <c r="B4234" s="12" t="s">
        <v>11</v>
      </c>
      <c r="C4234" s="12">
        <v>2013</v>
      </c>
      <c r="D4234" s="12" t="s">
        <v>380</v>
      </c>
      <c r="E4234" s="12" t="s">
        <v>370</v>
      </c>
      <c r="F4234" s="12">
        <v>8</v>
      </c>
      <c r="G4234" s="15">
        <v>85395.189874999982</v>
      </c>
    </row>
    <row r="4235" spans="1:7" x14ac:dyDescent="0.2">
      <c r="A4235" s="12" t="s">
        <v>452</v>
      </c>
      <c r="B4235" s="12" t="s">
        <v>11</v>
      </c>
      <c r="C4235" s="12">
        <v>2013</v>
      </c>
      <c r="D4235" s="12" t="s">
        <v>380</v>
      </c>
      <c r="E4235" s="12" t="s">
        <v>371</v>
      </c>
      <c r="F4235" s="12">
        <v>9</v>
      </c>
      <c r="G4235" s="15">
        <v>115269.05707299981</v>
      </c>
    </row>
    <row r="4236" spans="1:7" x14ac:dyDescent="0.2">
      <c r="A4236" s="12" t="s">
        <v>452</v>
      </c>
      <c r="B4236" s="12" t="s">
        <v>11</v>
      </c>
      <c r="C4236" s="12">
        <v>2013</v>
      </c>
      <c r="D4236" s="12" t="s">
        <v>381</v>
      </c>
      <c r="E4236" s="12" t="s">
        <v>372</v>
      </c>
      <c r="F4236" s="12">
        <v>10</v>
      </c>
      <c r="G4236" s="15">
        <v>175450.26963499986</v>
      </c>
    </row>
    <row r="4237" spans="1:7" x14ac:dyDescent="0.2">
      <c r="A4237" s="12" t="s">
        <v>452</v>
      </c>
      <c r="B4237" s="12" t="s">
        <v>11</v>
      </c>
      <c r="C4237" s="12">
        <v>2013</v>
      </c>
      <c r="D4237" s="12" t="s">
        <v>381</v>
      </c>
      <c r="E4237" s="12" t="s">
        <v>373</v>
      </c>
      <c r="F4237" s="12">
        <v>11</v>
      </c>
      <c r="G4237" s="15">
        <v>154300.14959299989</v>
      </c>
    </row>
    <row r="4238" spans="1:7" x14ac:dyDescent="0.2">
      <c r="A4238" s="12" t="s">
        <v>452</v>
      </c>
      <c r="B4238" s="12" t="s">
        <v>11</v>
      </c>
      <c r="C4238" s="12">
        <v>2013</v>
      </c>
      <c r="D4238" s="12" t="s">
        <v>381</v>
      </c>
      <c r="E4238" s="12" t="s">
        <v>374</v>
      </c>
      <c r="F4238" s="12">
        <v>12</v>
      </c>
      <c r="G4238" s="15">
        <v>234945.14181</v>
      </c>
    </row>
    <row r="4239" spans="1:7" x14ac:dyDescent="0.2">
      <c r="A4239" s="12" t="s">
        <v>452</v>
      </c>
      <c r="B4239" s="12" t="s">
        <v>11</v>
      </c>
      <c r="C4239" s="12">
        <v>2014</v>
      </c>
      <c r="D4239" s="12" t="s">
        <v>382</v>
      </c>
      <c r="E4239" s="12" t="s">
        <v>375</v>
      </c>
      <c r="F4239" s="12">
        <v>1</v>
      </c>
      <c r="G4239" s="15">
        <v>222283.96830300012</v>
      </c>
    </row>
    <row r="4240" spans="1:7" x14ac:dyDescent="0.2">
      <c r="A4240" s="12" t="s">
        <v>452</v>
      </c>
      <c r="B4240" s="12" t="s">
        <v>11</v>
      </c>
      <c r="C4240" s="12">
        <v>2014</v>
      </c>
      <c r="D4240" s="12" t="s">
        <v>382</v>
      </c>
      <c r="E4240" s="12" t="s">
        <v>376</v>
      </c>
      <c r="F4240" s="12">
        <v>2</v>
      </c>
      <c r="G4240" s="15">
        <v>232741.62797100015</v>
      </c>
    </row>
    <row r="4241" spans="1:7" x14ac:dyDescent="0.2">
      <c r="A4241" s="12" t="s">
        <v>452</v>
      </c>
      <c r="B4241" s="12" t="s">
        <v>11</v>
      </c>
      <c r="C4241" s="12">
        <v>2014</v>
      </c>
      <c r="D4241" s="12" t="s">
        <v>382</v>
      </c>
      <c r="E4241" s="12" t="s">
        <v>377</v>
      </c>
      <c r="F4241" s="12">
        <v>3</v>
      </c>
      <c r="G4241" s="15">
        <v>232795.8127480002</v>
      </c>
    </row>
    <row r="4242" spans="1:7" x14ac:dyDescent="0.2">
      <c r="A4242" s="12" t="s">
        <v>452</v>
      </c>
      <c r="B4242" s="12" t="s">
        <v>11</v>
      </c>
      <c r="C4242" s="12">
        <v>2014</v>
      </c>
      <c r="D4242" s="12" t="s">
        <v>379</v>
      </c>
      <c r="E4242" s="12" t="s">
        <v>366</v>
      </c>
      <c r="F4242" s="12">
        <v>4</v>
      </c>
      <c r="G4242" s="15">
        <v>209186.7364620002</v>
      </c>
    </row>
    <row r="4243" spans="1:7" x14ac:dyDescent="0.2">
      <c r="A4243" s="12" t="s">
        <v>452</v>
      </c>
      <c r="B4243" s="12" t="s">
        <v>11</v>
      </c>
      <c r="C4243" s="12">
        <v>2014</v>
      </c>
      <c r="D4243" s="12" t="s">
        <v>379</v>
      </c>
      <c r="E4243" s="12" t="s">
        <v>367</v>
      </c>
      <c r="F4243" s="12">
        <v>5</v>
      </c>
      <c r="G4243" s="15">
        <v>192616.51922499979</v>
      </c>
    </row>
    <row r="4244" spans="1:7" x14ac:dyDescent="0.2">
      <c r="A4244" s="12" t="s">
        <v>452</v>
      </c>
      <c r="B4244" s="12" t="s">
        <v>11</v>
      </c>
      <c r="C4244" s="12">
        <v>2014</v>
      </c>
      <c r="D4244" s="12" t="s">
        <v>379</v>
      </c>
      <c r="E4244" s="12" t="s">
        <v>368</v>
      </c>
      <c r="F4244" s="12">
        <v>6</v>
      </c>
      <c r="G4244" s="15">
        <v>205295.75427899999</v>
      </c>
    </row>
    <row r="4245" spans="1:7" x14ac:dyDescent="0.2">
      <c r="A4245" s="12" t="s">
        <v>452</v>
      </c>
      <c r="B4245" s="12" t="s">
        <v>11</v>
      </c>
      <c r="C4245" s="12">
        <v>2014</v>
      </c>
      <c r="D4245" s="12" t="s">
        <v>380</v>
      </c>
      <c r="E4245" s="12" t="s">
        <v>369</v>
      </c>
      <c r="F4245" s="12">
        <v>7</v>
      </c>
      <c r="G4245" s="15">
        <v>214723.90342400013</v>
      </c>
    </row>
    <row r="4246" spans="1:7" x14ac:dyDescent="0.2">
      <c r="A4246" s="12" t="s">
        <v>452</v>
      </c>
      <c r="B4246" s="12" t="s">
        <v>11</v>
      </c>
      <c r="C4246" s="12">
        <v>2014</v>
      </c>
      <c r="D4246" s="12" t="s">
        <v>380</v>
      </c>
      <c r="E4246" s="12" t="s">
        <v>370</v>
      </c>
      <c r="F4246" s="12">
        <v>8</v>
      </c>
      <c r="G4246" s="15">
        <v>166218.21766299981</v>
      </c>
    </row>
    <row r="4247" spans="1:7" x14ac:dyDescent="0.2">
      <c r="A4247" s="12" t="s">
        <v>452</v>
      </c>
      <c r="B4247" s="12" t="s">
        <v>11</v>
      </c>
      <c r="C4247" s="12">
        <v>2014</v>
      </c>
      <c r="D4247" s="12" t="s">
        <v>380</v>
      </c>
      <c r="E4247" s="12" t="s">
        <v>371</v>
      </c>
      <c r="F4247" s="12">
        <v>9</v>
      </c>
      <c r="G4247" s="15">
        <v>174211.76062999992</v>
      </c>
    </row>
    <row r="4248" spans="1:7" x14ac:dyDescent="0.2">
      <c r="A4248" s="12" t="s">
        <v>452</v>
      </c>
      <c r="B4248" s="12" t="s">
        <v>11</v>
      </c>
      <c r="C4248" s="12">
        <v>2014</v>
      </c>
      <c r="D4248" s="12" t="s">
        <v>381</v>
      </c>
      <c r="E4248" s="12" t="s">
        <v>372</v>
      </c>
      <c r="F4248" s="12">
        <v>10</v>
      </c>
      <c r="G4248" s="15">
        <v>186408.49323699984</v>
      </c>
    </row>
    <row r="4249" spans="1:7" x14ac:dyDescent="0.2">
      <c r="A4249" s="12" t="s">
        <v>452</v>
      </c>
      <c r="B4249" s="12" t="s">
        <v>11</v>
      </c>
      <c r="C4249" s="12">
        <v>2014</v>
      </c>
      <c r="D4249" s="12" t="s">
        <v>381</v>
      </c>
      <c r="E4249" s="12" t="s">
        <v>373</v>
      </c>
      <c r="F4249" s="12">
        <v>11</v>
      </c>
      <c r="G4249" s="15">
        <v>193496.37656699985</v>
      </c>
    </row>
    <row r="4250" spans="1:7" x14ac:dyDescent="0.2">
      <c r="A4250" s="12" t="s">
        <v>452</v>
      </c>
      <c r="B4250" s="12" t="s">
        <v>11</v>
      </c>
      <c r="C4250" s="12">
        <v>2014</v>
      </c>
      <c r="D4250" s="12" t="s">
        <v>381</v>
      </c>
      <c r="E4250" s="12" t="s">
        <v>374</v>
      </c>
      <c r="F4250" s="12">
        <v>12</v>
      </c>
      <c r="G4250" s="15">
        <v>244543.585853</v>
      </c>
    </row>
    <row r="4251" spans="1:7" x14ac:dyDescent="0.2">
      <c r="A4251" s="12" t="s">
        <v>452</v>
      </c>
      <c r="B4251" s="12" t="s">
        <v>74</v>
      </c>
      <c r="C4251" s="12">
        <v>2013</v>
      </c>
      <c r="D4251" s="12" t="s">
        <v>382</v>
      </c>
      <c r="E4251" s="12" t="s">
        <v>376</v>
      </c>
      <c r="F4251" s="12">
        <v>2</v>
      </c>
      <c r="G4251" s="15">
        <v>4704</v>
      </c>
    </row>
    <row r="4252" spans="1:7" x14ac:dyDescent="0.2">
      <c r="A4252" s="12" t="s">
        <v>452</v>
      </c>
      <c r="B4252" s="12" t="s">
        <v>74</v>
      </c>
      <c r="C4252" s="12">
        <v>2013</v>
      </c>
      <c r="D4252" s="12" t="s">
        <v>382</v>
      </c>
      <c r="E4252" s="12" t="s">
        <v>377</v>
      </c>
      <c r="F4252" s="12">
        <v>3</v>
      </c>
      <c r="G4252" s="15">
        <v>112336</v>
      </c>
    </row>
    <row r="4253" spans="1:7" x14ac:dyDescent="0.2">
      <c r="A4253" s="12" t="s">
        <v>452</v>
      </c>
      <c r="B4253" s="12" t="s">
        <v>74</v>
      </c>
      <c r="C4253" s="12">
        <v>2013</v>
      </c>
      <c r="D4253" s="12" t="s">
        <v>379</v>
      </c>
      <c r="E4253" s="12" t="s">
        <v>366</v>
      </c>
      <c r="F4253" s="12">
        <v>4</v>
      </c>
      <c r="G4253" s="15">
        <v>129844</v>
      </c>
    </row>
    <row r="4254" spans="1:7" x14ac:dyDescent="0.2">
      <c r="A4254" s="12" t="s">
        <v>452</v>
      </c>
      <c r="B4254" s="12" t="s">
        <v>74</v>
      </c>
      <c r="C4254" s="12">
        <v>2013</v>
      </c>
      <c r="D4254" s="12" t="s">
        <v>379</v>
      </c>
      <c r="E4254" s="12" t="s">
        <v>367</v>
      </c>
      <c r="F4254" s="12">
        <v>5</v>
      </c>
      <c r="G4254" s="15">
        <v>65576</v>
      </c>
    </row>
    <row r="4255" spans="1:7" x14ac:dyDescent="0.2">
      <c r="A4255" s="12" t="s">
        <v>452</v>
      </c>
      <c r="B4255" s="12" t="s">
        <v>74</v>
      </c>
      <c r="C4255" s="12">
        <v>2013</v>
      </c>
      <c r="D4255" s="12" t="s">
        <v>379</v>
      </c>
      <c r="E4255" s="12" t="s">
        <v>368</v>
      </c>
      <c r="F4255" s="12">
        <v>6</v>
      </c>
      <c r="G4255" s="15">
        <v>83160</v>
      </c>
    </row>
    <row r="4256" spans="1:7" x14ac:dyDescent="0.2">
      <c r="A4256" s="12" t="s">
        <v>452</v>
      </c>
      <c r="B4256" s="12" t="s">
        <v>74</v>
      </c>
      <c r="C4256" s="12">
        <v>2013</v>
      </c>
      <c r="D4256" s="12" t="s">
        <v>380</v>
      </c>
      <c r="E4256" s="12" t="s">
        <v>369</v>
      </c>
      <c r="F4256" s="12">
        <v>7</v>
      </c>
      <c r="G4256" s="15">
        <v>83804</v>
      </c>
    </row>
    <row r="4257" spans="1:7" x14ac:dyDescent="0.2">
      <c r="A4257" s="12" t="s">
        <v>452</v>
      </c>
      <c r="B4257" s="12" t="s">
        <v>74</v>
      </c>
      <c r="C4257" s="12">
        <v>2013</v>
      </c>
      <c r="D4257" s="12" t="s">
        <v>380</v>
      </c>
      <c r="E4257" s="12" t="s">
        <v>370</v>
      </c>
      <c r="F4257" s="12">
        <v>8</v>
      </c>
      <c r="G4257" s="15">
        <v>97132</v>
      </c>
    </row>
    <row r="4258" spans="1:7" x14ac:dyDescent="0.2">
      <c r="A4258" s="12" t="s">
        <v>452</v>
      </c>
      <c r="B4258" s="12" t="s">
        <v>74</v>
      </c>
      <c r="C4258" s="12">
        <v>2013</v>
      </c>
      <c r="D4258" s="12" t="s">
        <v>380</v>
      </c>
      <c r="E4258" s="12" t="s">
        <v>371</v>
      </c>
      <c r="F4258" s="12">
        <v>9</v>
      </c>
      <c r="G4258" s="15">
        <v>128828</v>
      </c>
    </row>
    <row r="4259" spans="1:7" x14ac:dyDescent="0.2">
      <c r="A4259" s="12" t="s">
        <v>452</v>
      </c>
      <c r="B4259" s="12" t="s">
        <v>74</v>
      </c>
      <c r="C4259" s="12">
        <v>2013</v>
      </c>
      <c r="D4259" s="12" t="s">
        <v>381</v>
      </c>
      <c r="E4259" s="12" t="s">
        <v>372</v>
      </c>
      <c r="F4259" s="12">
        <v>10</v>
      </c>
      <c r="G4259" s="15">
        <v>194236</v>
      </c>
    </row>
    <row r="4260" spans="1:7" x14ac:dyDescent="0.2">
      <c r="A4260" s="12" t="s">
        <v>452</v>
      </c>
      <c r="B4260" s="12" t="s">
        <v>74</v>
      </c>
      <c r="C4260" s="12">
        <v>2013</v>
      </c>
      <c r="D4260" s="12" t="s">
        <v>381</v>
      </c>
      <c r="E4260" s="12" t="s">
        <v>373</v>
      </c>
      <c r="F4260" s="12">
        <v>11</v>
      </c>
      <c r="G4260" s="15">
        <v>174748</v>
      </c>
    </row>
    <row r="4261" spans="1:7" x14ac:dyDescent="0.2">
      <c r="A4261" s="12" t="s">
        <v>452</v>
      </c>
      <c r="B4261" s="12" t="s">
        <v>74</v>
      </c>
      <c r="C4261" s="12">
        <v>2013</v>
      </c>
      <c r="D4261" s="12" t="s">
        <v>381</v>
      </c>
      <c r="E4261" s="12" t="s">
        <v>374</v>
      </c>
      <c r="F4261" s="12">
        <v>12</v>
      </c>
      <c r="G4261" s="15">
        <v>262808</v>
      </c>
    </row>
    <row r="4262" spans="1:7" x14ac:dyDescent="0.2">
      <c r="A4262" s="12" t="s">
        <v>452</v>
      </c>
      <c r="B4262" s="12" t="s">
        <v>74</v>
      </c>
      <c r="C4262" s="12">
        <v>2014</v>
      </c>
      <c r="D4262" s="12" t="s">
        <v>382</v>
      </c>
      <c r="E4262" s="12" t="s">
        <v>375</v>
      </c>
      <c r="F4262" s="12">
        <v>1</v>
      </c>
      <c r="G4262" s="15">
        <v>252196</v>
      </c>
    </row>
    <row r="4263" spans="1:7" x14ac:dyDescent="0.2">
      <c r="A4263" s="12" t="s">
        <v>452</v>
      </c>
      <c r="B4263" s="12" t="s">
        <v>74</v>
      </c>
      <c r="C4263" s="12">
        <v>2014</v>
      </c>
      <c r="D4263" s="12" t="s">
        <v>382</v>
      </c>
      <c r="E4263" s="12" t="s">
        <v>376</v>
      </c>
      <c r="F4263" s="12">
        <v>2</v>
      </c>
      <c r="G4263" s="15">
        <v>260736</v>
      </c>
    </row>
    <row r="4264" spans="1:7" x14ac:dyDescent="0.2">
      <c r="A4264" s="12" t="s">
        <v>452</v>
      </c>
      <c r="B4264" s="12" t="s">
        <v>74</v>
      </c>
      <c r="C4264" s="12">
        <v>2014</v>
      </c>
      <c r="D4264" s="12" t="s">
        <v>382</v>
      </c>
      <c r="E4264" s="12" t="s">
        <v>377</v>
      </c>
      <c r="F4264" s="12">
        <v>3</v>
      </c>
      <c r="G4264" s="15">
        <v>247184</v>
      </c>
    </row>
    <row r="4265" spans="1:7" x14ac:dyDescent="0.2">
      <c r="A4265" s="12" t="s">
        <v>452</v>
      </c>
      <c r="B4265" s="12" t="s">
        <v>74</v>
      </c>
      <c r="C4265" s="12">
        <v>2014</v>
      </c>
      <c r="D4265" s="12" t="s">
        <v>379</v>
      </c>
      <c r="E4265" s="12" t="s">
        <v>366</v>
      </c>
      <c r="F4265" s="12">
        <v>4</v>
      </c>
      <c r="G4265" s="15">
        <v>226770</v>
      </c>
    </row>
    <row r="4266" spans="1:7" x14ac:dyDescent="0.2">
      <c r="A4266" s="12" t="s">
        <v>452</v>
      </c>
      <c r="B4266" s="12" t="s">
        <v>74</v>
      </c>
      <c r="C4266" s="12">
        <v>2014</v>
      </c>
      <c r="D4266" s="12" t="s">
        <v>379</v>
      </c>
      <c r="E4266" s="12" t="s">
        <v>367</v>
      </c>
      <c r="F4266" s="12">
        <v>5</v>
      </c>
      <c r="G4266" s="15">
        <v>206408</v>
      </c>
    </row>
    <row r="4267" spans="1:7" x14ac:dyDescent="0.2">
      <c r="A4267" s="12" t="s">
        <v>452</v>
      </c>
      <c r="B4267" s="12" t="s">
        <v>74</v>
      </c>
      <c r="C4267" s="12">
        <v>2014</v>
      </c>
      <c r="D4267" s="12" t="s">
        <v>379</v>
      </c>
      <c r="E4267" s="12" t="s">
        <v>368</v>
      </c>
      <c r="F4267" s="12">
        <v>6</v>
      </c>
      <c r="G4267" s="15">
        <v>224790</v>
      </c>
    </row>
    <row r="4268" spans="1:7" x14ac:dyDescent="0.2">
      <c r="A4268" s="12" t="s">
        <v>452</v>
      </c>
      <c r="B4268" s="12" t="s">
        <v>74</v>
      </c>
      <c r="C4268" s="12">
        <v>2014</v>
      </c>
      <c r="D4268" s="12" t="s">
        <v>380</v>
      </c>
      <c r="E4268" s="12" t="s">
        <v>369</v>
      </c>
      <c r="F4268" s="12">
        <v>7</v>
      </c>
      <c r="G4268" s="15">
        <v>241828</v>
      </c>
    </row>
    <row r="4269" spans="1:7" x14ac:dyDescent="0.2">
      <c r="A4269" s="12" t="s">
        <v>452</v>
      </c>
      <c r="B4269" s="12" t="s">
        <v>74</v>
      </c>
      <c r="C4269" s="12">
        <v>2014</v>
      </c>
      <c r="D4269" s="12" t="s">
        <v>380</v>
      </c>
      <c r="E4269" s="12" t="s">
        <v>370</v>
      </c>
      <c r="F4269" s="12">
        <v>8</v>
      </c>
      <c r="G4269" s="15">
        <v>177882</v>
      </c>
    </row>
    <row r="4270" spans="1:7" x14ac:dyDescent="0.2">
      <c r="A4270" s="12" t="s">
        <v>452</v>
      </c>
      <c r="B4270" s="12" t="s">
        <v>74</v>
      </c>
      <c r="C4270" s="12">
        <v>2014</v>
      </c>
      <c r="D4270" s="12" t="s">
        <v>380</v>
      </c>
      <c r="E4270" s="12" t="s">
        <v>371</v>
      </c>
      <c r="F4270" s="12">
        <v>9</v>
      </c>
      <c r="G4270" s="15">
        <v>185674</v>
      </c>
    </row>
    <row r="4271" spans="1:7" x14ac:dyDescent="0.2">
      <c r="A4271" s="12" t="s">
        <v>452</v>
      </c>
      <c r="B4271" s="12" t="s">
        <v>74</v>
      </c>
      <c r="C4271" s="12">
        <v>2014</v>
      </c>
      <c r="D4271" s="12" t="s">
        <v>381</v>
      </c>
      <c r="E4271" s="12" t="s">
        <v>372</v>
      </c>
      <c r="F4271" s="12">
        <v>10</v>
      </c>
      <c r="G4271" s="15">
        <v>206230</v>
      </c>
    </row>
    <row r="4272" spans="1:7" x14ac:dyDescent="0.2">
      <c r="A4272" s="12" t="s">
        <v>452</v>
      </c>
      <c r="B4272" s="12" t="s">
        <v>74</v>
      </c>
      <c r="C4272" s="12">
        <v>2014</v>
      </c>
      <c r="D4272" s="12" t="s">
        <v>381</v>
      </c>
      <c r="E4272" s="12" t="s">
        <v>373</v>
      </c>
      <c r="F4272" s="12">
        <v>11</v>
      </c>
      <c r="G4272" s="15">
        <v>216204</v>
      </c>
    </row>
    <row r="4273" spans="1:7" x14ac:dyDescent="0.2">
      <c r="A4273" s="12" t="s">
        <v>452</v>
      </c>
      <c r="B4273" s="12" t="s">
        <v>74</v>
      </c>
      <c r="C4273" s="12">
        <v>2014</v>
      </c>
      <c r="D4273" s="12" t="s">
        <v>381</v>
      </c>
      <c r="E4273" s="12" t="s">
        <v>374</v>
      </c>
      <c r="F4273" s="12">
        <v>12</v>
      </c>
      <c r="G4273" s="15">
        <v>281938</v>
      </c>
    </row>
    <row r="4274" spans="1:7" x14ac:dyDescent="0.2">
      <c r="A4274" s="12" t="s">
        <v>437</v>
      </c>
      <c r="B4274" s="12" t="s">
        <v>4</v>
      </c>
      <c r="C4274" s="12">
        <v>2012</v>
      </c>
      <c r="D4274" s="12" t="s">
        <v>380</v>
      </c>
      <c r="E4274" s="12" t="s">
        <v>369</v>
      </c>
      <c r="F4274" s="12">
        <v>7</v>
      </c>
      <c r="G4274" s="15">
        <v>6088.7999999999993</v>
      </c>
    </row>
    <row r="4275" spans="1:7" x14ac:dyDescent="0.2">
      <c r="A4275" s="12" t="s">
        <v>426</v>
      </c>
      <c r="B4275" s="12" t="s">
        <v>4</v>
      </c>
      <c r="C4275" s="12">
        <v>2013</v>
      </c>
      <c r="D4275" s="12" t="s">
        <v>382</v>
      </c>
      <c r="E4275" s="12" t="s">
        <v>377</v>
      </c>
      <c r="F4275" s="12">
        <v>3</v>
      </c>
      <c r="G4275" s="15">
        <v>5509.81</v>
      </c>
    </row>
    <row r="4276" spans="1:7" x14ac:dyDescent="0.2">
      <c r="A4276" s="12" t="s">
        <v>434</v>
      </c>
      <c r="B4276" s="12" t="s">
        <v>4</v>
      </c>
      <c r="C4276" s="12">
        <v>2010</v>
      </c>
      <c r="D4276" s="12" t="s">
        <v>379</v>
      </c>
      <c r="E4276" s="12" t="s">
        <v>366</v>
      </c>
      <c r="F4276" s="12">
        <v>4</v>
      </c>
      <c r="G4276" s="15">
        <v>5256</v>
      </c>
    </row>
    <row r="4277" spans="1:7" x14ac:dyDescent="0.2">
      <c r="A4277" s="12" t="s">
        <v>433</v>
      </c>
      <c r="B4277" s="12" t="s">
        <v>4</v>
      </c>
      <c r="C4277" s="12">
        <v>2010</v>
      </c>
      <c r="D4277" s="12" t="s">
        <v>381</v>
      </c>
      <c r="E4277" s="12" t="s">
        <v>374</v>
      </c>
      <c r="F4277" s="12">
        <v>12</v>
      </c>
      <c r="G4277" s="15">
        <v>4849.32</v>
      </c>
    </row>
    <row r="4278" spans="1:7" x14ac:dyDescent="0.2">
      <c r="A4278" s="12" t="s">
        <v>425</v>
      </c>
      <c r="B4278" s="12" t="s">
        <v>4</v>
      </c>
      <c r="C4278" s="12">
        <v>2014</v>
      </c>
      <c r="D4278" s="12" t="s">
        <v>379</v>
      </c>
      <c r="E4278" s="12" t="s">
        <v>367</v>
      </c>
      <c r="F4278" s="12">
        <v>5</v>
      </c>
      <c r="G4278" s="15">
        <v>4809.4199999999992</v>
      </c>
    </row>
    <row r="4279" spans="1:7" x14ac:dyDescent="0.2">
      <c r="A4279" s="12" t="s">
        <v>416</v>
      </c>
      <c r="B4279" s="12" t="s">
        <v>4</v>
      </c>
      <c r="C4279" s="12">
        <v>2010</v>
      </c>
      <c r="D4279" s="12" t="s">
        <v>382</v>
      </c>
      <c r="E4279" s="12" t="s">
        <v>377</v>
      </c>
      <c r="F4279" s="12">
        <v>3</v>
      </c>
      <c r="G4279" s="15">
        <v>4592.38</v>
      </c>
    </row>
    <row r="4280" spans="1:7" x14ac:dyDescent="0.2">
      <c r="A4280" s="12" t="s">
        <v>437</v>
      </c>
      <c r="B4280" s="12" t="s">
        <v>4</v>
      </c>
      <c r="C4280" s="12">
        <v>2012</v>
      </c>
      <c r="D4280" s="12" t="s">
        <v>381</v>
      </c>
      <c r="E4280" s="12" t="s">
        <v>374</v>
      </c>
      <c r="F4280" s="12">
        <v>12</v>
      </c>
      <c r="G4280" s="15">
        <v>4380.05</v>
      </c>
    </row>
    <row r="4281" spans="1:7" x14ac:dyDescent="0.2">
      <c r="A4281" s="12" t="s">
        <v>425</v>
      </c>
      <c r="B4281" s="12" t="s">
        <v>4</v>
      </c>
      <c r="C4281" s="12">
        <v>2012</v>
      </c>
      <c r="D4281" s="12" t="s">
        <v>380</v>
      </c>
      <c r="E4281" s="12" t="s">
        <v>369</v>
      </c>
      <c r="F4281" s="12">
        <v>7</v>
      </c>
      <c r="G4281" s="15">
        <v>4354.59</v>
      </c>
    </row>
    <row r="4282" spans="1:7" x14ac:dyDescent="0.2">
      <c r="A4282" s="12" t="s">
        <v>449</v>
      </c>
      <c r="B4282" s="12" t="s">
        <v>4</v>
      </c>
      <c r="C4282" s="12">
        <v>2014</v>
      </c>
      <c r="D4282" s="12" t="s">
        <v>380</v>
      </c>
      <c r="E4282" s="12" t="s">
        <v>369</v>
      </c>
      <c r="F4282" s="12">
        <v>7</v>
      </c>
      <c r="G4282" s="15">
        <v>4253.08</v>
      </c>
    </row>
    <row r="4283" spans="1:7" x14ac:dyDescent="0.2">
      <c r="A4283" s="12" t="s">
        <v>427</v>
      </c>
      <c r="B4283" s="12" t="s">
        <v>4</v>
      </c>
      <c r="C4283" s="12">
        <v>2014</v>
      </c>
      <c r="D4283" s="12" t="s">
        <v>380</v>
      </c>
      <c r="E4283" s="12" t="s">
        <v>371</v>
      </c>
      <c r="F4283" s="12">
        <v>9</v>
      </c>
      <c r="G4283" s="15">
        <v>4111.68</v>
      </c>
    </row>
    <row r="4284" spans="1:7" x14ac:dyDescent="0.2">
      <c r="A4284" s="12" t="s">
        <v>437</v>
      </c>
      <c r="B4284" s="12" t="s">
        <v>4</v>
      </c>
      <c r="C4284" s="12">
        <v>2012</v>
      </c>
      <c r="D4284" s="12" t="s">
        <v>379</v>
      </c>
      <c r="E4284" s="12" t="s">
        <v>368</v>
      </c>
      <c r="F4284" s="12">
        <v>6</v>
      </c>
      <c r="G4284" s="15">
        <v>4075.3</v>
      </c>
    </row>
    <row r="4285" spans="1:7" x14ac:dyDescent="0.2">
      <c r="A4285" s="12" t="s">
        <v>437</v>
      </c>
      <c r="B4285" s="12" t="s">
        <v>4</v>
      </c>
      <c r="C4285" s="12">
        <v>2012</v>
      </c>
      <c r="D4285" s="12" t="s">
        <v>381</v>
      </c>
      <c r="E4285" s="12" t="s">
        <v>372</v>
      </c>
      <c r="F4285" s="12">
        <v>10</v>
      </c>
      <c r="G4285" s="15">
        <v>3927.5</v>
      </c>
    </row>
    <row r="4286" spans="1:7" x14ac:dyDescent="0.2">
      <c r="A4286" s="12" t="s">
        <v>412</v>
      </c>
      <c r="B4286" s="12" t="s">
        <v>4</v>
      </c>
      <c r="C4286" s="12">
        <v>2013</v>
      </c>
      <c r="D4286" s="12" t="s">
        <v>381</v>
      </c>
      <c r="E4286" s="12" t="s">
        <v>372</v>
      </c>
      <c r="F4286" s="12">
        <v>10</v>
      </c>
      <c r="G4286" s="15">
        <v>3867.9100000000003</v>
      </c>
    </row>
    <row r="4287" spans="1:7" x14ac:dyDescent="0.2">
      <c r="A4287" s="12" t="s">
        <v>425</v>
      </c>
      <c r="B4287" s="12" t="s">
        <v>4</v>
      </c>
      <c r="C4287" s="12">
        <v>2014</v>
      </c>
      <c r="D4287" s="12" t="s">
        <v>381</v>
      </c>
      <c r="E4287" s="12" t="s">
        <v>374</v>
      </c>
      <c r="F4287" s="12">
        <v>12</v>
      </c>
      <c r="G4287" s="15">
        <v>3514.8599999999997</v>
      </c>
    </row>
    <row r="4288" spans="1:7" x14ac:dyDescent="0.2">
      <c r="A4288" s="12" t="s">
        <v>437</v>
      </c>
      <c r="B4288" s="12" t="s">
        <v>4</v>
      </c>
      <c r="C4288" s="12">
        <v>2012</v>
      </c>
      <c r="D4288" s="12" t="s">
        <v>380</v>
      </c>
      <c r="E4288" s="12" t="s">
        <v>371</v>
      </c>
      <c r="F4288" s="12">
        <v>9</v>
      </c>
      <c r="G4288" s="15">
        <v>3409.38</v>
      </c>
    </row>
    <row r="4289" spans="1:7" x14ac:dyDescent="0.2">
      <c r="A4289" s="12" t="s">
        <v>449</v>
      </c>
      <c r="B4289" s="12" t="s">
        <v>4</v>
      </c>
      <c r="C4289" s="12">
        <v>2014</v>
      </c>
      <c r="D4289" s="12" t="s">
        <v>381</v>
      </c>
      <c r="E4289" s="12" t="s">
        <v>374</v>
      </c>
      <c r="F4289" s="12">
        <v>12</v>
      </c>
      <c r="G4289" s="15">
        <v>3337.6899999999996</v>
      </c>
    </row>
    <row r="4290" spans="1:7" x14ac:dyDescent="0.2">
      <c r="A4290" s="12" t="s">
        <v>425</v>
      </c>
      <c r="B4290" s="12" t="s">
        <v>4</v>
      </c>
      <c r="C4290" s="12">
        <v>2014</v>
      </c>
      <c r="D4290" s="12" t="s">
        <v>380</v>
      </c>
      <c r="E4290" s="12" t="s">
        <v>371</v>
      </c>
      <c r="F4290" s="12">
        <v>9</v>
      </c>
      <c r="G4290" s="15">
        <v>3299.91</v>
      </c>
    </row>
    <row r="4291" spans="1:7" x14ac:dyDescent="0.2">
      <c r="A4291" s="12" t="s">
        <v>456</v>
      </c>
      <c r="B4291" s="12" t="s">
        <v>4</v>
      </c>
      <c r="C4291" s="12">
        <v>2010</v>
      </c>
      <c r="D4291" s="12" t="s">
        <v>379</v>
      </c>
      <c r="E4291" s="12" t="s">
        <v>366</v>
      </c>
      <c r="F4291" s="12">
        <v>4</v>
      </c>
      <c r="G4291" s="15">
        <v>3206.89</v>
      </c>
    </row>
    <row r="4292" spans="1:7" x14ac:dyDescent="0.2">
      <c r="A4292" s="12" t="s">
        <v>425</v>
      </c>
      <c r="B4292" s="12" t="s">
        <v>4</v>
      </c>
      <c r="C4292" s="12">
        <v>2014</v>
      </c>
      <c r="D4292" s="12" t="s">
        <v>379</v>
      </c>
      <c r="E4292" s="12" t="s">
        <v>368</v>
      </c>
      <c r="F4292" s="12">
        <v>6</v>
      </c>
      <c r="G4292" s="15">
        <v>2943.27</v>
      </c>
    </row>
    <row r="4293" spans="1:7" x14ac:dyDescent="0.2">
      <c r="A4293" s="12" t="s">
        <v>449</v>
      </c>
      <c r="B4293" s="12" t="s">
        <v>4</v>
      </c>
      <c r="C4293" s="12">
        <v>2014</v>
      </c>
      <c r="D4293" s="12" t="s">
        <v>381</v>
      </c>
      <c r="E4293" s="12" t="s">
        <v>372</v>
      </c>
      <c r="F4293" s="12">
        <v>10</v>
      </c>
      <c r="G4293" s="15">
        <v>2787.57</v>
      </c>
    </row>
    <row r="4294" spans="1:7" x14ac:dyDescent="0.2">
      <c r="A4294" s="12" t="s">
        <v>441</v>
      </c>
      <c r="B4294" s="12" t="s">
        <v>4</v>
      </c>
      <c r="C4294" s="12">
        <v>2010</v>
      </c>
      <c r="D4294" s="12" t="s">
        <v>381</v>
      </c>
      <c r="E4294" s="12" t="s">
        <v>374</v>
      </c>
      <c r="F4294" s="12">
        <v>12</v>
      </c>
      <c r="G4294" s="15">
        <v>2780.76</v>
      </c>
    </row>
    <row r="4295" spans="1:7" x14ac:dyDescent="0.2">
      <c r="A4295" s="12" t="s">
        <v>433</v>
      </c>
      <c r="B4295" s="12" t="s">
        <v>4</v>
      </c>
      <c r="C4295" s="12">
        <v>2010</v>
      </c>
      <c r="D4295" s="12" t="s">
        <v>380</v>
      </c>
      <c r="E4295" s="12" t="s">
        <v>371</v>
      </c>
      <c r="F4295" s="12">
        <v>9</v>
      </c>
      <c r="G4295" s="15">
        <v>2729.43</v>
      </c>
    </row>
    <row r="4296" spans="1:7" x14ac:dyDescent="0.2">
      <c r="A4296" s="12" t="s">
        <v>433</v>
      </c>
      <c r="B4296" s="12" t="s">
        <v>4</v>
      </c>
      <c r="C4296" s="12">
        <v>2011</v>
      </c>
      <c r="D4296" s="12" t="s">
        <v>382</v>
      </c>
      <c r="E4296" s="12" t="s">
        <v>375</v>
      </c>
      <c r="F4296" s="12">
        <v>1</v>
      </c>
      <c r="G4296" s="15">
        <v>2685.54</v>
      </c>
    </row>
    <row r="4297" spans="1:7" x14ac:dyDescent="0.2">
      <c r="A4297" s="12" t="s">
        <v>449</v>
      </c>
      <c r="B4297" s="12" t="s">
        <v>4</v>
      </c>
      <c r="C4297" s="12">
        <v>2014</v>
      </c>
      <c r="D4297" s="12" t="s">
        <v>380</v>
      </c>
      <c r="E4297" s="12" t="s">
        <v>370</v>
      </c>
      <c r="F4297" s="12">
        <v>8</v>
      </c>
      <c r="G4297" s="15">
        <v>2511.58</v>
      </c>
    </row>
    <row r="4298" spans="1:7" x14ac:dyDescent="0.2">
      <c r="A4298" s="12" t="s">
        <v>431</v>
      </c>
      <c r="B4298" s="12" t="s">
        <v>4</v>
      </c>
      <c r="C4298" s="12">
        <v>2013</v>
      </c>
      <c r="D4298" s="12" t="s">
        <v>379</v>
      </c>
      <c r="E4298" s="12" t="s">
        <v>367</v>
      </c>
      <c r="F4298" s="12">
        <v>5</v>
      </c>
      <c r="G4298" s="15">
        <v>2347.5699999999997</v>
      </c>
    </row>
    <row r="4299" spans="1:7" x14ac:dyDescent="0.2">
      <c r="A4299" s="12" t="s">
        <v>425</v>
      </c>
      <c r="B4299" s="12" t="s">
        <v>4</v>
      </c>
      <c r="C4299" s="12">
        <v>2014</v>
      </c>
      <c r="D4299" s="12" t="s">
        <v>380</v>
      </c>
      <c r="E4299" s="12" t="s">
        <v>369</v>
      </c>
      <c r="F4299" s="12">
        <v>7</v>
      </c>
      <c r="G4299" s="15">
        <v>2346.75</v>
      </c>
    </row>
    <row r="4300" spans="1:7" x14ac:dyDescent="0.2">
      <c r="A4300" s="12" t="s">
        <v>426</v>
      </c>
      <c r="B4300" s="12" t="s">
        <v>4</v>
      </c>
      <c r="C4300" s="12">
        <v>2014</v>
      </c>
      <c r="D4300" s="12" t="s">
        <v>382</v>
      </c>
      <c r="E4300" s="12" t="s">
        <v>376</v>
      </c>
      <c r="F4300" s="12">
        <v>2</v>
      </c>
      <c r="G4300" s="15">
        <v>2257.3199999999997</v>
      </c>
    </row>
    <row r="4301" spans="1:7" x14ac:dyDescent="0.2">
      <c r="A4301" s="12" t="s">
        <v>425</v>
      </c>
      <c r="B4301" s="12" t="s">
        <v>4</v>
      </c>
      <c r="C4301" s="12">
        <v>2014</v>
      </c>
      <c r="D4301" s="12" t="s">
        <v>380</v>
      </c>
      <c r="E4301" s="12" t="s">
        <v>370</v>
      </c>
      <c r="F4301" s="12">
        <v>8</v>
      </c>
      <c r="G4301" s="15">
        <v>2217.63</v>
      </c>
    </row>
    <row r="4302" spans="1:7" x14ac:dyDescent="0.2">
      <c r="A4302" s="12" t="s">
        <v>426</v>
      </c>
      <c r="B4302" s="12" t="s">
        <v>4</v>
      </c>
      <c r="C4302" s="12">
        <v>2014</v>
      </c>
      <c r="D4302" s="12" t="s">
        <v>379</v>
      </c>
      <c r="E4302" s="12" t="s">
        <v>367</v>
      </c>
      <c r="F4302" s="12">
        <v>5</v>
      </c>
      <c r="G4302" s="15">
        <v>2205.5299999999997</v>
      </c>
    </row>
    <row r="4303" spans="1:7" x14ac:dyDescent="0.2">
      <c r="A4303" s="12" t="s">
        <v>426</v>
      </c>
      <c r="B4303" s="12" t="s">
        <v>4</v>
      </c>
      <c r="C4303" s="12">
        <v>2013</v>
      </c>
      <c r="D4303" s="12" t="s">
        <v>379</v>
      </c>
      <c r="E4303" s="12" t="s">
        <v>368</v>
      </c>
      <c r="F4303" s="12">
        <v>6</v>
      </c>
      <c r="G4303" s="15">
        <v>1994.54</v>
      </c>
    </row>
    <row r="4304" spans="1:7" x14ac:dyDescent="0.2">
      <c r="A4304" s="12" t="s">
        <v>425</v>
      </c>
      <c r="B4304" s="12" t="s">
        <v>4</v>
      </c>
      <c r="C4304" s="12">
        <v>2014</v>
      </c>
      <c r="D4304" s="12" t="s">
        <v>381</v>
      </c>
      <c r="E4304" s="12" t="s">
        <v>372</v>
      </c>
      <c r="F4304" s="12">
        <v>10</v>
      </c>
      <c r="G4304" s="15">
        <v>1837.57</v>
      </c>
    </row>
    <row r="4305" spans="1:7" x14ac:dyDescent="0.2">
      <c r="A4305" s="12" t="s">
        <v>450</v>
      </c>
      <c r="B4305" s="12" t="s">
        <v>4</v>
      </c>
      <c r="C4305" s="12">
        <v>2014</v>
      </c>
      <c r="D4305" s="12" t="s">
        <v>379</v>
      </c>
      <c r="E4305" s="12" t="s">
        <v>367</v>
      </c>
      <c r="F4305" s="12">
        <v>5</v>
      </c>
      <c r="G4305" s="15">
        <v>1748.1000000000001</v>
      </c>
    </row>
    <row r="4306" spans="1:7" x14ac:dyDescent="0.2">
      <c r="A4306" s="12" t="s">
        <v>437</v>
      </c>
      <c r="B4306" s="12" t="s">
        <v>4</v>
      </c>
      <c r="C4306" s="12">
        <v>2012</v>
      </c>
      <c r="D4306" s="12" t="s">
        <v>380</v>
      </c>
      <c r="E4306" s="12" t="s">
        <v>370</v>
      </c>
      <c r="F4306" s="12">
        <v>8</v>
      </c>
      <c r="G4306" s="15">
        <v>1600.23</v>
      </c>
    </row>
    <row r="4307" spans="1:7" x14ac:dyDescent="0.2">
      <c r="A4307" s="12" t="s">
        <v>426</v>
      </c>
      <c r="B4307" s="12" t="s">
        <v>4</v>
      </c>
      <c r="C4307" s="12">
        <v>2013</v>
      </c>
      <c r="D4307" s="12" t="s">
        <v>380</v>
      </c>
      <c r="E4307" s="12" t="s">
        <v>369</v>
      </c>
      <c r="F4307" s="12">
        <v>7</v>
      </c>
      <c r="G4307" s="15">
        <v>1573.3</v>
      </c>
    </row>
    <row r="4308" spans="1:7" x14ac:dyDescent="0.2">
      <c r="A4308" s="12" t="s">
        <v>427</v>
      </c>
      <c r="B4308" s="12" t="s">
        <v>4</v>
      </c>
      <c r="C4308" s="12">
        <v>2014</v>
      </c>
      <c r="D4308" s="12" t="s">
        <v>379</v>
      </c>
      <c r="E4308" s="12" t="s">
        <v>367</v>
      </c>
      <c r="F4308" s="12">
        <v>5</v>
      </c>
      <c r="G4308" s="15">
        <v>1521.85</v>
      </c>
    </row>
    <row r="4309" spans="1:7" x14ac:dyDescent="0.2">
      <c r="A4309" s="12" t="s">
        <v>417</v>
      </c>
      <c r="B4309" s="12" t="s">
        <v>4</v>
      </c>
      <c r="C4309" s="12">
        <v>2012</v>
      </c>
      <c r="D4309" s="12" t="s">
        <v>382</v>
      </c>
      <c r="E4309" s="12" t="s">
        <v>375</v>
      </c>
      <c r="F4309" s="12">
        <v>1</v>
      </c>
      <c r="G4309" s="15">
        <v>1511.61</v>
      </c>
    </row>
    <row r="4310" spans="1:7" x14ac:dyDescent="0.2">
      <c r="A4310" s="12" t="s">
        <v>449</v>
      </c>
      <c r="B4310" s="12" t="s">
        <v>4</v>
      </c>
      <c r="C4310" s="12">
        <v>2014</v>
      </c>
      <c r="D4310" s="12" t="s">
        <v>381</v>
      </c>
      <c r="E4310" s="12" t="s">
        <v>373</v>
      </c>
      <c r="F4310" s="12">
        <v>11</v>
      </c>
      <c r="G4310" s="15">
        <v>1438.56</v>
      </c>
    </row>
    <row r="4311" spans="1:7" x14ac:dyDescent="0.2">
      <c r="A4311" s="12" t="s">
        <v>435</v>
      </c>
      <c r="B4311" s="12" t="s">
        <v>4</v>
      </c>
      <c r="C4311" s="12">
        <v>2013</v>
      </c>
      <c r="D4311" s="12" t="s">
        <v>381</v>
      </c>
      <c r="E4311" s="12" t="s">
        <v>374</v>
      </c>
      <c r="F4311" s="12">
        <v>12</v>
      </c>
      <c r="G4311" s="15">
        <v>1282.28</v>
      </c>
    </row>
    <row r="4312" spans="1:7" x14ac:dyDescent="0.2">
      <c r="A4312" s="12" t="s">
        <v>417</v>
      </c>
      <c r="B4312" s="12" t="s">
        <v>4</v>
      </c>
      <c r="C4312" s="12">
        <v>2011</v>
      </c>
      <c r="D4312" s="12" t="s">
        <v>381</v>
      </c>
      <c r="E4312" s="12" t="s">
        <v>374</v>
      </c>
      <c r="F4312" s="12">
        <v>12</v>
      </c>
      <c r="G4312" s="15">
        <v>1278.69</v>
      </c>
    </row>
    <row r="4313" spans="1:7" x14ac:dyDescent="0.2">
      <c r="A4313" s="12" t="s">
        <v>450</v>
      </c>
      <c r="B4313" s="12" t="s">
        <v>4</v>
      </c>
      <c r="C4313" s="12">
        <v>2014</v>
      </c>
      <c r="D4313" s="12" t="s">
        <v>379</v>
      </c>
      <c r="E4313" s="12" t="s">
        <v>366</v>
      </c>
      <c r="F4313" s="12">
        <v>4</v>
      </c>
      <c r="G4313" s="15">
        <v>1238.94</v>
      </c>
    </row>
    <row r="4314" spans="1:7" x14ac:dyDescent="0.2">
      <c r="A4314" s="12" t="s">
        <v>433</v>
      </c>
      <c r="B4314" s="12" t="s">
        <v>4</v>
      </c>
      <c r="C4314" s="12">
        <v>2010</v>
      </c>
      <c r="D4314" s="12" t="s">
        <v>381</v>
      </c>
      <c r="E4314" s="12" t="s">
        <v>372</v>
      </c>
      <c r="F4314" s="12">
        <v>10</v>
      </c>
      <c r="G4314" s="15">
        <v>1217.2</v>
      </c>
    </row>
    <row r="4315" spans="1:7" x14ac:dyDescent="0.2">
      <c r="A4315" s="12" t="s">
        <v>427</v>
      </c>
      <c r="B4315" s="12" t="s">
        <v>4</v>
      </c>
      <c r="C4315" s="12">
        <v>2014</v>
      </c>
      <c r="D4315" s="12" t="s">
        <v>379</v>
      </c>
      <c r="E4315" s="12" t="s">
        <v>368</v>
      </c>
      <c r="F4315" s="12">
        <v>6</v>
      </c>
      <c r="G4315" s="15">
        <v>1186.8</v>
      </c>
    </row>
    <row r="4316" spans="1:7" x14ac:dyDescent="0.2">
      <c r="A4316" s="12" t="s">
        <v>427</v>
      </c>
      <c r="B4316" s="12" t="s">
        <v>4</v>
      </c>
      <c r="C4316" s="12">
        <v>2014</v>
      </c>
      <c r="D4316" s="12" t="s">
        <v>381</v>
      </c>
      <c r="E4316" s="12" t="s">
        <v>372</v>
      </c>
      <c r="F4316" s="12">
        <v>10</v>
      </c>
      <c r="G4316" s="15">
        <v>1180.99</v>
      </c>
    </row>
    <row r="4317" spans="1:7" x14ac:dyDescent="0.2">
      <c r="A4317" s="12" t="s">
        <v>416</v>
      </c>
      <c r="B4317" s="12" t="s">
        <v>4</v>
      </c>
      <c r="C4317" s="12">
        <v>2010</v>
      </c>
      <c r="D4317" s="12" t="s">
        <v>379</v>
      </c>
      <c r="E4317" s="12" t="s">
        <v>367</v>
      </c>
      <c r="F4317" s="12">
        <v>5</v>
      </c>
      <c r="G4317" s="15">
        <v>1152.9000000000001</v>
      </c>
    </row>
    <row r="4318" spans="1:7" x14ac:dyDescent="0.2">
      <c r="A4318" s="12" t="s">
        <v>432</v>
      </c>
      <c r="B4318" s="12" t="s">
        <v>4</v>
      </c>
      <c r="C4318" s="12">
        <v>2014</v>
      </c>
      <c r="D4318" s="12" t="s">
        <v>381</v>
      </c>
      <c r="E4318" s="12" t="s">
        <v>372</v>
      </c>
      <c r="F4318" s="12">
        <v>10</v>
      </c>
      <c r="G4318" s="15">
        <v>960</v>
      </c>
    </row>
    <row r="4319" spans="1:7" x14ac:dyDescent="0.2">
      <c r="A4319" s="12" t="s">
        <v>432</v>
      </c>
      <c r="B4319" s="12" t="s">
        <v>4</v>
      </c>
      <c r="C4319" s="12">
        <v>2014</v>
      </c>
      <c r="D4319" s="12" t="s">
        <v>379</v>
      </c>
      <c r="E4319" s="12" t="s">
        <v>368</v>
      </c>
      <c r="F4319" s="12">
        <v>6</v>
      </c>
      <c r="G4319" s="15">
        <v>892.43000000000006</v>
      </c>
    </row>
    <row r="4320" spans="1:7" x14ac:dyDescent="0.2">
      <c r="A4320" s="12" t="s">
        <v>426</v>
      </c>
      <c r="B4320" s="12" t="s">
        <v>4</v>
      </c>
      <c r="C4320" s="12">
        <v>2013</v>
      </c>
      <c r="D4320" s="12" t="s">
        <v>379</v>
      </c>
      <c r="E4320" s="12" t="s">
        <v>366</v>
      </c>
      <c r="F4320" s="12">
        <v>4</v>
      </c>
      <c r="G4320" s="15">
        <v>850.08</v>
      </c>
    </row>
    <row r="4321" spans="1:7" x14ac:dyDescent="0.2">
      <c r="A4321" s="12" t="s">
        <v>434</v>
      </c>
      <c r="B4321" s="12" t="s">
        <v>4</v>
      </c>
      <c r="C4321" s="12">
        <v>2010</v>
      </c>
      <c r="D4321" s="12" t="s">
        <v>380</v>
      </c>
      <c r="E4321" s="12" t="s">
        <v>371</v>
      </c>
      <c r="F4321" s="12">
        <v>9</v>
      </c>
      <c r="G4321" s="15">
        <v>790.02</v>
      </c>
    </row>
    <row r="4322" spans="1:7" x14ac:dyDescent="0.2">
      <c r="A4322" s="12" t="s">
        <v>451</v>
      </c>
      <c r="B4322" s="12" t="s">
        <v>4</v>
      </c>
      <c r="C4322" s="12">
        <v>2014</v>
      </c>
      <c r="D4322" s="12" t="s">
        <v>381</v>
      </c>
      <c r="E4322" s="12" t="s">
        <v>374</v>
      </c>
      <c r="F4322" s="12">
        <v>12</v>
      </c>
      <c r="G4322" s="15">
        <v>758.67</v>
      </c>
    </row>
    <row r="4323" spans="1:7" x14ac:dyDescent="0.2">
      <c r="A4323" s="12" t="s">
        <v>412</v>
      </c>
      <c r="B4323" s="12" t="s">
        <v>4</v>
      </c>
      <c r="C4323" s="12">
        <v>2013</v>
      </c>
      <c r="D4323" s="12" t="s">
        <v>380</v>
      </c>
      <c r="E4323" s="12" t="s">
        <v>369</v>
      </c>
      <c r="F4323" s="12">
        <v>7</v>
      </c>
      <c r="G4323" s="15">
        <v>710.6099999999999</v>
      </c>
    </row>
    <row r="4324" spans="1:7" x14ac:dyDescent="0.2">
      <c r="A4324" s="12" t="s">
        <v>426</v>
      </c>
      <c r="B4324" s="12" t="s">
        <v>4</v>
      </c>
      <c r="C4324" s="12">
        <v>2014</v>
      </c>
      <c r="D4324" s="12" t="s">
        <v>379</v>
      </c>
      <c r="E4324" s="12" t="s">
        <v>368</v>
      </c>
      <c r="F4324" s="12">
        <v>6</v>
      </c>
      <c r="G4324" s="15">
        <v>575.67999999999995</v>
      </c>
    </row>
    <row r="4325" spans="1:7" x14ac:dyDescent="0.2">
      <c r="A4325" s="12" t="s">
        <v>416</v>
      </c>
      <c r="B4325" s="12" t="s">
        <v>4</v>
      </c>
      <c r="C4325" s="12">
        <v>2010</v>
      </c>
      <c r="D4325" s="12" t="s">
        <v>382</v>
      </c>
      <c r="E4325" s="12" t="s">
        <v>375</v>
      </c>
      <c r="F4325" s="12">
        <v>1</v>
      </c>
      <c r="G4325" s="15">
        <v>571.74</v>
      </c>
    </row>
    <row r="4326" spans="1:7" x14ac:dyDescent="0.2">
      <c r="A4326" s="12" t="s">
        <v>428</v>
      </c>
      <c r="B4326" s="12" t="s">
        <v>4</v>
      </c>
      <c r="C4326" s="12">
        <v>2010</v>
      </c>
      <c r="D4326" s="12" t="s">
        <v>379</v>
      </c>
      <c r="E4326" s="12" t="s">
        <v>368</v>
      </c>
      <c r="F4326" s="12">
        <v>6</v>
      </c>
      <c r="G4326" s="15">
        <v>565.62</v>
      </c>
    </row>
    <row r="4327" spans="1:7" x14ac:dyDescent="0.2">
      <c r="A4327" s="12" t="s">
        <v>456</v>
      </c>
      <c r="B4327" s="12" t="s">
        <v>4</v>
      </c>
      <c r="C4327" s="12">
        <v>2010</v>
      </c>
      <c r="D4327" s="12" t="s">
        <v>379</v>
      </c>
      <c r="E4327" s="12" t="s">
        <v>367</v>
      </c>
      <c r="F4327" s="12">
        <v>5</v>
      </c>
      <c r="G4327" s="15">
        <v>385.06</v>
      </c>
    </row>
    <row r="4328" spans="1:7" x14ac:dyDescent="0.2">
      <c r="A4328" s="12" t="s">
        <v>456</v>
      </c>
      <c r="B4328" s="12" t="s">
        <v>4</v>
      </c>
      <c r="C4328" s="12">
        <v>2011</v>
      </c>
      <c r="D4328" s="12" t="s">
        <v>382</v>
      </c>
      <c r="E4328" s="12" t="s">
        <v>377</v>
      </c>
      <c r="F4328" s="12">
        <v>3</v>
      </c>
      <c r="G4328" s="15">
        <v>289.55</v>
      </c>
    </row>
    <row r="4329" spans="1:7" x14ac:dyDescent="0.2">
      <c r="A4329" s="12" t="s">
        <v>456</v>
      </c>
      <c r="B4329" s="12" t="s">
        <v>4</v>
      </c>
      <c r="C4329" s="12">
        <v>2011</v>
      </c>
      <c r="D4329" s="12" t="s">
        <v>379</v>
      </c>
      <c r="E4329" s="12" t="s">
        <v>366</v>
      </c>
      <c r="F4329" s="12">
        <v>4</v>
      </c>
      <c r="G4329" s="15">
        <v>265.96000000000004</v>
      </c>
    </row>
    <row r="4330" spans="1:7" x14ac:dyDescent="0.2">
      <c r="A4330" s="12" t="s">
        <v>434</v>
      </c>
      <c r="B4330" s="12" t="s">
        <v>4</v>
      </c>
      <c r="C4330" s="12">
        <v>2010</v>
      </c>
      <c r="D4330" s="12" t="s">
        <v>379</v>
      </c>
      <c r="E4330" s="12" t="s">
        <v>367</v>
      </c>
      <c r="F4330" s="12">
        <v>5</v>
      </c>
      <c r="G4330" s="15">
        <v>260.94</v>
      </c>
    </row>
    <row r="4331" spans="1:7" x14ac:dyDescent="0.2">
      <c r="A4331" s="12" t="s">
        <v>431</v>
      </c>
      <c r="B4331" s="12" t="s">
        <v>4</v>
      </c>
      <c r="C4331" s="12">
        <v>2012</v>
      </c>
      <c r="D4331" s="12" t="s">
        <v>381</v>
      </c>
      <c r="E4331" s="12" t="s">
        <v>372</v>
      </c>
      <c r="F4331" s="12">
        <v>10</v>
      </c>
      <c r="G4331" s="15">
        <v>243.87</v>
      </c>
    </row>
    <row r="4332" spans="1:7" x14ac:dyDescent="0.2">
      <c r="A4332" s="12" t="s">
        <v>434</v>
      </c>
      <c r="B4332" s="12" t="s">
        <v>4</v>
      </c>
      <c r="C4332" s="12">
        <v>2010</v>
      </c>
      <c r="D4332" s="12" t="s">
        <v>381</v>
      </c>
      <c r="E4332" s="12" t="s">
        <v>373</v>
      </c>
      <c r="F4332" s="12">
        <v>11</v>
      </c>
      <c r="G4332" s="15">
        <v>243.18</v>
      </c>
    </row>
    <row r="4333" spans="1:7" x14ac:dyDescent="0.2">
      <c r="A4333" s="12" t="s">
        <v>456</v>
      </c>
      <c r="B4333" s="12" t="s">
        <v>4</v>
      </c>
      <c r="C4333" s="12">
        <v>2012</v>
      </c>
      <c r="D4333" s="12" t="s">
        <v>379</v>
      </c>
      <c r="E4333" s="12" t="s">
        <v>366</v>
      </c>
      <c r="F4333" s="12">
        <v>4</v>
      </c>
      <c r="G4333" s="15">
        <v>223</v>
      </c>
    </row>
    <row r="4334" spans="1:7" x14ac:dyDescent="0.2">
      <c r="A4334" s="12" t="s">
        <v>453</v>
      </c>
      <c r="B4334" s="12" t="s">
        <v>11</v>
      </c>
      <c r="C4334" s="12">
        <v>2010</v>
      </c>
      <c r="D4334" s="12" t="s">
        <v>382</v>
      </c>
      <c r="E4334" s="12" t="s">
        <v>375</v>
      </c>
      <c r="F4334" s="12">
        <v>1</v>
      </c>
      <c r="G4334" s="15">
        <v>15912.259362999999</v>
      </c>
    </row>
    <row r="4335" spans="1:7" x14ac:dyDescent="0.2">
      <c r="A4335" s="12" t="s">
        <v>453</v>
      </c>
      <c r="B4335" s="12" t="s">
        <v>11</v>
      </c>
      <c r="C4335" s="12">
        <v>2010</v>
      </c>
      <c r="D4335" s="12" t="s">
        <v>382</v>
      </c>
      <c r="E4335" s="12" t="s">
        <v>376</v>
      </c>
      <c r="F4335" s="12">
        <v>2</v>
      </c>
      <c r="G4335" s="15">
        <v>23118.833123000008</v>
      </c>
    </row>
    <row r="4336" spans="1:7" x14ac:dyDescent="0.2">
      <c r="A4336" s="12" t="s">
        <v>453</v>
      </c>
      <c r="B4336" s="12" t="s">
        <v>11</v>
      </c>
      <c r="C4336" s="12">
        <v>2010</v>
      </c>
      <c r="D4336" s="12" t="s">
        <v>382</v>
      </c>
      <c r="E4336" s="12" t="s">
        <v>377</v>
      </c>
      <c r="F4336" s="12">
        <v>3</v>
      </c>
      <c r="G4336" s="15">
        <v>49669.368057000007</v>
      </c>
    </row>
    <row r="4337" spans="1:7" x14ac:dyDescent="0.2">
      <c r="A4337" s="12" t="s">
        <v>453</v>
      </c>
      <c r="B4337" s="12" t="s">
        <v>11</v>
      </c>
      <c r="C4337" s="12">
        <v>2010</v>
      </c>
      <c r="D4337" s="12" t="s">
        <v>379</v>
      </c>
      <c r="E4337" s="12" t="s">
        <v>366</v>
      </c>
      <c r="F4337" s="12">
        <v>4</v>
      </c>
      <c r="G4337" s="15">
        <v>75750.301691999921</v>
      </c>
    </row>
    <row r="4338" spans="1:7" x14ac:dyDescent="0.2">
      <c r="A4338" s="12" t="s">
        <v>453</v>
      </c>
      <c r="B4338" s="12" t="s">
        <v>11</v>
      </c>
      <c r="C4338" s="12">
        <v>2010</v>
      </c>
      <c r="D4338" s="12" t="s">
        <v>379</v>
      </c>
      <c r="E4338" s="12" t="s">
        <v>367</v>
      </c>
      <c r="F4338" s="12">
        <v>5</v>
      </c>
      <c r="G4338" s="15">
        <v>120091.50120999991</v>
      </c>
    </row>
    <row r="4339" spans="1:7" x14ac:dyDescent="0.2">
      <c r="A4339" s="12" t="s">
        <v>453</v>
      </c>
      <c r="B4339" s="12" t="s">
        <v>11</v>
      </c>
      <c r="C4339" s="12">
        <v>2010</v>
      </c>
      <c r="D4339" s="12" t="s">
        <v>379</v>
      </c>
      <c r="E4339" s="12" t="s">
        <v>368</v>
      </c>
      <c r="F4339" s="12">
        <v>6</v>
      </c>
      <c r="G4339" s="15">
        <v>128327.58549599981</v>
      </c>
    </row>
    <row r="4340" spans="1:7" x14ac:dyDescent="0.2">
      <c r="A4340" s="12" t="s">
        <v>453</v>
      </c>
      <c r="B4340" s="12" t="s">
        <v>11</v>
      </c>
      <c r="C4340" s="12">
        <v>2010</v>
      </c>
      <c r="D4340" s="12" t="s">
        <v>380</v>
      </c>
      <c r="E4340" s="12" t="s">
        <v>369</v>
      </c>
      <c r="F4340" s="12">
        <v>7</v>
      </c>
      <c r="G4340" s="15">
        <v>145811.20306299985</v>
      </c>
    </row>
    <row r="4341" spans="1:7" x14ac:dyDescent="0.2">
      <c r="A4341" s="12" t="s">
        <v>453</v>
      </c>
      <c r="B4341" s="12" t="s">
        <v>11</v>
      </c>
      <c r="C4341" s="12">
        <v>2010</v>
      </c>
      <c r="D4341" s="12" t="s">
        <v>380</v>
      </c>
      <c r="E4341" s="12" t="s">
        <v>370</v>
      </c>
      <c r="F4341" s="12">
        <v>8</v>
      </c>
      <c r="G4341" s="15">
        <v>147508.99236199976</v>
      </c>
    </row>
    <row r="4342" spans="1:7" x14ac:dyDescent="0.2">
      <c r="A4342" s="12" t="s">
        <v>453</v>
      </c>
      <c r="B4342" s="12" t="s">
        <v>11</v>
      </c>
      <c r="C4342" s="12">
        <v>2010</v>
      </c>
      <c r="D4342" s="12" t="s">
        <v>380</v>
      </c>
      <c r="E4342" s="12" t="s">
        <v>371</v>
      </c>
      <c r="F4342" s="12">
        <v>9</v>
      </c>
      <c r="G4342" s="15">
        <v>177400.92116299985</v>
      </c>
    </row>
    <row r="4343" spans="1:7" x14ac:dyDescent="0.2">
      <c r="A4343" s="12" t="s">
        <v>453</v>
      </c>
      <c r="B4343" s="12" t="s">
        <v>11</v>
      </c>
      <c r="C4343" s="12">
        <v>2010</v>
      </c>
      <c r="D4343" s="12" t="s">
        <v>381</v>
      </c>
      <c r="E4343" s="12" t="s">
        <v>372</v>
      </c>
      <c r="F4343" s="12">
        <v>10</v>
      </c>
      <c r="G4343" s="15">
        <v>206660.69435499996</v>
      </c>
    </row>
    <row r="4344" spans="1:7" x14ac:dyDescent="0.2">
      <c r="A4344" s="12" t="s">
        <v>453</v>
      </c>
      <c r="B4344" s="12" t="s">
        <v>11</v>
      </c>
      <c r="C4344" s="12">
        <v>2010</v>
      </c>
      <c r="D4344" s="12" t="s">
        <v>381</v>
      </c>
      <c r="E4344" s="12" t="s">
        <v>373</v>
      </c>
      <c r="F4344" s="12">
        <v>11</v>
      </c>
      <c r="G4344" s="15">
        <v>366577.99803600076</v>
      </c>
    </row>
    <row r="4345" spans="1:7" x14ac:dyDescent="0.2">
      <c r="A4345" s="12" t="s">
        <v>453</v>
      </c>
      <c r="B4345" s="12" t="s">
        <v>11</v>
      </c>
      <c r="C4345" s="12">
        <v>2010</v>
      </c>
      <c r="D4345" s="12" t="s">
        <v>381</v>
      </c>
      <c r="E4345" s="12" t="s">
        <v>374</v>
      </c>
      <c r="F4345" s="12">
        <v>12</v>
      </c>
      <c r="G4345" s="15">
        <v>353537.53121000074</v>
      </c>
    </row>
    <row r="4346" spans="1:7" x14ac:dyDescent="0.2">
      <c r="A4346" s="12" t="s">
        <v>453</v>
      </c>
      <c r="B4346" s="12" t="s">
        <v>11</v>
      </c>
      <c r="C4346" s="12">
        <v>2011</v>
      </c>
      <c r="D4346" s="12" t="s">
        <v>382</v>
      </c>
      <c r="E4346" s="12" t="s">
        <v>375</v>
      </c>
      <c r="F4346" s="12">
        <v>1</v>
      </c>
      <c r="G4346" s="15">
        <v>372429.95268500049</v>
      </c>
    </row>
    <row r="4347" spans="1:7" x14ac:dyDescent="0.2">
      <c r="A4347" s="12" t="s">
        <v>453</v>
      </c>
      <c r="B4347" s="12" t="s">
        <v>11</v>
      </c>
      <c r="C4347" s="12">
        <v>2011</v>
      </c>
      <c r="D4347" s="12" t="s">
        <v>382</v>
      </c>
      <c r="E4347" s="12" t="s">
        <v>376</v>
      </c>
      <c r="F4347" s="12">
        <v>2</v>
      </c>
      <c r="G4347" s="15">
        <v>437126.56235300057</v>
      </c>
    </row>
    <row r="4348" spans="1:7" x14ac:dyDescent="0.2">
      <c r="A4348" s="12" t="s">
        <v>453</v>
      </c>
      <c r="B4348" s="12" t="s">
        <v>11</v>
      </c>
      <c r="C4348" s="12">
        <v>2011</v>
      </c>
      <c r="D4348" s="12" t="s">
        <v>382</v>
      </c>
      <c r="E4348" s="12" t="s">
        <v>377</v>
      </c>
      <c r="F4348" s="12">
        <v>3</v>
      </c>
      <c r="G4348" s="15">
        <v>653630.82252199983</v>
      </c>
    </row>
    <row r="4349" spans="1:7" x14ac:dyDescent="0.2">
      <c r="A4349" s="12" t="s">
        <v>453</v>
      </c>
      <c r="B4349" s="12" t="s">
        <v>11</v>
      </c>
      <c r="C4349" s="12">
        <v>2011</v>
      </c>
      <c r="D4349" s="12" t="s">
        <v>379</v>
      </c>
      <c r="E4349" s="12" t="s">
        <v>366</v>
      </c>
      <c r="F4349" s="12">
        <v>4</v>
      </c>
      <c r="G4349" s="15">
        <v>632029.16277699987</v>
      </c>
    </row>
    <row r="4350" spans="1:7" x14ac:dyDescent="0.2">
      <c r="A4350" s="12" t="s">
        <v>453</v>
      </c>
      <c r="B4350" s="12" t="s">
        <v>11</v>
      </c>
      <c r="C4350" s="12">
        <v>2011</v>
      </c>
      <c r="D4350" s="12" t="s">
        <v>379</v>
      </c>
      <c r="E4350" s="12" t="s">
        <v>367</v>
      </c>
      <c r="F4350" s="12">
        <v>5</v>
      </c>
      <c r="G4350" s="15">
        <v>745762.98494199966</v>
      </c>
    </row>
    <row r="4351" spans="1:7" x14ac:dyDescent="0.2">
      <c r="A4351" s="12" t="s">
        <v>453</v>
      </c>
      <c r="B4351" s="12" t="s">
        <v>11</v>
      </c>
      <c r="C4351" s="12">
        <v>2011</v>
      </c>
      <c r="D4351" s="12" t="s">
        <v>379</v>
      </c>
      <c r="E4351" s="12" t="s">
        <v>368</v>
      </c>
      <c r="F4351" s="12">
        <v>6</v>
      </c>
      <c r="G4351" s="15">
        <v>767400.76784999983</v>
      </c>
    </row>
    <row r="4352" spans="1:7" x14ac:dyDescent="0.2">
      <c r="A4352" s="12" t="s">
        <v>453</v>
      </c>
      <c r="B4352" s="12" t="s">
        <v>11</v>
      </c>
      <c r="C4352" s="12">
        <v>2011</v>
      </c>
      <c r="D4352" s="12" t="s">
        <v>380</v>
      </c>
      <c r="E4352" s="12" t="s">
        <v>369</v>
      </c>
      <c r="F4352" s="12">
        <v>7</v>
      </c>
      <c r="G4352" s="15">
        <v>715961.36407999962</v>
      </c>
    </row>
    <row r="4353" spans="1:7" x14ac:dyDescent="0.2">
      <c r="A4353" s="12" t="s">
        <v>453</v>
      </c>
      <c r="B4353" s="12" t="s">
        <v>11</v>
      </c>
      <c r="C4353" s="12">
        <v>2011</v>
      </c>
      <c r="D4353" s="12" t="s">
        <v>380</v>
      </c>
      <c r="E4353" s="12" t="s">
        <v>370</v>
      </c>
      <c r="F4353" s="12">
        <v>8</v>
      </c>
      <c r="G4353" s="15">
        <v>795667.15368000045</v>
      </c>
    </row>
    <row r="4354" spans="1:7" x14ac:dyDescent="0.2">
      <c r="A4354" s="12" t="s">
        <v>453</v>
      </c>
      <c r="B4354" s="12" t="s">
        <v>11</v>
      </c>
      <c r="C4354" s="12">
        <v>2011</v>
      </c>
      <c r="D4354" s="12" t="s">
        <v>380</v>
      </c>
      <c r="E4354" s="12" t="s">
        <v>371</v>
      </c>
      <c r="F4354" s="12">
        <v>9</v>
      </c>
      <c r="G4354" s="15">
        <v>825775.82156900119</v>
      </c>
    </row>
    <row r="4355" spans="1:7" x14ac:dyDescent="0.2">
      <c r="A4355" s="12" t="s">
        <v>453</v>
      </c>
      <c r="B4355" s="12" t="s">
        <v>11</v>
      </c>
      <c r="C4355" s="12">
        <v>2011</v>
      </c>
      <c r="D4355" s="12" t="s">
        <v>381</v>
      </c>
      <c r="E4355" s="12" t="s">
        <v>372</v>
      </c>
      <c r="F4355" s="12">
        <v>10</v>
      </c>
      <c r="G4355" s="15">
        <v>989296.41215800052</v>
      </c>
    </row>
    <row r="4356" spans="1:7" x14ac:dyDescent="0.2">
      <c r="A4356" s="12" t="s">
        <v>453</v>
      </c>
      <c r="B4356" s="12" t="s">
        <v>11</v>
      </c>
      <c r="C4356" s="12">
        <v>2011</v>
      </c>
      <c r="D4356" s="12" t="s">
        <v>381</v>
      </c>
      <c r="E4356" s="12" t="s">
        <v>373</v>
      </c>
      <c r="F4356" s="12">
        <v>11</v>
      </c>
      <c r="G4356" s="15">
        <v>1164972.4517530012</v>
      </c>
    </row>
    <row r="4357" spans="1:7" x14ac:dyDescent="0.2">
      <c r="A4357" s="12" t="s">
        <v>453</v>
      </c>
      <c r="B4357" s="12" t="s">
        <v>11</v>
      </c>
      <c r="C4357" s="12">
        <v>2011</v>
      </c>
      <c r="D4357" s="12" t="s">
        <v>381</v>
      </c>
      <c r="E4357" s="12" t="s">
        <v>374</v>
      </c>
      <c r="F4357" s="12">
        <v>12</v>
      </c>
      <c r="G4357" s="15">
        <v>1489638.5340240013</v>
      </c>
    </row>
    <row r="4358" spans="1:7" x14ac:dyDescent="0.2">
      <c r="A4358" s="12" t="s">
        <v>453</v>
      </c>
      <c r="B4358" s="12" t="s">
        <v>11</v>
      </c>
      <c r="C4358" s="12">
        <v>2012</v>
      </c>
      <c r="D4358" s="12" t="s">
        <v>382</v>
      </c>
      <c r="E4358" s="12" t="s">
        <v>375</v>
      </c>
      <c r="F4358" s="12">
        <v>1</v>
      </c>
      <c r="G4358" s="15">
        <v>1406103.6876500011</v>
      </c>
    </row>
    <row r="4359" spans="1:7" x14ac:dyDescent="0.2">
      <c r="A4359" s="12" t="s">
        <v>453</v>
      </c>
      <c r="B4359" s="12" t="s">
        <v>11</v>
      </c>
      <c r="C4359" s="12">
        <v>2012</v>
      </c>
      <c r="D4359" s="12" t="s">
        <v>382</v>
      </c>
      <c r="E4359" s="12" t="s">
        <v>376</v>
      </c>
      <c r="F4359" s="12">
        <v>2</v>
      </c>
      <c r="G4359" s="15">
        <v>1631295.5718379999</v>
      </c>
    </row>
    <row r="4360" spans="1:7" x14ac:dyDescent="0.2">
      <c r="A4360" s="12" t="s">
        <v>453</v>
      </c>
      <c r="B4360" s="12" t="s">
        <v>11</v>
      </c>
      <c r="C4360" s="12">
        <v>2012</v>
      </c>
      <c r="D4360" s="12" t="s">
        <v>382</v>
      </c>
      <c r="E4360" s="12" t="s">
        <v>377</v>
      </c>
      <c r="F4360" s="12">
        <v>3</v>
      </c>
      <c r="G4360" s="15">
        <v>1793037.0959680004</v>
      </c>
    </row>
    <row r="4361" spans="1:7" x14ac:dyDescent="0.2">
      <c r="A4361" s="12" t="s">
        <v>453</v>
      </c>
      <c r="B4361" s="12" t="s">
        <v>11</v>
      </c>
      <c r="C4361" s="12">
        <v>2012</v>
      </c>
      <c r="D4361" s="12" t="s">
        <v>379</v>
      </c>
      <c r="E4361" s="12" t="s">
        <v>366</v>
      </c>
      <c r="F4361" s="12">
        <v>4</v>
      </c>
      <c r="G4361" s="15">
        <v>2393738.4337809971</v>
      </c>
    </row>
    <row r="4362" spans="1:7" x14ac:dyDescent="0.2">
      <c r="A4362" s="12" t="s">
        <v>453</v>
      </c>
      <c r="B4362" s="12" t="s">
        <v>11</v>
      </c>
      <c r="C4362" s="12">
        <v>2012</v>
      </c>
      <c r="D4362" s="12" t="s">
        <v>379</v>
      </c>
      <c r="E4362" s="12" t="s">
        <v>367</v>
      </c>
      <c r="F4362" s="12">
        <v>5</v>
      </c>
      <c r="G4362" s="15">
        <v>2150927.4700899976</v>
      </c>
    </row>
    <row r="4363" spans="1:7" x14ac:dyDescent="0.2">
      <c r="A4363" s="12" t="s">
        <v>453</v>
      </c>
      <c r="B4363" s="12" t="s">
        <v>11</v>
      </c>
      <c r="C4363" s="12">
        <v>2012</v>
      </c>
      <c r="D4363" s="12" t="s">
        <v>379</v>
      </c>
      <c r="E4363" s="12" t="s">
        <v>368</v>
      </c>
      <c r="F4363" s="12">
        <v>6</v>
      </c>
      <c r="G4363" s="15">
        <v>2340890.2260820013</v>
      </c>
    </row>
    <row r="4364" spans="1:7" x14ac:dyDescent="0.2">
      <c r="A4364" s="12" t="s">
        <v>453</v>
      </c>
      <c r="B4364" s="12" t="s">
        <v>11</v>
      </c>
      <c r="C4364" s="12">
        <v>2012</v>
      </c>
      <c r="D4364" s="12" t="s">
        <v>380</v>
      </c>
      <c r="E4364" s="12" t="s">
        <v>369</v>
      </c>
      <c r="F4364" s="12">
        <v>7</v>
      </c>
      <c r="G4364" s="15">
        <v>2283761.4219660009</v>
      </c>
    </row>
    <row r="4365" spans="1:7" x14ac:dyDescent="0.2">
      <c r="A4365" s="12" t="s">
        <v>453</v>
      </c>
      <c r="B4365" s="12" t="s">
        <v>11</v>
      </c>
      <c r="C4365" s="12">
        <v>2012</v>
      </c>
      <c r="D4365" s="12" t="s">
        <v>380</v>
      </c>
      <c r="E4365" s="12" t="s">
        <v>370</v>
      </c>
      <c r="F4365" s="12">
        <v>8</v>
      </c>
      <c r="G4365" s="15">
        <v>2413416.5342970006</v>
      </c>
    </row>
    <row r="4366" spans="1:7" x14ac:dyDescent="0.2">
      <c r="A4366" s="12" t="s">
        <v>453</v>
      </c>
      <c r="B4366" s="12" t="s">
        <v>11</v>
      </c>
      <c r="C4366" s="12">
        <v>2012</v>
      </c>
      <c r="D4366" s="12" t="s">
        <v>380</v>
      </c>
      <c r="E4366" s="12" t="s">
        <v>371</v>
      </c>
      <c r="F4366" s="12">
        <v>9</v>
      </c>
      <c r="G4366" s="15">
        <v>2850913.3594050002</v>
      </c>
    </row>
    <row r="4367" spans="1:7" x14ac:dyDescent="0.2">
      <c r="A4367" s="12" t="s">
        <v>453</v>
      </c>
      <c r="B4367" s="12" t="s">
        <v>11</v>
      </c>
      <c r="C4367" s="12">
        <v>2012</v>
      </c>
      <c r="D4367" s="12" t="s">
        <v>381</v>
      </c>
      <c r="E4367" s="12" t="s">
        <v>372</v>
      </c>
      <c r="F4367" s="12">
        <v>10</v>
      </c>
      <c r="G4367" s="15">
        <v>3437472.4735810002</v>
      </c>
    </row>
    <row r="4368" spans="1:7" x14ac:dyDescent="0.2">
      <c r="A4368" s="12" t="s">
        <v>453</v>
      </c>
      <c r="B4368" s="12" t="s">
        <v>11</v>
      </c>
      <c r="C4368" s="12">
        <v>2012</v>
      </c>
      <c r="D4368" s="12" t="s">
        <v>381</v>
      </c>
      <c r="E4368" s="12" t="s">
        <v>373</v>
      </c>
      <c r="F4368" s="12">
        <v>11</v>
      </c>
      <c r="G4368" s="15">
        <v>3795995.0033590011</v>
      </c>
    </row>
    <row r="4369" spans="1:7" x14ac:dyDescent="0.2">
      <c r="A4369" s="12" t="s">
        <v>453</v>
      </c>
      <c r="B4369" s="12" t="s">
        <v>11</v>
      </c>
      <c r="C4369" s="12">
        <v>2012</v>
      </c>
      <c r="D4369" s="12" t="s">
        <v>381</v>
      </c>
      <c r="E4369" s="12" t="s">
        <v>374</v>
      </c>
      <c r="F4369" s="12">
        <v>12</v>
      </c>
      <c r="G4369" s="15">
        <v>4387132.730220994</v>
      </c>
    </row>
    <row r="4370" spans="1:7" x14ac:dyDescent="0.2">
      <c r="A4370" s="12" t="s">
        <v>453</v>
      </c>
      <c r="B4370" s="12" t="s">
        <v>11</v>
      </c>
      <c r="C4370" s="12">
        <v>2013</v>
      </c>
      <c r="D4370" s="12" t="s">
        <v>382</v>
      </c>
      <c r="E4370" s="12" t="s">
        <v>375</v>
      </c>
      <c r="F4370" s="12">
        <v>1</v>
      </c>
      <c r="G4370" s="15">
        <v>4069402.2977580032</v>
      </c>
    </row>
    <row r="4371" spans="1:7" x14ac:dyDescent="0.2">
      <c r="A4371" s="12" t="s">
        <v>453</v>
      </c>
      <c r="B4371" s="12" t="s">
        <v>11</v>
      </c>
      <c r="C4371" s="12">
        <v>2013</v>
      </c>
      <c r="D4371" s="12" t="s">
        <v>382</v>
      </c>
      <c r="E4371" s="12" t="s">
        <v>376</v>
      </c>
      <c r="F4371" s="12">
        <v>2</v>
      </c>
      <c r="G4371" s="15">
        <v>4236408.7749239951</v>
      </c>
    </row>
    <row r="4372" spans="1:7" x14ac:dyDescent="0.2">
      <c r="A4372" s="12" t="s">
        <v>453</v>
      </c>
      <c r="B4372" s="12" t="s">
        <v>11</v>
      </c>
      <c r="C4372" s="12">
        <v>2013</v>
      </c>
      <c r="D4372" s="12" t="s">
        <v>382</v>
      </c>
      <c r="E4372" s="12" t="s">
        <v>377</v>
      </c>
      <c r="F4372" s="12">
        <v>3</v>
      </c>
      <c r="G4372" s="15">
        <v>4830066.093364004</v>
      </c>
    </row>
    <row r="4373" spans="1:7" x14ac:dyDescent="0.2">
      <c r="A4373" s="12" t="s">
        <v>453</v>
      </c>
      <c r="B4373" s="12" t="s">
        <v>11</v>
      </c>
      <c r="C4373" s="12">
        <v>2013</v>
      </c>
      <c r="D4373" s="12" t="s">
        <v>379</v>
      </c>
      <c r="E4373" s="12" t="s">
        <v>366</v>
      </c>
      <c r="F4373" s="12">
        <v>4</v>
      </c>
      <c r="G4373" s="15">
        <v>5287502.9120400082</v>
      </c>
    </row>
    <row r="4374" spans="1:7" x14ac:dyDescent="0.2">
      <c r="A4374" s="12" t="s">
        <v>453</v>
      </c>
      <c r="B4374" s="12" t="s">
        <v>11</v>
      </c>
      <c r="C4374" s="12">
        <v>2013</v>
      </c>
      <c r="D4374" s="12" t="s">
        <v>379</v>
      </c>
      <c r="E4374" s="12" t="s">
        <v>367</v>
      </c>
      <c r="F4374" s="12">
        <v>5</v>
      </c>
      <c r="G4374" s="15">
        <v>4972472.6871139919</v>
      </c>
    </row>
    <row r="4375" spans="1:7" x14ac:dyDescent="0.2">
      <c r="A4375" s="12" t="s">
        <v>453</v>
      </c>
      <c r="B4375" s="12" t="s">
        <v>11</v>
      </c>
      <c r="C4375" s="12">
        <v>2013</v>
      </c>
      <c r="D4375" s="12" t="s">
        <v>379</v>
      </c>
      <c r="E4375" s="12" t="s">
        <v>368</v>
      </c>
      <c r="F4375" s="12">
        <v>6</v>
      </c>
      <c r="G4375" s="15">
        <v>4716061.3473480027</v>
      </c>
    </row>
    <row r="4376" spans="1:7" x14ac:dyDescent="0.2">
      <c r="A4376" s="12" t="s">
        <v>453</v>
      </c>
      <c r="B4376" s="12" t="s">
        <v>11</v>
      </c>
      <c r="C4376" s="12">
        <v>2013</v>
      </c>
      <c r="D4376" s="12" t="s">
        <v>380</v>
      </c>
      <c r="E4376" s="12" t="s">
        <v>369</v>
      </c>
      <c r="F4376" s="12">
        <v>7</v>
      </c>
      <c r="G4376" s="15">
        <v>4797302.3719930081</v>
      </c>
    </row>
    <row r="4377" spans="1:7" x14ac:dyDescent="0.2">
      <c r="A4377" s="12" t="s">
        <v>453</v>
      </c>
      <c r="B4377" s="12" t="s">
        <v>11</v>
      </c>
      <c r="C4377" s="12">
        <v>2013</v>
      </c>
      <c r="D4377" s="12" t="s">
        <v>380</v>
      </c>
      <c r="E4377" s="12" t="s">
        <v>370</v>
      </c>
      <c r="F4377" s="12">
        <v>8</v>
      </c>
      <c r="G4377" s="15">
        <v>4995736.0129600018</v>
      </c>
    </row>
    <row r="4378" spans="1:7" x14ac:dyDescent="0.2">
      <c r="A4378" s="12" t="s">
        <v>453</v>
      </c>
      <c r="B4378" s="12" t="s">
        <v>11</v>
      </c>
      <c r="C4378" s="12">
        <v>2013</v>
      </c>
      <c r="D4378" s="12" t="s">
        <v>380</v>
      </c>
      <c r="E4378" s="12" t="s">
        <v>371</v>
      </c>
      <c r="F4378" s="12">
        <v>9</v>
      </c>
      <c r="G4378" s="15">
        <v>5402221.090796004</v>
      </c>
    </row>
    <row r="4379" spans="1:7" x14ac:dyDescent="0.2">
      <c r="A4379" s="12" t="s">
        <v>453</v>
      </c>
      <c r="B4379" s="12" t="s">
        <v>11</v>
      </c>
      <c r="C4379" s="12">
        <v>2013</v>
      </c>
      <c r="D4379" s="12" t="s">
        <v>381</v>
      </c>
      <c r="E4379" s="12" t="s">
        <v>372</v>
      </c>
      <c r="F4379" s="12">
        <v>10</v>
      </c>
      <c r="G4379" s="15">
        <v>6299358.2483940022</v>
      </c>
    </row>
    <row r="4380" spans="1:7" x14ac:dyDescent="0.2">
      <c r="A4380" s="12" t="s">
        <v>453</v>
      </c>
      <c r="B4380" s="12" t="s">
        <v>11</v>
      </c>
      <c r="C4380" s="12">
        <v>2013</v>
      </c>
      <c r="D4380" s="12" t="s">
        <v>381</v>
      </c>
      <c r="E4380" s="12" t="s">
        <v>373</v>
      </c>
      <c r="F4380" s="12">
        <v>11</v>
      </c>
      <c r="G4380" s="15">
        <v>6646483.9159210054</v>
      </c>
    </row>
    <row r="4381" spans="1:7" x14ac:dyDescent="0.2">
      <c r="A4381" s="12" t="s">
        <v>453</v>
      </c>
      <c r="B4381" s="12" t="s">
        <v>11</v>
      </c>
      <c r="C4381" s="12">
        <v>2013</v>
      </c>
      <c r="D4381" s="12" t="s">
        <v>381</v>
      </c>
      <c r="E4381" s="12" t="s">
        <v>374</v>
      </c>
      <c r="F4381" s="12">
        <v>12</v>
      </c>
      <c r="G4381" s="15">
        <v>8423997.0770900156</v>
      </c>
    </row>
    <row r="4382" spans="1:7" x14ac:dyDescent="0.2">
      <c r="A4382" s="12" t="s">
        <v>453</v>
      </c>
      <c r="B4382" s="12" t="s">
        <v>11</v>
      </c>
      <c r="C4382" s="12">
        <v>2014</v>
      </c>
      <c r="D4382" s="12" t="s">
        <v>382</v>
      </c>
      <c r="E4382" s="12" t="s">
        <v>375</v>
      </c>
      <c r="F4382" s="12">
        <v>1</v>
      </c>
      <c r="G4382" s="15">
        <v>7608895.6537740026</v>
      </c>
    </row>
    <row r="4383" spans="1:7" x14ac:dyDescent="0.2">
      <c r="A4383" s="12" t="s">
        <v>453</v>
      </c>
      <c r="B4383" s="12" t="s">
        <v>11</v>
      </c>
      <c r="C4383" s="12">
        <v>2014</v>
      </c>
      <c r="D4383" s="12" t="s">
        <v>382</v>
      </c>
      <c r="E4383" s="12" t="s">
        <v>376</v>
      </c>
      <c r="F4383" s="12">
        <v>2</v>
      </c>
      <c r="G4383" s="15">
        <v>7868892.2188219987</v>
      </c>
    </row>
    <row r="4384" spans="1:7" x14ac:dyDescent="0.2">
      <c r="A4384" s="12" t="s">
        <v>453</v>
      </c>
      <c r="B4384" s="12" t="s">
        <v>11</v>
      </c>
      <c r="C4384" s="12">
        <v>2014</v>
      </c>
      <c r="D4384" s="12" t="s">
        <v>382</v>
      </c>
      <c r="E4384" s="12" t="s">
        <v>377</v>
      </c>
      <c r="F4384" s="12">
        <v>3</v>
      </c>
      <c r="G4384" s="15">
        <v>8834762.7511059977</v>
      </c>
    </row>
    <row r="4385" spans="1:7" x14ac:dyDescent="0.2">
      <c r="A4385" s="12" t="s">
        <v>453</v>
      </c>
      <c r="B4385" s="12" t="s">
        <v>11</v>
      </c>
      <c r="C4385" s="12">
        <v>2014</v>
      </c>
      <c r="D4385" s="12" t="s">
        <v>379</v>
      </c>
      <c r="E4385" s="12" t="s">
        <v>366</v>
      </c>
      <c r="F4385" s="12">
        <v>4</v>
      </c>
      <c r="G4385" s="15">
        <v>9070042.0324290004</v>
      </c>
    </row>
    <row r="4386" spans="1:7" x14ac:dyDescent="0.2">
      <c r="A4386" s="12" t="s">
        <v>453</v>
      </c>
      <c r="B4386" s="12" t="s">
        <v>11</v>
      </c>
      <c r="C4386" s="12">
        <v>2014</v>
      </c>
      <c r="D4386" s="12" t="s">
        <v>379</v>
      </c>
      <c r="E4386" s="12" t="s">
        <v>367</v>
      </c>
      <c r="F4386" s="12">
        <v>5</v>
      </c>
      <c r="G4386" s="15">
        <v>8449590.3475919981</v>
      </c>
    </row>
    <row r="4387" spans="1:7" x14ac:dyDescent="0.2">
      <c r="A4387" s="12" t="s">
        <v>453</v>
      </c>
      <c r="B4387" s="12" t="s">
        <v>11</v>
      </c>
      <c r="C4387" s="12">
        <v>2014</v>
      </c>
      <c r="D4387" s="12" t="s">
        <v>379</v>
      </c>
      <c r="E4387" s="12" t="s">
        <v>368</v>
      </c>
      <c r="F4387" s="12">
        <v>6</v>
      </c>
      <c r="G4387" s="15">
        <v>8077900.9198269928</v>
      </c>
    </row>
    <row r="4388" spans="1:7" x14ac:dyDescent="0.2">
      <c r="A4388" s="12" t="s">
        <v>453</v>
      </c>
      <c r="B4388" s="12" t="s">
        <v>11</v>
      </c>
      <c r="C4388" s="12">
        <v>2014</v>
      </c>
      <c r="D4388" s="12" t="s">
        <v>380</v>
      </c>
      <c r="E4388" s="12" t="s">
        <v>369</v>
      </c>
      <c r="F4388" s="12">
        <v>7</v>
      </c>
      <c r="G4388" s="15">
        <v>8275801.7439590022</v>
      </c>
    </row>
    <row r="4389" spans="1:7" x14ac:dyDescent="0.2">
      <c r="A4389" s="12" t="s">
        <v>453</v>
      </c>
      <c r="B4389" s="12" t="s">
        <v>11</v>
      </c>
      <c r="C4389" s="12">
        <v>2014</v>
      </c>
      <c r="D4389" s="12" t="s">
        <v>380</v>
      </c>
      <c r="E4389" s="12" t="s">
        <v>370</v>
      </c>
      <c r="F4389" s="12">
        <v>8</v>
      </c>
      <c r="G4389" s="15">
        <v>7936027.1428909916</v>
      </c>
    </row>
    <row r="4390" spans="1:7" x14ac:dyDescent="0.2">
      <c r="A4390" s="12" t="s">
        <v>453</v>
      </c>
      <c r="B4390" s="12" t="s">
        <v>11</v>
      </c>
      <c r="C4390" s="12">
        <v>2014</v>
      </c>
      <c r="D4390" s="12" t="s">
        <v>380</v>
      </c>
      <c r="E4390" s="12" t="s">
        <v>371</v>
      </c>
      <c r="F4390" s="12">
        <v>9</v>
      </c>
      <c r="G4390" s="15">
        <v>8788552.1771270055</v>
      </c>
    </row>
    <row r="4391" spans="1:7" x14ac:dyDescent="0.2">
      <c r="A4391" s="12" t="s">
        <v>453</v>
      </c>
      <c r="B4391" s="12" t="s">
        <v>11</v>
      </c>
      <c r="C4391" s="12">
        <v>2014</v>
      </c>
      <c r="D4391" s="12" t="s">
        <v>381</v>
      </c>
      <c r="E4391" s="12" t="s">
        <v>372</v>
      </c>
      <c r="F4391" s="12">
        <v>10</v>
      </c>
      <c r="G4391" s="15">
        <v>9589601.6844370086</v>
      </c>
    </row>
    <row r="4392" spans="1:7" x14ac:dyDescent="0.2">
      <c r="A4392" s="12" t="s">
        <v>453</v>
      </c>
      <c r="B4392" s="12" t="s">
        <v>11</v>
      </c>
      <c r="C4392" s="12">
        <v>2014</v>
      </c>
      <c r="D4392" s="12" t="s">
        <v>381</v>
      </c>
      <c r="E4392" s="12" t="s">
        <v>373</v>
      </c>
      <c r="F4392" s="12">
        <v>11</v>
      </c>
      <c r="G4392" s="15">
        <v>9909219.5528629981</v>
      </c>
    </row>
    <row r="4393" spans="1:7" x14ac:dyDescent="0.2">
      <c r="A4393" s="12" t="s">
        <v>453</v>
      </c>
      <c r="B4393" s="12" t="s">
        <v>11</v>
      </c>
      <c r="C4393" s="12">
        <v>2014</v>
      </c>
      <c r="D4393" s="12" t="s">
        <v>381</v>
      </c>
      <c r="E4393" s="12" t="s">
        <v>374</v>
      </c>
      <c r="F4393" s="12">
        <v>12</v>
      </c>
      <c r="G4393" s="15">
        <v>14449225.567945</v>
      </c>
    </row>
    <row r="4394" spans="1:7" x14ac:dyDescent="0.2">
      <c r="A4394" s="12" t="s">
        <v>453</v>
      </c>
      <c r="B4394" s="12" t="s">
        <v>74</v>
      </c>
      <c r="C4394" s="12">
        <v>2010</v>
      </c>
      <c r="D4394" s="12" t="s">
        <v>382</v>
      </c>
      <c r="E4394" s="12" t="s">
        <v>375</v>
      </c>
      <c r="F4394" s="12">
        <v>1</v>
      </c>
      <c r="G4394" s="15">
        <v>23492</v>
      </c>
    </row>
    <row r="4395" spans="1:7" x14ac:dyDescent="0.2">
      <c r="A4395" s="12" t="s">
        <v>453</v>
      </c>
      <c r="B4395" s="12" t="s">
        <v>74</v>
      </c>
      <c r="C4395" s="12">
        <v>2010</v>
      </c>
      <c r="D4395" s="12" t="s">
        <v>382</v>
      </c>
      <c r="E4395" s="12" t="s">
        <v>376</v>
      </c>
      <c r="F4395" s="12">
        <v>2</v>
      </c>
      <c r="G4395" s="15">
        <v>25648</v>
      </c>
    </row>
    <row r="4396" spans="1:7" x14ac:dyDescent="0.2">
      <c r="A4396" s="12" t="s">
        <v>453</v>
      </c>
      <c r="B4396" s="12" t="s">
        <v>74</v>
      </c>
      <c r="C4396" s="12">
        <v>2010</v>
      </c>
      <c r="D4396" s="12" t="s">
        <v>382</v>
      </c>
      <c r="E4396" s="12" t="s">
        <v>377</v>
      </c>
      <c r="F4396" s="12">
        <v>3</v>
      </c>
      <c r="G4396" s="15">
        <v>61376</v>
      </c>
    </row>
    <row r="4397" spans="1:7" x14ac:dyDescent="0.2">
      <c r="A4397" s="12" t="s">
        <v>453</v>
      </c>
      <c r="B4397" s="12" t="s">
        <v>74</v>
      </c>
      <c r="C4397" s="12">
        <v>2010</v>
      </c>
      <c r="D4397" s="12" t="s">
        <v>379</v>
      </c>
      <c r="E4397" s="12" t="s">
        <v>366</v>
      </c>
      <c r="F4397" s="12">
        <v>4</v>
      </c>
      <c r="G4397" s="15">
        <v>97916</v>
      </c>
    </row>
    <row r="4398" spans="1:7" x14ac:dyDescent="0.2">
      <c r="A4398" s="12" t="s">
        <v>453</v>
      </c>
      <c r="B4398" s="12" t="s">
        <v>74</v>
      </c>
      <c r="C4398" s="12">
        <v>2010</v>
      </c>
      <c r="D4398" s="12" t="s">
        <v>379</v>
      </c>
      <c r="E4398" s="12" t="s">
        <v>367</v>
      </c>
      <c r="F4398" s="12">
        <v>5</v>
      </c>
      <c r="G4398" s="15">
        <v>142436</v>
      </c>
    </row>
    <row r="4399" spans="1:7" x14ac:dyDescent="0.2">
      <c r="A4399" s="12" t="s">
        <v>453</v>
      </c>
      <c r="B4399" s="12" t="s">
        <v>74</v>
      </c>
      <c r="C4399" s="12">
        <v>2010</v>
      </c>
      <c r="D4399" s="12" t="s">
        <v>379</v>
      </c>
      <c r="E4399" s="12" t="s">
        <v>368</v>
      </c>
      <c r="F4399" s="12">
        <v>6</v>
      </c>
      <c r="G4399" s="15">
        <v>150808</v>
      </c>
    </row>
    <row r="4400" spans="1:7" x14ac:dyDescent="0.2">
      <c r="A4400" s="12" t="s">
        <v>453</v>
      </c>
      <c r="B4400" s="12" t="s">
        <v>74</v>
      </c>
      <c r="C4400" s="12">
        <v>2010</v>
      </c>
      <c r="D4400" s="12" t="s">
        <v>380</v>
      </c>
      <c r="E4400" s="12" t="s">
        <v>369</v>
      </c>
      <c r="F4400" s="12">
        <v>7</v>
      </c>
      <c r="G4400" s="15">
        <v>173236</v>
      </c>
    </row>
    <row r="4401" spans="1:7" x14ac:dyDescent="0.2">
      <c r="A4401" s="12" t="s">
        <v>453</v>
      </c>
      <c r="B4401" s="12" t="s">
        <v>74</v>
      </c>
      <c r="C4401" s="12">
        <v>2010</v>
      </c>
      <c r="D4401" s="12" t="s">
        <v>380</v>
      </c>
      <c r="E4401" s="12" t="s">
        <v>370</v>
      </c>
      <c r="F4401" s="12">
        <v>8</v>
      </c>
      <c r="G4401" s="15">
        <v>178696</v>
      </c>
    </row>
    <row r="4402" spans="1:7" x14ac:dyDescent="0.2">
      <c r="A4402" s="12" t="s">
        <v>453</v>
      </c>
      <c r="B4402" s="12" t="s">
        <v>74</v>
      </c>
      <c r="C4402" s="12">
        <v>2010</v>
      </c>
      <c r="D4402" s="12" t="s">
        <v>380</v>
      </c>
      <c r="E4402" s="12" t="s">
        <v>371</v>
      </c>
      <c r="F4402" s="12">
        <v>9</v>
      </c>
      <c r="G4402" s="15">
        <v>212884</v>
      </c>
    </row>
    <row r="4403" spans="1:7" x14ac:dyDescent="0.2">
      <c r="A4403" s="12" t="s">
        <v>453</v>
      </c>
      <c r="B4403" s="12" t="s">
        <v>74</v>
      </c>
      <c r="C4403" s="12">
        <v>2010</v>
      </c>
      <c r="D4403" s="12" t="s">
        <v>381</v>
      </c>
      <c r="E4403" s="12" t="s">
        <v>372</v>
      </c>
      <c r="F4403" s="12">
        <v>10</v>
      </c>
      <c r="G4403" s="15">
        <v>246624</v>
      </c>
    </row>
    <row r="4404" spans="1:7" x14ac:dyDescent="0.2">
      <c r="A4404" s="12" t="s">
        <v>453</v>
      </c>
      <c r="B4404" s="12" t="s">
        <v>74</v>
      </c>
      <c r="C4404" s="12">
        <v>2010</v>
      </c>
      <c r="D4404" s="12" t="s">
        <v>381</v>
      </c>
      <c r="E4404" s="12" t="s">
        <v>373</v>
      </c>
      <c r="F4404" s="12">
        <v>11</v>
      </c>
      <c r="G4404" s="15">
        <v>435568</v>
      </c>
    </row>
    <row r="4405" spans="1:7" x14ac:dyDescent="0.2">
      <c r="A4405" s="12" t="s">
        <v>453</v>
      </c>
      <c r="B4405" s="12" t="s">
        <v>74</v>
      </c>
      <c r="C4405" s="12">
        <v>2010</v>
      </c>
      <c r="D4405" s="12" t="s">
        <v>381</v>
      </c>
      <c r="E4405" s="12" t="s">
        <v>374</v>
      </c>
      <c r="F4405" s="12">
        <v>12</v>
      </c>
      <c r="G4405" s="15">
        <v>420392</v>
      </c>
    </row>
    <row r="4406" spans="1:7" x14ac:dyDescent="0.2">
      <c r="A4406" s="12" t="s">
        <v>453</v>
      </c>
      <c r="B4406" s="12" t="s">
        <v>74</v>
      </c>
      <c r="C4406" s="12">
        <v>2011</v>
      </c>
      <c r="D4406" s="12" t="s">
        <v>382</v>
      </c>
      <c r="E4406" s="12" t="s">
        <v>375</v>
      </c>
      <c r="F4406" s="12">
        <v>1</v>
      </c>
      <c r="G4406" s="15">
        <v>436856</v>
      </c>
    </row>
    <row r="4407" spans="1:7" x14ac:dyDescent="0.2">
      <c r="A4407" s="12" t="s">
        <v>453</v>
      </c>
      <c r="B4407" s="12" t="s">
        <v>74</v>
      </c>
      <c r="C4407" s="12">
        <v>2011</v>
      </c>
      <c r="D4407" s="12" t="s">
        <v>382</v>
      </c>
      <c r="E4407" s="12" t="s">
        <v>376</v>
      </c>
      <c r="F4407" s="12">
        <v>2</v>
      </c>
      <c r="G4407" s="15">
        <v>513240</v>
      </c>
    </row>
    <row r="4408" spans="1:7" x14ac:dyDescent="0.2">
      <c r="A4408" s="12" t="s">
        <v>453</v>
      </c>
      <c r="B4408" s="12" t="s">
        <v>74</v>
      </c>
      <c r="C4408" s="12">
        <v>2011</v>
      </c>
      <c r="D4408" s="12" t="s">
        <v>382</v>
      </c>
      <c r="E4408" s="12" t="s">
        <v>377</v>
      </c>
      <c r="F4408" s="12">
        <v>3</v>
      </c>
      <c r="G4408" s="15">
        <v>769048</v>
      </c>
    </row>
    <row r="4409" spans="1:7" x14ac:dyDescent="0.2">
      <c r="A4409" s="12" t="s">
        <v>453</v>
      </c>
      <c r="B4409" s="12" t="s">
        <v>74</v>
      </c>
      <c r="C4409" s="12">
        <v>2011</v>
      </c>
      <c r="D4409" s="12" t="s">
        <v>379</v>
      </c>
      <c r="E4409" s="12" t="s">
        <v>366</v>
      </c>
      <c r="F4409" s="12">
        <v>4</v>
      </c>
      <c r="G4409" s="15">
        <v>730044</v>
      </c>
    </row>
    <row r="4410" spans="1:7" x14ac:dyDescent="0.2">
      <c r="A4410" s="12" t="s">
        <v>453</v>
      </c>
      <c r="B4410" s="12" t="s">
        <v>74</v>
      </c>
      <c r="C4410" s="12">
        <v>2011</v>
      </c>
      <c r="D4410" s="12" t="s">
        <v>379</v>
      </c>
      <c r="E4410" s="12" t="s">
        <v>367</v>
      </c>
      <c r="F4410" s="12">
        <v>5</v>
      </c>
      <c r="G4410" s="15">
        <v>874188</v>
      </c>
    </row>
    <row r="4411" spans="1:7" x14ac:dyDescent="0.2">
      <c r="A4411" s="12" t="s">
        <v>453</v>
      </c>
      <c r="B4411" s="12" t="s">
        <v>74</v>
      </c>
      <c r="C4411" s="12">
        <v>2011</v>
      </c>
      <c r="D4411" s="12" t="s">
        <v>379</v>
      </c>
      <c r="E4411" s="12" t="s">
        <v>368</v>
      </c>
      <c r="F4411" s="12">
        <v>6</v>
      </c>
      <c r="G4411" s="15">
        <v>888748</v>
      </c>
    </row>
    <row r="4412" spans="1:7" x14ac:dyDescent="0.2">
      <c r="A4412" s="12" t="s">
        <v>453</v>
      </c>
      <c r="B4412" s="12" t="s">
        <v>74</v>
      </c>
      <c r="C4412" s="12">
        <v>2011</v>
      </c>
      <c r="D4412" s="12" t="s">
        <v>380</v>
      </c>
      <c r="E4412" s="12" t="s">
        <v>369</v>
      </c>
      <c r="F4412" s="12">
        <v>7</v>
      </c>
      <c r="G4412" s="15">
        <v>825748</v>
      </c>
    </row>
    <row r="4413" spans="1:7" x14ac:dyDescent="0.2">
      <c r="A4413" s="12" t="s">
        <v>453</v>
      </c>
      <c r="B4413" s="12" t="s">
        <v>74</v>
      </c>
      <c r="C4413" s="12">
        <v>2011</v>
      </c>
      <c r="D4413" s="12" t="s">
        <v>380</v>
      </c>
      <c r="E4413" s="12" t="s">
        <v>370</v>
      </c>
      <c r="F4413" s="12">
        <v>8</v>
      </c>
      <c r="G4413" s="15">
        <v>909468</v>
      </c>
    </row>
    <row r="4414" spans="1:7" x14ac:dyDescent="0.2">
      <c r="A4414" s="12" t="s">
        <v>453</v>
      </c>
      <c r="B4414" s="12" t="s">
        <v>74</v>
      </c>
      <c r="C4414" s="12">
        <v>2011</v>
      </c>
      <c r="D4414" s="12" t="s">
        <v>380</v>
      </c>
      <c r="E4414" s="12" t="s">
        <v>371</v>
      </c>
      <c r="F4414" s="12">
        <v>9</v>
      </c>
      <c r="G4414" s="15">
        <v>950768</v>
      </c>
    </row>
    <row r="4415" spans="1:7" x14ac:dyDescent="0.2">
      <c r="A4415" s="12" t="s">
        <v>453</v>
      </c>
      <c r="B4415" s="12" t="s">
        <v>74</v>
      </c>
      <c r="C4415" s="12">
        <v>2011</v>
      </c>
      <c r="D4415" s="12" t="s">
        <v>381</v>
      </c>
      <c r="E4415" s="12" t="s">
        <v>372</v>
      </c>
      <c r="F4415" s="12">
        <v>10</v>
      </c>
      <c r="G4415" s="15">
        <v>1131676</v>
      </c>
    </row>
    <row r="4416" spans="1:7" x14ac:dyDescent="0.2">
      <c r="A4416" s="12" t="s">
        <v>453</v>
      </c>
      <c r="B4416" s="12" t="s">
        <v>74</v>
      </c>
      <c r="C4416" s="12">
        <v>2011</v>
      </c>
      <c r="D4416" s="12" t="s">
        <v>381</v>
      </c>
      <c r="E4416" s="12" t="s">
        <v>373</v>
      </c>
      <c r="F4416" s="12">
        <v>11</v>
      </c>
      <c r="G4416" s="15">
        <v>1342950</v>
      </c>
    </row>
    <row r="4417" spans="1:7" x14ac:dyDescent="0.2">
      <c r="A4417" s="12" t="s">
        <v>453</v>
      </c>
      <c r="B4417" s="12" t="s">
        <v>74</v>
      </c>
      <c r="C4417" s="12">
        <v>2011</v>
      </c>
      <c r="D4417" s="12" t="s">
        <v>381</v>
      </c>
      <c r="E4417" s="12" t="s">
        <v>374</v>
      </c>
      <c r="F4417" s="12">
        <v>12</v>
      </c>
      <c r="G4417" s="15">
        <v>1703786</v>
      </c>
    </row>
    <row r="4418" spans="1:7" x14ac:dyDescent="0.2">
      <c r="A4418" s="12" t="s">
        <v>453</v>
      </c>
      <c r="B4418" s="12" t="s">
        <v>74</v>
      </c>
      <c r="C4418" s="12">
        <v>2012</v>
      </c>
      <c r="D4418" s="12" t="s">
        <v>382</v>
      </c>
      <c r="E4418" s="12" t="s">
        <v>375</v>
      </c>
      <c r="F4418" s="12">
        <v>1</v>
      </c>
      <c r="G4418" s="15">
        <v>1606878</v>
      </c>
    </row>
    <row r="4419" spans="1:7" x14ac:dyDescent="0.2">
      <c r="A4419" s="12" t="s">
        <v>453</v>
      </c>
      <c r="B4419" s="12" t="s">
        <v>74</v>
      </c>
      <c r="C4419" s="12">
        <v>2012</v>
      </c>
      <c r="D4419" s="12" t="s">
        <v>382</v>
      </c>
      <c r="E4419" s="12" t="s">
        <v>376</v>
      </c>
      <c r="F4419" s="12">
        <v>2</v>
      </c>
      <c r="G4419" s="15">
        <v>1848546</v>
      </c>
    </row>
    <row r="4420" spans="1:7" x14ac:dyDescent="0.2">
      <c r="A4420" s="12" t="s">
        <v>453</v>
      </c>
      <c r="B4420" s="12" t="s">
        <v>74</v>
      </c>
      <c r="C4420" s="12">
        <v>2012</v>
      </c>
      <c r="D4420" s="12" t="s">
        <v>382</v>
      </c>
      <c r="E4420" s="12" t="s">
        <v>377</v>
      </c>
      <c r="F4420" s="12">
        <v>3</v>
      </c>
      <c r="G4420" s="15">
        <v>2043328</v>
      </c>
    </row>
    <row r="4421" spans="1:7" x14ac:dyDescent="0.2">
      <c r="A4421" s="12" t="s">
        <v>453</v>
      </c>
      <c r="B4421" s="12" t="s">
        <v>74</v>
      </c>
      <c r="C4421" s="12">
        <v>2012</v>
      </c>
      <c r="D4421" s="12" t="s">
        <v>379</v>
      </c>
      <c r="E4421" s="12" t="s">
        <v>366</v>
      </c>
      <c r="F4421" s="12">
        <v>4</v>
      </c>
      <c r="G4421" s="15">
        <v>2694706</v>
      </c>
    </row>
    <row r="4422" spans="1:7" x14ac:dyDescent="0.2">
      <c r="A4422" s="12" t="s">
        <v>453</v>
      </c>
      <c r="B4422" s="12" t="s">
        <v>74</v>
      </c>
      <c r="C4422" s="12">
        <v>2012</v>
      </c>
      <c r="D4422" s="12" t="s">
        <v>379</v>
      </c>
      <c r="E4422" s="12" t="s">
        <v>367</v>
      </c>
      <c r="F4422" s="12">
        <v>5</v>
      </c>
      <c r="G4422" s="15">
        <v>2462754</v>
      </c>
    </row>
    <row r="4423" spans="1:7" x14ac:dyDescent="0.2">
      <c r="A4423" s="12" t="s">
        <v>453</v>
      </c>
      <c r="B4423" s="12" t="s">
        <v>74</v>
      </c>
      <c r="C4423" s="12">
        <v>2012</v>
      </c>
      <c r="D4423" s="12" t="s">
        <v>379</v>
      </c>
      <c r="E4423" s="12" t="s">
        <v>368</v>
      </c>
      <c r="F4423" s="12">
        <v>6</v>
      </c>
      <c r="G4423" s="15">
        <v>2654610</v>
      </c>
    </row>
    <row r="4424" spans="1:7" x14ac:dyDescent="0.2">
      <c r="A4424" s="12" t="s">
        <v>453</v>
      </c>
      <c r="B4424" s="12" t="s">
        <v>74</v>
      </c>
      <c r="C4424" s="12">
        <v>2012</v>
      </c>
      <c r="D4424" s="12" t="s">
        <v>380</v>
      </c>
      <c r="E4424" s="12" t="s">
        <v>369</v>
      </c>
      <c r="F4424" s="12">
        <v>7</v>
      </c>
      <c r="G4424" s="15">
        <v>2583756</v>
      </c>
    </row>
    <row r="4425" spans="1:7" x14ac:dyDescent="0.2">
      <c r="A4425" s="12" t="s">
        <v>453</v>
      </c>
      <c r="B4425" s="12" t="s">
        <v>74</v>
      </c>
      <c r="C4425" s="12">
        <v>2012</v>
      </c>
      <c r="D4425" s="12" t="s">
        <v>380</v>
      </c>
      <c r="E4425" s="12" t="s">
        <v>370</v>
      </c>
      <c r="F4425" s="12">
        <v>8</v>
      </c>
      <c r="G4425" s="15">
        <v>2749348</v>
      </c>
    </row>
    <row r="4426" spans="1:7" x14ac:dyDescent="0.2">
      <c r="A4426" s="12" t="s">
        <v>453</v>
      </c>
      <c r="B4426" s="12" t="s">
        <v>74</v>
      </c>
      <c r="C4426" s="12">
        <v>2012</v>
      </c>
      <c r="D4426" s="12" t="s">
        <v>380</v>
      </c>
      <c r="E4426" s="12" t="s">
        <v>371</v>
      </c>
      <c r="F4426" s="12">
        <v>9</v>
      </c>
      <c r="G4426" s="15">
        <v>3259242</v>
      </c>
    </row>
    <row r="4427" spans="1:7" x14ac:dyDescent="0.2">
      <c r="A4427" s="12" t="s">
        <v>453</v>
      </c>
      <c r="B4427" s="12" t="s">
        <v>74</v>
      </c>
      <c r="C4427" s="12">
        <v>2012</v>
      </c>
      <c r="D4427" s="12" t="s">
        <v>381</v>
      </c>
      <c r="E4427" s="12" t="s">
        <v>372</v>
      </c>
      <c r="F4427" s="12">
        <v>10</v>
      </c>
      <c r="G4427" s="15">
        <v>3885252</v>
      </c>
    </row>
    <row r="4428" spans="1:7" x14ac:dyDescent="0.2">
      <c r="A4428" s="12" t="s">
        <v>453</v>
      </c>
      <c r="B4428" s="12" t="s">
        <v>74</v>
      </c>
      <c r="C4428" s="12">
        <v>2012</v>
      </c>
      <c r="D4428" s="12" t="s">
        <v>381</v>
      </c>
      <c r="E4428" s="12" t="s">
        <v>373</v>
      </c>
      <c r="F4428" s="12">
        <v>11</v>
      </c>
      <c r="G4428" s="15">
        <v>4318790</v>
      </c>
    </row>
    <row r="4429" spans="1:7" x14ac:dyDescent="0.2">
      <c r="A4429" s="12" t="s">
        <v>453</v>
      </c>
      <c r="B4429" s="12" t="s">
        <v>74</v>
      </c>
      <c r="C4429" s="12">
        <v>2012</v>
      </c>
      <c r="D4429" s="12" t="s">
        <v>381</v>
      </c>
      <c r="E4429" s="12" t="s">
        <v>374</v>
      </c>
      <c r="F4429" s="12">
        <v>12</v>
      </c>
      <c r="G4429" s="15">
        <v>4923884</v>
      </c>
    </row>
    <row r="4430" spans="1:7" x14ac:dyDescent="0.2">
      <c r="A4430" s="12" t="s">
        <v>453</v>
      </c>
      <c r="B4430" s="12" t="s">
        <v>74</v>
      </c>
      <c r="C4430" s="12">
        <v>2013</v>
      </c>
      <c r="D4430" s="12" t="s">
        <v>382</v>
      </c>
      <c r="E4430" s="12" t="s">
        <v>375</v>
      </c>
      <c r="F4430" s="12">
        <v>1</v>
      </c>
      <c r="G4430" s="15">
        <v>4587464</v>
      </c>
    </row>
    <row r="4431" spans="1:7" x14ac:dyDescent="0.2">
      <c r="A4431" s="12" t="s">
        <v>453</v>
      </c>
      <c r="B4431" s="12" t="s">
        <v>74</v>
      </c>
      <c r="C4431" s="12">
        <v>2013</v>
      </c>
      <c r="D4431" s="12" t="s">
        <v>382</v>
      </c>
      <c r="E4431" s="12" t="s">
        <v>376</v>
      </c>
      <c r="F4431" s="12">
        <v>2</v>
      </c>
      <c r="G4431" s="15">
        <v>4715830</v>
      </c>
    </row>
    <row r="4432" spans="1:7" x14ac:dyDescent="0.2">
      <c r="A4432" s="12" t="s">
        <v>453</v>
      </c>
      <c r="B4432" s="12" t="s">
        <v>74</v>
      </c>
      <c r="C4432" s="12">
        <v>2013</v>
      </c>
      <c r="D4432" s="12" t="s">
        <v>382</v>
      </c>
      <c r="E4432" s="12" t="s">
        <v>377</v>
      </c>
      <c r="F4432" s="12">
        <v>3</v>
      </c>
      <c r="G4432" s="15">
        <v>5372934</v>
      </c>
    </row>
    <row r="4433" spans="1:7" x14ac:dyDescent="0.2">
      <c r="A4433" s="12" t="s">
        <v>453</v>
      </c>
      <c r="B4433" s="12" t="s">
        <v>74</v>
      </c>
      <c r="C4433" s="12">
        <v>2013</v>
      </c>
      <c r="D4433" s="12" t="s">
        <v>379</v>
      </c>
      <c r="E4433" s="12" t="s">
        <v>366</v>
      </c>
      <c r="F4433" s="12">
        <v>4</v>
      </c>
      <c r="G4433" s="15">
        <v>5875226</v>
      </c>
    </row>
    <row r="4434" spans="1:7" x14ac:dyDescent="0.2">
      <c r="A4434" s="12" t="s">
        <v>453</v>
      </c>
      <c r="B4434" s="12" t="s">
        <v>74</v>
      </c>
      <c r="C4434" s="12">
        <v>2013</v>
      </c>
      <c r="D4434" s="12" t="s">
        <v>379</v>
      </c>
      <c r="E4434" s="12" t="s">
        <v>367</v>
      </c>
      <c r="F4434" s="12">
        <v>5</v>
      </c>
      <c r="G4434" s="15">
        <v>5535782</v>
      </c>
    </row>
    <row r="4435" spans="1:7" x14ac:dyDescent="0.2">
      <c r="A4435" s="12" t="s">
        <v>453</v>
      </c>
      <c r="B4435" s="12" t="s">
        <v>74</v>
      </c>
      <c r="C4435" s="12">
        <v>2013</v>
      </c>
      <c r="D4435" s="12" t="s">
        <v>379</v>
      </c>
      <c r="E4435" s="12" t="s">
        <v>368</v>
      </c>
      <c r="F4435" s="12">
        <v>6</v>
      </c>
      <c r="G4435" s="15">
        <v>5201882</v>
      </c>
    </row>
    <row r="4436" spans="1:7" x14ac:dyDescent="0.2">
      <c r="A4436" s="12" t="s">
        <v>453</v>
      </c>
      <c r="B4436" s="12" t="s">
        <v>74</v>
      </c>
      <c r="C4436" s="12">
        <v>2013</v>
      </c>
      <c r="D4436" s="12" t="s">
        <v>380</v>
      </c>
      <c r="E4436" s="12" t="s">
        <v>369</v>
      </c>
      <c r="F4436" s="12">
        <v>7</v>
      </c>
      <c r="G4436" s="15">
        <v>5272778</v>
      </c>
    </row>
    <row r="4437" spans="1:7" x14ac:dyDescent="0.2">
      <c r="A4437" s="12" t="s">
        <v>453</v>
      </c>
      <c r="B4437" s="12" t="s">
        <v>74</v>
      </c>
      <c r="C4437" s="12">
        <v>2013</v>
      </c>
      <c r="D4437" s="12" t="s">
        <v>380</v>
      </c>
      <c r="E4437" s="12" t="s">
        <v>370</v>
      </c>
      <c r="F4437" s="12">
        <v>8</v>
      </c>
      <c r="G4437" s="15">
        <v>5512038</v>
      </c>
    </row>
    <row r="4438" spans="1:7" x14ac:dyDescent="0.2">
      <c r="A4438" s="12" t="s">
        <v>453</v>
      </c>
      <c r="B4438" s="12" t="s">
        <v>74</v>
      </c>
      <c r="C4438" s="12">
        <v>2013</v>
      </c>
      <c r="D4438" s="12" t="s">
        <v>380</v>
      </c>
      <c r="E4438" s="12" t="s">
        <v>371</v>
      </c>
      <c r="F4438" s="12">
        <v>9</v>
      </c>
      <c r="G4438" s="15">
        <v>5962418</v>
      </c>
    </row>
    <row r="4439" spans="1:7" x14ac:dyDescent="0.2">
      <c r="A4439" s="12" t="s">
        <v>453</v>
      </c>
      <c r="B4439" s="12" t="s">
        <v>74</v>
      </c>
      <c r="C4439" s="12">
        <v>2013</v>
      </c>
      <c r="D4439" s="12" t="s">
        <v>381</v>
      </c>
      <c r="E4439" s="12" t="s">
        <v>372</v>
      </c>
      <c r="F4439" s="12">
        <v>10</v>
      </c>
      <c r="G4439" s="15">
        <v>6969004</v>
      </c>
    </row>
    <row r="4440" spans="1:7" x14ac:dyDescent="0.2">
      <c r="A4440" s="12" t="s">
        <v>453</v>
      </c>
      <c r="B4440" s="12" t="s">
        <v>74</v>
      </c>
      <c r="C4440" s="12">
        <v>2013</v>
      </c>
      <c r="D4440" s="12" t="s">
        <v>381</v>
      </c>
      <c r="E4440" s="12" t="s">
        <v>373</v>
      </c>
      <c r="F4440" s="12">
        <v>11</v>
      </c>
      <c r="G4440" s="15">
        <v>7343798</v>
      </c>
    </row>
    <row r="4441" spans="1:7" x14ac:dyDescent="0.2">
      <c r="A4441" s="12" t="s">
        <v>453</v>
      </c>
      <c r="B4441" s="12" t="s">
        <v>74</v>
      </c>
      <c r="C4441" s="12">
        <v>2013</v>
      </c>
      <c r="D4441" s="12" t="s">
        <v>381</v>
      </c>
      <c r="E4441" s="12" t="s">
        <v>374</v>
      </c>
      <c r="F4441" s="12">
        <v>12</v>
      </c>
      <c r="G4441" s="15">
        <v>9273698</v>
      </c>
    </row>
    <row r="4442" spans="1:7" x14ac:dyDescent="0.2">
      <c r="A4442" s="12" t="s">
        <v>453</v>
      </c>
      <c r="B4442" s="12" t="s">
        <v>74</v>
      </c>
      <c r="C4442" s="12">
        <v>2014</v>
      </c>
      <c r="D4442" s="12" t="s">
        <v>382</v>
      </c>
      <c r="E4442" s="12" t="s">
        <v>375</v>
      </c>
      <c r="F4442" s="12">
        <v>1</v>
      </c>
      <c r="G4442" s="15">
        <v>8395660</v>
      </c>
    </row>
    <row r="4443" spans="1:7" x14ac:dyDescent="0.2">
      <c r="A4443" s="12" t="s">
        <v>453</v>
      </c>
      <c r="B4443" s="12" t="s">
        <v>74</v>
      </c>
      <c r="C4443" s="12">
        <v>2014</v>
      </c>
      <c r="D4443" s="12" t="s">
        <v>382</v>
      </c>
      <c r="E4443" s="12" t="s">
        <v>376</v>
      </c>
      <c r="F4443" s="12">
        <v>2</v>
      </c>
      <c r="G4443" s="15">
        <v>8648794</v>
      </c>
    </row>
    <row r="4444" spans="1:7" x14ac:dyDescent="0.2">
      <c r="A4444" s="12" t="s">
        <v>453</v>
      </c>
      <c r="B4444" s="12" t="s">
        <v>74</v>
      </c>
      <c r="C4444" s="12">
        <v>2014</v>
      </c>
      <c r="D4444" s="12" t="s">
        <v>382</v>
      </c>
      <c r="E4444" s="12" t="s">
        <v>377</v>
      </c>
      <c r="F4444" s="12">
        <v>3</v>
      </c>
      <c r="G4444" s="15">
        <v>9710190</v>
      </c>
    </row>
    <row r="4445" spans="1:7" x14ac:dyDescent="0.2">
      <c r="A4445" s="12" t="s">
        <v>453</v>
      </c>
      <c r="B4445" s="12" t="s">
        <v>74</v>
      </c>
      <c r="C4445" s="12">
        <v>2014</v>
      </c>
      <c r="D4445" s="12" t="s">
        <v>379</v>
      </c>
      <c r="E4445" s="12" t="s">
        <v>366</v>
      </c>
      <c r="F4445" s="12">
        <v>4</v>
      </c>
      <c r="G4445" s="15">
        <v>10002188</v>
      </c>
    </row>
    <row r="4446" spans="1:7" x14ac:dyDescent="0.2">
      <c r="A4446" s="12" t="s">
        <v>453</v>
      </c>
      <c r="B4446" s="12" t="s">
        <v>74</v>
      </c>
      <c r="C4446" s="12">
        <v>2014</v>
      </c>
      <c r="D4446" s="12" t="s">
        <v>379</v>
      </c>
      <c r="E4446" s="12" t="s">
        <v>367</v>
      </c>
      <c r="F4446" s="12">
        <v>5</v>
      </c>
      <c r="G4446" s="15">
        <v>9201850</v>
      </c>
    </row>
    <row r="4447" spans="1:7" x14ac:dyDescent="0.2">
      <c r="A4447" s="12" t="s">
        <v>453</v>
      </c>
      <c r="B4447" s="12" t="s">
        <v>74</v>
      </c>
      <c r="C4447" s="12">
        <v>2014</v>
      </c>
      <c r="D4447" s="12" t="s">
        <v>379</v>
      </c>
      <c r="E4447" s="12" t="s">
        <v>368</v>
      </c>
      <c r="F4447" s="12">
        <v>6</v>
      </c>
      <c r="G4447" s="15">
        <v>8895992</v>
      </c>
    </row>
    <row r="4448" spans="1:7" x14ac:dyDescent="0.2">
      <c r="A4448" s="12" t="s">
        <v>453</v>
      </c>
      <c r="B4448" s="12" t="s">
        <v>74</v>
      </c>
      <c r="C4448" s="12">
        <v>2014</v>
      </c>
      <c r="D4448" s="12" t="s">
        <v>380</v>
      </c>
      <c r="E4448" s="12" t="s">
        <v>369</v>
      </c>
      <c r="F4448" s="12">
        <v>7</v>
      </c>
      <c r="G4448" s="15">
        <v>9101330</v>
      </c>
    </row>
    <row r="4449" spans="1:7" x14ac:dyDescent="0.2">
      <c r="A4449" s="12" t="s">
        <v>453</v>
      </c>
      <c r="B4449" s="12" t="s">
        <v>74</v>
      </c>
      <c r="C4449" s="12">
        <v>2014</v>
      </c>
      <c r="D4449" s="12" t="s">
        <v>380</v>
      </c>
      <c r="E4449" s="12" t="s">
        <v>370</v>
      </c>
      <c r="F4449" s="12">
        <v>8</v>
      </c>
      <c r="G4449" s="15">
        <v>8679986</v>
      </c>
    </row>
    <row r="4450" spans="1:7" x14ac:dyDescent="0.2">
      <c r="A4450" s="12" t="s">
        <v>453</v>
      </c>
      <c r="B4450" s="12" t="s">
        <v>74</v>
      </c>
      <c r="C4450" s="12">
        <v>2014</v>
      </c>
      <c r="D4450" s="12" t="s">
        <v>380</v>
      </c>
      <c r="E4450" s="12" t="s">
        <v>371</v>
      </c>
      <c r="F4450" s="12">
        <v>9</v>
      </c>
      <c r="G4450" s="15">
        <v>9645874</v>
      </c>
    </row>
    <row r="4451" spans="1:7" x14ac:dyDescent="0.2">
      <c r="A4451" s="12" t="s">
        <v>453</v>
      </c>
      <c r="B4451" s="12" t="s">
        <v>74</v>
      </c>
      <c r="C4451" s="12">
        <v>2014</v>
      </c>
      <c r="D4451" s="12" t="s">
        <v>381</v>
      </c>
      <c r="E4451" s="12" t="s">
        <v>372</v>
      </c>
      <c r="F4451" s="12">
        <v>10</v>
      </c>
      <c r="G4451" s="15">
        <v>10437238</v>
      </c>
    </row>
    <row r="4452" spans="1:7" x14ac:dyDescent="0.2">
      <c r="A4452" s="12" t="s">
        <v>453</v>
      </c>
      <c r="B4452" s="12" t="s">
        <v>74</v>
      </c>
      <c r="C4452" s="12">
        <v>2014</v>
      </c>
      <c r="D4452" s="12" t="s">
        <v>381</v>
      </c>
      <c r="E4452" s="12" t="s">
        <v>373</v>
      </c>
      <c r="F4452" s="12">
        <v>11</v>
      </c>
      <c r="G4452" s="15">
        <v>10835356</v>
      </c>
    </row>
    <row r="4453" spans="1:7" x14ac:dyDescent="0.2">
      <c r="A4453" s="12" t="s">
        <v>453</v>
      </c>
      <c r="B4453" s="12" t="s">
        <v>74</v>
      </c>
      <c r="C4453" s="12">
        <v>2014</v>
      </c>
      <c r="D4453" s="12" t="s">
        <v>381</v>
      </c>
      <c r="E4453" s="12" t="s">
        <v>374</v>
      </c>
      <c r="F4453" s="12">
        <v>12</v>
      </c>
      <c r="G4453" s="15">
        <v>15767388</v>
      </c>
    </row>
    <row r="4454" spans="1:7" x14ac:dyDescent="0.2">
      <c r="A4454" s="12" t="s">
        <v>456</v>
      </c>
      <c r="B4454" s="12" t="s">
        <v>4</v>
      </c>
      <c r="C4454" s="12">
        <v>2010</v>
      </c>
      <c r="D4454" s="12" t="s">
        <v>380</v>
      </c>
      <c r="E4454" s="12" t="s">
        <v>369</v>
      </c>
      <c r="F4454" s="12">
        <v>7</v>
      </c>
      <c r="G4454" s="15">
        <v>219.07999999999998</v>
      </c>
    </row>
    <row r="4455" spans="1:7" x14ac:dyDescent="0.2">
      <c r="A4455" s="12" t="s">
        <v>431</v>
      </c>
      <c r="B4455" s="12" t="s">
        <v>4</v>
      </c>
      <c r="C4455" s="12">
        <v>2013</v>
      </c>
      <c r="D4455" s="12" t="s">
        <v>379</v>
      </c>
      <c r="E4455" s="12" t="s">
        <v>366</v>
      </c>
      <c r="F4455" s="12">
        <v>4</v>
      </c>
      <c r="G4455" s="15">
        <v>210.76</v>
      </c>
    </row>
    <row r="4456" spans="1:7" x14ac:dyDescent="0.2">
      <c r="A4456" s="12" t="s">
        <v>456</v>
      </c>
      <c r="B4456" s="12" t="s">
        <v>4</v>
      </c>
      <c r="C4456" s="12">
        <v>2011</v>
      </c>
      <c r="D4456" s="12" t="s">
        <v>381</v>
      </c>
      <c r="E4456" s="12" t="s">
        <v>373</v>
      </c>
      <c r="F4456" s="12">
        <v>11</v>
      </c>
      <c r="G4456" s="15">
        <v>208.3</v>
      </c>
    </row>
    <row r="4457" spans="1:7" x14ac:dyDescent="0.2">
      <c r="A4457" s="12" t="s">
        <v>456</v>
      </c>
      <c r="B4457" s="12" t="s">
        <v>4</v>
      </c>
      <c r="C4457" s="12">
        <v>2011</v>
      </c>
      <c r="D4457" s="12" t="s">
        <v>380</v>
      </c>
      <c r="E4457" s="12" t="s">
        <v>370</v>
      </c>
      <c r="F4457" s="12">
        <v>8</v>
      </c>
      <c r="G4457" s="15">
        <v>205.64</v>
      </c>
    </row>
    <row r="4458" spans="1:7" x14ac:dyDescent="0.2">
      <c r="A4458" s="12" t="s">
        <v>456</v>
      </c>
      <c r="B4458" s="12" t="s">
        <v>4</v>
      </c>
      <c r="C4458" s="12">
        <v>2011</v>
      </c>
      <c r="D4458" s="12" t="s">
        <v>380</v>
      </c>
      <c r="E4458" s="12" t="s">
        <v>369</v>
      </c>
      <c r="F4458" s="12">
        <v>7</v>
      </c>
      <c r="G4458" s="15">
        <v>205.45999999999998</v>
      </c>
    </row>
    <row r="4459" spans="1:7" x14ac:dyDescent="0.2">
      <c r="A4459" s="12" t="s">
        <v>456</v>
      </c>
      <c r="B4459" s="12" t="s">
        <v>4</v>
      </c>
      <c r="C4459" s="12">
        <v>2011</v>
      </c>
      <c r="D4459" s="12" t="s">
        <v>382</v>
      </c>
      <c r="E4459" s="12" t="s">
        <v>376</v>
      </c>
      <c r="F4459" s="12">
        <v>2</v>
      </c>
      <c r="G4459" s="15">
        <v>196.42000000000002</v>
      </c>
    </row>
    <row r="4460" spans="1:7" x14ac:dyDescent="0.2">
      <c r="A4460" s="12" t="s">
        <v>456</v>
      </c>
      <c r="B4460" s="12" t="s">
        <v>4</v>
      </c>
      <c r="C4460" s="12">
        <v>2012</v>
      </c>
      <c r="D4460" s="12" t="s">
        <v>379</v>
      </c>
      <c r="E4460" s="12" t="s">
        <v>367</v>
      </c>
      <c r="F4460" s="12">
        <v>5</v>
      </c>
      <c r="G4460" s="15">
        <v>195.12</v>
      </c>
    </row>
    <row r="4461" spans="1:7" x14ac:dyDescent="0.2">
      <c r="A4461" s="12" t="s">
        <v>454</v>
      </c>
      <c r="B4461" s="12" t="s">
        <v>11</v>
      </c>
      <c r="C4461" s="12">
        <v>2014</v>
      </c>
      <c r="D4461" s="12" t="s">
        <v>379</v>
      </c>
      <c r="E4461" s="12" t="s">
        <v>368</v>
      </c>
      <c r="F4461" s="12">
        <v>6</v>
      </c>
      <c r="G4461" s="15">
        <v>3829.0567309999992</v>
      </c>
    </row>
    <row r="4462" spans="1:7" x14ac:dyDescent="0.2">
      <c r="A4462" s="12" t="s">
        <v>454</v>
      </c>
      <c r="B4462" s="12" t="s">
        <v>11</v>
      </c>
      <c r="C4462" s="12">
        <v>2014</v>
      </c>
      <c r="D4462" s="12" t="s">
        <v>380</v>
      </c>
      <c r="E4462" s="12" t="s">
        <v>369</v>
      </c>
      <c r="F4462" s="12">
        <v>7</v>
      </c>
      <c r="G4462" s="15">
        <v>37188.810467999996</v>
      </c>
    </row>
    <row r="4463" spans="1:7" x14ac:dyDescent="0.2">
      <c r="A4463" s="12" t="s">
        <v>454</v>
      </c>
      <c r="B4463" s="12" t="s">
        <v>11</v>
      </c>
      <c r="C4463" s="12">
        <v>2014</v>
      </c>
      <c r="D4463" s="12" t="s">
        <v>380</v>
      </c>
      <c r="E4463" s="12" t="s">
        <v>370</v>
      </c>
      <c r="F4463" s="12">
        <v>8</v>
      </c>
      <c r="G4463" s="15">
        <v>9283.6564109999981</v>
      </c>
    </row>
    <row r="4464" spans="1:7" x14ac:dyDescent="0.2">
      <c r="A4464" s="12" t="s">
        <v>454</v>
      </c>
      <c r="B4464" s="12" t="s">
        <v>11</v>
      </c>
      <c r="C4464" s="12">
        <v>2014</v>
      </c>
      <c r="D4464" s="12" t="s">
        <v>380</v>
      </c>
      <c r="E4464" s="12" t="s">
        <v>371</v>
      </c>
      <c r="F4464" s="12">
        <v>9</v>
      </c>
      <c r="G4464" s="15">
        <v>81873.180107000022</v>
      </c>
    </row>
    <row r="4465" spans="1:7" x14ac:dyDescent="0.2">
      <c r="A4465" s="12" t="s">
        <v>454</v>
      </c>
      <c r="B4465" s="12" t="s">
        <v>11</v>
      </c>
      <c r="C4465" s="12">
        <v>2014</v>
      </c>
      <c r="D4465" s="12" t="s">
        <v>381</v>
      </c>
      <c r="E4465" s="12" t="s">
        <v>372</v>
      </c>
      <c r="F4465" s="12">
        <v>10</v>
      </c>
      <c r="G4465" s="15">
        <v>148990.04255899979</v>
      </c>
    </row>
    <row r="4466" spans="1:7" x14ac:dyDescent="0.2">
      <c r="A4466" s="12" t="s">
        <v>454</v>
      </c>
      <c r="B4466" s="12" t="s">
        <v>11</v>
      </c>
      <c r="C4466" s="12">
        <v>2014</v>
      </c>
      <c r="D4466" s="12" t="s">
        <v>381</v>
      </c>
      <c r="E4466" s="12" t="s">
        <v>373</v>
      </c>
      <c r="F4466" s="12">
        <v>11</v>
      </c>
      <c r="G4466" s="15">
        <v>239297.98452899972</v>
      </c>
    </row>
    <row r="4467" spans="1:7" x14ac:dyDescent="0.2">
      <c r="A4467" s="12" t="s">
        <v>454</v>
      </c>
      <c r="B4467" s="12" t="s">
        <v>11</v>
      </c>
      <c r="C4467" s="12">
        <v>2014</v>
      </c>
      <c r="D4467" s="12" t="s">
        <v>381</v>
      </c>
      <c r="E4467" s="12" t="s">
        <v>374</v>
      </c>
      <c r="F4467" s="12">
        <v>12</v>
      </c>
      <c r="G4467" s="15">
        <v>307408.23439199972</v>
      </c>
    </row>
    <row r="4468" spans="1:7" x14ac:dyDescent="0.2">
      <c r="A4468" s="12" t="s">
        <v>454</v>
      </c>
      <c r="B4468" s="12" t="s">
        <v>74</v>
      </c>
      <c r="C4468" s="12">
        <v>2014</v>
      </c>
      <c r="D4468" s="12" t="s">
        <v>379</v>
      </c>
      <c r="E4468" s="12" t="s">
        <v>368</v>
      </c>
      <c r="F4468" s="12">
        <v>6</v>
      </c>
      <c r="G4468" s="15">
        <v>3556</v>
      </c>
    </row>
    <row r="4469" spans="1:7" x14ac:dyDescent="0.2">
      <c r="A4469" s="12" t="s">
        <v>454</v>
      </c>
      <c r="B4469" s="12" t="s">
        <v>74</v>
      </c>
      <c r="C4469" s="12">
        <v>2014</v>
      </c>
      <c r="D4469" s="12" t="s">
        <v>380</v>
      </c>
      <c r="E4469" s="12" t="s">
        <v>369</v>
      </c>
      <c r="F4469" s="12">
        <v>7</v>
      </c>
      <c r="G4469" s="15">
        <v>35784</v>
      </c>
    </row>
    <row r="4470" spans="1:7" x14ac:dyDescent="0.2">
      <c r="A4470" s="12" t="s">
        <v>454</v>
      </c>
      <c r="B4470" s="12" t="s">
        <v>74</v>
      </c>
      <c r="C4470" s="12">
        <v>2014</v>
      </c>
      <c r="D4470" s="12" t="s">
        <v>380</v>
      </c>
      <c r="E4470" s="12" t="s">
        <v>370</v>
      </c>
      <c r="F4470" s="12">
        <v>8</v>
      </c>
      <c r="G4470" s="15">
        <v>9100</v>
      </c>
    </row>
    <row r="4471" spans="1:7" x14ac:dyDescent="0.2">
      <c r="A4471" s="12" t="s">
        <v>454</v>
      </c>
      <c r="B4471" s="12" t="s">
        <v>74</v>
      </c>
      <c r="C4471" s="12">
        <v>2014</v>
      </c>
      <c r="D4471" s="12" t="s">
        <v>380</v>
      </c>
      <c r="E4471" s="12" t="s">
        <v>371</v>
      </c>
      <c r="F4471" s="12">
        <v>9</v>
      </c>
      <c r="G4471" s="15">
        <v>82236</v>
      </c>
    </row>
    <row r="4472" spans="1:7" x14ac:dyDescent="0.2">
      <c r="A4472" s="12" t="s">
        <v>454</v>
      </c>
      <c r="B4472" s="12" t="s">
        <v>74</v>
      </c>
      <c r="C4472" s="12">
        <v>2014</v>
      </c>
      <c r="D4472" s="12" t="s">
        <v>381</v>
      </c>
      <c r="E4472" s="12" t="s">
        <v>372</v>
      </c>
      <c r="F4472" s="12">
        <v>10</v>
      </c>
      <c r="G4472" s="15">
        <v>164668</v>
      </c>
    </row>
    <row r="4473" spans="1:7" x14ac:dyDescent="0.2">
      <c r="A4473" s="12" t="s">
        <v>454</v>
      </c>
      <c r="B4473" s="12" t="s">
        <v>74</v>
      </c>
      <c r="C4473" s="12">
        <v>2014</v>
      </c>
      <c r="D4473" s="12" t="s">
        <v>381</v>
      </c>
      <c r="E4473" s="12" t="s">
        <v>373</v>
      </c>
      <c r="F4473" s="12">
        <v>11</v>
      </c>
      <c r="G4473" s="15">
        <v>250012</v>
      </c>
    </row>
    <row r="4474" spans="1:7" x14ac:dyDescent="0.2">
      <c r="A4474" s="12" t="s">
        <v>454</v>
      </c>
      <c r="B4474" s="12" t="s">
        <v>74</v>
      </c>
      <c r="C4474" s="12">
        <v>2014</v>
      </c>
      <c r="D4474" s="12" t="s">
        <v>381</v>
      </c>
      <c r="E4474" s="12" t="s">
        <v>374</v>
      </c>
      <c r="F4474" s="12">
        <v>12</v>
      </c>
      <c r="G4474" s="15">
        <v>346108</v>
      </c>
    </row>
    <row r="4475" spans="1:7" x14ac:dyDescent="0.2">
      <c r="A4475" s="12" t="s">
        <v>456</v>
      </c>
      <c r="B4475" s="12" t="s">
        <v>4</v>
      </c>
      <c r="C4475" s="12">
        <v>2010</v>
      </c>
      <c r="D4475" s="12" t="s">
        <v>381</v>
      </c>
      <c r="E4475" s="12" t="s">
        <v>373</v>
      </c>
      <c r="F4475" s="12">
        <v>11</v>
      </c>
      <c r="G4475" s="15">
        <v>188</v>
      </c>
    </row>
    <row r="4476" spans="1:7" x14ac:dyDescent="0.2">
      <c r="A4476" s="12" t="s">
        <v>456</v>
      </c>
      <c r="B4476" s="12" t="s">
        <v>4</v>
      </c>
      <c r="C4476" s="12">
        <v>2011</v>
      </c>
      <c r="D4476" s="12" t="s">
        <v>381</v>
      </c>
      <c r="E4476" s="12" t="s">
        <v>372</v>
      </c>
      <c r="F4476" s="12">
        <v>10</v>
      </c>
      <c r="G4476" s="15">
        <v>177.18</v>
      </c>
    </row>
    <row r="4477" spans="1:7" x14ac:dyDescent="0.2">
      <c r="A4477" s="12" t="s">
        <v>456</v>
      </c>
      <c r="B4477" s="12" t="s">
        <v>4</v>
      </c>
      <c r="C4477" s="12">
        <v>2012</v>
      </c>
      <c r="D4477" s="12" t="s">
        <v>380</v>
      </c>
      <c r="E4477" s="12" t="s">
        <v>371</v>
      </c>
      <c r="F4477" s="12">
        <v>9</v>
      </c>
      <c r="G4477" s="15">
        <v>167.97</v>
      </c>
    </row>
    <row r="4478" spans="1:7" x14ac:dyDescent="0.2">
      <c r="A4478" s="12" t="s">
        <v>456</v>
      </c>
      <c r="B4478" s="12" t="s">
        <v>4</v>
      </c>
      <c r="C4478" s="12">
        <v>2012</v>
      </c>
      <c r="D4478" s="12" t="s">
        <v>381</v>
      </c>
      <c r="E4478" s="12" t="s">
        <v>372</v>
      </c>
      <c r="F4478" s="12">
        <v>10</v>
      </c>
      <c r="G4478" s="15">
        <v>166.98000000000002</v>
      </c>
    </row>
    <row r="4479" spans="1:7" x14ac:dyDescent="0.2">
      <c r="A4479" s="12" t="s">
        <v>456</v>
      </c>
      <c r="B4479" s="12" t="s">
        <v>4</v>
      </c>
      <c r="C4479" s="12">
        <v>2012</v>
      </c>
      <c r="D4479" s="12" t="s">
        <v>382</v>
      </c>
      <c r="E4479" s="12" t="s">
        <v>376</v>
      </c>
      <c r="F4479" s="12">
        <v>2</v>
      </c>
      <c r="G4479" s="15">
        <v>166.35</v>
      </c>
    </row>
    <row r="4480" spans="1:7" x14ac:dyDescent="0.2">
      <c r="A4480" s="12" t="s">
        <v>456</v>
      </c>
      <c r="B4480" s="12" t="s">
        <v>4</v>
      </c>
      <c r="C4480" s="12">
        <v>2011</v>
      </c>
      <c r="D4480" s="12" t="s">
        <v>382</v>
      </c>
      <c r="E4480" s="12" t="s">
        <v>375</v>
      </c>
      <c r="F4480" s="12">
        <v>1</v>
      </c>
      <c r="G4480" s="15">
        <v>164.04000000000002</v>
      </c>
    </row>
    <row r="4481" spans="1:7" x14ac:dyDescent="0.2">
      <c r="A4481" s="12" t="s">
        <v>456</v>
      </c>
      <c r="B4481" s="12" t="s">
        <v>4</v>
      </c>
      <c r="C4481" s="12">
        <v>2011</v>
      </c>
      <c r="D4481" s="12" t="s">
        <v>381</v>
      </c>
      <c r="E4481" s="12" t="s">
        <v>374</v>
      </c>
      <c r="F4481" s="12">
        <v>12</v>
      </c>
      <c r="G4481" s="15">
        <v>163.12</v>
      </c>
    </row>
    <row r="4482" spans="1:7" x14ac:dyDescent="0.2">
      <c r="A4482" s="12" t="s">
        <v>456</v>
      </c>
      <c r="B4482" s="12" t="s">
        <v>4</v>
      </c>
      <c r="C4482" s="12">
        <v>2010</v>
      </c>
      <c r="D4482" s="12" t="s">
        <v>379</v>
      </c>
      <c r="E4482" s="12" t="s">
        <v>368</v>
      </c>
      <c r="F4482" s="12">
        <v>6</v>
      </c>
      <c r="G4482" s="15">
        <v>159</v>
      </c>
    </row>
    <row r="4483" spans="1:7" x14ac:dyDescent="0.2">
      <c r="A4483" s="12" t="s">
        <v>456</v>
      </c>
      <c r="B4483" s="12" t="s">
        <v>4</v>
      </c>
      <c r="C4483" s="12">
        <v>2010</v>
      </c>
      <c r="D4483" s="12" t="s">
        <v>381</v>
      </c>
      <c r="E4483" s="12" t="s">
        <v>372</v>
      </c>
      <c r="F4483" s="12">
        <v>10</v>
      </c>
      <c r="G4483" s="15">
        <v>158.97</v>
      </c>
    </row>
    <row r="4484" spans="1:7" x14ac:dyDescent="0.2">
      <c r="A4484" s="12" t="s">
        <v>456</v>
      </c>
      <c r="B4484" s="12" t="s">
        <v>4</v>
      </c>
      <c r="C4484" s="12">
        <v>2011</v>
      </c>
      <c r="D4484" s="12" t="s">
        <v>380</v>
      </c>
      <c r="E4484" s="12" t="s">
        <v>371</v>
      </c>
      <c r="F4484" s="12">
        <v>9</v>
      </c>
      <c r="G4484" s="15">
        <v>152.92000000000002</v>
      </c>
    </row>
    <row r="4485" spans="1:7" x14ac:dyDescent="0.2">
      <c r="A4485" s="12" t="s">
        <v>456</v>
      </c>
      <c r="B4485" s="12" t="s">
        <v>4</v>
      </c>
      <c r="C4485" s="12">
        <v>2011</v>
      </c>
      <c r="D4485" s="12" t="s">
        <v>379</v>
      </c>
      <c r="E4485" s="12" t="s">
        <v>368</v>
      </c>
      <c r="F4485" s="12">
        <v>6</v>
      </c>
      <c r="G4485" s="15">
        <v>150.88</v>
      </c>
    </row>
    <row r="4486" spans="1:7" x14ac:dyDescent="0.2">
      <c r="A4486" s="12" t="s">
        <v>456</v>
      </c>
      <c r="B4486" s="12" t="s">
        <v>4</v>
      </c>
      <c r="C4486" s="12">
        <v>2012</v>
      </c>
      <c r="D4486" s="12" t="s">
        <v>382</v>
      </c>
      <c r="E4486" s="12" t="s">
        <v>375</v>
      </c>
      <c r="F4486" s="12">
        <v>1</v>
      </c>
      <c r="G4486" s="15">
        <v>147.36000000000001</v>
      </c>
    </row>
    <row r="4487" spans="1:7" x14ac:dyDescent="0.2">
      <c r="A4487" s="12" t="s">
        <v>456</v>
      </c>
      <c r="B4487" s="12" t="s">
        <v>4</v>
      </c>
      <c r="C4487" s="12">
        <v>2012</v>
      </c>
      <c r="D4487" s="12" t="s">
        <v>381</v>
      </c>
      <c r="E4487" s="12" t="s">
        <v>373</v>
      </c>
      <c r="F4487" s="12">
        <v>11</v>
      </c>
      <c r="G4487" s="15">
        <v>144.28</v>
      </c>
    </row>
    <row r="4488" spans="1:7" x14ac:dyDescent="0.2">
      <c r="A4488" s="12" t="s">
        <v>456</v>
      </c>
      <c r="B4488" s="12" t="s">
        <v>4</v>
      </c>
      <c r="C4488" s="12">
        <v>2010</v>
      </c>
      <c r="D4488" s="12" t="s">
        <v>381</v>
      </c>
      <c r="E4488" s="12" t="s">
        <v>374</v>
      </c>
      <c r="F4488" s="12">
        <v>12</v>
      </c>
      <c r="G4488" s="15">
        <v>140.39999999999998</v>
      </c>
    </row>
    <row r="4489" spans="1:7" x14ac:dyDescent="0.2">
      <c r="A4489" s="12" t="s">
        <v>456</v>
      </c>
      <c r="B4489" s="12" t="s">
        <v>4</v>
      </c>
      <c r="C4489" s="12">
        <v>2011</v>
      </c>
      <c r="D4489" s="12" t="s">
        <v>379</v>
      </c>
      <c r="E4489" s="12" t="s">
        <v>367</v>
      </c>
      <c r="F4489" s="12">
        <v>5</v>
      </c>
      <c r="G4489" s="15">
        <v>126.34</v>
      </c>
    </row>
    <row r="4490" spans="1:7" x14ac:dyDescent="0.2">
      <c r="A4490" s="12" t="s">
        <v>456</v>
      </c>
      <c r="B4490" s="12" t="s">
        <v>4</v>
      </c>
      <c r="C4490" s="12">
        <v>2012</v>
      </c>
      <c r="D4490" s="12" t="s">
        <v>382</v>
      </c>
      <c r="E4490" s="12" t="s">
        <v>377</v>
      </c>
      <c r="F4490" s="12">
        <v>3</v>
      </c>
      <c r="G4490" s="15">
        <v>124.01</v>
      </c>
    </row>
    <row r="4491" spans="1:7" x14ac:dyDescent="0.2">
      <c r="A4491" s="12" t="s">
        <v>456</v>
      </c>
      <c r="B4491" s="12" t="s">
        <v>4</v>
      </c>
      <c r="C4491" s="12">
        <v>2012</v>
      </c>
      <c r="D4491" s="12" t="s">
        <v>380</v>
      </c>
      <c r="E4491" s="12" t="s">
        <v>369</v>
      </c>
      <c r="F4491" s="12">
        <v>7</v>
      </c>
      <c r="G4491" s="15">
        <v>121.10999999999999</v>
      </c>
    </row>
    <row r="4492" spans="1:7" x14ac:dyDescent="0.2">
      <c r="A4492" s="12" t="s">
        <v>456</v>
      </c>
      <c r="B4492" s="12" t="s">
        <v>4</v>
      </c>
      <c r="C4492" s="12">
        <v>2012</v>
      </c>
      <c r="D4492" s="12" t="s">
        <v>379</v>
      </c>
      <c r="E4492" s="12" t="s">
        <v>368</v>
      </c>
      <c r="F4492" s="12">
        <v>6</v>
      </c>
      <c r="G4492" s="15">
        <v>112.84</v>
      </c>
    </row>
    <row r="4493" spans="1:7" x14ac:dyDescent="0.2">
      <c r="A4493" s="12" t="s">
        <v>456</v>
      </c>
      <c r="B4493" s="12" t="s">
        <v>4</v>
      </c>
      <c r="C4493" s="12">
        <v>2012</v>
      </c>
      <c r="D4493" s="12" t="s">
        <v>380</v>
      </c>
      <c r="E4493" s="12" t="s">
        <v>370</v>
      </c>
      <c r="F4493" s="12">
        <v>8</v>
      </c>
      <c r="G4493" s="15">
        <v>109.13</v>
      </c>
    </row>
    <row r="4494" spans="1:7" x14ac:dyDescent="0.2">
      <c r="A4494" s="12" t="s">
        <v>456</v>
      </c>
      <c r="B4494" s="12" t="s">
        <v>4</v>
      </c>
      <c r="C4494" s="12">
        <v>2010</v>
      </c>
      <c r="D4494" s="12" t="s">
        <v>380</v>
      </c>
      <c r="E4494" s="12" t="s">
        <v>370</v>
      </c>
      <c r="F4494" s="12">
        <v>8</v>
      </c>
      <c r="G4494" s="15">
        <v>103.06</v>
      </c>
    </row>
    <row r="4495" spans="1:7" x14ac:dyDescent="0.2">
      <c r="A4495" s="12" t="s">
        <v>456</v>
      </c>
      <c r="B4495" s="12" t="s">
        <v>4</v>
      </c>
      <c r="C4495" s="12">
        <v>2010</v>
      </c>
      <c r="D4495" s="12" t="s">
        <v>380</v>
      </c>
      <c r="E4495" s="12" t="s">
        <v>371</v>
      </c>
      <c r="F4495" s="12">
        <v>9</v>
      </c>
      <c r="G4495" s="15">
        <v>102.61</v>
      </c>
    </row>
    <row r="4496" spans="1:7" x14ac:dyDescent="0.2">
      <c r="A4496" s="12" t="s">
        <v>434</v>
      </c>
      <c r="B4496" s="12" t="s">
        <v>4</v>
      </c>
      <c r="C4496" s="12">
        <v>2010</v>
      </c>
      <c r="D4496" s="12" t="s">
        <v>380</v>
      </c>
      <c r="E4496" s="12" t="s">
        <v>370</v>
      </c>
      <c r="F4496" s="12">
        <v>8</v>
      </c>
      <c r="G4496" s="15">
        <v>90.62</v>
      </c>
    </row>
    <row r="4497" spans="1:7" x14ac:dyDescent="0.2">
      <c r="A4497" s="12" t="s">
        <v>434</v>
      </c>
      <c r="B4497" s="12" t="s">
        <v>4</v>
      </c>
      <c r="C4497" s="12">
        <v>2010</v>
      </c>
      <c r="D4497" s="12" t="s">
        <v>380</v>
      </c>
      <c r="E4497" s="12" t="s">
        <v>369</v>
      </c>
      <c r="F4497" s="12">
        <v>7</v>
      </c>
      <c r="G4497" s="15">
        <v>41.95</v>
      </c>
    </row>
    <row r="4498" spans="1:7" x14ac:dyDescent="0.2">
      <c r="A4498" s="12" t="s">
        <v>412</v>
      </c>
      <c r="B4498" s="12" t="s">
        <v>4</v>
      </c>
      <c r="C4498" s="12">
        <v>2013</v>
      </c>
      <c r="D4498" s="12" t="s">
        <v>380</v>
      </c>
      <c r="E4498" s="12" t="s">
        <v>370</v>
      </c>
      <c r="F4498" s="12">
        <v>8</v>
      </c>
      <c r="G4498" s="15">
        <v>0</v>
      </c>
    </row>
    <row r="4499" spans="1:7" x14ac:dyDescent="0.2">
      <c r="A4499" s="12" t="s">
        <v>416</v>
      </c>
      <c r="B4499" s="12" t="s">
        <v>4</v>
      </c>
      <c r="C4499" s="12">
        <v>2010</v>
      </c>
      <c r="D4499" s="12" t="s">
        <v>382</v>
      </c>
      <c r="E4499" s="12" t="s">
        <v>376</v>
      </c>
      <c r="F4499" s="12">
        <v>2</v>
      </c>
      <c r="G4499" s="15">
        <v>0</v>
      </c>
    </row>
    <row r="4500" spans="1:7" x14ac:dyDescent="0.2">
      <c r="A4500" s="12" t="s">
        <v>416</v>
      </c>
      <c r="B4500" s="12" t="s">
        <v>4</v>
      </c>
      <c r="C4500" s="12">
        <v>2010</v>
      </c>
      <c r="D4500" s="12" t="s">
        <v>379</v>
      </c>
      <c r="E4500" s="12" t="s">
        <v>366</v>
      </c>
      <c r="F4500" s="12">
        <v>4</v>
      </c>
      <c r="G4500" s="15">
        <v>0</v>
      </c>
    </row>
    <row r="4501" spans="1:7" x14ac:dyDescent="0.2">
      <c r="A4501" s="12" t="s">
        <v>416</v>
      </c>
      <c r="B4501" s="12" t="s">
        <v>4</v>
      </c>
      <c r="C4501" s="12">
        <v>2010</v>
      </c>
      <c r="D4501" s="12" t="s">
        <v>379</v>
      </c>
      <c r="E4501" s="12" t="s">
        <v>368</v>
      </c>
      <c r="F4501" s="12">
        <v>6</v>
      </c>
      <c r="G4501" s="15">
        <v>0</v>
      </c>
    </row>
    <row r="4502" spans="1:7" x14ac:dyDescent="0.2">
      <c r="A4502" s="12" t="s">
        <v>416</v>
      </c>
      <c r="B4502" s="12" t="s">
        <v>4</v>
      </c>
      <c r="C4502" s="12">
        <v>2010</v>
      </c>
      <c r="D4502" s="12" t="s">
        <v>380</v>
      </c>
      <c r="E4502" s="12" t="s">
        <v>369</v>
      </c>
      <c r="F4502" s="12">
        <v>7</v>
      </c>
      <c r="G4502" s="15">
        <v>0</v>
      </c>
    </row>
    <row r="4503" spans="1:7" x14ac:dyDescent="0.2">
      <c r="A4503" s="12" t="s">
        <v>416</v>
      </c>
      <c r="B4503" s="12" t="s">
        <v>4</v>
      </c>
      <c r="C4503" s="12">
        <v>2010</v>
      </c>
      <c r="D4503" s="12" t="s">
        <v>380</v>
      </c>
      <c r="E4503" s="12" t="s">
        <v>370</v>
      </c>
      <c r="F4503" s="12">
        <v>8</v>
      </c>
      <c r="G4503" s="15">
        <v>0</v>
      </c>
    </row>
    <row r="4504" spans="1:7" x14ac:dyDescent="0.2">
      <c r="A4504" s="12" t="s">
        <v>416</v>
      </c>
      <c r="B4504" s="12" t="s">
        <v>4</v>
      </c>
      <c r="C4504" s="12">
        <v>2010</v>
      </c>
      <c r="D4504" s="12" t="s">
        <v>380</v>
      </c>
      <c r="E4504" s="12" t="s">
        <v>371</v>
      </c>
      <c r="F4504" s="12">
        <v>9</v>
      </c>
      <c r="G4504" s="15">
        <v>0</v>
      </c>
    </row>
    <row r="4505" spans="1:7" x14ac:dyDescent="0.2">
      <c r="A4505" s="12" t="s">
        <v>416</v>
      </c>
      <c r="B4505" s="12" t="s">
        <v>4</v>
      </c>
      <c r="C4505" s="12">
        <v>2010</v>
      </c>
      <c r="D4505" s="12" t="s">
        <v>381</v>
      </c>
      <c r="E4505" s="12" t="s">
        <v>372</v>
      </c>
      <c r="F4505" s="12">
        <v>10</v>
      </c>
      <c r="G4505" s="15">
        <v>0</v>
      </c>
    </row>
    <row r="4506" spans="1:7" x14ac:dyDescent="0.2">
      <c r="A4506" s="12" t="s">
        <v>416</v>
      </c>
      <c r="B4506" s="12" t="s">
        <v>4</v>
      </c>
      <c r="C4506" s="12">
        <v>2010</v>
      </c>
      <c r="D4506" s="12" t="s">
        <v>381</v>
      </c>
      <c r="E4506" s="12" t="s">
        <v>373</v>
      </c>
      <c r="F4506" s="12">
        <v>11</v>
      </c>
      <c r="G4506" s="15">
        <v>0</v>
      </c>
    </row>
    <row r="4507" spans="1:7" x14ac:dyDescent="0.2">
      <c r="A4507" s="12" t="s">
        <v>416</v>
      </c>
      <c r="B4507" s="12" t="s">
        <v>4</v>
      </c>
      <c r="C4507" s="12">
        <v>2010</v>
      </c>
      <c r="D4507" s="12" t="s">
        <v>381</v>
      </c>
      <c r="E4507" s="12" t="s">
        <v>374</v>
      </c>
      <c r="F4507" s="12">
        <v>12</v>
      </c>
      <c r="G4507" s="15">
        <v>0</v>
      </c>
    </row>
    <row r="4508" spans="1:7" x14ac:dyDescent="0.2">
      <c r="A4508" s="12" t="s">
        <v>416</v>
      </c>
      <c r="B4508" s="12" t="s">
        <v>4</v>
      </c>
      <c r="C4508" s="12">
        <v>2011</v>
      </c>
      <c r="D4508" s="12" t="s">
        <v>382</v>
      </c>
      <c r="E4508" s="12" t="s">
        <v>375</v>
      </c>
      <c r="F4508" s="12">
        <v>1</v>
      </c>
      <c r="G4508" s="15">
        <v>0</v>
      </c>
    </row>
    <row r="4509" spans="1:7" x14ac:dyDescent="0.2">
      <c r="A4509" s="12" t="s">
        <v>416</v>
      </c>
      <c r="B4509" s="12" t="s">
        <v>4</v>
      </c>
      <c r="C4509" s="12">
        <v>2011</v>
      </c>
      <c r="D4509" s="12" t="s">
        <v>382</v>
      </c>
      <c r="E4509" s="12" t="s">
        <v>376</v>
      </c>
      <c r="F4509" s="12">
        <v>2</v>
      </c>
      <c r="G4509" s="15">
        <v>0</v>
      </c>
    </row>
    <row r="4510" spans="1:7" x14ac:dyDescent="0.2">
      <c r="A4510" s="12" t="s">
        <v>416</v>
      </c>
      <c r="B4510" s="12" t="s">
        <v>4</v>
      </c>
      <c r="C4510" s="12">
        <v>2011</v>
      </c>
      <c r="D4510" s="12" t="s">
        <v>382</v>
      </c>
      <c r="E4510" s="12" t="s">
        <v>377</v>
      </c>
      <c r="F4510" s="12">
        <v>3</v>
      </c>
      <c r="G4510" s="15">
        <v>0</v>
      </c>
    </row>
    <row r="4511" spans="1:7" x14ac:dyDescent="0.2">
      <c r="A4511" s="12" t="s">
        <v>416</v>
      </c>
      <c r="B4511" s="12" t="s">
        <v>4</v>
      </c>
      <c r="C4511" s="12">
        <v>2011</v>
      </c>
      <c r="D4511" s="12" t="s">
        <v>379</v>
      </c>
      <c r="E4511" s="12" t="s">
        <v>366</v>
      </c>
      <c r="F4511" s="12">
        <v>4</v>
      </c>
      <c r="G4511" s="15">
        <v>0</v>
      </c>
    </row>
    <row r="4512" spans="1:7" x14ac:dyDescent="0.2">
      <c r="A4512" s="12" t="s">
        <v>416</v>
      </c>
      <c r="B4512" s="12" t="s">
        <v>4</v>
      </c>
      <c r="C4512" s="12">
        <v>2011</v>
      </c>
      <c r="D4512" s="12" t="s">
        <v>379</v>
      </c>
      <c r="E4512" s="12" t="s">
        <v>367</v>
      </c>
      <c r="F4512" s="12">
        <v>5</v>
      </c>
      <c r="G4512" s="15">
        <v>0</v>
      </c>
    </row>
    <row r="4513" spans="1:7" x14ac:dyDescent="0.2">
      <c r="A4513" s="12" t="s">
        <v>426</v>
      </c>
      <c r="B4513" s="12" t="s">
        <v>4</v>
      </c>
      <c r="C4513" s="12">
        <v>2014</v>
      </c>
      <c r="D4513" s="12" t="s">
        <v>380</v>
      </c>
      <c r="E4513" s="12" t="s">
        <v>369</v>
      </c>
      <c r="F4513" s="12">
        <v>7</v>
      </c>
      <c r="G4513" s="15">
        <v>0</v>
      </c>
    </row>
    <row r="4514" spans="1:7" x14ac:dyDescent="0.2">
      <c r="A4514" s="12" t="s">
        <v>426</v>
      </c>
      <c r="B4514" s="12" t="s">
        <v>4</v>
      </c>
      <c r="C4514" s="12">
        <v>2014</v>
      </c>
      <c r="D4514" s="12" t="s">
        <v>380</v>
      </c>
      <c r="E4514" s="12" t="s">
        <v>370</v>
      </c>
      <c r="F4514" s="12">
        <v>8</v>
      </c>
      <c r="G4514" s="15">
        <v>0</v>
      </c>
    </row>
    <row r="4515" spans="1:7" x14ac:dyDescent="0.2">
      <c r="A4515" s="12" t="s">
        <v>426</v>
      </c>
      <c r="B4515" s="12" t="s">
        <v>4</v>
      </c>
      <c r="C4515" s="12">
        <v>2014</v>
      </c>
      <c r="D4515" s="12" t="s">
        <v>380</v>
      </c>
      <c r="E4515" s="12" t="s">
        <v>371</v>
      </c>
      <c r="F4515" s="12">
        <v>9</v>
      </c>
      <c r="G4515" s="15">
        <v>0</v>
      </c>
    </row>
    <row r="4516" spans="1:7" x14ac:dyDescent="0.2">
      <c r="A4516" s="12" t="s">
        <v>427</v>
      </c>
      <c r="B4516" s="12" t="s">
        <v>4</v>
      </c>
      <c r="C4516" s="12">
        <v>2014</v>
      </c>
      <c r="D4516" s="12" t="s">
        <v>380</v>
      </c>
      <c r="E4516" s="12" t="s">
        <v>369</v>
      </c>
      <c r="F4516" s="12">
        <v>7</v>
      </c>
      <c r="G4516" s="15">
        <v>0</v>
      </c>
    </row>
    <row r="4517" spans="1:7" x14ac:dyDescent="0.2">
      <c r="A4517" s="12" t="s">
        <v>427</v>
      </c>
      <c r="B4517" s="12" t="s">
        <v>4</v>
      </c>
      <c r="C4517" s="12">
        <v>2014</v>
      </c>
      <c r="D4517" s="12" t="s">
        <v>380</v>
      </c>
      <c r="E4517" s="12" t="s">
        <v>370</v>
      </c>
      <c r="F4517" s="12">
        <v>8</v>
      </c>
      <c r="G4517" s="15">
        <v>0</v>
      </c>
    </row>
    <row r="4518" spans="1:7" x14ac:dyDescent="0.2">
      <c r="A4518" s="12" t="s">
        <v>427</v>
      </c>
      <c r="B4518" s="12" t="s">
        <v>4</v>
      </c>
      <c r="C4518" s="12">
        <v>2014</v>
      </c>
      <c r="D4518" s="12" t="s">
        <v>381</v>
      </c>
      <c r="E4518" s="12" t="s">
        <v>373</v>
      </c>
      <c r="F4518" s="12">
        <v>11</v>
      </c>
      <c r="G4518" s="15">
        <v>0</v>
      </c>
    </row>
    <row r="4519" spans="1:7" x14ac:dyDescent="0.2">
      <c r="A4519" s="12" t="s">
        <v>427</v>
      </c>
      <c r="B4519" s="12" t="s">
        <v>4</v>
      </c>
      <c r="C4519" s="12">
        <v>2014</v>
      </c>
      <c r="D4519" s="12" t="s">
        <v>381</v>
      </c>
      <c r="E4519" s="12" t="s">
        <v>374</v>
      </c>
      <c r="F4519" s="12">
        <v>12</v>
      </c>
      <c r="G4519" s="15">
        <v>0</v>
      </c>
    </row>
    <row r="4520" spans="1:7" x14ac:dyDescent="0.2">
      <c r="A4520" s="12" t="s">
        <v>431</v>
      </c>
      <c r="B4520" s="12" t="s">
        <v>4</v>
      </c>
      <c r="C4520" s="12">
        <v>2012</v>
      </c>
      <c r="D4520" s="12" t="s">
        <v>381</v>
      </c>
      <c r="E4520" s="12" t="s">
        <v>373</v>
      </c>
      <c r="F4520" s="12">
        <v>11</v>
      </c>
      <c r="G4520" s="15">
        <v>0</v>
      </c>
    </row>
    <row r="4521" spans="1:7" x14ac:dyDescent="0.2">
      <c r="A4521" s="12" t="s">
        <v>431</v>
      </c>
      <c r="B4521" s="12" t="s">
        <v>4</v>
      </c>
      <c r="C4521" s="12">
        <v>2012</v>
      </c>
      <c r="D4521" s="12" t="s">
        <v>381</v>
      </c>
      <c r="E4521" s="12" t="s">
        <v>374</v>
      </c>
      <c r="F4521" s="12">
        <v>12</v>
      </c>
      <c r="G4521" s="15">
        <v>0</v>
      </c>
    </row>
    <row r="4522" spans="1:7" x14ac:dyDescent="0.2">
      <c r="A4522" s="12" t="s">
        <v>431</v>
      </c>
      <c r="B4522" s="12" t="s">
        <v>4</v>
      </c>
      <c r="C4522" s="12">
        <v>2013</v>
      </c>
      <c r="D4522" s="12" t="s">
        <v>382</v>
      </c>
      <c r="E4522" s="12" t="s">
        <v>375</v>
      </c>
      <c r="F4522" s="12">
        <v>1</v>
      </c>
      <c r="G4522" s="15">
        <v>0</v>
      </c>
    </row>
    <row r="4523" spans="1:7" x14ac:dyDescent="0.2">
      <c r="A4523" s="12" t="s">
        <v>431</v>
      </c>
      <c r="B4523" s="12" t="s">
        <v>4</v>
      </c>
      <c r="C4523" s="12">
        <v>2013</v>
      </c>
      <c r="D4523" s="12" t="s">
        <v>382</v>
      </c>
      <c r="E4523" s="12" t="s">
        <v>377</v>
      </c>
      <c r="F4523" s="12">
        <v>3</v>
      </c>
      <c r="G4523" s="15">
        <v>0</v>
      </c>
    </row>
    <row r="4524" spans="1:7" x14ac:dyDescent="0.2">
      <c r="A4524" s="12" t="s">
        <v>432</v>
      </c>
      <c r="B4524" s="12" t="s">
        <v>4</v>
      </c>
      <c r="C4524" s="12">
        <v>2014</v>
      </c>
      <c r="D4524" s="12" t="s">
        <v>380</v>
      </c>
      <c r="E4524" s="12" t="s">
        <v>369</v>
      </c>
      <c r="F4524" s="12">
        <v>7</v>
      </c>
      <c r="G4524" s="15">
        <v>0</v>
      </c>
    </row>
    <row r="4525" spans="1:7" x14ac:dyDescent="0.2">
      <c r="A4525" s="12" t="s">
        <v>432</v>
      </c>
      <c r="B4525" s="12" t="s">
        <v>4</v>
      </c>
      <c r="C4525" s="12">
        <v>2014</v>
      </c>
      <c r="D4525" s="12" t="s">
        <v>380</v>
      </c>
      <c r="E4525" s="12" t="s">
        <v>370</v>
      </c>
      <c r="F4525" s="12">
        <v>8</v>
      </c>
      <c r="G4525" s="15">
        <v>0</v>
      </c>
    </row>
    <row r="4526" spans="1:7" x14ac:dyDescent="0.2">
      <c r="A4526" s="12" t="s">
        <v>432</v>
      </c>
      <c r="B4526" s="12" t="s">
        <v>4</v>
      </c>
      <c r="C4526" s="12">
        <v>2014</v>
      </c>
      <c r="D4526" s="12" t="s">
        <v>380</v>
      </c>
      <c r="E4526" s="12" t="s">
        <v>371</v>
      </c>
      <c r="F4526" s="12">
        <v>9</v>
      </c>
      <c r="G4526" s="15">
        <v>0</v>
      </c>
    </row>
    <row r="4527" spans="1:7" x14ac:dyDescent="0.2">
      <c r="A4527" s="12" t="s">
        <v>432</v>
      </c>
      <c r="B4527" s="12" t="s">
        <v>4</v>
      </c>
      <c r="C4527" s="12">
        <v>2014</v>
      </c>
      <c r="D4527" s="12" t="s">
        <v>381</v>
      </c>
      <c r="E4527" s="12" t="s">
        <v>373</v>
      </c>
      <c r="F4527" s="12">
        <v>11</v>
      </c>
      <c r="G4527" s="15">
        <v>0</v>
      </c>
    </row>
    <row r="4528" spans="1:7" x14ac:dyDescent="0.2">
      <c r="A4528" s="12" t="s">
        <v>433</v>
      </c>
      <c r="B4528" s="12" t="s">
        <v>4</v>
      </c>
      <c r="C4528" s="12">
        <v>2010</v>
      </c>
      <c r="D4528" s="12" t="s">
        <v>381</v>
      </c>
      <c r="E4528" s="12" t="s">
        <v>373</v>
      </c>
      <c r="F4528" s="12">
        <v>11</v>
      </c>
      <c r="G4528" s="15">
        <v>0</v>
      </c>
    </row>
    <row r="4529" spans="1:7" x14ac:dyDescent="0.2">
      <c r="A4529" s="12" t="s">
        <v>434</v>
      </c>
      <c r="B4529" s="12" t="s">
        <v>4</v>
      </c>
      <c r="C4529" s="12">
        <v>2010</v>
      </c>
      <c r="D4529" s="12" t="s">
        <v>379</v>
      </c>
      <c r="E4529" s="12" t="s">
        <v>368</v>
      </c>
      <c r="F4529" s="12">
        <v>6</v>
      </c>
      <c r="G4529" s="15">
        <v>0</v>
      </c>
    </row>
    <row r="4530" spans="1:7" x14ac:dyDescent="0.2">
      <c r="A4530" s="12" t="s">
        <v>434</v>
      </c>
      <c r="B4530" s="12" t="s">
        <v>4</v>
      </c>
      <c r="C4530" s="12">
        <v>2010</v>
      </c>
      <c r="D4530" s="12" t="s">
        <v>381</v>
      </c>
      <c r="E4530" s="12" t="s">
        <v>372</v>
      </c>
      <c r="F4530" s="12">
        <v>10</v>
      </c>
      <c r="G4530" s="15">
        <v>0</v>
      </c>
    </row>
    <row r="4531" spans="1:7" x14ac:dyDescent="0.2">
      <c r="A4531" s="12" t="s">
        <v>434</v>
      </c>
      <c r="B4531" s="12" t="s">
        <v>4</v>
      </c>
      <c r="C4531" s="12">
        <v>2010</v>
      </c>
      <c r="D4531" s="12" t="s">
        <v>381</v>
      </c>
      <c r="E4531" s="12" t="s">
        <v>374</v>
      </c>
      <c r="F4531" s="12">
        <v>12</v>
      </c>
      <c r="G4531" s="15">
        <v>0</v>
      </c>
    </row>
    <row r="4532" spans="1:7" x14ac:dyDescent="0.2">
      <c r="A4532" s="12" t="s">
        <v>434</v>
      </c>
      <c r="B4532" s="12" t="s">
        <v>4</v>
      </c>
      <c r="C4532" s="12">
        <v>2011</v>
      </c>
      <c r="D4532" s="12" t="s">
        <v>382</v>
      </c>
      <c r="E4532" s="12" t="s">
        <v>375</v>
      </c>
      <c r="F4532" s="12">
        <v>1</v>
      </c>
      <c r="G4532" s="15">
        <v>0</v>
      </c>
    </row>
    <row r="4533" spans="1:7" x14ac:dyDescent="0.2">
      <c r="A4533" s="12" t="s">
        <v>434</v>
      </c>
      <c r="B4533" s="12" t="s">
        <v>4</v>
      </c>
      <c r="C4533" s="12">
        <v>2011</v>
      </c>
      <c r="D4533" s="12" t="s">
        <v>382</v>
      </c>
      <c r="E4533" s="12" t="s">
        <v>376</v>
      </c>
      <c r="F4533" s="12">
        <v>2</v>
      </c>
      <c r="G4533" s="15">
        <v>0</v>
      </c>
    </row>
    <row r="4534" spans="1:7" x14ac:dyDescent="0.2">
      <c r="A4534" s="12" t="s">
        <v>434</v>
      </c>
      <c r="B4534" s="12" t="s">
        <v>4</v>
      </c>
      <c r="C4534" s="12">
        <v>2011</v>
      </c>
      <c r="D4534" s="12" t="s">
        <v>382</v>
      </c>
      <c r="E4534" s="12" t="s">
        <v>377</v>
      </c>
      <c r="F4534" s="12">
        <v>3</v>
      </c>
      <c r="G4534" s="15">
        <v>0</v>
      </c>
    </row>
    <row r="4535" spans="1:7" x14ac:dyDescent="0.2">
      <c r="A4535" s="12" t="s">
        <v>455</v>
      </c>
      <c r="B4535" s="12" t="s">
        <v>11</v>
      </c>
      <c r="C4535" s="12">
        <v>2010</v>
      </c>
      <c r="D4535" s="12" t="s">
        <v>382</v>
      </c>
      <c r="E4535" s="12" t="s">
        <v>375</v>
      </c>
      <c r="F4535" s="12">
        <v>1</v>
      </c>
      <c r="G4535" s="15">
        <v>161925.47373199998</v>
      </c>
    </row>
    <row r="4536" spans="1:7" x14ac:dyDescent="0.2">
      <c r="A4536" s="12" t="s">
        <v>455</v>
      </c>
      <c r="B4536" s="12" t="s">
        <v>11</v>
      </c>
      <c r="C4536" s="12">
        <v>2010</v>
      </c>
      <c r="D4536" s="12" t="s">
        <v>382</v>
      </c>
      <c r="E4536" s="12" t="s">
        <v>376</v>
      </c>
      <c r="F4536" s="12">
        <v>2</v>
      </c>
      <c r="G4536" s="15">
        <v>150502.180506</v>
      </c>
    </row>
    <row r="4537" spans="1:7" x14ac:dyDescent="0.2">
      <c r="A4537" s="12" t="s">
        <v>455</v>
      </c>
      <c r="B4537" s="12" t="s">
        <v>11</v>
      </c>
      <c r="C4537" s="12">
        <v>2010</v>
      </c>
      <c r="D4537" s="12" t="s">
        <v>382</v>
      </c>
      <c r="E4537" s="12" t="s">
        <v>377</v>
      </c>
      <c r="F4537" s="12">
        <v>3</v>
      </c>
      <c r="G4537" s="15">
        <v>167970.34844599984</v>
      </c>
    </row>
    <row r="4538" spans="1:7" x14ac:dyDescent="0.2">
      <c r="A4538" s="12" t="s">
        <v>455</v>
      </c>
      <c r="B4538" s="12" t="s">
        <v>11</v>
      </c>
      <c r="C4538" s="12">
        <v>2010</v>
      </c>
      <c r="D4538" s="12" t="s">
        <v>379</v>
      </c>
      <c r="E4538" s="12" t="s">
        <v>366</v>
      </c>
      <c r="F4538" s="12">
        <v>4</v>
      </c>
      <c r="G4538" s="15">
        <v>176599.20249399991</v>
      </c>
    </row>
    <row r="4539" spans="1:7" x14ac:dyDescent="0.2">
      <c r="A4539" s="12" t="s">
        <v>455</v>
      </c>
      <c r="B4539" s="12" t="s">
        <v>11</v>
      </c>
      <c r="C4539" s="12">
        <v>2010</v>
      </c>
      <c r="D4539" s="12" t="s">
        <v>379</v>
      </c>
      <c r="E4539" s="12" t="s">
        <v>367</v>
      </c>
      <c r="F4539" s="12">
        <v>5</v>
      </c>
      <c r="G4539" s="15">
        <v>137430.28508100001</v>
      </c>
    </row>
    <row r="4540" spans="1:7" x14ac:dyDescent="0.2">
      <c r="A4540" s="12" t="s">
        <v>455</v>
      </c>
      <c r="B4540" s="12" t="s">
        <v>11</v>
      </c>
      <c r="C4540" s="12">
        <v>2010</v>
      </c>
      <c r="D4540" s="12" t="s">
        <v>379</v>
      </c>
      <c r="E4540" s="12" t="s">
        <v>368</v>
      </c>
      <c r="F4540" s="12">
        <v>6</v>
      </c>
      <c r="G4540" s="15">
        <v>148888.65494099987</v>
      </c>
    </row>
    <row r="4541" spans="1:7" x14ac:dyDescent="0.2">
      <c r="A4541" s="12" t="s">
        <v>455</v>
      </c>
      <c r="B4541" s="12" t="s">
        <v>11</v>
      </c>
      <c r="C4541" s="12">
        <v>2010</v>
      </c>
      <c r="D4541" s="12" t="s">
        <v>380</v>
      </c>
      <c r="E4541" s="12" t="s">
        <v>369</v>
      </c>
      <c r="F4541" s="12">
        <v>7</v>
      </c>
      <c r="G4541" s="15">
        <v>125644.53321799997</v>
      </c>
    </row>
    <row r="4542" spans="1:7" x14ac:dyDescent="0.2">
      <c r="A4542" s="12" t="s">
        <v>455</v>
      </c>
      <c r="B4542" s="12" t="s">
        <v>11</v>
      </c>
      <c r="C4542" s="12">
        <v>2010</v>
      </c>
      <c r="D4542" s="12" t="s">
        <v>380</v>
      </c>
      <c r="E4542" s="12" t="s">
        <v>370</v>
      </c>
      <c r="F4542" s="12">
        <v>8</v>
      </c>
      <c r="G4542" s="15">
        <v>104399.78010999988</v>
      </c>
    </row>
    <row r="4543" spans="1:7" x14ac:dyDescent="0.2">
      <c r="A4543" s="12" t="s">
        <v>455</v>
      </c>
      <c r="B4543" s="12" t="s">
        <v>11</v>
      </c>
      <c r="C4543" s="12">
        <v>2010</v>
      </c>
      <c r="D4543" s="12" t="s">
        <v>380</v>
      </c>
      <c r="E4543" s="12" t="s">
        <v>371</v>
      </c>
      <c r="F4543" s="12">
        <v>9</v>
      </c>
      <c r="G4543" s="15">
        <v>144819.76443499993</v>
      </c>
    </row>
    <row r="4544" spans="1:7" x14ac:dyDescent="0.2">
      <c r="A4544" s="12" t="s">
        <v>455</v>
      </c>
      <c r="B4544" s="12" t="s">
        <v>11</v>
      </c>
      <c r="C4544" s="12">
        <v>2010</v>
      </c>
      <c r="D4544" s="12" t="s">
        <v>381</v>
      </c>
      <c r="E4544" s="12" t="s">
        <v>372</v>
      </c>
      <c r="F4544" s="12">
        <v>10</v>
      </c>
      <c r="G4544" s="15">
        <v>123352.85923499997</v>
      </c>
    </row>
    <row r="4545" spans="1:7" x14ac:dyDescent="0.2">
      <c r="A4545" s="12" t="s">
        <v>455</v>
      </c>
      <c r="B4545" s="12" t="s">
        <v>11</v>
      </c>
      <c r="C4545" s="12">
        <v>2010</v>
      </c>
      <c r="D4545" s="12" t="s">
        <v>381</v>
      </c>
      <c r="E4545" s="12" t="s">
        <v>373</v>
      </c>
      <c r="F4545" s="12">
        <v>11</v>
      </c>
      <c r="G4545" s="15">
        <v>146047.44689499988</v>
      </c>
    </row>
    <row r="4546" spans="1:7" x14ac:dyDescent="0.2">
      <c r="A4546" s="12" t="s">
        <v>455</v>
      </c>
      <c r="B4546" s="12" t="s">
        <v>11</v>
      </c>
      <c r="C4546" s="12">
        <v>2010</v>
      </c>
      <c r="D4546" s="12" t="s">
        <v>381</v>
      </c>
      <c r="E4546" s="12" t="s">
        <v>374</v>
      </c>
      <c r="F4546" s="12">
        <v>12</v>
      </c>
      <c r="G4546" s="15">
        <v>151577.86418999988</v>
      </c>
    </row>
    <row r="4547" spans="1:7" x14ac:dyDescent="0.2">
      <c r="A4547" s="12" t="s">
        <v>455</v>
      </c>
      <c r="B4547" s="12" t="s">
        <v>11</v>
      </c>
      <c r="C4547" s="12">
        <v>2011</v>
      </c>
      <c r="D4547" s="12" t="s">
        <v>382</v>
      </c>
      <c r="E4547" s="12" t="s">
        <v>375</v>
      </c>
      <c r="F4547" s="12">
        <v>1</v>
      </c>
      <c r="G4547" s="15">
        <v>117120.90909699998</v>
      </c>
    </row>
    <row r="4548" spans="1:7" x14ac:dyDescent="0.2">
      <c r="A4548" s="12" t="s">
        <v>455</v>
      </c>
      <c r="B4548" s="12" t="s">
        <v>11</v>
      </c>
      <c r="C4548" s="12">
        <v>2011</v>
      </c>
      <c r="D4548" s="12" t="s">
        <v>382</v>
      </c>
      <c r="E4548" s="12" t="s">
        <v>376</v>
      </c>
      <c r="F4548" s="12">
        <v>2</v>
      </c>
      <c r="G4548" s="15">
        <v>100740.11706099995</v>
      </c>
    </row>
    <row r="4549" spans="1:7" x14ac:dyDescent="0.2">
      <c r="A4549" s="12" t="s">
        <v>455</v>
      </c>
      <c r="B4549" s="12" t="s">
        <v>11</v>
      </c>
      <c r="C4549" s="12">
        <v>2011</v>
      </c>
      <c r="D4549" s="12" t="s">
        <v>382</v>
      </c>
      <c r="E4549" s="12" t="s">
        <v>377</v>
      </c>
      <c r="F4549" s="12">
        <v>3</v>
      </c>
      <c r="G4549" s="15">
        <v>105370.233869</v>
      </c>
    </row>
    <row r="4550" spans="1:7" x14ac:dyDescent="0.2">
      <c r="A4550" s="12" t="s">
        <v>455</v>
      </c>
      <c r="B4550" s="12" t="s">
        <v>11</v>
      </c>
      <c r="C4550" s="12">
        <v>2011</v>
      </c>
      <c r="D4550" s="12" t="s">
        <v>379</v>
      </c>
      <c r="E4550" s="12" t="s">
        <v>366</v>
      </c>
      <c r="F4550" s="12">
        <v>4</v>
      </c>
      <c r="G4550" s="15">
        <v>124299.92857900001</v>
      </c>
    </row>
    <row r="4551" spans="1:7" x14ac:dyDescent="0.2">
      <c r="A4551" s="12" t="s">
        <v>455</v>
      </c>
      <c r="B4551" s="12" t="s">
        <v>11</v>
      </c>
      <c r="C4551" s="12">
        <v>2011</v>
      </c>
      <c r="D4551" s="12" t="s">
        <v>379</v>
      </c>
      <c r="E4551" s="12" t="s">
        <v>367</v>
      </c>
      <c r="F4551" s="12">
        <v>5</v>
      </c>
      <c r="G4551" s="15">
        <v>165012.21825499999</v>
      </c>
    </row>
    <row r="4552" spans="1:7" x14ac:dyDescent="0.2">
      <c r="A4552" s="12" t="s">
        <v>455</v>
      </c>
      <c r="B4552" s="12" t="s">
        <v>11</v>
      </c>
      <c r="C4552" s="12">
        <v>2011</v>
      </c>
      <c r="D4552" s="12" t="s">
        <v>379</v>
      </c>
      <c r="E4552" s="12" t="s">
        <v>368</v>
      </c>
      <c r="F4552" s="12">
        <v>6</v>
      </c>
      <c r="G4552" s="15">
        <v>138611.19869899997</v>
      </c>
    </row>
    <row r="4553" spans="1:7" x14ac:dyDescent="0.2">
      <c r="A4553" s="12" t="s">
        <v>455</v>
      </c>
      <c r="B4553" s="12" t="s">
        <v>11</v>
      </c>
      <c r="C4553" s="12">
        <v>2011</v>
      </c>
      <c r="D4553" s="12" t="s">
        <v>380</v>
      </c>
      <c r="E4553" s="12" t="s">
        <v>369</v>
      </c>
      <c r="F4553" s="12">
        <v>7</v>
      </c>
      <c r="G4553" s="15">
        <v>124732.54050499997</v>
      </c>
    </row>
    <row r="4554" spans="1:7" x14ac:dyDescent="0.2">
      <c r="A4554" s="12" t="s">
        <v>455</v>
      </c>
      <c r="B4554" s="12" t="s">
        <v>11</v>
      </c>
      <c r="C4554" s="12">
        <v>2011</v>
      </c>
      <c r="D4554" s="12" t="s">
        <v>380</v>
      </c>
      <c r="E4554" s="12" t="s">
        <v>370</v>
      </c>
      <c r="F4554" s="12">
        <v>8</v>
      </c>
      <c r="G4554" s="15">
        <v>115273.53924499995</v>
      </c>
    </row>
    <row r="4555" spans="1:7" x14ac:dyDescent="0.2">
      <c r="A4555" s="12" t="s">
        <v>455</v>
      </c>
      <c r="B4555" s="12" t="s">
        <v>11</v>
      </c>
      <c r="C4555" s="12">
        <v>2011</v>
      </c>
      <c r="D4555" s="12" t="s">
        <v>380</v>
      </c>
      <c r="E4555" s="12" t="s">
        <v>371</v>
      </c>
      <c r="F4555" s="12">
        <v>9</v>
      </c>
      <c r="G4555" s="15">
        <v>128696.20109399992</v>
      </c>
    </row>
    <row r="4556" spans="1:7" x14ac:dyDescent="0.2">
      <c r="A4556" s="12" t="s">
        <v>455</v>
      </c>
      <c r="B4556" s="12" t="s">
        <v>11</v>
      </c>
      <c r="C4556" s="12">
        <v>2011</v>
      </c>
      <c r="D4556" s="12" t="s">
        <v>381</v>
      </c>
      <c r="E4556" s="12" t="s">
        <v>372</v>
      </c>
      <c r="F4556" s="12">
        <v>10</v>
      </c>
      <c r="G4556" s="15">
        <v>111415.10858100001</v>
      </c>
    </row>
    <row r="4557" spans="1:7" x14ac:dyDescent="0.2">
      <c r="A4557" s="12" t="s">
        <v>455</v>
      </c>
      <c r="B4557" s="12" t="s">
        <v>11</v>
      </c>
      <c r="C4557" s="12">
        <v>2011</v>
      </c>
      <c r="D4557" s="12" t="s">
        <v>381</v>
      </c>
      <c r="E4557" s="12" t="s">
        <v>373</v>
      </c>
      <c r="F4557" s="12">
        <v>11</v>
      </c>
      <c r="G4557" s="15">
        <v>134612.461453</v>
      </c>
    </row>
    <row r="4558" spans="1:7" x14ac:dyDescent="0.2">
      <c r="A4558" s="12" t="s">
        <v>455</v>
      </c>
      <c r="B4558" s="12" t="s">
        <v>11</v>
      </c>
      <c r="C4558" s="12">
        <v>2011</v>
      </c>
      <c r="D4558" s="12" t="s">
        <v>381</v>
      </c>
      <c r="E4558" s="12" t="s">
        <v>374</v>
      </c>
      <c r="F4558" s="12">
        <v>12</v>
      </c>
      <c r="G4558" s="15">
        <v>156218.00289699994</v>
      </c>
    </row>
    <row r="4559" spans="1:7" x14ac:dyDescent="0.2">
      <c r="A4559" s="12" t="s">
        <v>455</v>
      </c>
      <c r="B4559" s="12" t="s">
        <v>11</v>
      </c>
      <c r="C4559" s="12">
        <v>2012</v>
      </c>
      <c r="D4559" s="12" t="s">
        <v>382</v>
      </c>
      <c r="E4559" s="12" t="s">
        <v>375</v>
      </c>
      <c r="F4559" s="12">
        <v>1</v>
      </c>
      <c r="G4559" s="15">
        <v>136254.38238900003</v>
      </c>
    </row>
    <row r="4560" spans="1:7" x14ac:dyDescent="0.2">
      <c r="A4560" s="12" t="s">
        <v>455</v>
      </c>
      <c r="B4560" s="12" t="s">
        <v>11</v>
      </c>
      <c r="C4560" s="12">
        <v>2012</v>
      </c>
      <c r="D4560" s="12" t="s">
        <v>382</v>
      </c>
      <c r="E4560" s="12" t="s">
        <v>376</v>
      </c>
      <c r="F4560" s="12">
        <v>2</v>
      </c>
      <c r="G4560" s="15">
        <v>156547.05520799995</v>
      </c>
    </row>
    <row r="4561" spans="1:7" x14ac:dyDescent="0.2">
      <c r="A4561" s="12" t="s">
        <v>455</v>
      </c>
      <c r="B4561" s="12" t="s">
        <v>11</v>
      </c>
      <c r="C4561" s="12">
        <v>2012</v>
      </c>
      <c r="D4561" s="12" t="s">
        <v>382</v>
      </c>
      <c r="E4561" s="12" t="s">
        <v>377</v>
      </c>
      <c r="F4561" s="12">
        <v>3</v>
      </c>
      <c r="G4561" s="15">
        <v>113730.16696699998</v>
      </c>
    </row>
    <row r="4562" spans="1:7" x14ac:dyDescent="0.2">
      <c r="A4562" s="12" t="s">
        <v>455</v>
      </c>
      <c r="B4562" s="12" t="s">
        <v>11</v>
      </c>
      <c r="C4562" s="12">
        <v>2012</v>
      </c>
      <c r="D4562" s="12" t="s">
        <v>379</v>
      </c>
      <c r="E4562" s="12" t="s">
        <v>366</v>
      </c>
      <c r="F4562" s="12">
        <v>4</v>
      </c>
      <c r="G4562" s="15">
        <v>120499.95897200002</v>
      </c>
    </row>
    <row r="4563" spans="1:7" x14ac:dyDescent="0.2">
      <c r="A4563" s="12" t="s">
        <v>455</v>
      </c>
      <c r="B4563" s="12" t="s">
        <v>11</v>
      </c>
      <c r="C4563" s="12">
        <v>2012</v>
      </c>
      <c r="D4563" s="12" t="s">
        <v>379</v>
      </c>
      <c r="E4563" s="12" t="s">
        <v>367</v>
      </c>
      <c r="F4563" s="12">
        <v>5</v>
      </c>
      <c r="G4563" s="15">
        <v>135430.91644399997</v>
      </c>
    </row>
    <row r="4564" spans="1:7" x14ac:dyDescent="0.2">
      <c r="A4564" s="12" t="s">
        <v>455</v>
      </c>
      <c r="B4564" s="12" t="s">
        <v>11</v>
      </c>
      <c r="C4564" s="12">
        <v>2012</v>
      </c>
      <c r="D4564" s="12" t="s">
        <v>379</v>
      </c>
      <c r="E4564" s="12" t="s">
        <v>368</v>
      </c>
      <c r="F4564" s="12">
        <v>6</v>
      </c>
      <c r="G4564" s="15">
        <v>115776.30444500009</v>
      </c>
    </row>
    <row r="4565" spans="1:7" x14ac:dyDescent="0.2">
      <c r="A4565" s="12" t="s">
        <v>455</v>
      </c>
      <c r="B4565" s="12" t="s">
        <v>11</v>
      </c>
      <c r="C4565" s="12">
        <v>2012</v>
      </c>
      <c r="D4565" s="12" t="s">
        <v>380</v>
      </c>
      <c r="E4565" s="12" t="s">
        <v>369</v>
      </c>
      <c r="F4565" s="12">
        <v>7</v>
      </c>
      <c r="G4565" s="15">
        <v>120780.57210200003</v>
      </c>
    </row>
    <row r="4566" spans="1:7" x14ac:dyDescent="0.2">
      <c r="A4566" s="12" t="s">
        <v>455</v>
      </c>
      <c r="B4566" s="12" t="s">
        <v>11</v>
      </c>
      <c r="C4566" s="12">
        <v>2012</v>
      </c>
      <c r="D4566" s="12" t="s">
        <v>380</v>
      </c>
      <c r="E4566" s="12" t="s">
        <v>370</v>
      </c>
      <c r="F4566" s="12">
        <v>8</v>
      </c>
      <c r="G4566" s="15">
        <v>115928.30325299999</v>
      </c>
    </row>
    <row r="4567" spans="1:7" x14ac:dyDescent="0.2">
      <c r="A4567" s="12" t="s">
        <v>455</v>
      </c>
      <c r="B4567" s="12" t="s">
        <v>11</v>
      </c>
      <c r="C4567" s="12">
        <v>2012</v>
      </c>
      <c r="D4567" s="12" t="s">
        <v>380</v>
      </c>
      <c r="E4567" s="12" t="s">
        <v>371</v>
      </c>
      <c r="F4567" s="12">
        <v>9</v>
      </c>
      <c r="G4567" s="15">
        <v>108608.97719899999</v>
      </c>
    </row>
    <row r="4568" spans="1:7" x14ac:dyDescent="0.2">
      <c r="A4568" s="12" t="s">
        <v>455</v>
      </c>
      <c r="B4568" s="12" t="s">
        <v>11</v>
      </c>
      <c r="C4568" s="12">
        <v>2012</v>
      </c>
      <c r="D4568" s="12" t="s">
        <v>381</v>
      </c>
      <c r="E4568" s="12" t="s">
        <v>372</v>
      </c>
      <c r="F4568" s="12">
        <v>10</v>
      </c>
      <c r="G4568" s="15">
        <v>161212.24865400002</v>
      </c>
    </row>
    <row r="4569" spans="1:7" x14ac:dyDescent="0.2">
      <c r="A4569" s="12" t="s">
        <v>455</v>
      </c>
      <c r="B4569" s="12" t="s">
        <v>11</v>
      </c>
      <c r="C4569" s="12">
        <v>2012</v>
      </c>
      <c r="D4569" s="12" t="s">
        <v>381</v>
      </c>
      <c r="E4569" s="12" t="s">
        <v>373</v>
      </c>
      <c r="F4569" s="12">
        <v>11</v>
      </c>
      <c r="G4569" s="15">
        <v>173418.9202319998</v>
      </c>
    </row>
    <row r="4570" spans="1:7" x14ac:dyDescent="0.2">
      <c r="A4570" s="12" t="s">
        <v>455</v>
      </c>
      <c r="B4570" s="12" t="s">
        <v>11</v>
      </c>
      <c r="C4570" s="12">
        <v>2012</v>
      </c>
      <c r="D4570" s="12" t="s">
        <v>381</v>
      </c>
      <c r="E4570" s="12" t="s">
        <v>374</v>
      </c>
      <c r="F4570" s="12">
        <v>12</v>
      </c>
      <c r="G4570" s="15">
        <v>173185.07594699992</v>
      </c>
    </row>
    <row r="4571" spans="1:7" x14ac:dyDescent="0.2">
      <c r="A4571" s="12" t="s">
        <v>455</v>
      </c>
      <c r="B4571" s="12" t="s">
        <v>11</v>
      </c>
      <c r="C4571" s="12">
        <v>2013</v>
      </c>
      <c r="D4571" s="12" t="s">
        <v>382</v>
      </c>
      <c r="E4571" s="12" t="s">
        <v>375</v>
      </c>
      <c r="F4571" s="12">
        <v>1</v>
      </c>
      <c r="G4571" s="15">
        <v>146386.52109299981</v>
      </c>
    </row>
    <row r="4572" spans="1:7" x14ac:dyDescent="0.2">
      <c r="A4572" s="12" t="s">
        <v>455</v>
      </c>
      <c r="B4572" s="12" t="s">
        <v>11</v>
      </c>
      <c r="C4572" s="12">
        <v>2013</v>
      </c>
      <c r="D4572" s="12" t="s">
        <v>382</v>
      </c>
      <c r="E4572" s="12" t="s">
        <v>376</v>
      </c>
      <c r="F4572" s="12">
        <v>2</v>
      </c>
      <c r="G4572" s="15">
        <v>147649.28024299993</v>
      </c>
    </row>
    <row r="4573" spans="1:7" x14ac:dyDescent="0.2">
      <c r="A4573" s="12" t="s">
        <v>455</v>
      </c>
      <c r="B4573" s="12" t="s">
        <v>11</v>
      </c>
      <c r="C4573" s="12">
        <v>2013</v>
      </c>
      <c r="D4573" s="12" t="s">
        <v>382</v>
      </c>
      <c r="E4573" s="12" t="s">
        <v>377</v>
      </c>
      <c r="F4573" s="12">
        <v>3</v>
      </c>
      <c r="G4573" s="15">
        <v>148420.96636400002</v>
      </c>
    </row>
    <row r="4574" spans="1:7" x14ac:dyDescent="0.2">
      <c r="A4574" s="12" t="s">
        <v>455</v>
      </c>
      <c r="B4574" s="12" t="s">
        <v>11</v>
      </c>
      <c r="C4574" s="12">
        <v>2013</v>
      </c>
      <c r="D4574" s="12" t="s">
        <v>379</v>
      </c>
      <c r="E4574" s="12" t="s">
        <v>366</v>
      </c>
      <c r="F4574" s="12">
        <v>4</v>
      </c>
      <c r="G4574" s="15">
        <v>122709.78744599994</v>
      </c>
    </row>
    <row r="4575" spans="1:7" x14ac:dyDescent="0.2">
      <c r="A4575" s="12" t="s">
        <v>455</v>
      </c>
      <c r="B4575" s="12" t="s">
        <v>11</v>
      </c>
      <c r="C4575" s="12">
        <v>2013</v>
      </c>
      <c r="D4575" s="12" t="s">
        <v>379</v>
      </c>
      <c r="E4575" s="12" t="s">
        <v>367</v>
      </c>
      <c r="F4575" s="12">
        <v>5</v>
      </c>
      <c r="G4575" s="15">
        <v>116898.75700399993</v>
      </c>
    </row>
    <row r="4576" spans="1:7" x14ac:dyDescent="0.2">
      <c r="A4576" s="12" t="s">
        <v>455</v>
      </c>
      <c r="B4576" s="12" t="s">
        <v>11</v>
      </c>
      <c r="C4576" s="12">
        <v>2013</v>
      </c>
      <c r="D4576" s="12" t="s">
        <v>379</v>
      </c>
      <c r="E4576" s="12" t="s">
        <v>368</v>
      </c>
      <c r="F4576" s="12">
        <v>6</v>
      </c>
      <c r="G4576" s="15">
        <v>114700.62074999996</v>
      </c>
    </row>
    <row r="4577" spans="1:7" x14ac:dyDescent="0.2">
      <c r="A4577" s="12" t="s">
        <v>455</v>
      </c>
      <c r="B4577" s="12" t="s">
        <v>11</v>
      </c>
      <c r="C4577" s="12">
        <v>2013</v>
      </c>
      <c r="D4577" s="12" t="s">
        <v>380</v>
      </c>
      <c r="E4577" s="12" t="s">
        <v>369</v>
      </c>
      <c r="F4577" s="12">
        <v>7</v>
      </c>
      <c r="G4577" s="15">
        <v>98658.902940999891</v>
      </c>
    </row>
    <row r="4578" spans="1:7" x14ac:dyDescent="0.2">
      <c r="A4578" s="12" t="s">
        <v>455</v>
      </c>
      <c r="B4578" s="12" t="s">
        <v>11</v>
      </c>
      <c r="C4578" s="12">
        <v>2013</v>
      </c>
      <c r="D4578" s="12" t="s">
        <v>380</v>
      </c>
      <c r="E4578" s="12" t="s">
        <v>370</v>
      </c>
      <c r="F4578" s="12">
        <v>8</v>
      </c>
      <c r="G4578" s="15">
        <v>110807.11344099999</v>
      </c>
    </row>
    <row r="4579" spans="1:7" x14ac:dyDescent="0.2">
      <c r="A4579" s="12" t="s">
        <v>455</v>
      </c>
      <c r="B4579" s="12" t="s">
        <v>11</v>
      </c>
      <c r="C4579" s="12">
        <v>2013</v>
      </c>
      <c r="D4579" s="12" t="s">
        <v>380</v>
      </c>
      <c r="E4579" s="12" t="s">
        <v>371</v>
      </c>
      <c r="F4579" s="12">
        <v>9</v>
      </c>
      <c r="G4579" s="15">
        <v>113344.32391700002</v>
      </c>
    </row>
    <row r="4580" spans="1:7" x14ac:dyDescent="0.2">
      <c r="A4580" s="12" t="s">
        <v>455</v>
      </c>
      <c r="B4580" s="12" t="s">
        <v>11</v>
      </c>
      <c r="C4580" s="12">
        <v>2013</v>
      </c>
      <c r="D4580" s="12" t="s">
        <v>381</v>
      </c>
      <c r="E4580" s="12" t="s">
        <v>372</v>
      </c>
      <c r="F4580" s="12">
        <v>10</v>
      </c>
      <c r="G4580" s="15">
        <v>87554.640136999966</v>
      </c>
    </row>
    <row r="4581" spans="1:7" x14ac:dyDescent="0.2">
      <c r="A4581" s="12" t="s">
        <v>455</v>
      </c>
      <c r="B4581" s="12" t="s">
        <v>11</v>
      </c>
      <c r="C4581" s="12">
        <v>2013</v>
      </c>
      <c r="D4581" s="12" t="s">
        <v>381</v>
      </c>
      <c r="E4581" s="12" t="s">
        <v>373</v>
      </c>
      <c r="F4581" s="12">
        <v>11</v>
      </c>
      <c r="G4581" s="15">
        <v>91456.499038000009</v>
      </c>
    </row>
    <row r="4582" spans="1:7" x14ac:dyDescent="0.2">
      <c r="A4582" s="12" t="s">
        <v>455</v>
      </c>
      <c r="B4582" s="12" t="s">
        <v>11</v>
      </c>
      <c r="C4582" s="12">
        <v>2013</v>
      </c>
      <c r="D4582" s="12" t="s">
        <v>381</v>
      </c>
      <c r="E4582" s="12" t="s">
        <v>374</v>
      </c>
      <c r="F4582" s="12">
        <v>12</v>
      </c>
      <c r="G4582" s="15">
        <v>82466.856668999972</v>
      </c>
    </row>
    <row r="4583" spans="1:7" x14ac:dyDescent="0.2">
      <c r="A4583" s="12" t="s">
        <v>455</v>
      </c>
      <c r="B4583" s="12" t="s">
        <v>11</v>
      </c>
      <c r="C4583" s="12">
        <v>2014</v>
      </c>
      <c r="D4583" s="12" t="s">
        <v>382</v>
      </c>
      <c r="E4583" s="12" t="s">
        <v>375</v>
      </c>
      <c r="F4583" s="12">
        <v>1</v>
      </c>
      <c r="G4583" s="15">
        <v>121138.01979800002</v>
      </c>
    </row>
    <row r="4584" spans="1:7" x14ac:dyDescent="0.2">
      <c r="A4584" s="12" t="s">
        <v>455</v>
      </c>
      <c r="B4584" s="12" t="s">
        <v>11</v>
      </c>
      <c r="C4584" s="12">
        <v>2014</v>
      </c>
      <c r="D4584" s="12" t="s">
        <v>382</v>
      </c>
      <c r="E4584" s="12" t="s">
        <v>376</v>
      </c>
      <c r="F4584" s="12">
        <v>2</v>
      </c>
      <c r="G4584" s="15">
        <v>93850.062284999993</v>
      </c>
    </row>
    <row r="4585" spans="1:7" x14ac:dyDescent="0.2">
      <c r="A4585" s="12" t="s">
        <v>455</v>
      </c>
      <c r="B4585" s="12" t="s">
        <v>11</v>
      </c>
      <c r="C4585" s="12">
        <v>2014</v>
      </c>
      <c r="D4585" s="12" t="s">
        <v>382</v>
      </c>
      <c r="E4585" s="12" t="s">
        <v>377</v>
      </c>
      <c r="F4585" s="12">
        <v>3</v>
      </c>
      <c r="G4585" s="15">
        <v>86559.13159299994</v>
      </c>
    </row>
    <row r="4586" spans="1:7" x14ac:dyDescent="0.2">
      <c r="A4586" s="12" t="s">
        <v>455</v>
      </c>
      <c r="B4586" s="12" t="s">
        <v>11</v>
      </c>
      <c r="C4586" s="12">
        <v>2014</v>
      </c>
      <c r="D4586" s="12" t="s">
        <v>379</v>
      </c>
      <c r="E4586" s="12" t="s">
        <v>366</v>
      </c>
      <c r="F4586" s="12">
        <v>4</v>
      </c>
      <c r="G4586" s="15">
        <v>74808.456383000012</v>
      </c>
    </row>
    <row r="4587" spans="1:7" x14ac:dyDescent="0.2">
      <c r="A4587" s="12" t="s">
        <v>455</v>
      </c>
      <c r="B4587" s="12" t="s">
        <v>11</v>
      </c>
      <c r="C4587" s="12">
        <v>2014</v>
      </c>
      <c r="D4587" s="12" t="s">
        <v>379</v>
      </c>
      <c r="E4587" s="12" t="s">
        <v>367</v>
      </c>
      <c r="F4587" s="12">
        <v>5</v>
      </c>
      <c r="G4587" s="15">
        <v>76993.230121999994</v>
      </c>
    </row>
    <row r="4588" spans="1:7" x14ac:dyDescent="0.2">
      <c r="A4588" s="12" t="s">
        <v>455</v>
      </c>
      <c r="B4588" s="12" t="s">
        <v>11</v>
      </c>
      <c r="C4588" s="12">
        <v>2014</v>
      </c>
      <c r="D4588" s="12" t="s">
        <v>379</v>
      </c>
      <c r="E4588" s="12" t="s">
        <v>368</v>
      </c>
      <c r="F4588" s="12">
        <v>6</v>
      </c>
      <c r="G4588" s="15">
        <v>65347.784821000023</v>
      </c>
    </row>
    <row r="4589" spans="1:7" x14ac:dyDescent="0.2">
      <c r="A4589" s="12" t="s">
        <v>455</v>
      </c>
      <c r="B4589" s="12" t="s">
        <v>11</v>
      </c>
      <c r="C4589" s="12">
        <v>2014</v>
      </c>
      <c r="D4589" s="12" t="s">
        <v>380</v>
      </c>
      <c r="E4589" s="12" t="s">
        <v>369</v>
      </c>
      <c r="F4589" s="12">
        <v>7</v>
      </c>
      <c r="G4589" s="15">
        <v>79916.283655000007</v>
      </c>
    </row>
    <row r="4590" spans="1:7" x14ac:dyDescent="0.2">
      <c r="A4590" s="12" t="s">
        <v>455</v>
      </c>
      <c r="B4590" s="12" t="s">
        <v>11</v>
      </c>
      <c r="C4590" s="12">
        <v>2014</v>
      </c>
      <c r="D4590" s="12" t="s">
        <v>380</v>
      </c>
      <c r="E4590" s="12" t="s">
        <v>370</v>
      </c>
      <c r="F4590" s="12">
        <v>8</v>
      </c>
      <c r="G4590" s="15">
        <v>75508.318927999979</v>
      </c>
    </row>
    <row r="4591" spans="1:7" x14ac:dyDescent="0.2">
      <c r="A4591" s="12" t="s">
        <v>455</v>
      </c>
      <c r="B4591" s="12" t="s">
        <v>11</v>
      </c>
      <c r="C4591" s="12">
        <v>2014</v>
      </c>
      <c r="D4591" s="12" t="s">
        <v>380</v>
      </c>
      <c r="E4591" s="12" t="s">
        <v>371</v>
      </c>
      <c r="F4591" s="12">
        <v>9</v>
      </c>
      <c r="G4591" s="15">
        <v>74339.097505000012</v>
      </c>
    </row>
    <row r="4592" spans="1:7" x14ac:dyDescent="0.2">
      <c r="A4592" s="12" t="s">
        <v>455</v>
      </c>
      <c r="B4592" s="12" t="s">
        <v>11</v>
      </c>
      <c r="C4592" s="12">
        <v>2014</v>
      </c>
      <c r="D4592" s="12" t="s">
        <v>381</v>
      </c>
      <c r="E4592" s="12" t="s">
        <v>372</v>
      </c>
      <c r="F4592" s="12">
        <v>10</v>
      </c>
      <c r="G4592" s="15">
        <v>78150.759319999954</v>
      </c>
    </row>
    <row r="4593" spans="1:7" x14ac:dyDescent="0.2">
      <c r="A4593" s="12" t="s">
        <v>455</v>
      </c>
      <c r="B4593" s="12" t="s">
        <v>11</v>
      </c>
      <c r="C4593" s="12">
        <v>2014</v>
      </c>
      <c r="D4593" s="12" t="s">
        <v>381</v>
      </c>
      <c r="E4593" s="12" t="s">
        <v>373</v>
      </c>
      <c r="F4593" s="12">
        <v>11</v>
      </c>
      <c r="G4593" s="15">
        <v>73590.795793999961</v>
      </c>
    </row>
    <row r="4594" spans="1:7" x14ac:dyDescent="0.2">
      <c r="A4594" s="12" t="s">
        <v>455</v>
      </c>
      <c r="B4594" s="12" t="s">
        <v>11</v>
      </c>
      <c r="C4594" s="12">
        <v>2014</v>
      </c>
      <c r="D4594" s="12" t="s">
        <v>381</v>
      </c>
      <c r="E4594" s="12" t="s">
        <v>374</v>
      </c>
      <c r="F4594" s="12">
        <v>12</v>
      </c>
      <c r="G4594" s="15">
        <v>95770.926047999965</v>
      </c>
    </row>
    <row r="4595" spans="1:7" x14ac:dyDescent="0.2">
      <c r="A4595" s="12" t="s">
        <v>455</v>
      </c>
      <c r="B4595" s="12" t="s">
        <v>74</v>
      </c>
      <c r="C4595" s="12">
        <v>2010</v>
      </c>
      <c r="D4595" s="12" t="s">
        <v>382</v>
      </c>
      <c r="E4595" s="12" t="s">
        <v>375</v>
      </c>
      <c r="F4595" s="12">
        <v>1</v>
      </c>
      <c r="G4595" s="15">
        <v>139188</v>
      </c>
    </row>
    <row r="4596" spans="1:7" x14ac:dyDescent="0.2">
      <c r="A4596" s="12" t="s">
        <v>455</v>
      </c>
      <c r="B4596" s="12" t="s">
        <v>74</v>
      </c>
      <c r="C4596" s="12">
        <v>2010</v>
      </c>
      <c r="D4596" s="12" t="s">
        <v>382</v>
      </c>
      <c r="E4596" s="12" t="s">
        <v>376</v>
      </c>
      <c r="F4596" s="12">
        <v>2</v>
      </c>
      <c r="G4596" s="15">
        <v>139650</v>
      </c>
    </row>
    <row r="4597" spans="1:7" x14ac:dyDescent="0.2">
      <c r="A4597" s="12" t="s">
        <v>455</v>
      </c>
      <c r="B4597" s="12" t="s">
        <v>74</v>
      </c>
      <c r="C4597" s="12">
        <v>2010</v>
      </c>
      <c r="D4597" s="12" t="s">
        <v>382</v>
      </c>
      <c r="E4597" s="12" t="s">
        <v>377</v>
      </c>
      <c r="F4597" s="12">
        <v>3</v>
      </c>
      <c r="G4597" s="15">
        <v>150472</v>
      </c>
    </row>
    <row r="4598" spans="1:7" x14ac:dyDescent="0.2">
      <c r="A4598" s="12" t="s">
        <v>455</v>
      </c>
      <c r="B4598" s="12" t="s">
        <v>74</v>
      </c>
      <c r="C4598" s="12">
        <v>2010</v>
      </c>
      <c r="D4598" s="12" t="s">
        <v>379</v>
      </c>
      <c r="E4598" s="12" t="s">
        <v>366</v>
      </c>
      <c r="F4598" s="12">
        <v>4</v>
      </c>
      <c r="G4598" s="15">
        <v>157948</v>
      </c>
    </row>
    <row r="4599" spans="1:7" x14ac:dyDescent="0.2">
      <c r="A4599" s="12" t="s">
        <v>455</v>
      </c>
      <c r="B4599" s="12" t="s">
        <v>74</v>
      </c>
      <c r="C4599" s="12">
        <v>2010</v>
      </c>
      <c r="D4599" s="12" t="s">
        <v>379</v>
      </c>
      <c r="E4599" s="12" t="s">
        <v>367</v>
      </c>
      <c r="F4599" s="12">
        <v>5</v>
      </c>
      <c r="G4599" s="15">
        <v>109928</v>
      </c>
    </row>
    <row r="4600" spans="1:7" x14ac:dyDescent="0.2">
      <c r="A4600" s="12" t="s">
        <v>455</v>
      </c>
      <c r="B4600" s="12" t="s">
        <v>74</v>
      </c>
      <c r="C4600" s="12">
        <v>2010</v>
      </c>
      <c r="D4600" s="12" t="s">
        <v>379</v>
      </c>
      <c r="E4600" s="12" t="s">
        <v>368</v>
      </c>
      <c r="F4600" s="12">
        <v>6</v>
      </c>
      <c r="G4600" s="15">
        <v>105798</v>
      </c>
    </row>
    <row r="4601" spans="1:7" x14ac:dyDescent="0.2">
      <c r="A4601" s="12" t="s">
        <v>455</v>
      </c>
      <c r="B4601" s="12" t="s">
        <v>74</v>
      </c>
      <c r="C4601" s="12">
        <v>2010</v>
      </c>
      <c r="D4601" s="12" t="s">
        <v>380</v>
      </c>
      <c r="E4601" s="12" t="s">
        <v>369</v>
      </c>
      <c r="F4601" s="12">
        <v>7</v>
      </c>
      <c r="G4601" s="15">
        <v>91952</v>
      </c>
    </row>
    <row r="4602" spans="1:7" x14ac:dyDescent="0.2">
      <c r="A4602" s="12" t="s">
        <v>455</v>
      </c>
      <c r="B4602" s="12" t="s">
        <v>74</v>
      </c>
      <c r="C4602" s="12">
        <v>2010</v>
      </c>
      <c r="D4602" s="12" t="s">
        <v>380</v>
      </c>
      <c r="E4602" s="12" t="s">
        <v>370</v>
      </c>
      <c r="F4602" s="12">
        <v>8</v>
      </c>
      <c r="G4602" s="15">
        <v>75838</v>
      </c>
    </row>
    <row r="4603" spans="1:7" x14ac:dyDescent="0.2">
      <c r="A4603" s="12" t="s">
        <v>455</v>
      </c>
      <c r="B4603" s="12" t="s">
        <v>74</v>
      </c>
      <c r="C4603" s="12">
        <v>2010</v>
      </c>
      <c r="D4603" s="12" t="s">
        <v>380</v>
      </c>
      <c r="E4603" s="12" t="s">
        <v>371</v>
      </c>
      <c r="F4603" s="12">
        <v>9</v>
      </c>
      <c r="G4603" s="15">
        <v>97272</v>
      </c>
    </row>
    <row r="4604" spans="1:7" x14ac:dyDescent="0.2">
      <c r="A4604" s="12" t="s">
        <v>455</v>
      </c>
      <c r="B4604" s="12" t="s">
        <v>74</v>
      </c>
      <c r="C4604" s="12">
        <v>2010</v>
      </c>
      <c r="D4604" s="12" t="s">
        <v>381</v>
      </c>
      <c r="E4604" s="12" t="s">
        <v>372</v>
      </c>
      <c r="F4604" s="12">
        <v>10</v>
      </c>
      <c r="G4604" s="15">
        <v>91840</v>
      </c>
    </row>
    <row r="4605" spans="1:7" x14ac:dyDescent="0.2">
      <c r="A4605" s="12" t="s">
        <v>455</v>
      </c>
      <c r="B4605" s="12" t="s">
        <v>74</v>
      </c>
      <c r="C4605" s="12">
        <v>2010</v>
      </c>
      <c r="D4605" s="12" t="s">
        <v>381</v>
      </c>
      <c r="E4605" s="12" t="s">
        <v>373</v>
      </c>
      <c r="F4605" s="12">
        <v>11</v>
      </c>
      <c r="G4605" s="15">
        <v>116228</v>
      </c>
    </row>
    <row r="4606" spans="1:7" x14ac:dyDescent="0.2">
      <c r="A4606" s="12" t="s">
        <v>455</v>
      </c>
      <c r="B4606" s="12" t="s">
        <v>74</v>
      </c>
      <c r="C4606" s="12">
        <v>2010</v>
      </c>
      <c r="D4606" s="12" t="s">
        <v>381</v>
      </c>
      <c r="E4606" s="12" t="s">
        <v>374</v>
      </c>
      <c r="F4606" s="12">
        <v>12</v>
      </c>
      <c r="G4606" s="15">
        <v>123354</v>
      </c>
    </row>
    <row r="4607" spans="1:7" x14ac:dyDescent="0.2">
      <c r="A4607" s="12" t="s">
        <v>455</v>
      </c>
      <c r="B4607" s="12" t="s">
        <v>74</v>
      </c>
      <c r="C4607" s="12">
        <v>2011</v>
      </c>
      <c r="D4607" s="12" t="s">
        <v>382</v>
      </c>
      <c r="E4607" s="12" t="s">
        <v>375</v>
      </c>
      <c r="F4607" s="12">
        <v>1</v>
      </c>
      <c r="G4607" s="15">
        <v>101290</v>
      </c>
    </row>
    <row r="4608" spans="1:7" x14ac:dyDescent="0.2">
      <c r="A4608" s="12" t="s">
        <v>455</v>
      </c>
      <c r="B4608" s="12" t="s">
        <v>74</v>
      </c>
      <c r="C4608" s="12">
        <v>2011</v>
      </c>
      <c r="D4608" s="12" t="s">
        <v>382</v>
      </c>
      <c r="E4608" s="12" t="s">
        <v>376</v>
      </c>
      <c r="F4608" s="12">
        <v>2</v>
      </c>
      <c r="G4608" s="15">
        <v>89936</v>
      </c>
    </row>
    <row r="4609" spans="1:7" x14ac:dyDescent="0.2">
      <c r="A4609" s="12" t="s">
        <v>455</v>
      </c>
      <c r="B4609" s="12" t="s">
        <v>74</v>
      </c>
      <c r="C4609" s="12">
        <v>2011</v>
      </c>
      <c r="D4609" s="12" t="s">
        <v>382</v>
      </c>
      <c r="E4609" s="12" t="s">
        <v>377</v>
      </c>
      <c r="F4609" s="12">
        <v>3</v>
      </c>
      <c r="G4609" s="15">
        <v>111468</v>
      </c>
    </row>
    <row r="4610" spans="1:7" x14ac:dyDescent="0.2">
      <c r="A4610" s="12" t="s">
        <v>455</v>
      </c>
      <c r="B4610" s="12" t="s">
        <v>74</v>
      </c>
      <c r="C4610" s="12">
        <v>2011</v>
      </c>
      <c r="D4610" s="12" t="s">
        <v>379</v>
      </c>
      <c r="E4610" s="12" t="s">
        <v>366</v>
      </c>
      <c r="F4610" s="12">
        <v>4</v>
      </c>
      <c r="G4610" s="15">
        <v>131684</v>
      </c>
    </row>
    <row r="4611" spans="1:7" x14ac:dyDescent="0.2">
      <c r="A4611" s="12" t="s">
        <v>455</v>
      </c>
      <c r="B4611" s="12" t="s">
        <v>74</v>
      </c>
      <c r="C4611" s="12">
        <v>2011</v>
      </c>
      <c r="D4611" s="12" t="s">
        <v>379</v>
      </c>
      <c r="E4611" s="12" t="s">
        <v>367</v>
      </c>
      <c r="F4611" s="12">
        <v>5</v>
      </c>
      <c r="G4611" s="15">
        <v>142870</v>
      </c>
    </row>
    <row r="4612" spans="1:7" x14ac:dyDescent="0.2">
      <c r="A4612" s="12" t="s">
        <v>455</v>
      </c>
      <c r="B4612" s="12" t="s">
        <v>74</v>
      </c>
      <c r="C4612" s="12">
        <v>2011</v>
      </c>
      <c r="D4612" s="12" t="s">
        <v>379</v>
      </c>
      <c r="E4612" s="12" t="s">
        <v>368</v>
      </c>
      <c r="F4612" s="12">
        <v>6</v>
      </c>
      <c r="G4612" s="15">
        <v>123116</v>
      </c>
    </row>
    <row r="4613" spans="1:7" x14ac:dyDescent="0.2">
      <c r="A4613" s="12" t="s">
        <v>455</v>
      </c>
      <c r="B4613" s="12" t="s">
        <v>74</v>
      </c>
      <c r="C4613" s="12">
        <v>2011</v>
      </c>
      <c r="D4613" s="12" t="s">
        <v>380</v>
      </c>
      <c r="E4613" s="12" t="s">
        <v>369</v>
      </c>
      <c r="F4613" s="12">
        <v>7</v>
      </c>
      <c r="G4613" s="15">
        <v>109144</v>
      </c>
    </row>
    <row r="4614" spans="1:7" x14ac:dyDescent="0.2">
      <c r="A4614" s="12" t="s">
        <v>455</v>
      </c>
      <c r="B4614" s="12" t="s">
        <v>74</v>
      </c>
      <c r="C4614" s="12">
        <v>2011</v>
      </c>
      <c r="D4614" s="12" t="s">
        <v>380</v>
      </c>
      <c r="E4614" s="12" t="s">
        <v>370</v>
      </c>
      <c r="F4614" s="12">
        <v>8</v>
      </c>
      <c r="G4614" s="15">
        <v>106274</v>
      </c>
    </row>
    <row r="4615" spans="1:7" x14ac:dyDescent="0.2">
      <c r="A4615" s="12" t="s">
        <v>455</v>
      </c>
      <c r="B4615" s="12" t="s">
        <v>74</v>
      </c>
      <c r="C4615" s="12">
        <v>2011</v>
      </c>
      <c r="D4615" s="12" t="s">
        <v>380</v>
      </c>
      <c r="E4615" s="12" t="s">
        <v>371</v>
      </c>
      <c r="F4615" s="12">
        <v>9</v>
      </c>
      <c r="G4615" s="15">
        <v>118482</v>
      </c>
    </row>
    <row r="4616" spans="1:7" x14ac:dyDescent="0.2">
      <c r="A4616" s="12" t="s">
        <v>455</v>
      </c>
      <c r="B4616" s="12" t="s">
        <v>74</v>
      </c>
      <c r="C4616" s="12">
        <v>2011</v>
      </c>
      <c r="D4616" s="12" t="s">
        <v>381</v>
      </c>
      <c r="E4616" s="12" t="s">
        <v>372</v>
      </c>
      <c r="F4616" s="12">
        <v>10</v>
      </c>
      <c r="G4616" s="15">
        <v>100870</v>
      </c>
    </row>
    <row r="4617" spans="1:7" x14ac:dyDescent="0.2">
      <c r="A4617" s="12" t="s">
        <v>455</v>
      </c>
      <c r="B4617" s="12" t="s">
        <v>74</v>
      </c>
      <c r="C4617" s="12">
        <v>2011</v>
      </c>
      <c r="D4617" s="12" t="s">
        <v>381</v>
      </c>
      <c r="E4617" s="12" t="s">
        <v>373</v>
      </c>
      <c r="F4617" s="12">
        <v>11</v>
      </c>
      <c r="G4617" s="15">
        <v>118888</v>
      </c>
    </row>
    <row r="4618" spans="1:7" x14ac:dyDescent="0.2">
      <c r="A4618" s="12" t="s">
        <v>455</v>
      </c>
      <c r="B4618" s="12" t="s">
        <v>74</v>
      </c>
      <c r="C4618" s="12">
        <v>2011</v>
      </c>
      <c r="D4618" s="12" t="s">
        <v>381</v>
      </c>
      <c r="E4618" s="12" t="s">
        <v>374</v>
      </c>
      <c r="F4618" s="12">
        <v>12</v>
      </c>
      <c r="G4618" s="15">
        <v>134356</v>
      </c>
    </row>
    <row r="4619" spans="1:7" x14ac:dyDescent="0.2">
      <c r="A4619" s="12" t="s">
        <v>455</v>
      </c>
      <c r="B4619" s="12" t="s">
        <v>74</v>
      </c>
      <c r="C4619" s="12">
        <v>2012</v>
      </c>
      <c r="D4619" s="12" t="s">
        <v>382</v>
      </c>
      <c r="E4619" s="12" t="s">
        <v>375</v>
      </c>
      <c r="F4619" s="12">
        <v>1</v>
      </c>
      <c r="G4619" s="15">
        <v>122548</v>
      </c>
    </row>
    <row r="4620" spans="1:7" x14ac:dyDescent="0.2">
      <c r="A4620" s="12" t="s">
        <v>455</v>
      </c>
      <c r="B4620" s="12" t="s">
        <v>74</v>
      </c>
      <c r="C4620" s="12">
        <v>2012</v>
      </c>
      <c r="D4620" s="12" t="s">
        <v>382</v>
      </c>
      <c r="E4620" s="12" t="s">
        <v>376</v>
      </c>
      <c r="F4620" s="12">
        <v>2</v>
      </c>
      <c r="G4620" s="15">
        <v>140658</v>
      </c>
    </row>
    <row r="4621" spans="1:7" x14ac:dyDescent="0.2">
      <c r="A4621" s="12" t="s">
        <v>455</v>
      </c>
      <c r="B4621" s="12" t="s">
        <v>74</v>
      </c>
      <c r="C4621" s="12">
        <v>2012</v>
      </c>
      <c r="D4621" s="12" t="s">
        <v>382</v>
      </c>
      <c r="E4621" s="12" t="s">
        <v>377</v>
      </c>
      <c r="F4621" s="12">
        <v>3</v>
      </c>
      <c r="G4621" s="15">
        <v>106876</v>
      </c>
    </row>
    <row r="4622" spans="1:7" x14ac:dyDescent="0.2">
      <c r="A4622" s="12" t="s">
        <v>455</v>
      </c>
      <c r="B4622" s="12" t="s">
        <v>74</v>
      </c>
      <c r="C4622" s="12">
        <v>2012</v>
      </c>
      <c r="D4622" s="12" t="s">
        <v>379</v>
      </c>
      <c r="E4622" s="12" t="s">
        <v>366</v>
      </c>
      <c r="F4622" s="12">
        <v>4</v>
      </c>
      <c r="G4622" s="15">
        <v>108472</v>
      </c>
    </row>
    <row r="4623" spans="1:7" x14ac:dyDescent="0.2">
      <c r="A4623" s="12" t="s">
        <v>455</v>
      </c>
      <c r="B4623" s="12" t="s">
        <v>74</v>
      </c>
      <c r="C4623" s="12">
        <v>2012</v>
      </c>
      <c r="D4623" s="12" t="s">
        <v>379</v>
      </c>
      <c r="E4623" s="12" t="s">
        <v>367</v>
      </c>
      <c r="F4623" s="12">
        <v>5</v>
      </c>
      <c r="G4623" s="15">
        <v>120484</v>
      </c>
    </row>
    <row r="4624" spans="1:7" x14ac:dyDescent="0.2">
      <c r="A4624" s="12" t="s">
        <v>455</v>
      </c>
      <c r="B4624" s="12" t="s">
        <v>74</v>
      </c>
      <c r="C4624" s="12">
        <v>2012</v>
      </c>
      <c r="D4624" s="12" t="s">
        <v>379</v>
      </c>
      <c r="E4624" s="12" t="s">
        <v>368</v>
      </c>
      <c r="F4624" s="12">
        <v>6</v>
      </c>
      <c r="G4624" s="15">
        <v>106834</v>
      </c>
    </row>
    <row r="4625" spans="1:7" x14ac:dyDescent="0.2">
      <c r="A4625" s="12" t="s">
        <v>455</v>
      </c>
      <c r="B4625" s="12" t="s">
        <v>74</v>
      </c>
      <c r="C4625" s="12">
        <v>2012</v>
      </c>
      <c r="D4625" s="12" t="s">
        <v>380</v>
      </c>
      <c r="E4625" s="12" t="s">
        <v>369</v>
      </c>
      <c r="F4625" s="12">
        <v>7</v>
      </c>
      <c r="G4625" s="15">
        <v>110012</v>
      </c>
    </row>
    <row r="4626" spans="1:7" x14ac:dyDescent="0.2">
      <c r="A4626" s="12" t="s">
        <v>455</v>
      </c>
      <c r="B4626" s="12" t="s">
        <v>74</v>
      </c>
      <c r="C4626" s="12">
        <v>2012</v>
      </c>
      <c r="D4626" s="12" t="s">
        <v>380</v>
      </c>
      <c r="E4626" s="12" t="s">
        <v>370</v>
      </c>
      <c r="F4626" s="12">
        <v>8</v>
      </c>
      <c r="G4626" s="15">
        <v>106638</v>
      </c>
    </row>
    <row r="4627" spans="1:7" x14ac:dyDescent="0.2">
      <c r="A4627" s="12" t="s">
        <v>455</v>
      </c>
      <c r="B4627" s="12" t="s">
        <v>74</v>
      </c>
      <c r="C4627" s="12">
        <v>2012</v>
      </c>
      <c r="D4627" s="12" t="s">
        <v>380</v>
      </c>
      <c r="E4627" s="12" t="s">
        <v>371</v>
      </c>
      <c r="F4627" s="12">
        <v>9</v>
      </c>
      <c r="G4627" s="15">
        <v>107842</v>
      </c>
    </row>
    <row r="4628" spans="1:7" x14ac:dyDescent="0.2">
      <c r="A4628" s="12" t="s">
        <v>455</v>
      </c>
      <c r="B4628" s="12" t="s">
        <v>74</v>
      </c>
      <c r="C4628" s="12">
        <v>2012</v>
      </c>
      <c r="D4628" s="12" t="s">
        <v>381</v>
      </c>
      <c r="E4628" s="12" t="s">
        <v>372</v>
      </c>
      <c r="F4628" s="12">
        <v>10</v>
      </c>
      <c r="G4628" s="15">
        <v>146594</v>
      </c>
    </row>
    <row r="4629" spans="1:7" x14ac:dyDescent="0.2">
      <c r="A4629" s="12" t="s">
        <v>455</v>
      </c>
      <c r="B4629" s="12" t="s">
        <v>74</v>
      </c>
      <c r="C4629" s="12">
        <v>2012</v>
      </c>
      <c r="D4629" s="12" t="s">
        <v>381</v>
      </c>
      <c r="E4629" s="12" t="s">
        <v>373</v>
      </c>
      <c r="F4629" s="12">
        <v>11</v>
      </c>
      <c r="G4629" s="15">
        <v>152908</v>
      </c>
    </row>
    <row r="4630" spans="1:7" x14ac:dyDescent="0.2">
      <c r="A4630" s="12" t="s">
        <v>455</v>
      </c>
      <c r="B4630" s="12" t="s">
        <v>74</v>
      </c>
      <c r="C4630" s="12">
        <v>2012</v>
      </c>
      <c r="D4630" s="12" t="s">
        <v>381</v>
      </c>
      <c r="E4630" s="12" t="s">
        <v>374</v>
      </c>
      <c r="F4630" s="12">
        <v>12</v>
      </c>
      <c r="G4630" s="15">
        <v>158158</v>
      </c>
    </row>
    <row r="4631" spans="1:7" x14ac:dyDescent="0.2">
      <c r="A4631" s="12" t="s">
        <v>455</v>
      </c>
      <c r="B4631" s="12" t="s">
        <v>74</v>
      </c>
      <c r="C4631" s="12">
        <v>2013</v>
      </c>
      <c r="D4631" s="12" t="s">
        <v>382</v>
      </c>
      <c r="E4631" s="12" t="s">
        <v>375</v>
      </c>
      <c r="F4631" s="12">
        <v>1</v>
      </c>
      <c r="G4631" s="15">
        <v>135114</v>
      </c>
    </row>
    <row r="4632" spans="1:7" x14ac:dyDescent="0.2">
      <c r="A4632" s="12" t="s">
        <v>455</v>
      </c>
      <c r="B4632" s="12" t="s">
        <v>74</v>
      </c>
      <c r="C4632" s="12">
        <v>2013</v>
      </c>
      <c r="D4632" s="12" t="s">
        <v>382</v>
      </c>
      <c r="E4632" s="12" t="s">
        <v>376</v>
      </c>
      <c r="F4632" s="12">
        <v>2</v>
      </c>
      <c r="G4632" s="15">
        <v>135394</v>
      </c>
    </row>
    <row r="4633" spans="1:7" x14ac:dyDescent="0.2">
      <c r="A4633" s="12" t="s">
        <v>455</v>
      </c>
      <c r="B4633" s="12" t="s">
        <v>74</v>
      </c>
      <c r="C4633" s="12">
        <v>2013</v>
      </c>
      <c r="D4633" s="12" t="s">
        <v>382</v>
      </c>
      <c r="E4633" s="12" t="s">
        <v>377</v>
      </c>
      <c r="F4633" s="12">
        <v>3</v>
      </c>
      <c r="G4633" s="15">
        <v>127764</v>
      </c>
    </row>
    <row r="4634" spans="1:7" x14ac:dyDescent="0.2">
      <c r="A4634" s="12" t="s">
        <v>455</v>
      </c>
      <c r="B4634" s="12" t="s">
        <v>74</v>
      </c>
      <c r="C4634" s="12">
        <v>2013</v>
      </c>
      <c r="D4634" s="12" t="s">
        <v>379</v>
      </c>
      <c r="E4634" s="12" t="s">
        <v>366</v>
      </c>
      <c r="F4634" s="12">
        <v>4</v>
      </c>
      <c r="G4634" s="15">
        <v>108066</v>
      </c>
    </row>
    <row r="4635" spans="1:7" x14ac:dyDescent="0.2">
      <c r="A4635" s="12" t="s">
        <v>455</v>
      </c>
      <c r="B4635" s="12" t="s">
        <v>74</v>
      </c>
      <c r="C4635" s="12">
        <v>2013</v>
      </c>
      <c r="D4635" s="12" t="s">
        <v>379</v>
      </c>
      <c r="E4635" s="12" t="s">
        <v>367</v>
      </c>
      <c r="F4635" s="12">
        <v>5</v>
      </c>
      <c r="G4635" s="15">
        <v>108906</v>
      </c>
    </row>
    <row r="4636" spans="1:7" x14ac:dyDescent="0.2">
      <c r="A4636" s="12" t="s">
        <v>455</v>
      </c>
      <c r="B4636" s="12" t="s">
        <v>74</v>
      </c>
      <c r="C4636" s="12">
        <v>2013</v>
      </c>
      <c r="D4636" s="12" t="s">
        <v>379</v>
      </c>
      <c r="E4636" s="12" t="s">
        <v>368</v>
      </c>
      <c r="F4636" s="12">
        <v>6</v>
      </c>
      <c r="G4636" s="15">
        <v>106428</v>
      </c>
    </row>
    <row r="4637" spans="1:7" x14ac:dyDescent="0.2">
      <c r="A4637" s="12" t="s">
        <v>455</v>
      </c>
      <c r="B4637" s="12" t="s">
        <v>74</v>
      </c>
      <c r="C4637" s="12">
        <v>2013</v>
      </c>
      <c r="D4637" s="12" t="s">
        <v>380</v>
      </c>
      <c r="E4637" s="12" t="s">
        <v>369</v>
      </c>
      <c r="F4637" s="12">
        <v>7</v>
      </c>
      <c r="G4637" s="15">
        <v>93856</v>
      </c>
    </row>
    <row r="4638" spans="1:7" x14ac:dyDescent="0.2">
      <c r="A4638" s="12" t="s">
        <v>455</v>
      </c>
      <c r="B4638" s="12" t="s">
        <v>74</v>
      </c>
      <c r="C4638" s="12">
        <v>2013</v>
      </c>
      <c r="D4638" s="12" t="s">
        <v>380</v>
      </c>
      <c r="E4638" s="12" t="s">
        <v>370</v>
      </c>
      <c r="F4638" s="12">
        <v>8</v>
      </c>
      <c r="G4638" s="15">
        <v>99708</v>
      </c>
    </row>
    <row r="4639" spans="1:7" x14ac:dyDescent="0.2">
      <c r="A4639" s="12" t="s">
        <v>455</v>
      </c>
      <c r="B4639" s="12" t="s">
        <v>74</v>
      </c>
      <c r="C4639" s="12">
        <v>2013</v>
      </c>
      <c r="D4639" s="12" t="s">
        <v>380</v>
      </c>
      <c r="E4639" s="12" t="s">
        <v>371</v>
      </c>
      <c r="F4639" s="12">
        <v>9</v>
      </c>
      <c r="G4639" s="15">
        <v>103166</v>
      </c>
    </row>
    <row r="4640" spans="1:7" x14ac:dyDescent="0.2">
      <c r="A4640" s="12" t="s">
        <v>455</v>
      </c>
      <c r="B4640" s="12" t="s">
        <v>74</v>
      </c>
      <c r="C4640" s="12">
        <v>2013</v>
      </c>
      <c r="D4640" s="12" t="s">
        <v>381</v>
      </c>
      <c r="E4640" s="12" t="s">
        <v>372</v>
      </c>
      <c r="F4640" s="12">
        <v>10</v>
      </c>
      <c r="G4640" s="15">
        <v>90360</v>
      </c>
    </row>
    <row r="4641" spans="1:7" x14ac:dyDescent="0.2">
      <c r="A4641" s="12" t="s">
        <v>455</v>
      </c>
      <c r="B4641" s="12" t="s">
        <v>74</v>
      </c>
      <c r="C4641" s="12">
        <v>2013</v>
      </c>
      <c r="D4641" s="12" t="s">
        <v>381</v>
      </c>
      <c r="E4641" s="12" t="s">
        <v>373</v>
      </c>
      <c r="F4641" s="12">
        <v>11</v>
      </c>
      <c r="G4641" s="15">
        <v>106176</v>
      </c>
    </row>
    <row r="4642" spans="1:7" x14ac:dyDescent="0.2">
      <c r="A4642" s="12" t="s">
        <v>455</v>
      </c>
      <c r="B4642" s="12" t="s">
        <v>74</v>
      </c>
      <c r="C4642" s="12">
        <v>2013</v>
      </c>
      <c r="D4642" s="12" t="s">
        <v>381</v>
      </c>
      <c r="E4642" s="12" t="s">
        <v>374</v>
      </c>
      <c r="F4642" s="12">
        <v>12</v>
      </c>
      <c r="G4642" s="15">
        <v>91310</v>
      </c>
    </row>
    <row r="4643" spans="1:7" x14ac:dyDescent="0.2">
      <c r="A4643" s="12" t="s">
        <v>455</v>
      </c>
      <c r="B4643" s="12" t="s">
        <v>74</v>
      </c>
      <c r="C4643" s="12">
        <v>2014</v>
      </c>
      <c r="D4643" s="12" t="s">
        <v>382</v>
      </c>
      <c r="E4643" s="12" t="s">
        <v>375</v>
      </c>
      <c r="F4643" s="12">
        <v>1</v>
      </c>
      <c r="G4643" s="15">
        <v>108508</v>
      </c>
    </row>
    <row r="4644" spans="1:7" x14ac:dyDescent="0.2">
      <c r="A4644" s="12" t="s">
        <v>455</v>
      </c>
      <c r="B4644" s="12" t="s">
        <v>74</v>
      </c>
      <c r="C4644" s="12">
        <v>2014</v>
      </c>
      <c r="D4644" s="12" t="s">
        <v>382</v>
      </c>
      <c r="E4644" s="12" t="s">
        <v>376</v>
      </c>
      <c r="F4644" s="12">
        <v>2</v>
      </c>
      <c r="G4644" s="15">
        <v>85760</v>
      </c>
    </row>
    <row r="4645" spans="1:7" x14ac:dyDescent="0.2">
      <c r="A4645" s="12" t="s">
        <v>455</v>
      </c>
      <c r="B4645" s="12" t="s">
        <v>74</v>
      </c>
      <c r="C4645" s="12">
        <v>2014</v>
      </c>
      <c r="D4645" s="12" t="s">
        <v>382</v>
      </c>
      <c r="E4645" s="12" t="s">
        <v>377</v>
      </c>
      <c r="F4645" s="12">
        <v>3</v>
      </c>
      <c r="G4645" s="15">
        <v>79760</v>
      </c>
    </row>
    <row r="4646" spans="1:7" x14ac:dyDescent="0.2">
      <c r="A4646" s="12" t="s">
        <v>455</v>
      </c>
      <c r="B4646" s="12" t="s">
        <v>74</v>
      </c>
      <c r="C4646" s="12">
        <v>2014</v>
      </c>
      <c r="D4646" s="12" t="s">
        <v>379</v>
      </c>
      <c r="E4646" s="12" t="s">
        <v>366</v>
      </c>
      <c r="F4646" s="12">
        <v>4</v>
      </c>
      <c r="G4646" s="15">
        <v>66754</v>
      </c>
    </row>
    <row r="4647" spans="1:7" x14ac:dyDescent="0.2">
      <c r="A4647" s="12" t="s">
        <v>455</v>
      </c>
      <c r="B4647" s="12" t="s">
        <v>74</v>
      </c>
      <c r="C4647" s="12">
        <v>2014</v>
      </c>
      <c r="D4647" s="12" t="s">
        <v>379</v>
      </c>
      <c r="E4647" s="12" t="s">
        <v>367</v>
      </c>
      <c r="F4647" s="12">
        <v>5</v>
      </c>
      <c r="G4647" s="15">
        <v>68684</v>
      </c>
    </row>
    <row r="4648" spans="1:7" x14ac:dyDescent="0.2">
      <c r="A4648" s="12" t="s">
        <v>455</v>
      </c>
      <c r="B4648" s="12" t="s">
        <v>74</v>
      </c>
      <c r="C4648" s="12">
        <v>2014</v>
      </c>
      <c r="D4648" s="12" t="s">
        <v>379</v>
      </c>
      <c r="E4648" s="12" t="s">
        <v>368</v>
      </c>
      <c r="F4648" s="12">
        <v>6</v>
      </c>
      <c r="G4648" s="15">
        <v>58842</v>
      </c>
    </row>
    <row r="4649" spans="1:7" x14ac:dyDescent="0.2">
      <c r="A4649" s="12" t="s">
        <v>455</v>
      </c>
      <c r="B4649" s="12" t="s">
        <v>74</v>
      </c>
      <c r="C4649" s="12">
        <v>2014</v>
      </c>
      <c r="D4649" s="12" t="s">
        <v>380</v>
      </c>
      <c r="E4649" s="12" t="s">
        <v>369</v>
      </c>
      <c r="F4649" s="12">
        <v>7</v>
      </c>
      <c r="G4649" s="15">
        <v>72506</v>
      </c>
    </row>
    <row r="4650" spans="1:7" x14ac:dyDescent="0.2">
      <c r="A4650" s="12" t="s">
        <v>455</v>
      </c>
      <c r="B4650" s="12" t="s">
        <v>74</v>
      </c>
      <c r="C4650" s="12">
        <v>2014</v>
      </c>
      <c r="D4650" s="12" t="s">
        <v>380</v>
      </c>
      <c r="E4650" s="12" t="s">
        <v>370</v>
      </c>
      <c r="F4650" s="12">
        <v>8</v>
      </c>
      <c r="G4650" s="15">
        <v>69860</v>
      </c>
    </row>
    <row r="4651" spans="1:7" x14ac:dyDescent="0.2">
      <c r="A4651" s="12" t="s">
        <v>455</v>
      </c>
      <c r="B4651" s="12" t="s">
        <v>74</v>
      </c>
      <c r="C4651" s="12">
        <v>2014</v>
      </c>
      <c r="D4651" s="12" t="s">
        <v>380</v>
      </c>
      <c r="E4651" s="12" t="s">
        <v>371</v>
      </c>
      <c r="F4651" s="12">
        <v>9</v>
      </c>
      <c r="G4651" s="15">
        <v>64764</v>
      </c>
    </row>
    <row r="4652" spans="1:7" x14ac:dyDescent="0.2">
      <c r="A4652" s="12" t="s">
        <v>455</v>
      </c>
      <c r="B4652" s="12" t="s">
        <v>74</v>
      </c>
      <c r="C4652" s="12">
        <v>2014</v>
      </c>
      <c r="D4652" s="12" t="s">
        <v>381</v>
      </c>
      <c r="E4652" s="12" t="s">
        <v>372</v>
      </c>
      <c r="F4652" s="12">
        <v>10</v>
      </c>
      <c r="G4652" s="15">
        <v>70196</v>
      </c>
    </row>
    <row r="4653" spans="1:7" x14ac:dyDescent="0.2">
      <c r="A4653" s="12" t="s">
        <v>455</v>
      </c>
      <c r="B4653" s="12" t="s">
        <v>74</v>
      </c>
      <c r="C4653" s="12">
        <v>2014</v>
      </c>
      <c r="D4653" s="12" t="s">
        <v>381</v>
      </c>
      <c r="E4653" s="12" t="s">
        <v>373</v>
      </c>
      <c r="F4653" s="12">
        <v>11</v>
      </c>
      <c r="G4653" s="15">
        <v>65940</v>
      </c>
    </row>
    <row r="4654" spans="1:7" x14ac:dyDescent="0.2">
      <c r="A4654" s="12" t="s">
        <v>455</v>
      </c>
      <c r="B4654" s="12" t="s">
        <v>74</v>
      </c>
      <c r="C4654" s="12">
        <v>2014</v>
      </c>
      <c r="D4654" s="12" t="s">
        <v>381</v>
      </c>
      <c r="E4654" s="12" t="s">
        <v>374</v>
      </c>
      <c r="F4654" s="12">
        <v>12</v>
      </c>
      <c r="G4654" s="15">
        <v>88032</v>
      </c>
    </row>
    <row r="4655" spans="1:7" x14ac:dyDescent="0.2">
      <c r="A4655" s="12" t="s">
        <v>434</v>
      </c>
      <c r="B4655" s="12" t="s">
        <v>4</v>
      </c>
      <c r="C4655" s="12">
        <v>2011</v>
      </c>
      <c r="D4655" s="12" t="s">
        <v>379</v>
      </c>
      <c r="E4655" s="12" t="s">
        <v>366</v>
      </c>
      <c r="F4655" s="12">
        <v>4</v>
      </c>
      <c r="G4655" s="15">
        <v>0</v>
      </c>
    </row>
    <row r="4656" spans="1:7" x14ac:dyDescent="0.2">
      <c r="A4656" s="12" t="s">
        <v>434</v>
      </c>
      <c r="B4656" s="12" t="s">
        <v>4</v>
      </c>
      <c r="C4656" s="12">
        <v>2011</v>
      </c>
      <c r="D4656" s="12" t="s">
        <v>379</v>
      </c>
      <c r="E4656" s="12" t="s">
        <v>367</v>
      </c>
      <c r="F4656" s="12">
        <v>5</v>
      </c>
      <c r="G4656" s="15">
        <v>0</v>
      </c>
    </row>
    <row r="4657" spans="1:7" x14ac:dyDescent="0.2">
      <c r="A4657" s="12" t="s">
        <v>434</v>
      </c>
      <c r="B4657" s="12" t="s">
        <v>4</v>
      </c>
      <c r="C4657" s="12">
        <v>2011</v>
      </c>
      <c r="D4657" s="12" t="s">
        <v>379</v>
      </c>
      <c r="E4657" s="12" t="s">
        <v>368</v>
      </c>
      <c r="F4657" s="12">
        <v>6</v>
      </c>
      <c r="G4657" s="15">
        <v>0</v>
      </c>
    </row>
    <row r="4658" spans="1:7" x14ac:dyDescent="0.2">
      <c r="A4658" s="12" t="s">
        <v>434</v>
      </c>
      <c r="B4658" s="12" t="s">
        <v>4</v>
      </c>
      <c r="C4658" s="12">
        <v>2011</v>
      </c>
      <c r="D4658" s="12" t="s">
        <v>380</v>
      </c>
      <c r="E4658" s="12" t="s">
        <v>369</v>
      </c>
      <c r="F4658" s="12">
        <v>7</v>
      </c>
      <c r="G4658" s="15">
        <v>0</v>
      </c>
    </row>
    <row r="4659" spans="1:7" x14ac:dyDescent="0.2">
      <c r="A4659" s="12" t="s">
        <v>434</v>
      </c>
      <c r="B4659" s="12" t="s">
        <v>4</v>
      </c>
      <c r="C4659" s="12">
        <v>2011</v>
      </c>
      <c r="D4659" s="12" t="s">
        <v>380</v>
      </c>
      <c r="E4659" s="12" t="s">
        <v>370</v>
      </c>
      <c r="F4659" s="12">
        <v>8</v>
      </c>
      <c r="G4659" s="15">
        <v>0</v>
      </c>
    </row>
    <row r="4660" spans="1:7" x14ac:dyDescent="0.2">
      <c r="A4660" s="12" t="s">
        <v>434</v>
      </c>
      <c r="B4660" s="12" t="s">
        <v>4</v>
      </c>
      <c r="C4660" s="12">
        <v>2011</v>
      </c>
      <c r="D4660" s="12" t="s">
        <v>380</v>
      </c>
      <c r="E4660" s="12" t="s">
        <v>371</v>
      </c>
      <c r="F4660" s="12">
        <v>9</v>
      </c>
      <c r="G4660" s="15">
        <v>0</v>
      </c>
    </row>
    <row r="4661" spans="1:7" x14ac:dyDescent="0.2">
      <c r="A4661" s="12" t="s">
        <v>434</v>
      </c>
      <c r="B4661" s="12" t="s">
        <v>4</v>
      </c>
      <c r="C4661" s="12">
        <v>2011</v>
      </c>
      <c r="D4661" s="12" t="s">
        <v>381</v>
      </c>
      <c r="E4661" s="12" t="s">
        <v>372</v>
      </c>
      <c r="F4661" s="12">
        <v>10</v>
      </c>
      <c r="G4661" s="15">
        <v>0</v>
      </c>
    </row>
    <row r="4662" spans="1:7" x14ac:dyDescent="0.2">
      <c r="A4662" s="12" t="s">
        <v>434</v>
      </c>
      <c r="B4662" s="12" t="s">
        <v>4</v>
      </c>
      <c r="C4662" s="12">
        <v>2011</v>
      </c>
      <c r="D4662" s="12" t="s">
        <v>381</v>
      </c>
      <c r="E4662" s="12" t="s">
        <v>373</v>
      </c>
      <c r="F4662" s="12">
        <v>11</v>
      </c>
      <c r="G4662" s="15">
        <v>0</v>
      </c>
    </row>
    <row r="4663" spans="1:7" x14ac:dyDescent="0.2">
      <c r="A4663" s="12" t="s">
        <v>441</v>
      </c>
      <c r="B4663" s="12" t="s">
        <v>4</v>
      </c>
      <c r="C4663" s="12">
        <v>2010</v>
      </c>
      <c r="D4663" s="12" t="s">
        <v>382</v>
      </c>
      <c r="E4663" s="12" t="s">
        <v>375</v>
      </c>
      <c r="F4663" s="12">
        <v>1</v>
      </c>
      <c r="G4663" s="15">
        <v>0</v>
      </c>
    </row>
    <row r="4664" spans="1:7" x14ac:dyDescent="0.2">
      <c r="A4664" s="12" t="s">
        <v>441</v>
      </c>
      <c r="B4664" s="12" t="s">
        <v>4</v>
      </c>
      <c r="C4664" s="12">
        <v>2010</v>
      </c>
      <c r="D4664" s="12" t="s">
        <v>382</v>
      </c>
      <c r="E4664" s="12" t="s">
        <v>376</v>
      </c>
      <c r="F4664" s="12">
        <v>2</v>
      </c>
      <c r="G4664" s="15">
        <v>0</v>
      </c>
    </row>
    <row r="4665" spans="1:7" x14ac:dyDescent="0.2">
      <c r="A4665" s="12" t="s">
        <v>441</v>
      </c>
      <c r="B4665" s="12" t="s">
        <v>4</v>
      </c>
      <c r="C4665" s="12">
        <v>2010</v>
      </c>
      <c r="D4665" s="12" t="s">
        <v>382</v>
      </c>
      <c r="E4665" s="12" t="s">
        <v>377</v>
      </c>
      <c r="F4665" s="12">
        <v>3</v>
      </c>
      <c r="G4665" s="15">
        <v>0</v>
      </c>
    </row>
    <row r="4666" spans="1:7" x14ac:dyDescent="0.2">
      <c r="A4666" s="12" t="s">
        <v>441</v>
      </c>
      <c r="B4666" s="12" t="s">
        <v>4</v>
      </c>
      <c r="C4666" s="12">
        <v>2010</v>
      </c>
      <c r="D4666" s="12" t="s">
        <v>379</v>
      </c>
      <c r="E4666" s="12" t="s">
        <v>366</v>
      </c>
      <c r="F4666" s="12">
        <v>4</v>
      </c>
      <c r="G4666" s="15">
        <v>0</v>
      </c>
    </row>
    <row r="4667" spans="1:7" x14ac:dyDescent="0.2">
      <c r="A4667" s="12" t="s">
        <v>441</v>
      </c>
      <c r="B4667" s="12" t="s">
        <v>4</v>
      </c>
      <c r="C4667" s="12">
        <v>2010</v>
      </c>
      <c r="D4667" s="12" t="s">
        <v>379</v>
      </c>
      <c r="E4667" s="12" t="s">
        <v>367</v>
      </c>
      <c r="F4667" s="12">
        <v>5</v>
      </c>
      <c r="G4667" s="15">
        <v>0</v>
      </c>
    </row>
    <row r="4668" spans="1:7" x14ac:dyDescent="0.2">
      <c r="A4668" s="12" t="s">
        <v>441</v>
      </c>
      <c r="B4668" s="12" t="s">
        <v>4</v>
      </c>
      <c r="C4668" s="12">
        <v>2010</v>
      </c>
      <c r="D4668" s="12" t="s">
        <v>379</v>
      </c>
      <c r="E4668" s="12" t="s">
        <v>368</v>
      </c>
      <c r="F4668" s="12">
        <v>6</v>
      </c>
      <c r="G4668" s="15">
        <v>0</v>
      </c>
    </row>
    <row r="4669" spans="1:7" x14ac:dyDescent="0.2">
      <c r="A4669" s="12" t="s">
        <v>441</v>
      </c>
      <c r="B4669" s="12" t="s">
        <v>4</v>
      </c>
      <c r="C4669" s="12">
        <v>2010</v>
      </c>
      <c r="D4669" s="12" t="s">
        <v>380</v>
      </c>
      <c r="E4669" s="12" t="s">
        <v>369</v>
      </c>
      <c r="F4669" s="12">
        <v>7</v>
      </c>
      <c r="G4669" s="15">
        <v>0</v>
      </c>
    </row>
    <row r="4670" spans="1:7" x14ac:dyDescent="0.2">
      <c r="A4670" s="12" t="s">
        <v>441</v>
      </c>
      <c r="B4670" s="12" t="s">
        <v>4</v>
      </c>
      <c r="C4670" s="12">
        <v>2010</v>
      </c>
      <c r="D4670" s="12" t="s">
        <v>380</v>
      </c>
      <c r="E4670" s="12" t="s">
        <v>370</v>
      </c>
      <c r="F4670" s="12">
        <v>8</v>
      </c>
      <c r="G4670" s="15">
        <v>0</v>
      </c>
    </row>
    <row r="4671" spans="1:7" x14ac:dyDescent="0.2">
      <c r="A4671" s="12" t="s">
        <v>441</v>
      </c>
      <c r="B4671" s="12" t="s">
        <v>4</v>
      </c>
      <c r="C4671" s="12">
        <v>2010</v>
      </c>
      <c r="D4671" s="12" t="s">
        <v>380</v>
      </c>
      <c r="E4671" s="12" t="s">
        <v>371</v>
      </c>
      <c r="F4671" s="12">
        <v>9</v>
      </c>
      <c r="G4671" s="15">
        <v>0</v>
      </c>
    </row>
    <row r="4672" spans="1:7" x14ac:dyDescent="0.2">
      <c r="A4672" s="12" t="s">
        <v>441</v>
      </c>
      <c r="B4672" s="12" t="s">
        <v>4</v>
      </c>
      <c r="C4672" s="12">
        <v>2010</v>
      </c>
      <c r="D4672" s="12" t="s">
        <v>381</v>
      </c>
      <c r="E4672" s="12" t="s">
        <v>372</v>
      </c>
      <c r="F4672" s="12">
        <v>10</v>
      </c>
      <c r="G4672" s="15">
        <v>0</v>
      </c>
    </row>
    <row r="4673" spans="1:7" x14ac:dyDescent="0.2">
      <c r="A4673" s="12" t="s">
        <v>441</v>
      </c>
      <c r="B4673" s="12" t="s">
        <v>4</v>
      </c>
      <c r="C4673" s="12">
        <v>2010</v>
      </c>
      <c r="D4673" s="12" t="s">
        <v>381</v>
      </c>
      <c r="E4673" s="12" t="s">
        <v>373</v>
      </c>
      <c r="F4673" s="12">
        <v>11</v>
      </c>
      <c r="G4673" s="15">
        <v>0</v>
      </c>
    </row>
    <row r="4674" spans="1:7" x14ac:dyDescent="0.2">
      <c r="A4674" s="12" t="s">
        <v>441</v>
      </c>
      <c r="B4674" s="12" t="s">
        <v>4</v>
      </c>
      <c r="C4674" s="12">
        <v>2011</v>
      </c>
      <c r="D4674" s="12" t="s">
        <v>382</v>
      </c>
      <c r="E4674" s="12" t="s">
        <v>375</v>
      </c>
      <c r="F4674" s="12">
        <v>1</v>
      </c>
      <c r="G4674" s="15">
        <v>0</v>
      </c>
    </row>
    <row r="4675" spans="1:7" x14ac:dyDescent="0.2">
      <c r="A4675" s="12" t="s">
        <v>441</v>
      </c>
      <c r="B4675" s="12" t="s">
        <v>4</v>
      </c>
      <c r="C4675" s="12">
        <v>2011</v>
      </c>
      <c r="D4675" s="12" t="s">
        <v>382</v>
      </c>
      <c r="E4675" s="12" t="s">
        <v>376</v>
      </c>
      <c r="F4675" s="12">
        <v>2</v>
      </c>
      <c r="G4675" s="15">
        <v>0</v>
      </c>
    </row>
    <row r="4676" spans="1:7" x14ac:dyDescent="0.2">
      <c r="A4676" s="12" t="s">
        <v>441</v>
      </c>
      <c r="B4676" s="12" t="s">
        <v>4</v>
      </c>
      <c r="C4676" s="12">
        <v>2011</v>
      </c>
      <c r="D4676" s="12" t="s">
        <v>382</v>
      </c>
      <c r="E4676" s="12" t="s">
        <v>377</v>
      </c>
      <c r="F4676" s="12">
        <v>3</v>
      </c>
      <c r="G4676" s="15">
        <v>0</v>
      </c>
    </row>
    <row r="4677" spans="1:7" x14ac:dyDescent="0.2">
      <c r="A4677" s="12" t="s">
        <v>441</v>
      </c>
      <c r="B4677" s="12" t="s">
        <v>4</v>
      </c>
      <c r="C4677" s="12">
        <v>2011</v>
      </c>
      <c r="D4677" s="12" t="s">
        <v>379</v>
      </c>
      <c r="E4677" s="12" t="s">
        <v>366</v>
      </c>
      <c r="F4677" s="12">
        <v>4</v>
      </c>
      <c r="G4677" s="15">
        <v>0</v>
      </c>
    </row>
    <row r="4678" spans="1:7" x14ac:dyDescent="0.2">
      <c r="A4678" s="12" t="s">
        <v>441</v>
      </c>
      <c r="B4678" s="12" t="s">
        <v>4</v>
      </c>
      <c r="C4678" s="12">
        <v>2011</v>
      </c>
      <c r="D4678" s="12" t="s">
        <v>379</v>
      </c>
      <c r="E4678" s="12" t="s">
        <v>367</v>
      </c>
      <c r="F4678" s="12">
        <v>5</v>
      </c>
      <c r="G4678" s="15">
        <v>0</v>
      </c>
    </row>
    <row r="4679" spans="1:7" x14ac:dyDescent="0.2">
      <c r="A4679" s="12" t="s">
        <v>441</v>
      </c>
      <c r="B4679" s="12" t="s">
        <v>4</v>
      </c>
      <c r="C4679" s="12">
        <v>2011</v>
      </c>
      <c r="D4679" s="12" t="s">
        <v>379</v>
      </c>
      <c r="E4679" s="12" t="s">
        <v>368</v>
      </c>
      <c r="F4679" s="12">
        <v>6</v>
      </c>
      <c r="G4679" s="15">
        <v>0</v>
      </c>
    </row>
    <row r="4680" spans="1:7" x14ac:dyDescent="0.2">
      <c r="A4680" s="12" t="s">
        <v>441</v>
      </c>
      <c r="B4680" s="12" t="s">
        <v>4</v>
      </c>
      <c r="C4680" s="12">
        <v>2011</v>
      </c>
      <c r="D4680" s="12" t="s">
        <v>380</v>
      </c>
      <c r="E4680" s="12" t="s">
        <v>369</v>
      </c>
      <c r="F4680" s="12">
        <v>7</v>
      </c>
      <c r="G4680" s="15">
        <v>0</v>
      </c>
    </row>
    <row r="4681" spans="1:7" x14ac:dyDescent="0.2">
      <c r="A4681" s="12" t="s">
        <v>441</v>
      </c>
      <c r="B4681" s="12" t="s">
        <v>4</v>
      </c>
      <c r="C4681" s="12">
        <v>2011</v>
      </c>
      <c r="D4681" s="12" t="s">
        <v>380</v>
      </c>
      <c r="E4681" s="12" t="s">
        <v>370</v>
      </c>
      <c r="F4681" s="12">
        <v>8</v>
      </c>
      <c r="G4681" s="15">
        <v>0</v>
      </c>
    </row>
    <row r="4682" spans="1:7" x14ac:dyDescent="0.2">
      <c r="A4682" s="12" t="s">
        <v>441</v>
      </c>
      <c r="B4682" s="12" t="s">
        <v>4</v>
      </c>
      <c r="C4682" s="12">
        <v>2011</v>
      </c>
      <c r="D4682" s="12" t="s">
        <v>380</v>
      </c>
      <c r="E4682" s="12" t="s">
        <v>371</v>
      </c>
      <c r="F4682" s="12">
        <v>9</v>
      </c>
      <c r="G4682" s="15">
        <v>0</v>
      </c>
    </row>
    <row r="4683" spans="1:7" x14ac:dyDescent="0.2">
      <c r="A4683" s="12" t="s">
        <v>441</v>
      </c>
      <c r="B4683" s="12" t="s">
        <v>4</v>
      </c>
      <c r="C4683" s="12">
        <v>2011</v>
      </c>
      <c r="D4683" s="12" t="s">
        <v>381</v>
      </c>
      <c r="E4683" s="12" t="s">
        <v>372</v>
      </c>
      <c r="F4683" s="12">
        <v>10</v>
      </c>
      <c r="G4683" s="15">
        <v>0</v>
      </c>
    </row>
    <row r="4684" spans="1:7" x14ac:dyDescent="0.2">
      <c r="A4684" s="12" t="s">
        <v>441</v>
      </c>
      <c r="B4684" s="12" t="s">
        <v>4</v>
      </c>
      <c r="C4684" s="12">
        <v>2011</v>
      </c>
      <c r="D4684" s="12" t="s">
        <v>381</v>
      </c>
      <c r="E4684" s="12" t="s">
        <v>373</v>
      </c>
      <c r="F4684" s="12">
        <v>11</v>
      </c>
      <c r="G4684" s="15">
        <v>0</v>
      </c>
    </row>
    <row r="4685" spans="1:7" x14ac:dyDescent="0.2">
      <c r="A4685" s="12" t="s">
        <v>441</v>
      </c>
      <c r="B4685" s="12" t="s">
        <v>4</v>
      </c>
      <c r="C4685" s="12">
        <v>2011</v>
      </c>
      <c r="D4685" s="12" t="s">
        <v>381</v>
      </c>
      <c r="E4685" s="12" t="s">
        <v>374</v>
      </c>
      <c r="F4685" s="12">
        <v>12</v>
      </c>
      <c r="G4685" s="15">
        <v>0</v>
      </c>
    </row>
    <row r="4686" spans="1:7" x14ac:dyDescent="0.2">
      <c r="A4686" s="12" t="s">
        <v>444</v>
      </c>
      <c r="B4686" s="12" t="s">
        <v>4</v>
      </c>
      <c r="C4686" s="12">
        <v>2010</v>
      </c>
      <c r="D4686" s="12" t="s">
        <v>382</v>
      </c>
      <c r="E4686" s="12" t="s">
        <v>375</v>
      </c>
      <c r="F4686" s="12">
        <v>1</v>
      </c>
      <c r="G4686" s="15">
        <v>0</v>
      </c>
    </row>
    <row r="4687" spans="1:7" x14ac:dyDescent="0.2">
      <c r="A4687" s="12" t="s">
        <v>444</v>
      </c>
      <c r="B4687" s="12" t="s">
        <v>4</v>
      </c>
      <c r="C4687" s="12">
        <v>2010</v>
      </c>
      <c r="D4687" s="12" t="s">
        <v>382</v>
      </c>
      <c r="E4687" s="12" t="s">
        <v>376</v>
      </c>
      <c r="F4687" s="12">
        <v>2</v>
      </c>
      <c r="G4687" s="15">
        <v>0</v>
      </c>
    </row>
    <row r="4688" spans="1:7" x14ac:dyDescent="0.2">
      <c r="A4688" s="12" t="s">
        <v>444</v>
      </c>
      <c r="B4688" s="12" t="s">
        <v>4</v>
      </c>
      <c r="C4688" s="12">
        <v>2010</v>
      </c>
      <c r="D4688" s="12" t="s">
        <v>382</v>
      </c>
      <c r="E4688" s="12" t="s">
        <v>377</v>
      </c>
      <c r="F4688" s="12">
        <v>3</v>
      </c>
      <c r="G4688" s="15">
        <v>0</v>
      </c>
    </row>
    <row r="4689" spans="1:7" x14ac:dyDescent="0.2">
      <c r="A4689" s="12" t="s">
        <v>444</v>
      </c>
      <c r="B4689" s="12" t="s">
        <v>4</v>
      </c>
      <c r="C4689" s="12">
        <v>2010</v>
      </c>
      <c r="D4689" s="12" t="s">
        <v>379</v>
      </c>
      <c r="E4689" s="12" t="s">
        <v>366</v>
      </c>
      <c r="F4689" s="12">
        <v>4</v>
      </c>
      <c r="G4689" s="15">
        <v>0</v>
      </c>
    </row>
    <row r="4690" spans="1:7" x14ac:dyDescent="0.2">
      <c r="A4690" s="12" t="s">
        <v>456</v>
      </c>
      <c r="B4690" s="12" t="s">
        <v>4</v>
      </c>
      <c r="C4690" s="12">
        <v>2012</v>
      </c>
      <c r="D4690" s="12" t="s">
        <v>381</v>
      </c>
      <c r="E4690" s="12" t="s">
        <v>374</v>
      </c>
      <c r="F4690" s="12">
        <v>12</v>
      </c>
      <c r="G4690" s="15">
        <v>0</v>
      </c>
    </row>
    <row r="4691" spans="1:7" x14ac:dyDescent="0.2">
      <c r="A4691" s="12" t="s">
        <v>456</v>
      </c>
      <c r="B4691" s="12" t="s">
        <v>4</v>
      </c>
      <c r="C4691" s="12">
        <v>2013</v>
      </c>
      <c r="D4691" s="12" t="s">
        <v>382</v>
      </c>
      <c r="E4691" s="12" t="s">
        <v>375</v>
      </c>
      <c r="F4691" s="12">
        <v>1</v>
      </c>
      <c r="G4691" s="15">
        <v>0</v>
      </c>
    </row>
    <row r="4692" spans="1:7" x14ac:dyDescent="0.2">
      <c r="A4692" s="12" t="s">
        <v>456</v>
      </c>
      <c r="B4692" s="12" t="s">
        <v>4</v>
      </c>
      <c r="C4692" s="12">
        <v>2013</v>
      </c>
      <c r="D4692" s="12" t="s">
        <v>382</v>
      </c>
      <c r="E4692" s="12" t="s">
        <v>376</v>
      </c>
      <c r="F4692" s="12">
        <v>2</v>
      </c>
      <c r="G4692" s="15">
        <v>0</v>
      </c>
    </row>
    <row r="4693" spans="1:7" x14ac:dyDescent="0.2">
      <c r="A4693" s="12" t="s">
        <v>456</v>
      </c>
      <c r="B4693" s="12" t="s">
        <v>4</v>
      </c>
      <c r="C4693" s="12">
        <v>2013</v>
      </c>
      <c r="D4693" s="12" t="s">
        <v>382</v>
      </c>
      <c r="E4693" s="12" t="s">
        <v>377</v>
      </c>
      <c r="F4693" s="12">
        <v>3</v>
      </c>
      <c r="G4693" s="15">
        <v>0</v>
      </c>
    </row>
    <row r="4694" spans="1:7" x14ac:dyDescent="0.2">
      <c r="A4694" s="12" t="s">
        <v>456</v>
      </c>
      <c r="B4694" s="12" t="s">
        <v>4</v>
      </c>
      <c r="C4694" s="12">
        <v>2013</v>
      </c>
      <c r="D4694" s="12" t="s">
        <v>379</v>
      </c>
      <c r="E4694" s="12" t="s">
        <v>366</v>
      </c>
      <c r="F4694" s="12">
        <v>4</v>
      </c>
      <c r="G4694" s="15">
        <v>0</v>
      </c>
    </row>
    <row r="4695" spans="1:7" x14ac:dyDescent="0.2">
      <c r="A4695" s="12" t="s">
        <v>456</v>
      </c>
      <c r="B4695" s="12" t="s">
        <v>4</v>
      </c>
      <c r="C4695" s="12">
        <v>2013</v>
      </c>
      <c r="D4695" s="12" t="s">
        <v>379</v>
      </c>
      <c r="E4695" s="12" t="s">
        <v>367</v>
      </c>
      <c r="F4695" s="12">
        <v>5</v>
      </c>
      <c r="G4695" s="15">
        <v>0</v>
      </c>
    </row>
    <row r="4696" spans="1:7" x14ac:dyDescent="0.2">
      <c r="A4696" s="12" t="s">
        <v>456</v>
      </c>
      <c r="B4696" s="12" t="s">
        <v>4</v>
      </c>
      <c r="C4696" s="12">
        <v>2013</v>
      </c>
      <c r="D4696" s="12" t="s">
        <v>379</v>
      </c>
      <c r="E4696" s="12" t="s">
        <v>368</v>
      </c>
      <c r="F4696" s="12">
        <v>6</v>
      </c>
      <c r="G4696" s="15">
        <v>0</v>
      </c>
    </row>
    <row r="4697" spans="1:7" x14ac:dyDescent="0.2">
      <c r="A4697" s="12" t="s">
        <v>456</v>
      </c>
      <c r="B4697" s="12" t="s">
        <v>4</v>
      </c>
      <c r="C4697" s="12">
        <v>2013</v>
      </c>
      <c r="D4697" s="12" t="s">
        <v>380</v>
      </c>
      <c r="E4697" s="12" t="s">
        <v>369</v>
      </c>
      <c r="F4697" s="12">
        <v>7</v>
      </c>
      <c r="G4697" s="15">
        <v>0</v>
      </c>
    </row>
    <row r="4698" spans="1:7" x14ac:dyDescent="0.2">
      <c r="A4698" s="12" t="s">
        <v>456</v>
      </c>
      <c r="B4698" s="12" t="s">
        <v>4</v>
      </c>
      <c r="C4698" s="12">
        <v>2013</v>
      </c>
      <c r="D4698" s="12" t="s">
        <v>380</v>
      </c>
      <c r="E4698" s="12" t="s">
        <v>370</v>
      </c>
      <c r="F4698" s="12">
        <v>8</v>
      </c>
      <c r="G4698" s="15">
        <v>0</v>
      </c>
    </row>
    <row r="4699" spans="1:7" x14ac:dyDescent="0.2">
      <c r="A4699" s="12" t="s">
        <v>456</v>
      </c>
      <c r="B4699" s="12" t="s">
        <v>4</v>
      </c>
      <c r="C4699" s="12">
        <v>2013</v>
      </c>
      <c r="D4699" s="12" t="s">
        <v>380</v>
      </c>
      <c r="E4699" s="12" t="s">
        <v>371</v>
      </c>
      <c r="F4699" s="12">
        <v>9</v>
      </c>
      <c r="G4699" s="15">
        <v>0</v>
      </c>
    </row>
    <row r="4700" spans="1:7" x14ac:dyDescent="0.2">
      <c r="A4700" s="12" t="s">
        <v>456</v>
      </c>
      <c r="B4700" s="12" t="s">
        <v>4</v>
      </c>
      <c r="C4700" s="12">
        <v>2013</v>
      </c>
      <c r="D4700" s="12" t="s">
        <v>381</v>
      </c>
      <c r="E4700" s="12" t="s">
        <v>372</v>
      </c>
      <c r="F4700" s="12">
        <v>10</v>
      </c>
      <c r="G4700" s="15">
        <v>0</v>
      </c>
    </row>
    <row r="4701" spans="1:7" x14ac:dyDescent="0.2">
      <c r="A4701" s="12" t="s">
        <v>456</v>
      </c>
      <c r="B4701" s="12" t="s">
        <v>4</v>
      </c>
      <c r="C4701" s="12">
        <v>2013</v>
      </c>
      <c r="D4701" s="12" t="s">
        <v>381</v>
      </c>
      <c r="E4701" s="12" t="s">
        <v>373</v>
      </c>
      <c r="F4701" s="12">
        <v>11</v>
      </c>
      <c r="G4701" s="15">
        <v>0</v>
      </c>
    </row>
    <row r="4702" spans="1:7" x14ac:dyDescent="0.2">
      <c r="A4702" s="12" t="s">
        <v>456</v>
      </c>
      <c r="B4702" s="12" t="s">
        <v>11</v>
      </c>
      <c r="C4702" s="12">
        <v>2010</v>
      </c>
      <c r="D4702" s="12" t="s">
        <v>382</v>
      </c>
      <c r="E4702" s="12" t="s">
        <v>375</v>
      </c>
      <c r="F4702" s="12">
        <v>1</v>
      </c>
      <c r="G4702" s="15">
        <v>1812.293187</v>
      </c>
    </row>
    <row r="4703" spans="1:7" x14ac:dyDescent="0.2">
      <c r="A4703" s="12" t="s">
        <v>456</v>
      </c>
      <c r="B4703" s="12" t="s">
        <v>11</v>
      </c>
      <c r="C4703" s="12">
        <v>2010</v>
      </c>
      <c r="D4703" s="12" t="s">
        <v>382</v>
      </c>
      <c r="E4703" s="12" t="s">
        <v>376</v>
      </c>
      <c r="F4703" s="12">
        <v>2</v>
      </c>
      <c r="G4703" s="15">
        <v>1812.2931879999999</v>
      </c>
    </row>
    <row r="4704" spans="1:7" x14ac:dyDescent="0.2">
      <c r="A4704" s="12" t="s">
        <v>456</v>
      </c>
      <c r="B4704" s="12" t="s">
        <v>11</v>
      </c>
      <c r="C4704" s="12">
        <v>2010</v>
      </c>
      <c r="D4704" s="12" t="s">
        <v>382</v>
      </c>
      <c r="E4704" s="12" t="s">
        <v>377</v>
      </c>
      <c r="F4704" s="12">
        <v>3</v>
      </c>
      <c r="G4704" s="15">
        <v>1540.4492089999997</v>
      </c>
    </row>
    <row r="4705" spans="1:7" x14ac:dyDescent="0.2">
      <c r="A4705" s="12" t="s">
        <v>456</v>
      </c>
      <c r="B4705" s="12" t="s">
        <v>11</v>
      </c>
      <c r="C4705" s="12">
        <v>2010</v>
      </c>
      <c r="D4705" s="12" t="s">
        <v>379</v>
      </c>
      <c r="E4705" s="12" t="s">
        <v>366</v>
      </c>
      <c r="F4705" s="12">
        <v>4</v>
      </c>
      <c r="G4705" s="15">
        <v>350.76642300000003</v>
      </c>
    </row>
    <row r="4706" spans="1:7" x14ac:dyDescent="0.2">
      <c r="A4706" s="12" t="s">
        <v>456</v>
      </c>
      <c r="B4706" s="12" t="s">
        <v>11</v>
      </c>
      <c r="C4706" s="12">
        <v>2010</v>
      </c>
      <c r="D4706" s="12" t="s">
        <v>379</v>
      </c>
      <c r="E4706" s="12" t="s">
        <v>367</v>
      </c>
      <c r="F4706" s="12">
        <v>5</v>
      </c>
      <c r="G4706" s="15">
        <v>64.307176999999996</v>
      </c>
    </row>
    <row r="4707" spans="1:7" x14ac:dyDescent="0.2">
      <c r="A4707" s="12" t="s">
        <v>456</v>
      </c>
      <c r="B4707" s="12" t="s">
        <v>11</v>
      </c>
      <c r="C4707" s="12">
        <v>2010</v>
      </c>
      <c r="D4707" s="12" t="s">
        <v>379</v>
      </c>
      <c r="E4707" s="12" t="s">
        <v>368</v>
      </c>
      <c r="F4707" s="12">
        <v>6</v>
      </c>
      <c r="G4707" s="15">
        <v>35.076642</v>
      </c>
    </row>
    <row r="4708" spans="1:7" x14ac:dyDescent="0.2">
      <c r="A4708" s="12" t="s">
        <v>456</v>
      </c>
      <c r="B4708" s="12" t="s">
        <v>11</v>
      </c>
      <c r="C4708" s="12">
        <v>2010</v>
      </c>
      <c r="D4708" s="12" t="s">
        <v>380</v>
      </c>
      <c r="E4708" s="12" t="s">
        <v>369</v>
      </c>
      <c r="F4708" s="12">
        <v>7</v>
      </c>
      <c r="G4708" s="15">
        <v>40.922748999999996</v>
      </c>
    </row>
    <row r="4709" spans="1:7" x14ac:dyDescent="0.2">
      <c r="A4709" s="12" t="s">
        <v>456</v>
      </c>
      <c r="B4709" s="12" t="s">
        <v>11</v>
      </c>
      <c r="C4709" s="12">
        <v>2010</v>
      </c>
      <c r="D4709" s="12" t="s">
        <v>380</v>
      </c>
      <c r="E4709" s="12" t="s">
        <v>370</v>
      </c>
      <c r="F4709" s="12">
        <v>8</v>
      </c>
      <c r="G4709" s="15">
        <v>29.230535</v>
      </c>
    </row>
    <row r="4710" spans="1:7" x14ac:dyDescent="0.2">
      <c r="A4710" s="12" t="s">
        <v>456</v>
      </c>
      <c r="B4710" s="12" t="s">
        <v>11</v>
      </c>
      <c r="C4710" s="12">
        <v>2010</v>
      </c>
      <c r="D4710" s="12" t="s">
        <v>380</v>
      </c>
      <c r="E4710" s="12" t="s">
        <v>371</v>
      </c>
      <c r="F4710" s="12">
        <v>9</v>
      </c>
      <c r="G4710" s="15">
        <v>17.538321</v>
      </c>
    </row>
    <row r="4711" spans="1:7" x14ac:dyDescent="0.2">
      <c r="A4711" s="12" t="s">
        <v>456</v>
      </c>
      <c r="B4711" s="12" t="s">
        <v>11</v>
      </c>
      <c r="C4711" s="12">
        <v>2010</v>
      </c>
      <c r="D4711" s="12" t="s">
        <v>381</v>
      </c>
      <c r="E4711" s="12" t="s">
        <v>372</v>
      </c>
      <c r="F4711" s="12">
        <v>10</v>
      </c>
      <c r="G4711" s="15">
        <v>35.076642</v>
      </c>
    </row>
    <row r="4712" spans="1:7" x14ac:dyDescent="0.2">
      <c r="A4712" s="12" t="s">
        <v>456</v>
      </c>
      <c r="B4712" s="12" t="s">
        <v>11</v>
      </c>
      <c r="C4712" s="12">
        <v>2010</v>
      </c>
      <c r="D4712" s="12" t="s">
        <v>381</v>
      </c>
      <c r="E4712" s="12" t="s">
        <v>373</v>
      </c>
      <c r="F4712" s="12">
        <v>11</v>
      </c>
      <c r="G4712" s="15">
        <v>40.922748999999996</v>
      </c>
    </row>
    <row r="4713" spans="1:7" x14ac:dyDescent="0.2">
      <c r="A4713" s="12" t="s">
        <v>456</v>
      </c>
      <c r="B4713" s="12" t="s">
        <v>11</v>
      </c>
      <c r="C4713" s="12">
        <v>2010</v>
      </c>
      <c r="D4713" s="12" t="s">
        <v>381</v>
      </c>
      <c r="E4713" s="12" t="s">
        <v>374</v>
      </c>
      <c r="F4713" s="12">
        <v>12</v>
      </c>
      <c r="G4713" s="15">
        <v>23.384428</v>
      </c>
    </row>
    <row r="4714" spans="1:7" x14ac:dyDescent="0.2">
      <c r="A4714" s="12" t="s">
        <v>456</v>
      </c>
      <c r="B4714" s="12" t="s">
        <v>11</v>
      </c>
      <c r="C4714" s="12">
        <v>2011</v>
      </c>
      <c r="D4714" s="12" t="s">
        <v>382</v>
      </c>
      <c r="E4714" s="12" t="s">
        <v>375</v>
      </c>
      <c r="F4714" s="12">
        <v>1</v>
      </c>
      <c r="G4714" s="15">
        <v>35.076642</v>
      </c>
    </row>
    <row r="4715" spans="1:7" x14ac:dyDescent="0.2">
      <c r="A4715" s="12" t="s">
        <v>456</v>
      </c>
      <c r="B4715" s="12" t="s">
        <v>11</v>
      </c>
      <c r="C4715" s="12">
        <v>2011</v>
      </c>
      <c r="D4715" s="12" t="s">
        <v>382</v>
      </c>
      <c r="E4715" s="12" t="s">
        <v>376</v>
      </c>
      <c r="F4715" s="12">
        <v>2</v>
      </c>
      <c r="G4715" s="15">
        <v>40.922748999999996</v>
      </c>
    </row>
    <row r="4716" spans="1:7" x14ac:dyDescent="0.2">
      <c r="A4716" s="12" t="s">
        <v>456</v>
      </c>
      <c r="B4716" s="12" t="s">
        <v>11</v>
      </c>
      <c r="C4716" s="12">
        <v>2011</v>
      </c>
      <c r="D4716" s="12" t="s">
        <v>382</v>
      </c>
      <c r="E4716" s="12" t="s">
        <v>377</v>
      </c>
      <c r="F4716" s="12">
        <v>3</v>
      </c>
      <c r="G4716" s="15">
        <v>58.461069999999999</v>
      </c>
    </row>
    <row r="4717" spans="1:7" x14ac:dyDescent="0.2">
      <c r="A4717" s="12" t="s">
        <v>456</v>
      </c>
      <c r="B4717" s="12" t="s">
        <v>11</v>
      </c>
      <c r="C4717" s="12">
        <v>2011</v>
      </c>
      <c r="D4717" s="12" t="s">
        <v>379</v>
      </c>
      <c r="E4717" s="12" t="s">
        <v>366</v>
      </c>
      <c r="F4717" s="12">
        <v>4</v>
      </c>
      <c r="G4717" s="15">
        <v>58.461070000000007</v>
      </c>
    </row>
    <row r="4718" spans="1:7" x14ac:dyDescent="0.2">
      <c r="A4718" s="12" t="s">
        <v>456</v>
      </c>
      <c r="B4718" s="12" t="s">
        <v>11</v>
      </c>
      <c r="C4718" s="12">
        <v>2011</v>
      </c>
      <c r="D4718" s="12" t="s">
        <v>379</v>
      </c>
      <c r="E4718" s="12" t="s">
        <v>367</v>
      </c>
      <c r="F4718" s="12">
        <v>5</v>
      </c>
      <c r="G4718" s="15">
        <v>29.230535</v>
      </c>
    </row>
    <row r="4719" spans="1:7" x14ac:dyDescent="0.2">
      <c r="A4719" s="12" t="s">
        <v>456</v>
      </c>
      <c r="B4719" s="12" t="s">
        <v>11</v>
      </c>
      <c r="C4719" s="12">
        <v>2011</v>
      </c>
      <c r="D4719" s="12" t="s">
        <v>379</v>
      </c>
      <c r="E4719" s="12" t="s">
        <v>368</v>
      </c>
      <c r="F4719" s="12">
        <v>6</v>
      </c>
      <c r="G4719" s="15">
        <v>23.384428</v>
      </c>
    </row>
    <row r="4720" spans="1:7" x14ac:dyDescent="0.2">
      <c r="A4720" s="12" t="s">
        <v>456</v>
      </c>
      <c r="B4720" s="12" t="s">
        <v>11</v>
      </c>
      <c r="C4720" s="12">
        <v>2011</v>
      </c>
      <c r="D4720" s="12" t="s">
        <v>380</v>
      </c>
      <c r="E4720" s="12" t="s">
        <v>369</v>
      </c>
      <c r="F4720" s="12">
        <v>7</v>
      </c>
      <c r="G4720" s="15">
        <v>40.922748999999996</v>
      </c>
    </row>
    <row r="4721" spans="1:7" x14ac:dyDescent="0.2">
      <c r="A4721" s="12" t="s">
        <v>456</v>
      </c>
      <c r="B4721" s="12" t="s">
        <v>11</v>
      </c>
      <c r="C4721" s="12">
        <v>2011</v>
      </c>
      <c r="D4721" s="12" t="s">
        <v>380</v>
      </c>
      <c r="E4721" s="12" t="s">
        <v>370</v>
      </c>
      <c r="F4721" s="12">
        <v>8</v>
      </c>
      <c r="G4721" s="15">
        <v>40.922748999999996</v>
      </c>
    </row>
    <row r="4722" spans="1:7" x14ac:dyDescent="0.2">
      <c r="A4722" s="12" t="s">
        <v>456</v>
      </c>
      <c r="B4722" s="12" t="s">
        <v>11</v>
      </c>
      <c r="C4722" s="12">
        <v>2011</v>
      </c>
      <c r="D4722" s="12" t="s">
        <v>380</v>
      </c>
      <c r="E4722" s="12" t="s">
        <v>371</v>
      </c>
      <c r="F4722" s="12">
        <v>9</v>
      </c>
      <c r="G4722" s="15">
        <v>23.384428</v>
      </c>
    </row>
    <row r="4723" spans="1:7" x14ac:dyDescent="0.2">
      <c r="A4723" s="12" t="s">
        <v>456</v>
      </c>
      <c r="B4723" s="12" t="s">
        <v>11</v>
      </c>
      <c r="C4723" s="12">
        <v>2011</v>
      </c>
      <c r="D4723" s="12" t="s">
        <v>381</v>
      </c>
      <c r="E4723" s="12" t="s">
        <v>372</v>
      </c>
      <c r="F4723" s="12">
        <v>10</v>
      </c>
      <c r="G4723" s="15">
        <v>35.076642</v>
      </c>
    </row>
    <row r="4724" spans="1:7" x14ac:dyDescent="0.2">
      <c r="A4724" s="12" t="s">
        <v>456</v>
      </c>
      <c r="B4724" s="12" t="s">
        <v>11</v>
      </c>
      <c r="C4724" s="12">
        <v>2011</v>
      </c>
      <c r="D4724" s="12" t="s">
        <v>381</v>
      </c>
      <c r="E4724" s="12" t="s">
        <v>373</v>
      </c>
      <c r="F4724" s="12">
        <v>11</v>
      </c>
      <c r="G4724" s="15">
        <v>40.922748999999996</v>
      </c>
    </row>
    <row r="4725" spans="1:7" x14ac:dyDescent="0.2">
      <c r="A4725" s="12" t="s">
        <v>456</v>
      </c>
      <c r="B4725" s="12" t="s">
        <v>11</v>
      </c>
      <c r="C4725" s="12">
        <v>2011</v>
      </c>
      <c r="D4725" s="12" t="s">
        <v>381</v>
      </c>
      <c r="E4725" s="12" t="s">
        <v>374</v>
      </c>
      <c r="F4725" s="12">
        <v>12</v>
      </c>
      <c r="G4725" s="15">
        <v>35.076642</v>
      </c>
    </row>
    <row r="4726" spans="1:7" x14ac:dyDescent="0.2">
      <c r="A4726" s="12" t="s">
        <v>456</v>
      </c>
      <c r="B4726" s="12" t="s">
        <v>11</v>
      </c>
      <c r="C4726" s="12">
        <v>2012</v>
      </c>
      <c r="D4726" s="12" t="s">
        <v>382</v>
      </c>
      <c r="E4726" s="12" t="s">
        <v>375</v>
      </c>
      <c r="F4726" s="12">
        <v>1</v>
      </c>
      <c r="G4726" s="15">
        <v>35.076642</v>
      </c>
    </row>
    <row r="4727" spans="1:7" x14ac:dyDescent="0.2">
      <c r="A4727" s="12" t="s">
        <v>456</v>
      </c>
      <c r="B4727" s="12" t="s">
        <v>11</v>
      </c>
      <c r="C4727" s="12">
        <v>2012</v>
      </c>
      <c r="D4727" s="12" t="s">
        <v>382</v>
      </c>
      <c r="E4727" s="12" t="s">
        <v>376</v>
      </c>
      <c r="F4727" s="12">
        <v>2</v>
      </c>
      <c r="G4727" s="15">
        <v>35.076642</v>
      </c>
    </row>
    <row r="4728" spans="1:7" x14ac:dyDescent="0.2">
      <c r="A4728" s="12" t="s">
        <v>456</v>
      </c>
      <c r="B4728" s="12" t="s">
        <v>11</v>
      </c>
      <c r="C4728" s="12">
        <v>2012</v>
      </c>
      <c r="D4728" s="12" t="s">
        <v>382</v>
      </c>
      <c r="E4728" s="12" t="s">
        <v>377</v>
      </c>
      <c r="F4728" s="12">
        <v>3</v>
      </c>
      <c r="G4728" s="15">
        <v>29.230535</v>
      </c>
    </row>
    <row r="4729" spans="1:7" x14ac:dyDescent="0.2">
      <c r="A4729" s="12" t="s">
        <v>456</v>
      </c>
      <c r="B4729" s="12" t="s">
        <v>11</v>
      </c>
      <c r="C4729" s="12">
        <v>2012</v>
      </c>
      <c r="D4729" s="12" t="s">
        <v>379</v>
      </c>
      <c r="E4729" s="12" t="s">
        <v>366</v>
      </c>
      <c r="F4729" s="12">
        <v>4</v>
      </c>
      <c r="G4729" s="15">
        <v>46.768856</v>
      </c>
    </row>
    <row r="4730" spans="1:7" x14ac:dyDescent="0.2">
      <c r="A4730" s="12" t="s">
        <v>456</v>
      </c>
      <c r="B4730" s="12" t="s">
        <v>11</v>
      </c>
      <c r="C4730" s="12">
        <v>2012</v>
      </c>
      <c r="D4730" s="12" t="s">
        <v>379</v>
      </c>
      <c r="E4730" s="12" t="s">
        <v>367</v>
      </c>
      <c r="F4730" s="12">
        <v>5</v>
      </c>
      <c r="G4730" s="15">
        <v>40.922748999999996</v>
      </c>
    </row>
    <row r="4731" spans="1:7" x14ac:dyDescent="0.2">
      <c r="A4731" s="12" t="s">
        <v>456</v>
      </c>
      <c r="B4731" s="12" t="s">
        <v>11</v>
      </c>
      <c r="C4731" s="12">
        <v>2012</v>
      </c>
      <c r="D4731" s="12" t="s">
        <v>379</v>
      </c>
      <c r="E4731" s="12" t="s">
        <v>368</v>
      </c>
      <c r="F4731" s="12">
        <v>6</v>
      </c>
      <c r="G4731" s="15">
        <v>23.384428</v>
      </c>
    </row>
    <row r="4732" spans="1:7" x14ac:dyDescent="0.2">
      <c r="A4732" s="12" t="s">
        <v>456</v>
      </c>
      <c r="B4732" s="12" t="s">
        <v>11</v>
      </c>
      <c r="C4732" s="12">
        <v>2012</v>
      </c>
      <c r="D4732" s="12" t="s">
        <v>380</v>
      </c>
      <c r="E4732" s="12" t="s">
        <v>369</v>
      </c>
      <c r="F4732" s="12">
        <v>7</v>
      </c>
      <c r="G4732" s="15">
        <v>29.230535</v>
      </c>
    </row>
    <row r="4733" spans="1:7" x14ac:dyDescent="0.2">
      <c r="A4733" s="12" t="s">
        <v>456</v>
      </c>
      <c r="B4733" s="12" t="s">
        <v>11</v>
      </c>
      <c r="C4733" s="12">
        <v>2012</v>
      </c>
      <c r="D4733" s="12" t="s">
        <v>380</v>
      </c>
      <c r="E4733" s="12" t="s">
        <v>370</v>
      </c>
      <c r="F4733" s="12">
        <v>8</v>
      </c>
      <c r="G4733" s="15">
        <v>17.538321</v>
      </c>
    </row>
    <row r="4734" spans="1:7" x14ac:dyDescent="0.2">
      <c r="A4734" s="12" t="s">
        <v>456</v>
      </c>
      <c r="B4734" s="12" t="s">
        <v>11</v>
      </c>
      <c r="C4734" s="12">
        <v>2012</v>
      </c>
      <c r="D4734" s="12" t="s">
        <v>380</v>
      </c>
      <c r="E4734" s="12" t="s">
        <v>371</v>
      </c>
      <c r="F4734" s="12">
        <v>9</v>
      </c>
      <c r="G4734" s="15">
        <v>35.076642</v>
      </c>
    </row>
    <row r="4735" spans="1:7" x14ac:dyDescent="0.2">
      <c r="A4735" s="12" t="s">
        <v>456</v>
      </c>
      <c r="B4735" s="12" t="s">
        <v>11</v>
      </c>
      <c r="C4735" s="12">
        <v>2012</v>
      </c>
      <c r="D4735" s="12" t="s">
        <v>381</v>
      </c>
      <c r="E4735" s="12" t="s">
        <v>372</v>
      </c>
      <c r="F4735" s="12">
        <v>10</v>
      </c>
      <c r="G4735" s="15">
        <v>35.076642</v>
      </c>
    </row>
    <row r="4736" spans="1:7" x14ac:dyDescent="0.2">
      <c r="A4736" s="12" t="s">
        <v>456</v>
      </c>
      <c r="B4736" s="12" t="s">
        <v>11</v>
      </c>
      <c r="C4736" s="12">
        <v>2012</v>
      </c>
      <c r="D4736" s="12" t="s">
        <v>381</v>
      </c>
      <c r="E4736" s="12" t="s">
        <v>373</v>
      </c>
      <c r="F4736" s="12">
        <v>11</v>
      </c>
      <c r="G4736" s="15">
        <v>23.384428</v>
      </c>
    </row>
    <row r="4737" spans="1:7" x14ac:dyDescent="0.2">
      <c r="A4737" s="12" t="s">
        <v>456</v>
      </c>
      <c r="B4737" s="12" t="s">
        <v>11</v>
      </c>
      <c r="C4737" s="12">
        <v>2012</v>
      </c>
      <c r="D4737" s="12" t="s">
        <v>381</v>
      </c>
      <c r="E4737" s="12" t="s">
        <v>374</v>
      </c>
      <c r="F4737" s="12">
        <v>12</v>
      </c>
      <c r="G4737" s="15">
        <v>0</v>
      </c>
    </row>
    <row r="4738" spans="1:7" x14ac:dyDescent="0.2">
      <c r="A4738" s="12" t="s">
        <v>456</v>
      </c>
      <c r="B4738" s="12" t="s">
        <v>11</v>
      </c>
      <c r="C4738" s="12">
        <v>2013</v>
      </c>
      <c r="D4738" s="12" t="s">
        <v>382</v>
      </c>
      <c r="E4738" s="12" t="s">
        <v>375</v>
      </c>
      <c r="F4738" s="12">
        <v>1</v>
      </c>
      <c r="G4738" s="15">
        <v>0</v>
      </c>
    </row>
    <row r="4739" spans="1:7" x14ac:dyDescent="0.2">
      <c r="A4739" s="12" t="s">
        <v>456</v>
      </c>
      <c r="B4739" s="12" t="s">
        <v>11</v>
      </c>
      <c r="C4739" s="12">
        <v>2013</v>
      </c>
      <c r="D4739" s="12" t="s">
        <v>382</v>
      </c>
      <c r="E4739" s="12" t="s">
        <v>376</v>
      </c>
      <c r="F4739" s="12">
        <v>2</v>
      </c>
      <c r="G4739" s="15">
        <v>0</v>
      </c>
    </row>
    <row r="4740" spans="1:7" x14ac:dyDescent="0.2">
      <c r="A4740" s="12" t="s">
        <v>456</v>
      </c>
      <c r="B4740" s="12" t="s">
        <v>11</v>
      </c>
      <c r="C4740" s="12">
        <v>2013</v>
      </c>
      <c r="D4740" s="12" t="s">
        <v>382</v>
      </c>
      <c r="E4740" s="12" t="s">
        <v>377</v>
      </c>
      <c r="F4740" s="12">
        <v>3</v>
      </c>
      <c r="G4740" s="15">
        <v>0</v>
      </c>
    </row>
    <row r="4741" spans="1:7" x14ac:dyDescent="0.2">
      <c r="A4741" s="12" t="s">
        <v>456</v>
      </c>
      <c r="B4741" s="12" t="s">
        <v>11</v>
      </c>
      <c r="C4741" s="12">
        <v>2013</v>
      </c>
      <c r="D4741" s="12" t="s">
        <v>379</v>
      </c>
      <c r="E4741" s="12" t="s">
        <v>366</v>
      </c>
      <c r="F4741" s="12">
        <v>4</v>
      </c>
      <c r="G4741" s="15">
        <v>0</v>
      </c>
    </row>
    <row r="4742" spans="1:7" x14ac:dyDescent="0.2">
      <c r="A4742" s="12" t="s">
        <v>456</v>
      </c>
      <c r="B4742" s="12" t="s">
        <v>11</v>
      </c>
      <c r="C4742" s="12">
        <v>2013</v>
      </c>
      <c r="D4742" s="12" t="s">
        <v>379</v>
      </c>
      <c r="E4742" s="12" t="s">
        <v>367</v>
      </c>
      <c r="F4742" s="12">
        <v>5</v>
      </c>
      <c r="G4742" s="15">
        <v>0</v>
      </c>
    </row>
    <row r="4743" spans="1:7" x14ac:dyDescent="0.2">
      <c r="A4743" s="12" t="s">
        <v>456</v>
      </c>
      <c r="B4743" s="12" t="s">
        <v>11</v>
      </c>
      <c r="C4743" s="12">
        <v>2013</v>
      </c>
      <c r="D4743" s="12" t="s">
        <v>379</v>
      </c>
      <c r="E4743" s="12" t="s">
        <v>368</v>
      </c>
      <c r="F4743" s="12">
        <v>6</v>
      </c>
      <c r="G4743" s="15">
        <v>0</v>
      </c>
    </row>
    <row r="4744" spans="1:7" x14ac:dyDescent="0.2">
      <c r="A4744" s="12" t="s">
        <v>456</v>
      </c>
      <c r="B4744" s="12" t="s">
        <v>11</v>
      </c>
      <c r="C4744" s="12">
        <v>2013</v>
      </c>
      <c r="D4744" s="12" t="s">
        <v>380</v>
      </c>
      <c r="E4744" s="12" t="s">
        <v>369</v>
      </c>
      <c r="F4744" s="12">
        <v>7</v>
      </c>
      <c r="G4744" s="15">
        <v>0</v>
      </c>
    </row>
    <row r="4745" spans="1:7" x14ac:dyDescent="0.2">
      <c r="A4745" s="12" t="s">
        <v>456</v>
      </c>
      <c r="B4745" s="12" t="s">
        <v>11</v>
      </c>
      <c r="C4745" s="12">
        <v>2013</v>
      </c>
      <c r="D4745" s="12" t="s">
        <v>380</v>
      </c>
      <c r="E4745" s="12" t="s">
        <v>370</v>
      </c>
      <c r="F4745" s="12">
        <v>8</v>
      </c>
      <c r="G4745" s="15">
        <v>0</v>
      </c>
    </row>
    <row r="4746" spans="1:7" x14ac:dyDescent="0.2">
      <c r="A4746" s="12" t="s">
        <v>456</v>
      </c>
      <c r="B4746" s="12" t="s">
        <v>11</v>
      </c>
      <c r="C4746" s="12">
        <v>2013</v>
      </c>
      <c r="D4746" s="12" t="s">
        <v>380</v>
      </c>
      <c r="E4746" s="12" t="s">
        <v>371</v>
      </c>
      <c r="F4746" s="12">
        <v>9</v>
      </c>
      <c r="G4746" s="15">
        <v>0</v>
      </c>
    </row>
    <row r="4747" spans="1:7" x14ac:dyDescent="0.2">
      <c r="A4747" s="12" t="s">
        <v>456</v>
      </c>
      <c r="B4747" s="12" t="s">
        <v>11</v>
      </c>
      <c r="C4747" s="12">
        <v>2013</v>
      </c>
      <c r="D4747" s="12" t="s">
        <v>381</v>
      </c>
      <c r="E4747" s="12" t="s">
        <v>372</v>
      </c>
      <c r="F4747" s="12">
        <v>10</v>
      </c>
      <c r="G4747" s="15">
        <v>0</v>
      </c>
    </row>
    <row r="4748" spans="1:7" x14ac:dyDescent="0.2">
      <c r="A4748" s="12" t="s">
        <v>456</v>
      </c>
      <c r="B4748" s="12" t="s">
        <v>11</v>
      </c>
      <c r="C4748" s="12">
        <v>2013</v>
      </c>
      <c r="D4748" s="12" t="s">
        <v>381</v>
      </c>
      <c r="E4748" s="12" t="s">
        <v>373</v>
      </c>
      <c r="F4748" s="12">
        <v>11</v>
      </c>
      <c r="G4748" s="15">
        <v>0</v>
      </c>
    </row>
    <row r="4749" spans="1:7" x14ac:dyDescent="0.2">
      <c r="A4749" s="12" t="s">
        <v>456</v>
      </c>
      <c r="B4749" s="12" t="s">
        <v>74</v>
      </c>
      <c r="C4749" s="12">
        <v>2010</v>
      </c>
      <c r="D4749" s="12" t="s">
        <v>382</v>
      </c>
      <c r="E4749" s="12" t="s">
        <v>375</v>
      </c>
      <c r="F4749" s="12">
        <v>1</v>
      </c>
      <c r="G4749" s="15">
        <v>2170</v>
      </c>
    </row>
    <row r="4750" spans="1:7" x14ac:dyDescent="0.2">
      <c r="A4750" s="12" t="s">
        <v>456</v>
      </c>
      <c r="B4750" s="12" t="s">
        <v>74</v>
      </c>
      <c r="C4750" s="12">
        <v>2010</v>
      </c>
      <c r="D4750" s="12" t="s">
        <v>382</v>
      </c>
      <c r="E4750" s="12" t="s">
        <v>376</v>
      </c>
      <c r="F4750" s="12">
        <v>2</v>
      </c>
      <c r="G4750" s="15">
        <v>2170</v>
      </c>
    </row>
    <row r="4751" spans="1:7" x14ac:dyDescent="0.2">
      <c r="A4751" s="12" t="s">
        <v>456</v>
      </c>
      <c r="B4751" s="12" t="s">
        <v>74</v>
      </c>
      <c r="C4751" s="12">
        <v>2010</v>
      </c>
      <c r="D4751" s="12" t="s">
        <v>382</v>
      </c>
      <c r="E4751" s="12" t="s">
        <v>377</v>
      </c>
      <c r="F4751" s="12">
        <v>3</v>
      </c>
      <c r="G4751" s="15">
        <v>1862</v>
      </c>
    </row>
    <row r="4752" spans="1:7" x14ac:dyDescent="0.2">
      <c r="A4752" s="12" t="s">
        <v>456</v>
      </c>
      <c r="B4752" s="12" t="s">
        <v>74</v>
      </c>
      <c r="C4752" s="12">
        <v>2010</v>
      </c>
      <c r="D4752" s="12" t="s">
        <v>379</v>
      </c>
      <c r="E4752" s="12" t="s">
        <v>366</v>
      </c>
      <c r="F4752" s="12">
        <v>4</v>
      </c>
      <c r="G4752" s="15">
        <v>420</v>
      </c>
    </row>
    <row r="4753" spans="1:7" x14ac:dyDescent="0.2">
      <c r="A4753" s="12" t="s">
        <v>456</v>
      </c>
      <c r="B4753" s="12" t="s">
        <v>74</v>
      </c>
      <c r="C4753" s="12">
        <v>2010</v>
      </c>
      <c r="D4753" s="12" t="s">
        <v>379</v>
      </c>
      <c r="E4753" s="12" t="s">
        <v>367</v>
      </c>
      <c r="F4753" s="12">
        <v>5</v>
      </c>
      <c r="G4753" s="15">
        <v>77</v>
      </c>
    </row>
    <row r="4754" spans="1:7" x14ac:dyDescent="0.2">
      <c r="A4754" s="12" t="s">
        <v>456</v>
      </c>
      <c r="B4754" s="12" t="s">
        <v>74</v>
      </c>
      <c r="C4754" s="12">
        <v>2010</v>
      </c>
      <c r="D4754" s="12" t="s">
        <v>379</v>
      </c>
      <c r="E4754" s="12" t="s">
        <v>368</v>
      </c>
      <c r="F4754" s="12">
        <v>6</v>
      </c>
      <c r="G4754" s="15">
        <v>42</v>
      </c>
    </row>
    <row r="4755" spans="1:7" x14ac:dyDescent="0.2">
      <c r="A4755" s="12" t="s">
        <v>456</v>
      </c>
      <c r="B4755" s="12" t="s">
        <v>74</v>
      </c>
      <c r="C4755" s="12">
        <v>2010</v>
      </c>
      <c r="D4755" s="12" t="s">
        <v>380</v>
      </c>
      <c r="E4755" s="12" t="s">
        <v>369</v>
      </c>
      <c r="F4755" s="12">
        <v>7</v>
      </c>
      <c r="G4755" s="15">
        <v>49</v>
      </c>
    </row>
    <row r="4756" spans="1:7" x14ac:dyDescent="0.2">
      <c r="A4756" s="12" t="s">
        <v>456</v>
      </c>
      <c r="B4756" s="12" t="s">
        <v>74</v>
      </c>
      <c r="C4756" s="12">
        <v>2010</v>
      </c>
      <c r="D4756" s="12" t="s">
        <v>380</v>
      </c>
      <c r="E4756" s="12" t="s">
        <v>370</v>
      </c>
      <c r="F4756" s="12">
        <v>8</v>
      </c>
      <c r="G4756" s="15">
        <v>35</v>
      </c>
    </row>
    <row r="4757" spans="1:7" x14ac:dyDescent="0.2">
      <c r="A4757" s="12" t="s">
        <v>456</v>
      </c>
      <c r="B4757" s="12" t="s">
        <v>74</v>
      </c>
      <c r="C4757" s="12">
        <v>2010</v>
      </c>
      <c r="D4757" s="12" t="s">
        <v>380</v>
      </c>
      <c r="E4757" s="12" t="s">
        <v>371</v>
      </c>
      <c r="F4757" s="12">
        <v>9</v>
      </c>
      <c r="G4757" s="15">
        <v>21</v>
      </c>
    </row>
    <row r="4758" spans="1:7" x14ac:dyDescent="0.2">
      <c r="A4758" s="12" t="s">
        <v>456</v>
      </c>
      <c r="B4758" s="12" t="s">
        <v>74</v>
      </c>
      <c r="C4758" s="12">
        <v>2010</v>
      </c>
      <c r="D4758" s="12" t="s">
        <v>381</v>
      </c>
      <c r="E4758" s="12" t="s">
        <v>372</v>
      </c>
      <c r="F4758" s="12">
        <v>10</v>
      </c>
      <c r="G4758" s="15">
        <v>42</v>
      </c>
    </row>
    <row r="4759" spans="1:7" x14ac:dyDescent="0.2">
      <c r="A4759" s="12" t="s">
        <v>456</v>
      </c>
      <c r="B4759" s="12" t="s">
        <v>74</v>
      </c>
      <c r="C4759" s="12">
        <v>2010</v>
      </c>
      <c r="D4759" s="12" t="s">
        <v>381</v>
      </c>
      <c r="E4759" s="12" t="s">
        <v>373</v>
      </c>
      <c r="F4759" s="12">
        <v>11</v>
      </c>
      <c r="G4759" s="15">
        <v>49</v>
      </c>
    </row>
    <row r="4760" spans="1:7" x14ac:dyDescent="0.2">
      <c r="A4760" s="12" t="s">
        <v>456</v>
      </c>
      <c r="B4760" s="12" t="s">
        <v>74</v>
      </c>
      <c r="C4760" s="12">
        <v>2010</v>
      </c>
      <c r="D4760" s="12" t="s">
        <v>381</v>
      </c>
      <c r="E4760" s="12" t="s">
        <v>374</v>
      </c>
      <c r="F4760" s="12">
        <v>12</v>
      </c>
      <c r="G4760" s="15">
        <v>28</v>
      </c>
    </row>
    <row r="4761" spans="1:7" x14ac:dyDescent="0.2">
      <c r="A4761" s="12" t="s">
        <v>456</v>
      </c>
      <c r="B4761" s="12" t="s">
        <v>74</v>
      </c>
      <c r="C4761" s="12">
        <v>2011</v>
      </c>
      <c r="D4761" s="12" t="s">
        <v>382</v>
      </c>
      <c r="E4761" s="12" t="s">
        <v>375</v>
      </c>
      <c r="F4761" s="12">
        <v>1</v>
      </c>
      <c r="G4761" s="15">
        <v>42</v>
      </c>
    </row>
    <row r="4762" spans="1:7" x14ac:dyDescent="0.2">
      <c r="A4762" s="12" t="s">
        <v>456</v>
      </c>
      <c r="B4762" s="12" t="s">
        <v>74</v>
      </c>
      <c r="C4762" s="12">
        <v>2011</v>
      </c>
      <c r="D4762" s="12" t="s">
        <v>382</v>
      </c>
      <c r="E4762" s="12" t="s">
        <v>376</v>
      </c>
      <c r="F4762" s="12">
        <v>2</v>
      </c>
      <c r="G4762" s="15">
        <v>49</v>
      </c>
    </row>
    <row r="4763" spans="1:7" x14ac:dyDescent="0.2">
      <c r="A4763" s="12" t="s">
        <v>456</v>
      </c>
      <c r="B4763" s="12" t="s">
        <v>74</v>
      </c>
      <c r="C4763" s="12">
        <v>2011</v>
      </c>
      <c r="D4763" s="12" t="s">
        <v>382</v>
      </c>
      <c r="E4763" s="12" t="s">
        <v>377</v>
      </c>
      <c r="F4763" s="12">
        <v>3</v>
      </c>
      <c r="G4763" s="15">
        <v>70</v>
      </c>
    </row>
    <row r="4764" spans="1:7" x14ac:dyDescent="0.2">
      <c r="A4764" s="12" t="s">
        <v>456</v>
      </c>
      <c r="B4764" s="12" t="s">
        <v>74</v>
      </c>
      <c r="C4764" s="12">
        <v>2011</v>
      </c>
      <c r="D4764" s="12" t="s">
        <v>379</v>
      </c>
      <c r="E4764" s="12" t="s">
        <v>366</v>
      </c>
      <c r="F4764" s="12">
        <v>4</v>
      </c>
      <c r="G4764" s="15">
        <v>70</v>
      </c>
    </row>
    <row r="4765" spans="1:7" x14ac:dyDescent="0.2">
      <c r="A4765" s="12" t="s">
        <v>456</v>
      </c>
      <c r="B4765" s="12" t="s">
        <v>74</v>
      </c>
      <c r="C4765" s="12">
        <v>2011</v>
      </c>
      <c r="D4765" s="12" t="s">
        <v>379</v>
      </c>
      <c r="E4765" s="12" t="s">
        <v>367</v>
      </c>
      <c r="F4765" s="12">
        <v>5</v>
      </c>
      <c r="G4765" s="15">
        <v>35</v>
      </c>
    </row>
    <row r="4766" spans="1:7" x14ac:dyDescent="0.2">
      <c r="A4766" s="12" t="s">
        <v>456</v>
      </c>
      <c r="B4766" s="12" t="s">
        <v>74</v>
      </c>
      <c r="C4766" s="12">
        <v>2011</v>
      </c>
      <c r="D4766" s="12" t="s">
        <v>379</v>
      </c>
      <c r="E4766" s="12" t="s">
        <v>368</v>
      </c>
      <c r="F4766" s="12">
        <v>6</v>
      </c>
      <c r="G4766" s="15">
        <v>28</v>
      </c>
    </row>
    <row r="4767" spans="1:7" x14ac:dyDescent="0.2">
      <c r="A4767" s="12" t="s">
        <v>456</v>
      </c>
      <c r="B4767" s="12" t="s">
        <v>74</v>
      </c>
      <c r="C4767" s="12">
        <v>2011</v>
      </c>
      <c r="D4767" s="12" t="s">
        <v>380</v>
      </c>
      <c r="E4767" s="12" t="s">
        <v>369</v>
      </c>
      <c r="F4767" s="12">
        <v>7</v>
      </c>
      <c r="G4767" s="15">
        <v>49</v>
      </c>
    </row>
    <row r="4768" spans="1:7" x14ac:dyDescent="0.2">
      <c r="A4768" s="12" t="s">
        <v>456</v>
      </c>
      <c r="B4768" s="12" t="s">
        <v>74</v>
      </c>
      <c r="C4768" s="12">
        <v>2011</v>
      </c>
      <c r="D4768" s="12" t="s">
        <v>380</v>
      </c>
      <c r="E4768" s="12" t="s">
        <v>370</v>
      </c>
      <c r="F4768" s="12">
        <v>8</v>
      </c>
      <c r="G4768" s="15">
        <v>49</v>
      </c>
    </row>
    <row r="4769" spans="1:7" x14ac:dyDescent="0.2">
      <c r="A4769" s="12" t="s">
        <v>456</v>
      </c>
      <c r="B4769" s="12" t="s">
        <v>74</v>
      </c>
      <c r="C4769" s="12">
        <v>2011</v>
      </c>
      <c r="D4769" s="12" t="s">
        <v>380</v>
      </c>
      <c r="E4769" s="12" t="s">
        <v>371</v>
      </c>
      <c r="F4769" s="12">
        <v>9</v>
      </c>
      <c r="G4769" s="15">
        <v>28</v>
      </c>
    </row>
    <row r="4770" spans="1:7" x14ac:dyDescent="0.2">
      <c r="A4770" s="12" t="s">
        <v>456</v>
      </c>
      <c r="B4770" s="12" t="s">
        <v>74</v>
      </c>
      <c r="C4770" s="12">
        <v>2011</v>
      </c>
      <c r="D4770" s="12" t="s">
        <v>381</v>
      </c>
      <c r="E4770" s="12" t="s">
        <v>372</v>
      </c>
      <c r="F4770" s="12">
        <v>10</v>
      </c>
      <c r="G4770" s="15">
        <v>42</v>
      </c>
    </row>
    <row r="4771" spans="1:7" x14ac:dyDescent="0.2">
      <c r="A4771" s="12" t="s">
        <v>456</v>
      </c>
      <c r="B4771" s="12" t="s">
        <v>74</v>
      </c>
      <c r="C4771" s="12">
        <v>2011</v>
      </c>
      <c r="D4771" s="12" t="s">
        <v>381</v>
      </c>
      <c r="E4771" s="12" t="s">
        <v>373</v>
      </c>
      <c r="F4771" s="12">
        <v>11</v>
      </c>
      <c r="G4771" s="15">
        <v>49</v>
      </c>
    </row>
    <row r="4772" spans="1:7" x14ac:dyDescent="0.2">
      <c r="A4772" s="12" t="s">
        <v>456</v>
      </c>
      <c r="B4772" s="12" t="s">
        <v>74</v>
      </c>
      <c r="C4772" s="12">
        <v>2011</v>
      </c>
      <c r="D4772" s="12" t="s">
        <v>381</v>
      </c>
      <c r="E4772" s="12" t="s">
        <v>374</v>
      </c>
      <c r="F4772" s="12">
        <v>12</v>
      </c>
      <c r="G4772" s="15">
        <v>42</v>
      </c>
    </row>
    <row r="4773" spans="1:7" x14ac:dyDescent="0.2">
      <c r="A4773" s="12" t="s">
        <v>456</v>
      </c>
      <c r="B4773" s="12" t="s">
        <v>74</v>
      </c>
      <c r="C4773" s="12">
        <v>2012</v>
      </c>
      <c r="D4773" s="12" t="s">
        <v>382</v>
      </c>
      <c r="E4773" s="12" t="s">
        <v>375</v>
      </c>
      <c r="F4773" s="12">
        <v>1</v>
      </c>
      <c r="G4773" s="15">
        <v>42</v>
      </c>
    </row>
    <row r="4774" spans="1:7" x14ac:dyDescent="0.2">
      <c r="A4774" s="12" t="s">
        <v>456</v>
      </c>
      <c r="B4774" s="12" t="s">
        <v>74</v>
      </c>
      <c r="C4774" s="12">
        <v>2012</v>
      </c>
      <c r="D4774" s="12" t="s">
        <v>382</v>
      </c>
      <c r="E4774" s="12" t="s">
        <v>376</v>
      </c>
      <c r="F4774" s="12">
        <v>2</v>
      </c>
      <c r="G4774" s="15">
        <v>42</v>
      </c>
    </row>
    <row r="4775" spans="1:7" x14ac:dyDescent="0.2">
      <c r="A4775" s="12" t="s">
        <v>456</v>
      </c>
      <c r="B4775" s="12" t="s">
        <v>74</v>
      </c>
      <c r="C4775" s="12">
        <v>2012</v>
      </c>
      <c r="D4775" s="12" t="s">
        <v>382</v>
      </c>
      <c r="E4775" s="12" t="s">
        <v>377</v>
      </c>
      <c r="F4775" s="12">
        <v>3</v>
      </c>
      <c r="G4775" s="15">
        <v>35</v>
      </c>
    </row>
    <row r="4776" spans="1:7" x14ac:dyDescent="0.2">
      <c r="A4776" s="12" t="s">
        <v>456</v>
      </c>
      <c r="B4776" s="12" t="s">
        <v>74</v>
      </c>
      <c r="C4776" s="12">
        <v>2012</v>
      </c>
      <c r="D4776" s="12" t="s">
        <v>379</v>
      </c>
      <c r="E4776" s="12" t="s">
        <v>366</v>
      </c>
      <c r="F4776" s="12">
        <v>4</v>
      </c>
      <c r="G4776" s="15">
        <v>56</v>
      </c>
    </row>
    <row r="4777" spans="1:7" x14ac:dyDescent="0.2">
      <c r="A4777" s="12" t="s">
        <v>456</v>
      </c>
      <c r="B4777" s="12" t="s">
        <v>74</v>
      </c>
      <c r="C4777" s="12">
        <v>2012</v>
      </c>
      <c r="D4777" s="12" t="s">
        <v>379</v>
      </c>
      <c r="E4777" s="12" t="s">
        <v>367</v>
      </c>
      <c r="F4777" s="12">
        <v>5</v>
      </c>
      <c r="G4777" s="15">
        <v>49</v>
      </c>
    </row>
    <row r="4778" spans="1:7" x14ac:dyDescent="0.2">
      <c r="A4778" s="12" t="s">
        <v>456</v>
      </c>
      <c r="B4778" s="12" t="s">
        <v>74</v>
      </c>
      <c r="C4778" s="12">
        <v>2012</v>
      </c>
      <c r="D4778" s="12" t="s">
        <v>379</v>
      </c>
      <c r="E4778" s="12" t="s">
        <v>368</v>
      </c>
      <c r="F4778" s="12">
        <v>6</v>
      </c>
      <c r="G4778" s="15">
        <v>28</v>
      </c>
    </row>
    <row r="4779" spans="1:7" x14ac:dyDescent="0.2">
      <c r="A4779" s="12" t="s">
        <v>456</v>
      </c>
      <c r="B4779" s="12" t="s">
        <v>74</v>
      </c>
      <c r="C4779" s="12">
        <v>2012</v>
      </c>
      <c r="D4779" s="12" t="s">
        <v>380</v>
      </c>
      <c r="E4779" s="12" t="s">
        <v>369</v>
      </c>
      <c r="F4779" s="12">
        <v>7</v>
      </c>
      <c r="G4779" s="15">
        <v>35</v>
      </c>
    </row>
    <row r="4780" spans="1:7" x14ac:dyDescent="0.2">
      <c r="A4780" s="12" t="s">
        <v>456</v>
      </c>
      <c r="B4780" s="12" t="s">
        <v>74</v>
      </c>
      <c r="C4780" s="12">
        <v>2012</v>
      </c>
      <c r="D4780" s="12" t="s">
        <v>380</v>
      </c>
      <c r="E4780" s="12" t="s">
        <v>370</v>
      </c>
      <c r="F4780" s="12">
        <v>8</v>
      </c>
      <c r="G4780" s="15">
        <v>21</v>
      </c>
    </row>
    <row r="4781" spans="1:7" x14ac:dyDescent="0.2">
      <c r="A4781" s="12" t="s">
        <v>456</v>
      </c>
      <c r="B4781" s="12" t="s">
        <v>74</v>
      </c>
      <c r="C4781" s="12">
        <v>2012</v>
      </c>
      <c r="D4781" s="12" t="s">
        <v>380</v>
      </c>
      <c r="E4781" s="12" t="s">
        <v>371</v>
      </c>
      <c r="F4781" s="12">
        <v>9</v>
      </c>
      <c r="G4781" s="15">
        <v>42</v>
      </c>
    </row>
    <row r="4782" spans="1:7" x14ac:dyDescent="0.2">
      <c r="A4782" s="12" t="s">
        <v>456</v>
      </c>
      <c r="B4782" s="12" t="s">
        <v>74</v>
      </c>
      <c r="C4782" s="12">
        <v>2012</v>
      </c>
      <c r="D4782" s="12" t="s">
        <v>381</v>
      </c>
      <c r="E4782" s="12" t="s">
        <v>372</v>
      </c>
      <c r="F4782" s="12">
        <v>10</v>
      </c>
      <c r="G4782" s="15">
        <v>42</v>
      </c>
    </row>
    <row r="4783" spans="1:7" x14ac:dyDescent="0.2">
      <c r="A4783" s="12" t="s">
        <v>456</v>
      </c>
      <c r="B4783" s="12" t="s">
        <v>74</v>
      </c>
      <c r="C4783" s="12">
        <v>2012</v>
      </c>
      <c r="D4783" s="12" t="s">
        <v>381</v>
      </c>
      <c r="E4783" s="12" t="s">
        <v>373</v>
      </c>
      <c r="F4783" s="12">
        <v>11</v>
      </c>
      <c r="G4783" s="15">
        <v>28</v>
      </c>
    </row>
    <row r="4784" spans="1:7" x14ac:dyDescent="0.2">
      <c r="A4784" s="12" t="s">
        <v>456</v>
      </c>
      <c r="B4784" s="12" t="s">
        <v>74</v>
      </c>
      <c r="C4784" s="12">
        <v>2012</v>
      </c>
      <c r="D4784" s="12" t="s">
        <v>381</v>
      </c>
      <c r="E4784" s="12" t="s">
        <v>374</v>
      </c>
      <c r="F4784" s="12">
        <v>12</v>
      </c>
      <c r="G4784" s="15">
        <v>0</v>
      </c>
    </row>
    <row r="4785" spans="1:7" x14ac:dyDescent="0.2">
      <c r="A4785" s="12" t="s">
        <v>456</v>
      </c>
      <c r="B4785" s="12" t="s">
        <v>74</v>
      </c>
      <c r="C4785" s="12">
        <v>2013</v>
      </c>
      <c r="D4785" s="12" t="s">
        <v>382</v>
      </c>
      <c r="E4785" s="12" t="s">
        <v>375</v>
      </c>
      <c r="F4785" s="12">
        <v>1</v>
      </c>
      <c r="G4785" s="15">
        <v>0</v>
      </c>
    </row>
    <row r="4786" spans="1:7" x14ac:dyDescent="0.2">
      <c r="A4786" s="12" t="s">
        <v>456</v>
      </c>
      <c r="B4786" s="12" t="s">
        <v>74</v>
      </c>
      <c r="C4786" s="12">
        <v>2013</v>
      </c>
      <c r="D4786" s="12" t="s">
        <v>382</v>
      </c>
      <c r="E4786" s="12" t="s">
        <v>376</v>
      </c>
      <c r="F4786" s="12">
        <v>2</v>
      </c>
      <c r="G4786" s="15">
        <v>0</v>
      </c>
    </row>
    <row r="4787" spans="1:7" x14ac:dyDescent="0.2">
      <c r="A4787" s="12" t="s">
        <v>456</v>
      </c>
      <c r="B4787" s="12" t="s">
        <v>74</v>
      </c>
      <c r="C4787" s="12">
        <v>2013</v>
      </c>
      <c r="D4787" s="12" t="s">
        <v>382</v>
      </c>
      <c r="E4787" s="12" t="s">
        <v>377</v>
      </c>
      <c r="F4787" s="12">
        <v>3</v>
      </c>
      <c r="G4787" s="15">
        <v>0</v>
      </c>
    </row>
    <row r="4788" spans="1:7" x14ac:dyDescent="0.2">
      <c r="A4788" s="12" t="s">
        <v>456</v>
      </c>
      <c r="B4788" s="12" t="s">
        <v>74</v>
      </c>
      <c r="C4788" s="12">
        <v>2013</v>
      </c>
      <c r="D4788" s="12" t="s">
        <v>379</v>
      </c>
      <c r="E4788" s="12" t="s">
        <v>366</v>
      </c>
      <c r="F4788" s="12">
        <v>4</v>
      </c>
      <c r="G4788" s="15">
        <v>0</v>
      </c>
    </row>
    <row r="4789" spans="1:7" x14ac:dyDescent="0.2">
      <c r="A4789" s="12" t="s">
        <v>456</v>
      </c>
      <c r="B4789" s="12" t="s">
        <v>74</v>
      </c>
      <c r="C4789" s="12">
        <v>2013</v>
      </c>
      <c r="D4789" s="12" t="s">
        <v>379</v>
      </c>
      <c r="E4789" s="12" t="s">
        <v>367</v>
      </c>
      <c r="F4789" s="12">
        <v>5</v>
      </c>
      <c r="G4789" s="15">
        <v>0</v>
      </c>
    </row>
    <row r="4790" spans="1:7" x14ac:dyDescent="0.2">
      <c r="A4790" s="12" t="s">
        <v>456</v>
      </c>
      <c r="B4790" s="12" t="s">
        <v>74</v>
      </c>
      <c r="C4790" s="12">
        <v>2013</v>
      </c>
      <c r="D4790" s="12" t="s">
        <v>379</v>
      </c>
      <c r="E4790" s="12" t="s">
        <v>368</v>
      </c>
      <c r="F4790" s="12">
        <v>6</v>
      </c>
      <c r="G4790" s="15">
        <v>0</v>
      </c>
    </row>
    <row r="4791" spans="1:7" x14ac:dyDescent="0.2">
      <c r="A4791" s="12" t="s">
        <v>456</v>
      </c>
      <c r="B4791" s="12" t="s">
        <v>74</v>
      </c>
      <c r="C4791" s="12">
        <v>2013</v>
      </c>
      <c r="D4791" s="12" t="s">
        <v>380</v>
      </c>
      <c r="E4791" s="12" t="s">
        <v>369</v>
      </c>
      <c r="F4791" s="12">
        <v>7</v>
      </c>
      <c r="G4791" s="15">
        <v>0</v>
      </c>
    </row>
    <row r="4792" spans="1:7" x14ac:dyDescent="0.2">
      <c r="A4792" s="12" t="s">
        <v>456</v>
      </c>
      <c r="B4792" s="12" t="s">
        <v>74</v>
      </c>
      <c r="C4792" s="12">
        <v>2013</v>
      </c>
      <c r="D4792" s="12" t="s">
        <v>380</v>
      </c>
      <c r="E4792" s="12" t="s">
        <v>370</v>
      </c>
      <c r="F4792" s="12">
        <v>8</v>
      </c>
      <c r="G4792" s="15">
        <v>0</v>
      </c>
    </row>
    <row r="4793" spans="1:7" x14ac:dyDescent="0.2">
      <c r="A4793" s="12" t="s">
        <v>456</v>
      </c>
      <c r="B4793" s="12" t="s">
        <v>74</v>
      </c>
      <c r="C4793" s="12">
        <v>2013</v>
      </c>
      <c r="D4793" s="12" t="s">
        <v>380</v>
      </c>
      <c r="E4793" s="12" t="s">
        <v>371</v>
      </c>
      <c r="F4793" s="12">
        <v>9</v>
      </c>
      <c r="G4793" s="15">
        <v>0</v>
      </c>
    </row>
    <row r="4794" spans="1:7" x14ac:dyDescent="0.2">
      <c r="A4794" s="12" t="s">
        <v>456</v>
      </c>
      <c r="B4794" s="12" t="s">
        <v>74</v>
      </c>
      <c r="C4794" s="12">
        <v>2013</v>
      </c>
      <c r="D4794" s="12" t="s">
        <v>381</v>
      </c>
      <c r="E4794" s="12" t="s">
        <v>372</v>
      </c>
      <c r="F4794" s="12">
        <v>10</v>
      </c>
      <c r="G4794" s="15">
        <v>0</v>
      </c>
    </row>
    <row r="4795" spans="1:7" x14ac:dyDescent="0.2">
      <c r="A4795" s="12" t="s">
        <v>456</v>
      </c>
      <c r="B4795" s="13" t="s">
        <v>74</v>
      </c>
      <c r="C4795" s="13">
        <v>2013</v>
      </c>
      <c r="D4795" s="13" t="s">
        <v>381</v>
      </c>
      <c r="E4795" s="13" t="s">
        <v>373</v>
      </c>
      <c r="F4795" s="13">
        <v>11</v>
      </c>
      <c r="G4795" s="16">
        <v>0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25DB-3B68-E940-B047-6EC5A861D7D5}">
  <sheetPr codeName="Sheet3">
    <tabColor theme="5" tint="0.79998168889431442"/>
  </sheetPr>
  <dimension ref="A1:FZ21441"/>
  <sheetViews>
    <sheetView zoomScale="75" workbookViewId="0">
      <pane xSplit="2" ySplit="16" topLeftCell="DS17" activePane="bottomRight" state="frozen"/>
      <selection pane="topRight" activeCell="C1" sqref="C1"/>
      <selection pane="bottomLeft" activeCell="A17" sqref="A17"/>
      <selection pane="bottomRight" activeCell="C13" sqref="C13:DS13"/>
    </sheetView>
  </sheetViews>
  <sheetFormatPr baseColWidth="10" defaultColWidth="8.83203125" defaultRowHeight="15" x14ac:dyDescent="0.2"/>
  <cols>
    <col min="1" max="1" width="22.83203125" customWidth="1"/>
    <col min="2" max="2" width="23.83203125" customWidth="1"/>
    <col min="3" max="3" width="23.33203125" style="1" customWidth="1"/>
    <col min="4" max="4" width="23.6640625" style="1" customWidth="1"/>
    <col min="5" max="5" width="24" style="1" customWidth="1"/>
    <col min="6" max="6" width="23.6640625" style="1" customWidth="1"/>
    <col min="7" max="7" width="24.1640625" style="1" customWidth="1"/>
    <col min="8" max="8" width="23.5" style="1" customWidth="1"/>
    <col min="9" max="9" width="23" style="1" customWidth="1"/>
    <col min="10" max="10" width="23.83203125" style="1" customWidth="1"/>
    <col min="11" max="11" width="23.6640625" style="1" customWidth="1"/>
    <col min="12" max="12" width="23.5" style="1" customWidth="1"/>
    <col min="13" max="14" width="23.83203125" style="1" customWidth="1"/>
    <col min="15" max="15" width="23.33203125" style="1" customWidth="1"/>
    <col min="16" max="16" width="23.6640625" style="1" customWidth="1"/>
    <col min="17" max="17" width="24" style="1" customWidth="1"/>
    <col min="18" max="18" width="23.6640625" style="1" customWidth="1"/>
    <col min="19" max="19" width="24.1640625" customWidth="1"/>
    <col min="20" max="20" width="23.5" customWidth="1"/>
    <col min="21" max="21" width="23" customWidth="1"/>
    <col min="22" max="22" width="23.83203125" customWidth="1"/>
    <col min="23" max="23" width="23.6640625" customWidth="1"/>
    <col min="24" max="24" width="23.5" customWidth="1"/>
    <col min="25" max="26" width="23.83203125" customWidth="1"/>
    <col min="27" max="27" width="23.33203125" customWidth="1"/>
    <col min="28" max="28" width="23.6640625" customWidth="1"/>
    <col min="29" max="29" width="24" customWidth="1"/>
    <col min="30" max="30" width="23.6640625" customWidth="1"/>
    <col min="31" max="31" width="24.1640625" customWidth="1"/>
    <col min="32" max="32" width="23.5" customWidth="1"/>
    <col min="33" max="33" width="23" customWidth="1"/>
    <col min="34" max="34" width="23.83203125" customWidth="1"/>
    <col min="35" max="35" width="23.6640625" customWidth="1"/>
    <col min="36" max="36" width="23.5" customWidth="1"/>
    <col min="37" max="38" width="23.83203125" customWidth="1"/>
    <col min="39" max="39" width="23.33203125" customWidth="1"/>
    <col min="40" max="40" width="23.6640625" customWidth="1"/>
    <col min="41" max="41" width="24" customWidth="1"/>
    <col min="42" max="42" width="23.6640625" customWidth="1"/>
    <col min="43" max="43" width="24.1640625" customWidth="1"/>
    <col min="44" max="44" width="23.5" customWidth="1"/>
    <col min="45" max="45" width="23" customWidth="1"/>
    <col min="46" max="46" width="23.83203125" customWidth="1"/>
    <col min="47" max="47" width="23.6640625" customWidth="1"/>
    <col min="48" max="48" width="23.5" customWidth="1"/>
    <col min="49" max="50" width="23.83203125" customWidth="1"/>
    <col min="51" max="51" width="23.33203125" customWidth="1"/>
    <col min="52" max="52" width="23.6640625" customWidth="1"/>
    <col min="53" max="53" width="24" customWidth="1"/>
    <col min="54" max="54" width="23.6640625" customWidth="1"/>
    <col min="55" max="55" width="24.1640625" customWidth="1"/>
    <col min="56" max="56" width="23.5" customWidth="1"/>
    <col min="57" max="57" width="23" customWidth="1"/>
    <col min="58" max="58" width="23.83203125" customWidth="1"/>
    <col min="59" max="59" width="23.6640625" customWidth="1"/>
    <col min="60" max="60" width="23.5" customWidth="1"/>
    <col min="61" max="62" width="23.83203125" customWidth="1"/>
    <col min="63" max="63" width="29.1640625" customWidth="1"/>
    <col min="64" max="64" width="29.5" customWidth="1"/>
    <col min="65" max="65" width="29.83203125" customWidth="1"/>
    <col min="66" max="66" width="29.5" customWidth="1"/>
    <col min="67" max="67" width="30" customWidth="1"/>
    <col min="68" max="68" width="29.33203125" customWidth="1"/>
    <col min="69" max="69" width="28.83203125" customWidth="1"/>
    <col min="70" max="70" width="29.6640625" customWidth="1"/>
    <col min="71" max="71" width="29.5" customWidth="1"/>
    <col min="72" max="72" width="29.33203125" customWidth="1"/>
    <col min="73" max="74" width="29.6640625" customWidth="1"/>
    <col min="75" max="75" width="29.1640625" customWidth="1"/>
    <col min="76" max="76" width="29.5" customWidth="1"/>
    <col min="77" max="77" width="29.83203125" customWidth="1"/>
    <col min="78" max="78" width="29.5" customWidth="1"/>
    <col min="79" max="79" width="30" customWidth="1"/>
    <col min="80" max="80" width="29.33203125" customWidth="1"/>
    <col min="81" max="81" width="28.83203125" customWidth="1"/>
    <col min="82" max="82" width="29.6640625" customWidth="1"/>
    <col min="83" max="83" width="29.5" customWidth="1"/>
    <col min="84" max="84" width="29.33203125" customWidth="1"/>
    <col min="85" max="86" width="29.6640625" customWidth="1"/>
    <col min="87" max="87" width="29.1640625" customWidth="1"/>
    <col min="88" max="88" width="29.5" customWidth="1"/>
    <col min="89" max="89" width="29.83203125" customWidth="1"/>
    <col min="90" max="90" width="29.5" customWidth="1"/>
    <col min="91" max="91" width="30" customWidth="1"/>
    <col min="92" max="92" width="29.33203125" customWidth="1"/>
    <col min="93" max="93" width="28.83203125" customWidth="1"/>
    <col min="94" max="94" width="29.6640625" customWidth="1"/>
    <col min="95" max="95" width="29.5" customWidth="1"/>
    <col min="96" max="96" width="29.33203125" customWidth="1"/>
    <col min="97" max="98" width="29.6640625" customWidth="1"/>
    <col min="99" max="99" width="29.1640625" customWidth="1"/>
    <col min="100" max="100" width="29.5" customWidth="1"/>
    <col min="101" max="101" width="29.83203125" customWidth="1"/>
    <col min="102" max="102" width="29.5" customWidth="1"/>
    <col min="103" max="103" width="30" customWidth="1"/>
    <col min="104" max="104" width="29.33203125" customWidth="1"/>
    <col min="105" max="105" width="28.83203125" customWidth="1"/>
    <col min="106" max="106" width="29.6640625" customWidth="1"/>
    <col min="107" max="107" width="29.5" customWidth="1"/>
    <col min="108" max="108" width="29.33203125" customWidth="1"/>
    <col min="109" max="110" width="29.6640625" customWidth="1"/>
    <col min="111" max="111" width="29.1640625" customWidth="1"/>
    <col min="112" max="112" width="29.5" customWidth="1"/>
    <col min="113" max="113" width="29.83203125" customWidth="1"/>
    <col min="114" max="114" width="29.5" customWidth="1"/>
    <col min="115" max="115" width="30" customWidth="1"/>
    <col min="116" max="116" width="29.33203125" customWidth="1"/>
    <col min="117" max="117" width="28.83203125" customWidth="1"/>
    <col min="118" max="118" width="29.6640625" customWidth="1"/>
    <col min="119" max="119" width="29.5" customWidth="1"/>
    <col min="120" max="120" width="29.33203125" customWidth="1"/>
    <col min="121" max="122" width="29.6640625" customWidth="1"/>
    <col min="123" max="130" width="22.6640625" customWidth="1"/>
    <col min="131" max="132" width="22.6640625" bestFit="1" customWidth="1"/>
    <col min="133" max="143" width="22.6640625" customWidth="1"/>
    <col min="144" max="146" width="22.6640625" bestFit="1" customWidth="1"/>
    <col min="147" max="147" width="22.6640625" customWidth="1"/>
    <col min="148" max="148" width="22.6640625" bestFit="1" customWidth="1"/>
    <col min="149" max="151" width="22.6640625" customWidth="1"/>
    <col min="152" max="182" width="22.6640625" bestFit="1" customWidth="1"/>
  </cols>
  <sheetData>
    <row r="1" spans="1:182" x14ac:dyDescent="0.2">
      <c r="A1" s="3" t="s">
        <v>2</v>
      </c>
      <c r="B1" s="3" t="s" vm="9">
        <v>71</v>
      </c>
    </row>
    <row r="2" spans="1:182" x14ac:dyDescent="0.2">
      <c r="A2" s="3" t="s">
        <v>68</v>
      </c>
      <c r="B2" s="3" t="s" vm="10">
        <v>27</v>
      </c>
    </row>
    <row r="3" spans="1:182" x14ac:dyDescent="0.2">
      <c r="A3" s="3" t="s">
        <v>6</v>
      </c>
      <c r="B3" s="3" t="s" vm="5">
        <v>25</v>
      </c>
    </row>
    <row r="4" spans="1:182" x14ac:dyDescent="0.2">
      <c r="A4" s="3" t="s">
        <v>5</v>
      </c>
      <c r="B4" s="3" t="s" vm="1">
        <v>3</v>
      </c>
    </row>
    <row r="5" spans="1:182" x14ac:dyDescent="0.2">
      <c r="A5" s="3" t="s">
        <v>10</v>
      </c>
      <c r="B5" s="3" t="s" vm="2">
        <v>3</v>
      </c>
    </row>
    <row r="6" spans="1:182" x14ac:dyDescent="0.2">
      <c r="A6" s="3" t="s">
        <v>12</v>
      </c>
      <c r="B6" s="3" t="s" vm="4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2" x14ac:dyDescent="0.2">
      <c r="A7" s="3" t="s">
        <v>24</v>
      </c>
      <c r="B7" s="3" t="s" vm="7">
        <v>27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2" s="1" customFormat="1" x14ac:dyDescent="0.2">
      <c r="A8" s="3" t="s">
        <v>26</v>
      </c>
      <c r="B8" s="3" t="s" vm="6">
        <v>28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BH8"/>
      <c r="BI8"/>
      <c r="BJ8"/>
    </row>
    <row r="9" spans="1:182" x14ac:dyDescent="0.2">
      <c r="A9" s="3" t="s">
        <v>66</v>
      </c>
      <c r="B9" s="3" t="s" vm="8">
        <v>67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2" x14ac:dyDescent="0.2">
      <c r="A10" s="3" t="s">
        <v>7</v>
      </c>
      <c r="B10" s="3" t="s" vm="3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2" x14ac:dyDescent="0.2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2" s="3" customFormat="1" ht="16" x14ac:dyDescent="0.2">
      <c r="A12" s="10"/>
      <c r="B12" s="10"/>
      <c r="C12" s="11" t="s">
        <v>70</v>
      </c>
      <c r="D12" s="10" t="s">
        <v>13</v>
      </c>
      <c r="E12" s="10" t="s">
        <v>15</v>
      </c>
      <c r="F12" s="10" t="s">
        <v>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</row>
    <row r="13" spans="1:182" s="3" customFormat="1" x14ac:dyDescent="0.2">
      <c r="A13" s="10"/>
      <c r="B13" s="10"/>
      <c r="C13" s="10" t="s">
        <v>4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 t="s">
        <v>11</v>
      </c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 t="s">
        <v>74</v>
      </c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</row>
    <row r="14" spans="1:182" s="3" customFormat="1" x14ac:dyDescent="0.2">
      <c r="A14" s="10"/>
      <c r="B14" s="10"/>
      <c r="C14" s="10" t="s">
        <v>112</v>
      </c>
      <c r="D14" s="10" t="s">
        <v>112</v>
      </c>
      <c r="E14" s="10" t="s">
        <v>112</v>
      </c>
      <c r="F14" s="10" t="s">
        <v>112</v>
      </c>
      <c r="G14" s="10" t="s">
        <v>112</v>
      </c>
      <c r="H14" s="10" t="s">
        <v>112</v>
      </c>
      <c r="I14" s="10" t="s">
        <v>112</v>
      </c>
      <c r="J14" s="10" t="s">
        <v>112</v>
      </c>
      <c r="K14" s="10" t="s">
        <v>112</v>
      </c>
      <c r="L14" s="10" t="s">
        <v>112</v>
      </c>
      <c r="M14" s="10" t="s">
        <v>112</v>
      </c>
      <c r="N14" s="10" t="s">
        <v>112</v>
      </c>
      <c r="O14" s="10" t="s">
        <v>113</v>
      </c>
      <c r="P14" s="10" t="s">
        <v>113</v>
      </c>
      <c r="Q14" s="10" t="s">
        <v>113</v>
      </c>
      <c r="R14" s="10" t="s">
        <v>113</v>
      </c>
      <c r="S14" s="10" t="s">
        <v>113</v>
      </c>
      <c r="T14" s="10" t="s">
        <v>113</v>
      </c>
      <c r="U14" s="10" t="s">
        <v>113</v>
      </c>
      <c r="V14" s="10" t="s">
        <v>113</v>
      </c>
      <c r="W14" s="10" t="s">
        <v>113</v>
      </c>
      <c r="X14" s="10" t="s">
        <v>113</v>
      </c>
      <c r="Y14" s="10" t="s">
        <v>113</v>
      </c>
      <c r="Z14" s="10" t="s">
        <v>113</v>
      </c>
      <c r="AA14" s="10" t="s">
        <v>114</v>
      </c>
      <c r="AB14" s="10" t="s">
        <v>114</v>
      </c>
      <c r="AC14" s="10" t="s">
        <v>114</v>
      </c>
      <c r="AD14" s="10" t="s">
        <v>114</v>
      </c>
      <c r="AE14" s="10" t="s">
        <v>114</v>
      </c>
      <c r="AF14" s="10" t="s">
        <v>114</v>
      </c>
      <c r="AG14" s="10" t="s">
        <v>114</v>
      </c>
      <c r="AH14" s="10" t="s">
        <v>114</v>
      </c>
      <c r="AI14" s="10" t="s">
        <v>114</v>
      </c>
      <c r="AJ14" s="10" t="s">
        <v>114</v>
      </c>
      <c r="AK14" s="10" t="s">
        <v>114</v>
      </c>
      <c r="AL14" s="10" t="s">
        <v>114</v>
      </c>
      <c r="AM14" s="10" t="s">
        <v>17</v>
      </c>
      <c r="AN14" s="10" t="s">
        <v>17</v>
      </c>
      <c r="AO14" s="10" t="s">
        <v>17</v>
      </c>
      <c r="AP14" s="10" t="s">
        <v>17</v>
      </c>
      <c r="AQ14" s="10" t="s">
        <v>17</v>
      </c>
      <c r="AR14" s="10" t="s">
        <v>17</v>
      </c>
      <c r="AS14" s="10" t="s">
        <v>17</v>
      </c>
      <c r="AT14" s="10" t="s">
        <v>17</v>
      </c>
      <c r="AU14" s="10" t="s">
        <v>17</v>
      </c>
      <c r="AV14" s="10" t="s">
        <v>17</v>
      </c>
      <c r="AW14" s="10" t="s">
        <v>17</v>
      </c>
      <c r="AX14" s="10" t="s">
        <v>17</v>
      </c>
      <c r="AY14" s="10" t="s">
        <v>14</v>
      </c>
      <c r="AZ14" s="10" t="s">
        <v>14</v>
      </c>
      <c r="BA14" s="10" t="s">
        <v>14</v>
      </c>
      <c r="BB14" s="10" t="s">
        <v>14</v>
      </c>
      <c r="BC14" s="10" t="s">
        <v>14</v>
      </c>
      <c r="BD14" s="10" t="s">
        <v>14</v>
      </c>
      <c r="BE14" s="10" t="s">
        <v>14</v>
      </c>
      <c r="BF14" s="10" t="s">
        <v>14</v>
      </c>
      <c r="BG14" s="10" t="s">
        <v>14</v>
      </c>
      <c r="BH14" s="10" t="s">
        <v>14</v>
      </c>
      <c r="BI14" s="10" t="s">
        <v>14</v>
      </c>
      <c r="BJ14" s="10" t="s">
        <v>14</v>
      </c>
      <c r="BK14" s="10" t="s">
        <v>112</v>
      </c>
      <c r="BL14" s="10" t="s">
        <v>112</v>
      </c>
      <c r="BM14" s="10" t="s">
        <v>112</v>
      </c>
      <c r="BN14" s="10" t="s">
        <v>112</v>
      </c>
      <c r="BO14" s="10" t="s">
        <v>112</v>
      </c>
      <c r="BP14" s="10" t="s">
        <v>112</v>
      </c>
      <c r="BQ14" s="10" t="s">
        <v>112</v>
      </c>
      <c r="BR14" s="10" t="s">
        <v>112</v>
      </c>
      <c r="BS14" s="10" t="s">
        <v>112</v>
      </c>
      <c r="BT14" s="10" t="s">
        <v>112</v>
      </c>
      <c r="BU14" s="10" t="s">
        <v>112</v>
      </c>
      <c r="BV14" s="10" t="s">
        <v>112</v>
      </c>
      <c r="BW14" s="10" t="s">
        <v>113</v>
      </c>
      <c r="BX14" s="10" t="s">
        <v>113</v>
      </c>
      <c r="BY14" s="10" t="s">
        <v>113</v>
      </c>
      <c r="BZ14" s="10" t="s">
        <v>113</v>
      </c>
      <c r="CA14" s="10" t="s">
        <v>113</v>
      </c>
      <c r="CB14" s="10" t="s">
        <v>113</v>
      </c>
      <c r="CC14" s="10" t="s">
        <v>113</v>
      </c>
      <c r="CD14" s="10" t="s">
        <v>113</v>
      </c>
      <c r="CE14" s="10" t="s">
        <v>113</v>
      </c>
      <c r="CF14" s="10" t="s">
        <v>113</v>
      </c>
      <c r="CG14" s="10" t="s">
        <v>113</v>
      </c>
      <c r="CH14" s="10" t="s">
        <v>113</v>
      </c>
      <c r="CI14" s="10" t="s">
        <v>114</v>
      </c>
      <c r="CJ14" s="10" t="s">
        <v>114</v>
      </c>
      <c r="CK14" s="10" t="s">
        <v>114</v>
      </c>
      <c r="CL14" s="10" t="s">
        <v>114</v>
      </c>
      <c r="CM14" s="10" t="s">
        <v>114</v>
      </c>
      <c r="CN14" s="10" t="s">
        <v>114</v>
      </c>
      <c r="CO14" s="10" t="s">
        <v>114</v>
      </c>
      <c r="CP14" s="10" t="s">
        <v>114</v>
      </c>
      <c r="CQ14" s="10" t="s">
        <v>114</v>
      </c>
      <c r="CR14" s="10" t="s">
        <v>114</v>
      </c>
      <c r="CS14" s="10" t="s">
        <v>114</v>
      </c>
      <c r="CT14" s="10" t="s">
        <v>114</v>
      </c>
      <c r="CU14" s="10" t="s">
        <v>17</v>
      </c>
      <c r="CV14" s="10" t="s">
        <v>17</v>
      </c>
      <c r="CW14" s="10" t="s">
        <v>17</v>
      </c>
      <c r="CX14" s="10" t="s">
        <v>17</v>
      </c>
      <c r="CY14" s="10" t="s">
        <v>17</v>
      </c>
      <c r="CZ14" s="10" t="s">
        <v>17</v>
      </c>
      <c r="DA14" s="10" t="s">
        <v>17</v>
      </c>
      <c r="DB14" s="10" t="s">
        <v>17</v>
      </c>
      <c r="DC14" s="10" t="s">
        <v>17</v>
      </c>
      <c r="DD14" s="10" t="s">
        <v>17</v>
      </c>
      <c r="DE14" s="10" t="s">
        <v>17</v>
      </c>
      <c r="DF14" s="10" t="s">
        <v>17</v>
      </c>
      <c r="DG14" s="10" t="s">
        <v>14</v>
      </c>
      <c r="DH14" s="10" t="s">
        <v>14</v>
      </c>
      <c r="DI14" s="10" t="s">
        <v>14</v>
      </c>
      <c r="DJ14" s="10" t="s">
        <v>14</v>
      </c>
      <c r="DK14" s="10" t="s">
        <v>14</v>
      </c>
      <c r="DL14" s="10" t="s">
        <v>14</v>
      </c>
      <c r="DM14" s="10" t="s">
        <v>14</v>
      </c>
      <c r="DN14" s="10" t="s">
        <v>14</v>
      </c>
      <c r="DO14" s="10" t="s">
        <v>14</v>
      </c>
      <c r="DP14" s="10" t="s">
        <v>14</v>
      </c>
      <c r="DQ14" s="10" t="s">
        <v>14</v>
      </c>
      <c r="DR14" s="10" t="s">
        <v>14</v>
      </c>
      <c r="DS14" s="10" t="s">
        <v>112</v>
      </c>
      <c r="DT14" s="10" t="s">
        <v>112</v>
      </c>
      <c r="DU14" s="10" t="s">
        <v>112</v>
      </c>
      <c r="DV14" s="10" t="s">
        <v>112</v>
      </c>
      <c r="DW14" s="10" t="s">
        <v>112</v>
      </c>
      <c r="DX14" s="10" t="s">
        <v>112</v>
      </c>
      <c r="DY14" s="10" t="s">
        <v>112</v>
      </c>
      <c r="DZ14" s="10" t="s">
        <v>112</v>
      </c>
      <c r="EA14" s="10" t="s">
        <v>112</v>
      </c>
      <c r="EB14" s="10" t="s">
        <v>112</v>
      </c>
      <c r="EC14" s="10" t="s">
        <v>112</v>
      </c>
      <c r="ED14" s="10" t="s">
        <v>112</v>
      </c>
      <c r="EE14" s="10" t="s">
        <v>113</v>
      </c>
      <c r="EF14" s="10" t="s">
        <v>113</v>
      </c>
      <c r="EG14" s="10" t="s">
        <v>113</v>
      </c>
      <c r="EH14" s="10" t="s">
        <v>113</v>
      </c>
      <c r="EI14" s="10" t="s">
        <v>113</v>
      </c>
      <c r="EJ14" s="10" t="s">
        <v>113</v>
      </c>
      <c r="EK14" s="10" t="s">
        <v>113</v>
      </c>
      <c r="EL14" s="10" t="s">
        <v>113</v>
      </c>
      <c r="EM14" s="10" t="s">
        <v>113</v>
      </c>
      <c r="EN14" s="10" t="s">
        <v>113</v>
      </c>
      <c r="EO14" s="10" t="s">
        <v>113</v>
      </c>
      <c r="EP14" s="10" t="s">
        <v>113</v>
      </c>
      <c r="EQ14" s="10" t="s">
        <v>114</v>
      </c>
      <c r="ER14" s="10" t="s">
        <v>114</v>
      </c>
      <c r="ES14" s="10" t="s">
        <v>114</v>
      </c>
      <c r="ET14" s="10" t="s">
        <v>114</v>
      </c>
      <c r="EU14" s="10" t="s">
        <v>114</v>
      </c>
      <c r="EV14" s="10" t="s">
        <v>114</v>
      </c>
      <c r="EW14" s="10" t="s">
        <v>114</v>
      </c>
      <c r="EX14" s="10" t="s">
        <v>114</v>
      </c>
      <c r="EY14" s="10" t="s">
        <v>114</v>
      </c>
      <c r="EZ14" s="10" t="s">
        <v>114</v>
      </c>
      <c r="FA14" s="10" t="s">
        <v>114</v>
      </c>
      <c r="FB14" s="10" t="s">
        <v>114</v>
      </c>
      <c r="FC14" s="10" t="s">
        <v>17</v>
      </c>
      <c r="FD14" s="10" t="s">
        <v>17</v>
      </c>
      <c r="FE14" s="10" t="s">
        <v>17</v>
      </c>
      <c r="FF14" s="10" t="s">
        <v>17</v>
      </c>
      <c r="FG14" s="10" t="s">
        <v>17</v>
      </c>
      <c r="FH14" s="10" t="s">
        <v>17</v>
      </c>
      <c r="FI14" s="10" t="s">
        <v>17</v>
      </c>
      <c r="FJ14" s="10" t="s">
        <v>17</v>
      </c>
      <c r="FK14" s="10" t="s">
        <v>17</v>
      </c>
      <c r="FL14" s="10" t="s">
        <v>17</v>
      </c>
      <c r="FM14" s="10" t="s">
        <v>17</v>
      </c>
      <c r="FN14" s="10" t="s">
        <v>17</v>
      </c>
      <c r="FO14" s="10" t="s">
        <v>14</v>
      </c>
      <c r="FP14" s="10" t="s">
        <v>14</v>
      </c>
      <c r="FQ14" s="10" t="s">
        <v>14</v>
      </c>
      <c r="FR14" s="10" t="s">
        <v>14</v>
      </c>
      <c r="FS14" s="10" t="s">
        <v>14</v>
      </c>
      <c r="FT14" s="10" t="s">
        <v>14</v>
      </c>
      <c r="FU14" s="10" t="s">
        <v>14</v>
      </c>
      <c r="FV14" s="10" t="s">
        <v>14</v>
      </c>
      <c r="FW14" s="10" t="s">
        <v>14</v>
      </c>
      <c r="FX14" s="10" t="s">
        <v>14</v>
      </c>
      <c r="FY14" s="10" t="s">
        <v>14</v>
      </c>
      <c r="FZ14" s="10" t="s">
        <v>14</v>
      </c>
    </row>
    <row r="15" spans="1:182" s="3" customFormat="1" x14ac:dyDescent="0.2">
      <c r="A15" s="10"/>
      <c r="B15" s="10"/>
      <c r="C15" s="10" t="s">
        <v>120</v>
      </c>
      <c r="D15" s="10" t="s">
        <v>120</v>
      </c>
      <c r="E15" s="10" t="s">
        <v>120</v>
      </c>
      <c r="F15" s="10" t="s">
        <v>121</v>
      </c>
      <c r="G15" s="10" t="s">
        <v>121</v>
      </c>
      <c r="H15" s="10" t="s">
        <v>121</v>
      </c>
      <c r="I15" s="10" t="s">
        <v>122</v>
      </c>
      <c r="J15" s="10" t="s">
        <v>122</v>
      </c>
      <c r="K15" s="10" t="s">
        <v>122</v>
      </c>
      <c r="L15" s="10" t="s">
        <v>123</v>
      </c>
      <c r="M15" s="10" t="s">
        <v>123</v>
      </c>
      <c r="N15" s="10" t="s">
        <v>123</v>
      </c>
      <c r="O15" s="10" t="s">
        <v>136</v>
      </c>
      <c r="P15" s="10" t="s">
        <v>136</v>
      </c>
      <c r="Q15" s="10" t="s">
        <v>136</v>
      </c>
      <c r="R15" s="10" t="s">
        <v>137</v>
      </c>
      <c r="S15" s="10" t="s">
        <v>137</v>
      </c>
      <c r="T15" s="10" t="s">
        <v>137</v>
      </c>
      <c r="U15" s="10" t="s">
        <v>138</v>
      </c>
      <c r="V15" s="10" t="s">
        <v>138</v>
      </c>
      <c r="W15" s="10" t="s">
        <v>138</v>
      </c>
      <c r="X15" s="10" t="s">
        <v>139</v>
      </c>
      <c r="Y15" s="10" t="s">
        <v>139</v>
      </c>
      <c r="Z15" s="10" t="s">
        <v>139</v>
      </c>
      <c r="AA15" s="10" t="s">
        <v>140</v>
      </c>
      <c r="AB15" s="10" t="s">
        <v>140</v>
      </c>
      <c r="AC15" s="10" t="s">
        <v>140</v>
      </c>
      <c r="AD15" s="10" t="s">
        <v>141</v>
      </c>
      <c r="AE15" s="10" t="s">
        <v>141</v>
      </c>
      <c r="AF15" s="10" t="s">
        <v>141</v>
      </c>
      <c r="AG15" s="10" t="s">
        <v>142</v>
      </c>
      <c r="AH15" s="10" t="s">
        <v>142</v>
      </c>
      <c r="AI15" s="10" t="s">
        <v>142</v>
      </c>
      <c r="AJ15" s="10" t="s">
        <v>143</v>
      </c>
      <c r="AK15" s="10" t="s">
        <v>143</v>
      </c>
      <c r="AL15" s="10" t="s">
        <v>143</v>
      </c>
      <c r="AM15" s="10" t="s">
        <v>144</v>
      </c>
      <c r="AN15" s="10" t="s">
        <v>144</v>
      </c>
      <c r="AO15" s="10" t="s">
        <v>144</v>
      </c>
      <c r="AP15" s="10" t="s">
        <v>145</v>
      </c>
      <c r="AQ15" s="10" t="s">
        <v>145</v>
      </c>
      <c r="AR15" s="10" t="s">
        <v>145</v>
      </c>
      <c r="AS15" s="10" t="s">
        <v>146</v>
      </c>
      <c r="AT15" s="10" t="s">
        <v>146</v>
      </c>
      <c r="AU15" s="10" t="s">
        <v>146</v>
      </c>
      <c r="AV15" s="10" t="s">
        <v>20</v>
      </c>
      <c r="AW15" s="10" t="s">
        <v>20</v>
      </c>
      <c r="AX15" s="10" t="s">
        <v>20</v>
      </c>
      <c r="AY15" s="10" t="s">
        <v>16</v>
      </c>
      <c r="AZ15" s="10" t="s">
        <v>16</v>
      </c>
      <c r="BA15" s="10" t="s">
        <v>16</v>
      </c>
      <c r="BB15" s="10" t="s">
        <v>60</v>
      </c>
      <c r="BC15" s="10" t="s">
        <v>60</v>
      </c>
      <c r="BD15" s="10" t="s">
        <v>60</v>
      </c>
      <c r="BE15" s="10" t="s">
        <v>59</v>
      </c>
      <c r="BF15" s="10" t="s">
        <v>59</v>
      </c>
      <c r="BG15" s="10" t="s">
        <v>59</v>
      </c>
      <c r="BH15" s="10" t="s">
        <v>73</v>
      </c>
      <c r="BI15" s="10" t="s">
        <v>73</v>
      </c>
      <c r="BJ15" s="10" t="s">
        <v>73</v>
      </c>
      <c r="BK15" s="10" t="s">
        <v>120</v>
      </c>
      <c r="BL15" s="10" t="s">
        <v>120</v>
      </c>
      <c r="BM15" s="10" t="s">
        <v>120</v>
      </c>
      <c r="BN15" s="10" t="s">
        <v>121</v>
      </c>
      <c r="BO15" s="10" t="s">
        <v>121</v>
      </c>
      <c r="BP15" s="10" t="s">
        <v>121</v>
      </c>
      <c r="BQ15" s="10" t="s">
        <v>122</v>
      </c>
      <c r="BR15" s="10" t="s">
        <v>122</v>
      </c>
      <c r="BS15" s="10" t="s">
        <v>122</v>
      </c>
      <c r="BT15" s="10" t="s">
        <v>123</v>
      </c>
      <c r="BU15" s="10" t="s">
        <v>123</v>
      </c>
      <c r="BV15" s="10" t="s">
        <v>123</v>
      </c>
      <c r="BW15" s="10" t="s">
        <v>136</v>
      </c>
      <c r="BX15" s="10" t="s">
        <v>136</v>
      </c>
      <c r="BY15" s="10" t="s">
        <v>136</v>
      </c>
      <c r="BZ15" s="10" t="s">
        <v>137</v>
      </c>
      <c r="CA15" s="10" t="s">
        <v>137</v>
      </c>
      <c r="CB15" s="10" t="s">
        <v>137</v>
      </c>
      <c r="CC15" s="10" t="s">
        <v>138</v>
      </c>
      <c r="CD15" s="10" t="s">
        <v>138</v>
      </c>
      <c r="CE15" s="10" t="s">
        <v>138</v>
      </c>
      <c r="CF15" s="10" t="s">
        <v>139</v>
      </c>
      <c r="CG15" s="10" t="s">
        <v>139</v>
      </c>
      <c r="CH15" s="10" t="s">
        <v>139</v>
      </c>
      <c r="CI15" s="10" t="s">
        <v>140</v>
      </c>
      <c r="CJ15" s="10" t="s">
        <v>140</v>
      </c>
      <c r="CK15" s="10" t="s">
        <v>140</v>
      </c>
      <c r="CL15" s="10" t="s">
        <v>141</v>
      </c>
      <c r="CM15" s="10" t="s">
        <v>141</v>
      </c>
      <c r="CN15" s="10" t="s">
        <v>141</v>
      </c>
      <c r="CO15" s="10" t="s">
        <v>142</v>
      </c>
      <c r="CP15" s="10" t="s">
        <v>142</v>
      </c>
      <c r="CQ15" s="10" t="s">
        <v>142</v>
      </c>
      <c r="CR15" s="10" t="s">
        <v>143</v>
      </c>
      <c r="CS15" s="10" t="s">
        <v>143</v>
      </c>
      <c r="CT15" s="10" t="s">
        <v>143</v>
      </c>
      <c r="CU15" s="10" t="s">
        <v>144</v>
      </c>
      <c r="CV15" s="10" t="s">
        <v>144</v>
      </c>
      <c r="CW15" s="10" t="s">
        <v>144</v>
      </c>
      <c r="CX15" s="10" t="s">
        <v>145</v>
      </c>
      <c r="CY15" s="10" t="s">
        <v>145</v>
      </c>
      <c r="CZ15" s="10" t="s">
        <v>145</v>
      </c>
      <c r="DA15" s="10" t="s">
        <v>146</v>
      </c>
      <c r="DB15" s="10" t="s">
        <v>146</v>
      </c>
      <c r="DC15" s="10" t="s">
        <v>146</v>
      </c>
      <c r="DD15" s="10" t="s">
        <v>20</v>
      </c>
      <c r="DE15" s="10" t="s">
        <v>20</v>
      </c>
      <c r="DF15" s="10" t="s">
        <v>20</v>
      </c>
      <c r="DG15" s="10" t="s">
        <v>16</v>
      </c>
      <c r="DH15" s="10" t="s">
        <v>16</v>
      </c>
      <c r="DI15" s="10" t="s">
        <v>16</v>
      </c>
      <c r="DJ15" s="10" t="s">
        <v>60</v>
      </c>
      <c r="DK15" s="10" t="s">
        <v>60</v>
      </c>
      <c r="DL15" s="10" t="s">
        <v>60</v>
      </c>
      <c r="DM15" s="10" t="s">
        <v>59</v>
      </c>
      <c r="DN15" s="10" t="s">
        <v>59</v>
      </c>
      <c r="DO15" s="10" t="s">
        <v>59</v>
      </c>
      <c r="DP15" s="10" t="s">
        <v>73</v>
      </c>
      <c r="DQ15" s="10" t="s">
        <v>73</v>
      </c>
      <c r="DR15" s="10" t="s">
        <v>73</v>
      </c>
      <c r="DS15" s="10" t="s">
        <v>120</v>
      </c>
      <c r="DT15" s="10" t="s">
        <v>120</v>
      </c>
      <c r="DU15" s="10" t="s">
        <v>120</v>
      </c>
      <c r="DV15" s="10" t="s">
        <v>121</v>
      </c>
      <c r="DW15" s="10" t="s">
        <v>121</v>
      </c>
      <c r="DX15" s="10" t="s">
        <v>121</v>
      </c>
      <c r="DY15" s="10" t="s">
        <v>122</v>
      </c>
      <c r="DZ15" s="10" t="s">
        <v>122</v>
      </c>
      <c r="EA15" s="10" t="s">
        <v>122</v>
      </c>
      <c r="EB15" s="10" t="s">
        <v>123</v>
      </c>
      <c r="EC15" s="10" t="s">
        <v>123</v>
      </c>
      <c r="ED15" s="10" t="s">
        <v>123</v>
      </c>
      <c r="EE15" s="10" t="s">
        <v>136</v>
      </c>
      <c r="EF15" s="10" t="s">
        <v>136</v>
      </c>
      <c r="EG15" s="10" t="s">
        <v>136</v>
      </c>
      <c r="EH15" s="10" t="s">
        <v>137</v>
      </c>
      <c r="EI15" s="10" t="s">
        <v>137</v>
      </c>
      <c r="EJ15" s="10" t="s">
        <v>137</v>
      </c>
      <c r="EK15" s="10" t="s">
        <v>138</v>
      </c>
      <c r="EL15" s="10" t="s">
        <v>138</v>
      </c>
      <c r="EM15" s="10" t="s">
        <v>138</v>
      </c>
      <c r="EN15" s="10" t="s">
        <v>139</v>
      </c>
      <c r="EO15" s="10" t="s">
        <v>139</v>
      </c>
      <c r="EP15" s="10" t="s">
        <v>139</v>
      </c>
      <c r="EQ15" s="10" t="s">
        <v>140</v>
      </c>
      <c r="ER15" s="10" t="s">
        <v>140</v>
      </c>
      <c r="ES15" s="10" t="s">
        <v>140</v>
      </c>
      <c r="ET15" s="10" t="s">
        <v>141</v>
      </c>
      <c r="EU15" s="10" t="s">
        <v>141</v>
      </c>
      <c r="EV15" s="10" t="s">
        <v>141</v>
      </c>
      <c r="EW15" s="10" t="s">
        <v>142</v>
      </c>
      <c r="EX15" s="10" t="s">
        <v>142</v>
      </c>
      <c r="EY15" s="10" t="s">
        <v>142</v>
      </c>
      <c r="EZ15" s="10" t="s">
        <v>143</v>
      </c>
      <c r="FA15" s="10" t="s">
        <v>143</v>
      </c>
      <c r="FB15" s="10" t="s">
        <v>143</v>
      </c>
      <c r="FC15" s="10" t="s">
        <v>144</v>
      </c>
      <c r="FD15" s="10" t="s">
        <v>144</v>
      </c>
      <c r="FE15" s="10" t="s">
        <v>144</v>
      </c>
      <c r="FF15" s="10" t="s">
        <v>145</v>
      </c>
      <c r="FG15" s="10" t="s">
        <v>145</v>
      </c>
      <c r="FH15" s="10" t="s">
        <v>145</v>
      </c>
      <c r="FI15" s="10" t="s">
        <v>146</v>
      </c>
      <c r="FJ15" s="10" t="s">
        <v>146</v>
      </c>
      <c r="FK15" s="10" t="s">
        <v>146</v>
      </c>
      <c r="FL15" s="10" t="s">
        <v>20</v>
      </c>
      <c r="FM15" s="10" t="s">
        <v>20</v>
      </c>
      <c r="FN15" s="10" t="s">
        <v>20</v>
      </c>
      <c r="FO15" s="10" t="s">
        <v>16</v>
      </c>
      <c r="FP15" s="10" t="s">
        <v>16</v>
      </c>
      <c r="FQ15" s="10" t="s">
        <v>16</v>
      </c>
      <c r="FR15" s="10" t="s">
        <v>60</v>
      </c>
      <c r="FS15" s="10" t="s">
        <v>60</v>
      </c>
      <c r="FT15" s="10" t="s">
        <v>60</v>
      </c>
      <c r="FU15" s="10" t="s">
        <v>59</v>
      </c>
      <c r="FV15" s="10" t="s">
        <v>59</v>
      </c>
      <c r="FW15" s="10" t="s">
        <v>59</v>
      </c>
      <c r="FX15" s="10" t="s">
        <v>73</v>
      </c>
      <c r="FY15" s="10" t="s">
        <v>73</v>
      </c>
      <c r="FZ15" s="10" t="s">
        <v>73</v>
      </c>
    </row>
    <row r="16" spans="1:182" s="3" customFormat="1" x14ac:dyDescent="0.2">
      <c r="A16" s="10" t="s">
        <v>69</v>
      </c>
      <c r="B16" s="10" t="s">
        <v>9</v>
      </c>
      <c r="C16" s="10" t="s">
        <v>124</v>
      </c>
      <c r="D16" s="10" t="s">
        <v>125</v>
      </c>
      <c r="E16" s="10" t="s">
        <v>126</v>
      </c>
      <c r="F16" s="10" t="s">
        <v>127</v>
      </c>
      <c r="G16" s="10" t="s">
        <v>128</v>
      </c>
      <c r="H16" s="10" t="s">
        <v>129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134</v>
      </c>
      <c r="N16" s="10" t="s">
        <v>135</v>
      </c>
      <c r="O16" s="10" t="s">
        <v>147</v>
      </c>
      <c r="P16" s="10" t="s">
        <v>148</v>
      </c>
      <c r="Q16" s="10" t="s">
        <v>149</v>
      </c>
      <c r="R16" s="10" t="s">
        <v>150</v>
      </c>
      <c r="S16" s="10" t="s">
        <v>151</v>
      </c>
      <c r="T16" s="10" t="s">
        <v>152</v>
      </c>
      <c r="U16" s="10" t="s">
        <v>153</v>
      </c>
      <c r="V16" s="10" t="s">
        <v>154</v>
      </c>
      <c r="W16" s="10" t="s">
        <v>155</v>
      </c>
      <c r="X16" s="10" t="s">
        <v>156</v>
      </c>
      <c r="Y16" s="10" t="s">
        <v>157</v>
      </c>
      <c r="Z16" s="10" t="s">
        <v>158</v>
      </c>
      <c r="AA16" s="10" t="s">
        <v>159</v>
      </c>
      <c r="AB16" s="10" t="s">
        <v>160</v>
      </c>
      <c r="AC16" s="10" t="s">
        <v>161</v>
      </c>
      <c r="AD16" s="10" t="s">
        <v>162</v>
      </c>
      <c r="AE16" s="10" t="s">
        <v>163</v>
      </c>
      <c r="AF16" s="10" t="s">
        <v>164</v>
      </c>
      <c r="AG16" s="10" t="s">
        <v>165</v>
      </c>
      <c r="AH16" s="10" t="s">
        <v>166</v>
      </c>
      <c r="AI16" s="10" t="s">
        <v>167</v>
      </c>
      <c r="AJ16" s="10" t="s">
        <v>168</v>
      </c>
      <c r="AK16" s="10" t="s">
        <v>169</v>
      </c>
      <c r="AL16" s="10" t="s">
        <v>170</v>
      </c>
      <c r="AM16" s="10" t="s">
        <v>171</v>
      </c>
      <c r="AN16" s="10" t="s">
        <v>172</v>
      </c>
      <c r="AO16" s="10" t="s">
        <v>173</v>
      </c>
      <c r="AP16" s="10" t="s">
        <v>174</v>
      </c>
      <c r="AQ16" s="10" t="s">
        <v>175</v>
      </c>
      <c r="AR16" s="10" t="s">
        <v>176</v>
      </c>
      <c r="AS16" s="10" t="s">
        <v>177</v>
      </c>
      <c r="AT16" s="10" t="s">
        <v>178</v>
      </c>
      <c r="AU16" s="10" t="s">
        <v>179</v>
      </c>
      <c r="AV16" s="10" t="s">
        <v>21</v>
      </c>
      <c r="AW16" s="10" t="s">
        <v>22</v>
      </c>
      <c r="AX16" s="10" t="s">
        <v>23</v>
      </c>
      <c r="AY16" s="10" t="s">
        <v>18</v>
      </c>
      <c r="AZ16" s="10" t="s">
        <v>19</v>
      </c>
      <c r="BA16" s="10" t="s">
        <v>8</v>
      </c>
      <c r="BB16" s="10" t="s">
        <v>61</v>
      </c>
      <c r="BC16" s="10" t="s">
        <v>62</v>
      </c>
      <c r="BD16" s="10" t="s">
        <v>63</v>
      </c>
      <c r="BE16" s="10" t="s">
        <v>29</v>
      </c>
      <c r="BF16" s="10" t="s">
        <v>64</v>
      </c>
      <c r="BG16" s="10" t="s">
        <v>65</v>
      </c>
      <c r="BH16" s="10" t="s">
        <v>72</v>
      </c>
      <c r="BI16" s="10" t="s">
        <v>75</v>
      </c>
      <c r="BJ16" s="10" t="s">
        <v>76</v>
      </c>
      <c r="BK16" s="10" t="s">
        <v>124</v>
      </c>
      <c r="BL16" s="10" t="s">
        <v>125</v>
      </c>
      <c r="BM16" s="10" t="s">
        <v>126</v>
      </c>
      <c r="BN16" s="10" t="s">
        <v>127</v>
      </c>
      <c r="BO16" s="10" t="s">
        <v>128</v>
      </c>
      <c r="BP16" s="10" t="s">
        <v>129</v>
      </c>
      <c r="BQ16" s="10" t="s">
        <v>130</v>
      </c>
      <c r="BR16" s="10" t="s">
        <v>131</v>
      </c>
      <c r="BS16" s="10" t="s">
        <v>132</v>
      </c>
      <c r="BT16" s="10" t="s">
        <v>133</v>
      </c>
      <c r="BU16" s="10" t="s">
        <v>134</v>
      </c>
      <c r="BV16" s="10" t="s">
        <v>135</v>
      </c>
      <c r="BW16" s="10" t="s">
        <v>147</v>
      </c>
      <c r="BX16" s="10" t="s">
        <v>148</v>
      </c>
      <c r="BY16" s="10" t="s">
        <v>149</v>
      </c>
      <c r="BZ16" s="10" t="s">
        <v>150</v>
      </c>
      <c r="CA16" s="10" t="s">
        <v>151</v>
      </c>
      <c r="CB16" s="10" t="s">
        <v>152</v>
      </c>
      <c r="CC16" s="10" t="s">
        <v>153</v>
      </c>
      <c r="CD16" s="10" t="s">
        <v>154</v>
      </c>
      <c r="CE16" s="10" t="s">
        <v>155</v>
      </c>
      <c r="CF16" s="10" t="s">
        <v>156</v>
      </c>
      <c r="CG16" s="10" t="s">
        <v>157</v>
      </c>
      <c r="CH16" s="10" t="s">
        <v>158</v>
      </c>
      <c r="CI16" s="10" t="s">
        <v>159</v>
      </c>
      <c r="CJ16" s="10" t="s">
        <v>160</v>
      </c>
      <c r="CK16" s="10" t="s">
        <v>161</v>
      </c>
      <c r="CL16" s="10" t="s">
        <v>162</v>
      </c>
      <c r="CM16" s="10" t="s">
        <v>163</v>
      </c>
      <c r="CN16" s="10" t="s">
        <v>164</v>
      </c>
      <c r="CO16" s="10" t="s">
        <v>165</v>
      </c>
      <c r="CP16" s="10" t="s">
        <v>166</v>
      </c>
      <c r="CQ16" s="10" t="s">
        <v>167</v>
      </c>
      <c r="CR16" s="10" t="s">
        <v>168</v>
      </c>
      <c r="CS16" s="10" t="s">
        <v>169</v>
      </c>
      <c r="CT16" s="10" t="s">
        <v>170</v>
      </c>
      <c r="CU16" s="10" t="s">
        <v>171</v>
      </c>
      <c r="CV16" s="10" t="s">
        <v>172</v>
      </c>
      <c r="CW16" s="10" t="s">
        <v>173</v>
      </c>
      <c r="CX16" s="10" t="s">
        <v>174</v>
      </c>
      <c r="CY16" s="10" t="s">
        <v>175</v>
      </c>
      <c r="CZ16" s="10" t="s">
        <v>176</v>
      </c>
      <c r="DA16" s="10" t="s">
        <v>177</v>
      </c>
      <c r="DB16" s="10" t="s">
        <v>178</v>
      </c>
      <c r="DC16" s="10" t="s">
        <v>179</v>
      </c>
      <c r="DD16" s="10" t="s">
        <v>21</v>
      </c>
      <c r="DE16" s="10" t="s">
        <v>22</v>
      </c>
      <c r="DF16" s="10" t="s">
        <v>23</v>
      </c>
      <c r="DG16" s="10" t="s">
        <v>18</v>
      </c>
      <c r="DH16" s="10" t="s">
        <v>19</v>
      </c>
      <c r="DI16" s="10" t="s">
        <v>8</v>
      </c>
      <c r="DJ16" s="10" t="s">
        <v>61</v>
      </c>
      <c r="DK16" s="10" t="s">
        <v>62</v>
      </c>
      <c r="DL16" s="10" t="s">
        <v>63</v>
      </c>
      <c r="DM16" s="10" t="s">
        <v>29</v>
      </c>
      <c r="DN16" s="10" t="s">
        <v>64</v>
      </c>
      <c r="DO16" s="10" t="s">
        <v>65</v>
      </c>
      <c r="DP16" s="10" t="s">
        <v>72</v>
      </c>
      <c r="DQ16" s="10" t="s">
        <v>75</v>
      </c>
      <c r="DR16" s="10" t="s">
        <v>76</v>
      </c>
      <c r="DS16" s="10" t="s">
        <v>124</v>
      </c>
      <c r="DT16" s="10" t="s">
        <v>125</v>
      </c>
      <c r="DU16" s="10" t="s">
        <v>126</v>
      </c>
      <c r="DV16" s="10" t="s">
        <v>127</v>
      </c>
      <c r="DW16" s="10" t="s">
        <v>128</v>
      </c>
      <c r="DX16" s="10" t="s">
        <v>129</v>
      </c>
      <c r="DY16" s="10" t="s">
        <v>130</v>
      </c>
      <c r="DZ16" s="10" t="s">
        <v>131</v>
      </c>
      <c r="EA16" s="10" t="s">
        <v>132</v>
      </c>
      <c r="EB16" s="10" t="s">
        <v>133</v>
      </c>
      <c r="EC16" s="10" t="s">
        <v>134</v>
      </c>
      <c r="ED16" s="10" t="s">
        <v>135</v>
      </c>
      <c r="EE16" s="10" t="s">
        <v>147</v>
      </c>
      <c r="EF16" s="10" t="s">
        <v>148</v>
      </c>
      <c r="EG16" s="10" t="s">
        <v>149</v>
      </c>
      <c r="EH16" s="10" t="s">
        <v>150</v>
      </c>
      <c r="EI16" s="10" t="s">
        <v>151</v>
      </c>
      <c r="EJ16" s="10" t="s">
        <v>152</v>
      </c>
      <c r="EK16" s="10" t="s">
        <v>153</v>
      </c>
      <c r="EL16" s="10" t="s">
        <v>154</v>
      </c>
      <c r="EM16" s="10" t="s">
        <v>155</v>
      </c>
      <c r="EN16" s="10" t="s">
        <v>156</v>
      </c>
      <c r="EO16" s="10" t="s">
        <v>157</v>
      </c>
      <c r="EP16" s="10" t="s">
        <v>158</v>
      </c>
      <c r="EQ16" s="10" t="s">
        <v>159</v>
      </c>
      <c r="ER16" s="10" t="s">
        <v>160</v>
      </c>
      <c r="ES16" s="10" t="s">
        <v>161</v>
      </c>
      <c r="ET16" s="10" t="s">
        <v>162</v>
      </c>
      <c r="EU16" s="10" t="s">
        <v>163</v>
      </c>
      <c r="EV16" s="10" t="s">
        <v>164</v>
      </c>
      <c r="EW16" s="10" t="s">
        <v>165</v>
      </c>
      <c r="EX16" s="10" t="s">
        <v>166</v>
      </c>
      <c r="EY16" s="10" t="s">
        <v>167</v>
      </c>
      <c r="EZ16" s="10" t="s">
        <v>168</v>
      </c>
      <c r="FA16" s="10" t="s">
        <v>169</v>
      </c>
      <c r="FB16" s="10" t="s">
        <v>170</v>
      </c>
      <c r="FC16" s="10" t="s">
        <v>171</v>
      </c>
      <c r="FD16" s="10" t="s">
        <v>172</v>
      </c>
      <c r="FE16" s="10" t="s">
        <v>173</v>
      </c>
      <c r="FF16" s="10" t="s">
        <v>174</v>
      </c>
      <c r="FG16" s="10" t="s">
        <v>175</v>
      </c>
      <c r="FH16" s="10" t="s">
        <v>176</v>
      </c>
      <c r="FI16" s="10" t="s">
        <v>177</v>
      </c>
      <c r="FJ16" s="10" t="s">
        <v>178</v>
      </c>
      <c r="FK16" s="10" t="s">
        <v>179</v>
      </c>
      <c r="FL16" s="10" t="s">
        <v>21</v>
      </c>
      <c r="FM16" s="10" t="s">
        <v>22</v>
      </c>
      <c r="FN16" s="10" t="s">
        <v>23</v>
      </c>
      <c r="FO16" s="10" t="s">
        <v>18</v>
      </c>
      <c r="FP16" s="10" t="s">
        <v>19</v>
      </c>
      <c r="FQ16" s="10" t="s">
        <v>8</v>
      </c>
      <c r="FR16" s="10" t="s">
        <v>61</v>
      </c>
      <c r="FS16" s="10" t="s">
        <v>62</v>
      </c>
      <c r="FT16" s="10" t="s">
        <v>63</v>
      </c>
      <c r="FU16" s="10" t="s">
        <v>29</v>
      </c>
      <c r="FV16" s="10" t="s">
        <v>64</v>
      </c>
      <c r="FW16" s="10" t="s">
        <v>65</v>
      </c>
      <c r="FX16" s="10" t="s">
        <v>72</v>
      </c>
      <c r="FY16" s="10" t="s">
        <v>75</v>
      </c>
      <c r="FZ16" s="10" t="s">
        <v>76</v>
      </c>
    </row>
    <row r="17" spans="1:182" s="3" customFormat="1" x14ac:dyDescent="0.2">
      <c r="A17" s="10" t="s">
        <v>69</v>
      </c>
      <c r="B17" s="10" t="s">
        <v>9</v>
      </c>
      <c r="C17" s="10" t="s">
        <v>182</v>
      </c>
      <c r="D17" s="10" t="s">
        <v>183</v>
      </c>
      <c r="E17" s="10" t="s">
        <v>184</v>
      </c>
      <c r="F17" s="10" t="s">
        <v>185</v>
      </c>
      <c r="G17" s="10" t="s">
        <v>186</v>
      </c>
      <c r="H17" s="10" t="s">
        <v>187</v>
      </c>
      <c r="I17" s="10" t="s">
        <v>188</v>
      </c>
      <c r="J17" s="10" t="s">
        <v>189</v>
      </c>
      <c r="K17" s="10" t="s">
        <v>190</v>
      </c>
      <c r="L17" s="10" t="s">
        <v>191</v>
      </c>
      <c r="M17" s="10" t="s">
        <v>192</v>
      </c>
      <c r="N17" s="10" t="s">
        <v>193</v>
      </c>
      <c r="O17" s="10" t="s">
        <v>194</v>
      </c>
      <c r="P17" s="10" t="s">
        <v>195</v>
      </c>
      <c r="Q17" s="10" t="s">
        <v>196</v>
      </c>
      <c r="R17" s="10" t="s">
        <v>197</v>
      </c>
      <c r="S17" s="10" t="s">
        <v>198</v>
      </c>
      <c r="T17" s="10" t="s">
        <v>199</v>
      </c>
      <c r="U17" s="10" t="s">
        <v>200</v>
      </c>
      <c r="V17" s="10" t="s">
        <v>201</v>
      </c>
      <c r="W17" s="10" t="s">
        <v>202</v>
      </c>
      <c r="X17" s="10" t="s">
        <v>203</v>
      </c>
      <c r="Y17" s="10" t="s">
        <v>204</v>
      </c>
      <c r="Z17" s="10" t="s">
        <v>205</v>
      </c>
      <c r="AA17" s="10" t="s">
        <v>206</v>
      </c>
      <c r="AB17" s="10" t="s">
        <v>207</v>
      </c>
      <c r="AC17" s="10" t="s">
        <v>208</v>
      </c>
      <c r="AD17" s="10" t="s">
        <v>209</v>
      </c>
      <c r="AE17" s="10" t="s">
        <v>210</v>
      </c>
      <c r="AF17" s="10" t="s">
        <v>211</v>
      </c>
      <c r="AG17" s="10" t="s">
        <v>212</v>
      </c>
      <c r="AH17" s="10" t="s">
        <v>213</v>
      </c>
      <c r="AI17" s="10" t="s">
        <v>214</v>
      </c>
      <c r="AJ17" s="10" t="s">
        <v>215</v>
      </c>
      <c r="AK17" s="10" t="s">
        <v>216</v>
      </c>
      <c r="AL17" s="10" t="s">
        <v>217</v>
      </c>
      <c r="AM17" s="10" t="s">
        <v>218</v>
      </c>
      <c r="AN17" s="10" t="s">
        <v>219</v>
      </c>
      <c r="AO17" s="10" t="s">
        <v>220</v>
      </c>
      <c r="AP17" s="10" t="s">
        <v>221</v>
      </c>
      <c r="AQ17" s="10" t="s">
        <v>222</v>
      </c>
      <c r="AR17" s="10" t="s">
        <v>223</v>
      </c>
      <c r="AS17" s="10" t="s">
        <v>224</v>
      </c>
      <c r="AT17" s="10" t="s">
        <v>225</v>
      </c>
      <c r="AU17" s="10" t="s">
        <v>226</v>
      </c>
      <c r="AV17" s="10" t="s">
        <v>227</v>
      </c>
      <c r="AW17" s="10" t="s">
        <v>228</v>
      </c>
      <c r="AX17" s="10" t="s">
        <v>229</v>
      </c>
      <c r="AY17" s="10" t="s">
        <v>230</v>
      </c>
      <c r="AZ17" s="10" t="s">
        <v>231</v>
      </c>
      <c r="BA17" s="10" t="s">
        <v>232</v>
      </c>
      <c r="BB17" s="10" t="s">
        <v>233</v>
      </c>
      <c r="BC17" s="10" t="s">
        <v>234</v>
      </c>
      <c r="BD17" s="10" t="s">
        <v>235</v>
      </c>
      <c r="BE17" s="10" t="s">
        <v>236</v>
      </c>
      <c r="BF17" s="10" t="s">
        <v>237</v>
      </c>
      <c r="BG17" s="10" t="s">
        <v>238</v>
      </c>
      <c r="BH17" s="10" t="s">
        <v>239</v>
      </c>
      <c r="BI17" s="10" t="s">
        <v>240</v>
      </c>
      <c r="BJ17" s="10" t="s">
        <v>241</v>
      </c>
      <c r="BK17" s="10" t="s">
        <v>242</v>
      </c>
      <c r="BL17" s="10" t="s">
        <v>243</v>
      </c>
      <c r="BM17" s="10" t="s">
        <v>244</v>
      </c>
      <c r="BN17" s="10" t="s">
        <v>245</v>
      </c>
      <c r="BO17" s="10" t="s">
        <v>246</v>
      </c>
      <c r="BP17" s="10" t="s">
        <v>247</v>
      </c>
      <c r="BQ17" s="10" t="s">
        <v>248</v>
      </c>
      <c r="BR17" s="10" t="s">
        <v>249</v>
      </c>
      <c r="BS17" s="10" t="s">
        <v>250</v>
      </c>
      <c r="BT17" s="10" t="s">
        <v>251</v>
      </c>
      <c r="BU17" s="10" t="s">
        <v>252</v>
      </c>
      <c r="BV17" s="10" t="s">
        <v>253</v>
      </c>
      <c r="BW17" s="10" t="s">
        <v>254</v>
      </c>
      <c r="BX17" s="10" t="s">
        <v>255</v>
      </c>
      <c r="BY17" s="10" t="s">
        <v>256</v>
      </c>
      <c r="BZ17" s="10" t="s">
        <v>257</v>
      </c>
      <c r="CA17" s="10" t="s">
        <v>258</v>
      </c>
      <c r="CB17" s="10" t="s">
        <v>259</v>
      </c>
      <c r="CC17" s="10" t="s">
        <v>260</v>
      </c>
      <c r="CD17" s="10" t="s">
        <v>261</v>
      </c>
      <c r="CE17" s="10" t="s">
        <v>262</v>
      </c>
      <c r="CF17" s="10" t="s">
        <v>263</v>
      </c>
      <c r="CG17" s="10" t="s">
        <v>264</v>
      </c>
      <c r="CH17" s="10" t="s">
        <v>265</v>
      </c>
      <c r="CI17" s="10" t="s">
        <v>266</v>
      </c>
      <c r="CJ17" s="10" t="s">
        <v>267</v>
      </c>
      <c r="CK17" s="10" t="s">
        <v>268</v>
      </c>
      <c r="CL17" s="10" t="s">
        <v>269</v>
      </c>
      <c r="CM17" s="10" t="s">
        <v>270</v>
      </c>
      <c r="CN17" s="10" t="s">
        <v>271</v>
      </c>
      <c r="CO17" s="10" t="s">
        <v>272</v>
      </c>
      <c r="CP17" s="10" t="s">
        <v>273</v>
      </c>
      <c r="CQ17" s="10" t="s">
        <v>274</v>
      </c>
      <c r="CR17" s="10" t="s">
        <v>275</v>
      </c>
      <c r="CS17" s="10" t="s">
        <v>276</v>
      </c>
      <c r="CT17" s="10" t="s">
        <v>277</v>
      </c>
      <c r="CU17" s="10" t="s">
        <v>278</v>
      </c>
      <c r="CV17" s="10" t="s">
        <v>279</v>
      </c>
      <c r="CW17" s="10" t="s">
        <v>280</v>
      </c>
      <c r="CX17" s="10" t="s">
        <v>281</v>
      </c>
      <c r="CY17" s="10" t="s">
        <v>282</v>
      </c>
      <c r="CZ17" s="10" t="s">
        <v>283</v>
      </c>
      <c r="DA17" s="10" t="s">
        <v>284</v>
      </c>
      <c r="DB17" s="10" t="s">
        <v>285</v>
      </c>
      <c r="DC17" s="10" t="s">
        <v>286</v>
      </c>
      <c r="DD17" s="10" t="s">
        <v>287</v>
      </c>
      <c r="DE17" s="10" t="s">
        <v>288</v>
      </c>
      <c r="DF17" s="10" t="s">
        <v>289</v>
      </c>
      <c r="DG17" s="10" t="s">
        <v>290</v>
      </c>
      <c r="DH17" s="10" t="s">
        <v>291</v>
      </c>
      <c r="DI17" s="10" t="s">
        <v>292</v>
      </c>
      <c r="DJ17" s="10" t="s">
        <v>293</v>
      </c>
      <c r="DK17" s="10" t="s">
        <v>294</v>
      </c>
      <c r="DL17" s="10" t="s">
        <v>295</v>
      </c>
      <c r="DM17" s="10" t="s">
        <v>296</v>
      </c>
      <c r="DN17" s="10" t="s">
        <v>297</v>
      </c>
      <c r="DO17" s="10" t="s">
        <v>298</v>
      </c>
      <c r="DP17" s="10" t="s">
        <v>299</v>
      </c>
      <c r="DQ17" s="10" t="s">
        <v>300</v>
      </c>
      <c r="DR17" s="10" t="s">
        <v>301</v>
      </c>
      <c r="DS17" s="10" t="s">
        <v>302</v>
      </c>
      <c r="DT17" s="10" t="s">
        <v>303</v>
      </c>
      <c r="DU17" s="10" t="s">
        <v>304</v>
      </c>
      <c r="DV17" s="10" t="s">
        <v>305</v>
      </c>
      <c r="DW17" s="10" t="s">
        <v>306</v>
      </c>
      <c r="DX17" s="10" t="s">
        <v>307</v>
      </c>
      <c r="DY17" s="10" t="s">
        <v>308</v>
      </c>
      <c r="DZ17" s="10" t="s">
        <v>309</v>
      </c>
      <c r="EA17" s="10" t="s">
        <v>310</v>
      </c>
      <c r="EB17" s="10" t="s">
        <v>311</v>
      </c>
      <c r="EC17" s="10" t="s">
        <v>312</v>
      </c>
      <c r="ED17" s="10" t="s">
        <v>313</v>
      </c>
      <c r="EE17" s="10" t="s">
        <v>314</v>
      </c>
      <c r="EF17" s="10" t="s">
        <v>315</v>
      </c>
      <c r="EG17" s="10" t="s">
        <v>316</v>
      </c>
      <c r="EH17" s="10" t="s">
        <v>317</v>
      </c>
      <c r="EI17" s="10" t="s">
        <v>318</v>
      </c>
      <c r="EJ17" s="10" t="s">
        <v>319</v>
      </c>
      <c r="EK17" s="10" t="s">
        <v>320</v>
      </c>
      <c r="EL17" s="10" t="s">
        <v>321</v>
      </c>
      <c r="EM17" s="10" t="s">
        <v>322</v>
      </c>
      <c r="EN17" s="10" t="s">
        <v>323</v>
      </c>
      <c r="EO17" s="10" t="s">
        <v>324</v>
      </c>
      <c r="EP17" s="10" t="s">
        <v>325</v>
      </c>
      <c r="EQ17" s="10" t="s">
        <v>326</v>
      </c>
      <c r="ER17" s="10" t="s">
        <v>327</v>
      </c>
      <c r="ES17" s="10" t="s">
        <v>328</v>
      </c>
      <c r="ET17" s="10" t="s">
        <v>329</v>
      </c>
      <c r="EU17" s="10" t="s">
        <v>330</v>
      </c>
      <c r="EV17" s="10" t="s">
        <v>331</v>
      </c>
      <c r="EW17" s="10" t="s">
        <v>332</v>
      </c>
      <c r="EX17" s="10" t="s">
        <v>333</v>
      </c>
      <c r="EY17" s="10" t="s">
        <v>334</v>
      </c>
      <c r="EZ17" s="10" t="s">
        <v>335</v>
      </c>
      <c r="FA17" s="10" t="s">
        <v>336</v>
      </c>
      <c r="FB17" s="10" t="s">
        <v>337</v>
      </c>
      <c r="FC17" s="10" t="s">
        <v>338</v>
      </c>
      <c r="FD17" s="10" t="s">
        <v>339</v>
      </c>
      <c r="FE17" s="10" t="s">
        <v>340</v>
      </c>
      <c r="FF17" s="10" t="s">
        <v>341</v>
      </c>
      <c r="FG17" s="10" t="s">
        <v>342</v>
      </c>
      <c r="FH17" s="10" t="s">
        <v>343</v>
      </c>
      <c r="FI17" s="10" t="s">
        <v>344</v>
      </c>
      <c r="FJ17" s="10" t="s">
        <v>345</v>
      </c>
      <c r="FK17" s="10" t="s">
        <v>346</v>
      </c>
      <c r="FL17" s="10" t="s">
        <v>347</v>
      </c>
      <c r="FM17" s="10" t="s">
        <v>348</v>
      </c>
      <c r="FN17" s="10" t="s">
        <v>349</v>
      </c>
      <c r="FO17" s="10" t="s">
        <v>350</v>
      </c>
      <c r="FP17" s="10" t="s">
        <v>351</v>
      </c>
      <c r="FQ17" s="10" t="s">
        <v>352</v>
      </c>
      <c r="FR17" s="10" t="s">
        <v>353</v>
      </c>
      <c r="FS17" s="10" t="s">
        <v>354</v>
      </c>
      <c r="FT17" s="10" t="s">
        <v>355</v>
      </c>
      <c r="FU17" s="10" t="s">
        <v>356</v>
      </c>
      <c r="FV17" s="10" t="s">
        <v>357</v>
      </c>
      <c r="FW17" s="10" t="s">
        <v>358</v>
      </c>
      <c r="FX17" s="10" t="s">
        <v>359</v>
      </c>
      <c r="FY17" s="10" t="s">
        <v>360</v>
      </c>
      <c r="FZ17" s="10" t="s">
        <v>361</v>
      </c>
    </row>
    <row r="18" spans="1:182" x14ac:dyDescent="0.2">
      <c r="A18" t="s">
        <v>78</v>
      </c>
      <c r="B18" t="s">
        <v>41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>
        <v>49640.770000000004</v>
      </c>
      <c r="AQ18" s="2">
        <v>428374.46000000008</v>
      </c>
      <c r="AR18" s="2">
        <v>290937.68</v>
      </c>
      <c r="AS18" s="2">
        <v>424057.99000000011</v>
      </c>
      <c r="AT18" s="2">
        <v>615883.69000000018</v>
      </c>
      <c r="AU18" s="2">
        <v>952532.00999999978</v>
      </c>
      <c r="AV18" s="2">
        <v>1663616.4299999985</v>
      </c>
      <c r="AW18" s="2">
        <v>2103764.44</v>
      </c>
      <c r="AX18" s="2">
        <v>3226410.620000002</v>
      </c>
      <c r="AY18" s="2">
        <v>2672022.4299999992</v>
      </c>
      <c r="AZ18" s="2">
        <v>3166566.7300000009</v>
      </c>
      <c r="BA18" s="2">
        <v>3472403.2900000014</v>
      </c>
      <c r="BB18" s="2">
        <v>4054469.5300000021</v>
      </c>
      <c r="BC18" s="2">
        <v>3596773.61</v>
      </c>
      <c r="BD18" s="2">
        <v>3221465.6300000027</v>
      </c>
      <c r="BE18" s="2">
        <v>3340357.5100000016</v>
      </c>
      <c r="BF18" s="2">
        <v>3095896.3300000005</v>
      </c>
      <c r="BG18" s="2">
        <v>3619396.4999999986</v>
      </c>
      <c r="BH18" s="2">
        <v>3481788.1500000008</v>
      </c>
      <c r="BI18" s="2">
        <v>3752653.3699999969</v>
      </c>
      <c r="BJ18" s="2">
        <v>5364796.540000001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2">
        <v>6056.5634819999977</v>
      </c>
      <c r="CY18" s="2">
        <v>52107.790756000009</v>
      </c>
      <c r="CZ18" s="2">
        <v>35458.911335000041</v>
      </c>
      <c r="DA18" s="2">
        <v>50186.766181000057</v>
      </c>
      <c r="DB18" s="2">
        <v>74813.23361900005</v>
      </c>
      <c r="DC18" s="2">
        <v>116355.389431</v>
      </c>
      <c r="DD18" s="2">
        <v>199413.02014599988</v>
      </c>
      <c r="DE18" s="2">
        <v>257870.86432799997</v>
      </c>
      <c r="DF18" s="2">
        <v>386712.91341099993</v>
      </c>
      <c r="DG18" s="2">
        <v>305149.41285900003</v>
      </c>
      <c r="DH18" s="2">
        <v>356109.92512800021</v>
      </c>
      <c r="DI18" s="2">
        <v>382470.65083100047</v>
      </c>
      <c r="DJ18" s="2">
        <v>457470.65082500037</v>
      </c>
      <c r="DK18" s="2">
        <v>407123.79916800075</v>
      </c>
      <c r="DL18" s="2">
        <v>363153.68177000014</v>
      </c>
      <c r="DM18" s="2">
        <v>378948.77248699986</v>
      </c>
      <c r="DN18" s="2">
        <v>346824.97312400001</v>
      </c>
      <c r="DO18" s="2">
        <v>395757.7372669999</v>
      </c>
      <c r="DP18" s="2">
        <v>380656.3498530002</v>
      </c>
      <c r="DQ18" s="2">
        <v>404935.96565700014</v>
      </c>
      <c r="DR18" s="2">
        <v>542102.45444900007</v>
      </c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>
        <v>4560</v>
      </c>
      <c r="FG18" s="1">
        <v>38760</v>
      </c>
      <c r="FH18" s="1">
        <v>26250</v>
      </c>
      <c r="FI18" s="1">
        <v>39600</v>
      </c>
      <c r="FJ18" s="1">
        <v>59340</v>
      </c>
      <c r="FK18" s="1">
        <v>92880</v>
      </c>
      <c r="FL18" s="1">
        <v>161280</v>
      </c>
      <c r="FM18" s="1">
        <v>205410</v>
      </c>
      <c r="FN18" s="1">
        <v>309480</v>
      </c>
      <c r="FO18" s="1">
        <v>243840</v>
      </c>
      <c r="FP18" s="1">
        <v>284970</v>
      </c>
      <c r="FQ18" s="1">
        <v>305700</v>
      </c>
      <c r="FR18" s="1">
        <v>358890</v>
      </c>
      <c r="FS18" s="1">
        <v>323430</v>
      </c>
      <c r="FT18" s="1">
        <v>290280</v>
      </c>
      <c r="FU18" s="1">
        <v>295620</v>
      </c>
      <c r="FV18" s="1">
        <v>267120</v>
      </c>
      <c r="FW18" s="1">
        <v>315060</v>
      </c>
      <c r="FX18" s="1">
        <v>303630</v>
      </c>
      <c r="FY18" s="1">
        <v>326220</v>
      </c>
      <c r="FZ18" s="1">
        <v>440310</v>
      </c>
    </row>
    <row r="19" spans="1:182" x14ac:dyDescent="0.2">
      <c r="A19" t="s">
        <v>79</v>
      </c>
      <c r="B19" t="s">
        <v>35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">
        <v>710.6099999999999</v>
      </c>
      <c r="AT19" s="2">
        <v>0</v>
      </c>
      <c r="AU19" s="2">
        <v>18162.349999999999</v>
      </c>
      <c r="AV19" s="2">
        <v>3867.9100000000003</v>
      </c>
      <c r="AW19" s="2">
        <v>13194.42</v>
      </c>
      <c r="AX19" s="2">
        <v>13928.34</v>
      </c>
      <c r="AY19" s="2">
        <v>62347.900000000009</v>
      </c>
      <c r="AZ19" s="2">
        <v>24716.78</v>
      </c>
      <c r="BA19" s="2">
        <v>206833.03</v>
      </c>
      <c r="BB19" s="2">
        <v>72988.84</v>
      </c>
      <c r="BC19" s="2">
        <v>36636.249999999993</v>
      </c>
      <c r="BD19" s="2">
        <v>29071.42</v>
      </c>
      <c r="BE19" s="2">
        <v>42393.070000000007</v>
      </c>
      <c r="BF19" s="2">
        <v>41184.890000000014</v>
      </c>
      <c r="BG19" s="2">
        <v>86558.68</v>
      </c>
      <c r="BH19" s="2">
        <v>85987.330000000016</v>
      </c>
      <c r="BI19" s="2">
        <v>75482.78</v>
      </c>
      <c r="BJ19" s="2">
        <v>163438.46</v>
      </c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2">
        <v>46.363053000000001</v>
      </c>
      <c r="DB19" s="2">
        <v>0</v>
      </c>
      <c r="DC19" s="2">
        <v>1359.982888</v>
      </c>
      <c r="DD19" s="2">
        <v>262.72396700000002</v>
      </c>
      <c r="DE19" s="2">
        <v>1050.8958680000001</v>
      </c>
      <c r="DF19" s="2">
        <v>1081.80457</v>
      </c>
      <c r="DG19" s="2">
        <v>3523.5920300000002</v>
      </c>
      <c r="DH19" s="2">
        <v>1684.5242589999998</v>
      </c>
      <c r="DI19" s="2">
        <v>11080.769673000003</v>
      </c>
      <c r="DJ19" s="2">
        <v>3956.3138579999995</v>
      </c>
      <c r="DK19" s="2">
        <v>2024.5199809999999</v>
      </c>
      <c r="DL19" s="2">
        <v>1529.9807490000001</v>
      </c>
      <c r="DM19" s="2">
        <v>2333.6070009999999</v>
      </c>
      <c r="DN19" s="2">
        <v>2024.5199809999999</v>
      </c>
      <c r="DO19" s="2">
        <v>4188.1291220000003</v>
      </c>
      <c r="DP19" s="2">
        <v>5300.8423930000008</v>
      </c>
      <c r="DQ19" s="2">
        <v>3940.8595050000013</v>
      </c>
      <c r="DR19" s="2">
        <v>7665.3580980000033</v>
      </c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>
        <v>56</v>
      </c>
      <c r="FJ19" s="1">
        <v>0</v>
      </c>
      <c r="FK19" s="1">
        <v>1456</v>
      </c>
      <c r="FL19" s="1">
        <v>364</v>
      </c>
      <c r="FM19" s="1">
        <v>812</v>
      </c>
      <c r="FN19" s="1">
        <v>868</v>
      </c>
      <c r="FO19" s="1">
        <v>4536</v>
      </c>
      <c r="FP19" s="1">
        <v>1848</v>
      </c>
      <c r="FQ19" s="1">
        <v>12320</v>
      </c>
      <c r="FR19" s="1">
        <v>4760</v>
      </c>
      <c r="FS19" s="1">
        <v>2324</v>
      </c>
      <c r="FT19" s="1">
        <v>1764</v>
      </c>
      <c r="FU19" s="1">
        <v>2604</v>
      </c>
      <c r="FV19" s="1">
        <v>2912</v>
      </c>
      <c r="FW19" s="1">
        <v>6328</v>
      </c>
      <c r="FX19" s="1">
        <v>4816</v>
      </c>
      <c r="FY19" s="1">
        <v>4844</v>
      </c>
      <c r="FZ19" s="1">
        <v>9912</v>
      </c>
    </row>
    <row r="20" spans="1:182" x14ac:dyDescent="0.2">
      <c r="A20" t="s">
        <v>80</v>
      </c>
      <c r="B20" t="s">
        <v>49</v>
      </c>
      <c r="C20" s="2">
        <v>4651951.3299999991</v>
      </c>
      <c r="D20" s="2">
        <v>4715022.4400000013</v>
      </c>
      <c r="E20" s="2">
        <v>5316039.4800000014</v>
      </c>
      <c r="F20" s="2">
        <v>4974877.7699999996</v>
      </c>
      <c r="G20" s="2">
        <v>4730167.6799999978</v>
      </c>
      <c r="H20" s="2">
        <v>5009672.5000000028</v>
      </c>
      <c r="I20" s="2">
        <v>5424008.570000004</v>
      </c>
      <c r="J20" s="2">
        <v>5564399.4299999988</v>
      </c>
      <c r="K20" s="2">
        <v>5601072.4599999972</v>
      </c>
      <c r="L20" s="2">
        <v>5547162.6499999985</v>
      </c>
      <c r="M20" s="2">
        <v>5734708.3100000005</v>
      </c>
      <c r="N20" s="2">
        <v>7238975.5200000014</v>
      </c>
      <c r="O20" s="2">
        <v>5879618.4900000002</v>
      </c>
      <c r="P20" s="2">
        <v>6126920.5</v>
      </c>
      <c r="Q20" s="2">
        <v>6696977.5700000003</v>
      </c>
      <c r="R20" s="2">
        <v>6787142.5800000019</v>
      </c>
      <c r="S20" s="2">
        <v>6480980.0499999961</v>
      </c>
      <c r="T20" s="2">
        <v>6701177.6600000001</v>
      </c>
      <c r="U20" s="2">
        <v>6609492.4899999965</v>
      </c>
      <c r="V20" s="2">
        <v>6645099.709999999</v>
      </c>
      <c r="W20" s="2">
        <v>6446975.7100000028</v>
      </c>
      <c r="X20" s="2">
        <v>6869389.9100000001</v>
      </c>
      <c r="Y20" s="2">
        <v>8084120.0900000008</v>
      </c>
      <c r="Z20" s="2">
        <v>8382791.5800000038</v>
      </c>
      <c r="AA20" s="2">
        <v>7864277.8299999982</v>
      </c>
      <c r="AB20" s="2">
        <v>7599558.0200000014</v>
      </c>
      <c r="AC20" s="2">
        <v>8474310.7699999977</v>
      </c>
      <c r="AD20" s="2">
        <v>7935842.8800000045</v>
      </c>
      <c r="AE20" s="2">
        <v>7889012.3200000022</v>
      </c>
      <c r="AF20" s="2">
        <v>8209462.6399999997</v>
      </c>
      <c r="AG20" s="2">
        <v>8336130.1599999983</v>
      </c>
      <c r="AH20" s="2">
        <v>7874085.5099999942</v>
      </c>
      <c r="AI20" s="2">
        <v>7465018.4799999995</v>
      </c>
      <c r="AJ20" s="2">
        <v>8407750.1300000027</v>
      </c>
      <c r="AK20" s="2">
        <v>8348004.5000000056</v>
      </c>
      <c r="AL20" s="2">
        <v>10000582.129999997</v>
      </c>
      <c r="AM20" s="2">
        <v>8890504.4099999983</v>
      </c>
      <c r="AN20" s="2">
        <v>8891371.3899999969</v>
      </c>
      <c r="AO20" s="2">
        <v>9332707.0899999999</v>
      </c>
      <c r="AP20" s="2">
        <v>9343279.429999996</v>
      </c>
      <c r="AQ20" s="2">
        <v>8922006.1700000037</v>
      </c>
      <c r="AR20" s="2">
        <v>7991836.0000000019</v>
      </c>
      <c r="AS20" s="2">
        <v>8398532.1900000032</v>
      </c>
      <c r="AT20" s="2">
        <v>8475309.8500000034</v>
      </c>
      <c r="AU20" s="2">
        <v>8317017.7500000037</v>
      </c>
      <c r="AV20" s="2">
        <v>9396102.2799999993</v>
      </c>
      <c r="AW20" s="2">
        <v>9151864.5899999961</v>
      </c>
      <c r="AX20" s="2">
        <v>11882082.779999999</v>
      </c>
      <c r="AY20" s="2">
        <v>10014094.490000002</v>
      </c>
      <c r="AZ20" s="2">
        <v>9439869.839999998</v>
      </c>
      <c r="BA20" s="2">
        <v>10666666.82</v>
      </c>
      <c r="BB20" s="2">
        <v>10410759.360000001</v>
      </c>
      <c r="BC20" s="2">
        <v>9168589.3000000045</v>
      </c>
      <c r="BD20" s="2">
        <v>9633169.1099999957</v>
      </c>
      <c r="BE20" s="2">
        <v>9779377.2600000016</v>
      </c>
      <c r="BF20" s="2">
        <v>9636239.2400000058</v>
      </c>
      <c r="BG20" s="2">
        <v>9972969.729999993</v>
      </c>
      <c r="BH20" s="2">
        <v>10120247.459999999</v>
      </c>
      <c r="BI20" s="2">
        <v>10610440.48</v>
      </c>
      <c r="BJ20" s="2">
        <v>16548439.000000002</v>
      </c>
      <c r="BK20" s="2">
        <v>149320.16836500005</v>
      </c>
      <c r="BL20" s="2">
        <v>148848.16726299998</v>
      </c>
      <c r="BM20" s="2">
        <v>173014.62331000002</v>
      </c>
      <c r="BN20" s="2">
        <v>164770.33749999999</v>
      </c>
      <c r="BO20" s="2">
        <v>151365.5064040001</v>
      </c>
      <c r="BP20" s="2">
        <v>156137.961928</v>
      </c>
      <c r="BQ20" s="2">
        <v>163375.31204800005</v>
      </c>
      <c r="BR20" s="2">
        <v>169007.85845300002</v>
      </c>
      <c r="BS20" s="2">
        <v>168315.59017700003</v>
      </c>
      <c r="BT20" s="2">
        <v>165966.07359700004</v>
      </c>
      <c r="BU20" s="2">
        <v>173685.91373500004</v>
      </c>
      <c r="BV20" s="2">
        <v>219774.19841199997</v>
      </c>
      <c r="BW20" s="2">
        <v>172322.35501499998</v>
      </c>
      <c r="BX20" s="2">
        <v>182318.28933200001</v>
      </c>
      <c r="BY20" s="2">
        <v>197275.47955400005</v>
      </c>
      <c r="BZ20" s="2">
        <v>197768.45847599997</v>
      </c>
      <c r="CA20" s="2">
        <v>189817.86225799995</v>
      </c>
      <c r="CB20" s="2">
        <v>195922.409725</v>
      </c>
      <c r="CC20" s="2">
        <v>194328.09492999999</v>
      </c>
      <c r="CD20" s="2">
        <v>191695.37771699997</v>
      </c>
      <c r="CE20" s="2">
        <v>180409.30707600003</v>
      </c>
      <c r="CF20" s="2">
        <v>193562.40426899999</v>
      </c>
      <c r="CG20" s="2">
        <v>232214.04945999986</v>
      </c>
      <c r="CH20" s="2">
        <v>234322.32102700006</v>
      </c>
      <c r="CI20" s="2">
        <v>223644.60736600001</v>
      </c>
      <c r="CJ20" s="2">
        <v>211383.06781599997</v>
      </c>
      <c r="CK20" s="2">
        <v>239776.55590200011</v>
      </c>
      <c r="CL20" s="2">
        <v>222700.60518100002</v>
      </c>
      <c r="CM20" s="2">
        <v>223036.25038099987</v>
      </c>
      <c r="CN20" s="2">
        <v>229214.22028499993</v>
      </c>
      <c r="CO20" s="2">
        <v>229749.15484200005</v>
      </c>
      <c r="CP20" s="2">
        <v>217110.01443099999</v>
      </c>
      <c r="CQ20" s="2">
        <v>208855.23972199988</v>
      </c>
      <c r="CR20" s="2">
        <v>232235.02726599993</v>
      </c>
      <c r="CS20" s="2">
        <v>227829.68371499996</v>
      </c>
      <c r="CT20" s="2">
        <v>279393.18110199977</v>
      </c>
      <c r="CU20" s="2">
        <v>245555.94702799976</v>
      </c>
      <c r="CV20" s="2">
        <v>244737.81180599995</v>
      </c>
      <c r="CW20" s="2">
        <v>253779.25499800005</v>
      </c>
      <c r="CX20" s="2">
        <v>252614.98562799991</v>
      </c>
      <c r="CY20" s="2">
        <v>245797.19203699986</v>
      </c>
      <c r="CZ20" s="2">
        <v>219627.35355499986</v>
      </c>
      <c r="DA20" s="2">
        <v>231710.58158499989</v>
      </c>
      <c r="DB20" s="2">
        <v>233567.11921600002</v>
      </c>
      <c r="DC20" s="2">
        <v>230063.82220899989</v>
      </c>
      <c r="DD20" s="2">
        <v>259506.20158799976</v>
      </c>
      <c r="DE20" s="2">
        <v>252656.94127099981</v>
      </c>
      <c r="DF20" s="2">
        <v>382362.84211499977</v>
      </c>
      <c r="DG20" s="2">
        <v>287144.48782799952</v>
      </c>
      <c r="DH20" s="2">
        <v>274945.8817749999</v>
      </c>
      <c r="DI20" s="2">
        <v>314321.26195099967</v>
      </c>
      <c r="DJ20" s="2">
        <v>300360.51844599989</v>
      </c>
      <c r="DK20" s="2">
        <v>260366.29236799967</v>
      </c>
      <c r="DL20" s="2">
        <v>271925.07472599979</v>
      </c>
      <c r="DM20" s="2">
        <v>266114.21678899997</v>
      </c>
      <c r="DN20" s="2">
        <v>260208.95866699982</v>
      </c>
      <c r="DO20" s="2">
        <v>275134.68218199967</v>
      </c>
      <c r="DP20" s="2">
        <v>270267.82645599975</v>
      </c>
      <c r="DQ20" s="2">
        <v>286221.46344899992</v>
      </c>
      <c r="DR20" s="2">
        <v>438614.88357199932</v>
      </c>
      <c r="DS20" s="1">
        <v>144732</v>
      </c>
      <c r="DT20" s="1">
        <v>145250</v>
      </c>
      <c r="DU20" s="1">
        <v>167258</v>
      </c>
      <c r="DV20" s="1">
        <v>158214</v>
      </c>
      <c r="DW20" s="1">
        <v>147000</v>
      </c>
      <c r="DX20" s="1">
        <v>151004</v>
      </c>
      <c r="DY20" s="1">
        <v>157318</v>
      </c>
      <c r="DZ20" s="1">
        <v>161770</v>
      </c>
      <c r="EA20" s="1">
        <v>161630</v>
      </c>
      <c r="EB20" s="1">
        <v>161686</v>
      </c>
      <c r="EC20" s="1">
        <v>168350</v>
      </c>
      <c r="ED20" s="1">
        <v>211274</v>
      </c>
      <c r="EE20" s="1">
        <v>167370</v>
      </c>
      <c r="EF20" s="1">
        <v>176162</v>
      </c>
      <c r="EG20" s="1">
        <v>191814</v>
      </c>
      <c r="EH20" s="1">
        <v>196266</v>
      </c>
      <c r="EI20" s="1">
        <v>184436</v>
      </c>
      <c r="EJ20" s="1">
        <v>189756</v>
      </c>
      <c r="EK20" s="1">
        <v>185976</v>
      </c>
      <c r="EL20" s="1">
        <v>183050</v>
      </c>
      <c r="EM20" s="1">
        <v>176778</v>
      </c>
      <c r="EN20" s="1">
        <v>190358</v>
      </c>
      <c r="EO20" s="1">
        <v>218834</v>
      </c>
      <c r="EP20" s="1">
        <v>231868</v>
      </c>
      <c r="EQ20" s="1">
        <v>212646</v>
      </c>
      <c r="ER20" s="1">
        <v>207088</v>
      </c>
      <c r="ES20" s="1">
        <v>229278</v>
      </c>
      <c r="ET20" s="1">
        <v>214396</v>
      </c>
      <c r="EU20" s="1">
        <v>212212</v>
      </c>
      <c r="EV20" s="1">
        <v>225162</v>
      </c>
      <c r="EW20" s="1">
        <v>224980</v>
      </c>
      <c r="EX20" s="1">
        <v>212702</v>
      </c>
      <c r="EY20" s="1">
        <v>198324</v>
      </c>
      <c r="EZ20" s="1">
        <v>221788</v>
      </c>
      <c r="FA20" s="1">
        <v>218246</v>
      </c>
      <c r="FB20" s="1">
        <v>266196</v>
      </c>
      <c r="FC20" s="1">
        <v>233156</v>
      </c>
      <c r="FD20" s="1">
        <v>232610</v>
      </c>
      <c r="FE20" s="1">
        <v>244566</v>
      </c>
      <c r="FF20" s="1">
        <v>244678</v>
      </c>
      <c r="FG20" s="1">
        <v>234416</v>
      </c>
      <c r="FH20" s="1">
        <v>208908</v>
      </c>
      <c r="FI20" s="1">
        <v>218960</v>
      </c>
      <c r="FJ20" s="1">
        <v>223314</v>
      </c>
      <c r="FK20" s="1">
        <v>218834</v>
      </c>
      <c r="FL20" s="1">
        <v>248710</v>
      </c>
      <c r="FM20" s="1">
        <v>241290</v>
      </c>
      <c r="FN20" s="1">
        <v>355796</v>
      </c>
      <c r="FO20" s="1">
        <v>271810</v>
      </c>
      <c r="FP20" s="1">
        <v>261268</v>
      </c>
      <c r="FQ20" s="1">
        <v>296884</v>
      </c>
      <c r="FR20" s="1">
        <v>285348</v>
      </c>
      <c r="FS20" s="1">
        <v>252182</v>
      </c>
      <c r="FT20" s="1">
        <v>258734</v>
      </c>
      <c r="FU20" s="1">
        <v>255066</v>
      </c>
      <c r="FV20" s="1">
        <v>252560</v>
      </c>
      <c r="FW20" s="1">
        <v>259392</v>
      </c>
      <c r="FX20" s="1">
        <v>263718</v>
      </c>
      <c r="FY20" s="1">
        <v>276122</v>
      </c>
      <c r="FZ20" s="1">
        <v>415758</v>
      </c>
    </row>
    <row r="21" spans="1:182" x14ac:dyDescent="0.2">
      <c r="A21" t="s">
        <v>81</v>
      </c>
      <c r="B21" t="s">
        <v>56</v>
      </c>
      <c r="C21" s="2">
        <v>5430943.6000000034</v>
      </c>
      <c r="D21" s="2">
        <v>5987425.2599999998</v>
      </c>
      <c r="E21" s="2">
        <v>6012818.7600000007</v>
      </c>
      <c r="F21" s="2">
        <v>6460101.120000002</v>
      </c>
      <c r="G21" s="2">
        <v>6055709.3200000003</v>
      </c>
      <c r="H21" s="2">
        <v>6636711.5499999961</v>
      </c>
      <c r="I21" s="2">
        <v>6784044.4399999958</v>
      </c>
      <c r="J21" s="2">
        <v>6600421.2499999981</v>
      </c>
      <c r="K21" s="2">
        <v>7266820.8900000006</v>
      </c>
      <c r="L21" s="2">
        <v>7897602.2800000031</v>
      </c>
      <c r="M21" s="2">
        <v>8103350.7100000046</v>
      </c>
      <c r="N21" s="2">
        <v>9901086.459999999</v>
      </c>
      <c r="O21" s="2">
        <v>8423648.1299999915</v>
      </c>
      <c r="P21" s="2">
        <v>9148545.0500000007</v>
      </c>
      <c r="Q21" s="2">
        <v>11873336.559999997</v>
      </c>
      <c r="R21" s="2">
        <v>10579176.259999998</v>
      </c>
      <c r="S21" s="2">
        <v>10661348.230000004</v>
      </c>
      <c r="T21" s="2">
        <v>10897677.539999999</v>
      </c>
      <c r="U21" s="2">
        <v>9857933.9700000025</v>
      </c>
      <c r="V21" s="2">
        <v>10947154.820000004</v>
      </c>
      <c r="W21" s="2">
        <v>10102342.429999996</v>
      </c>
      <c r="X21" s="2">
        <v>11504273.160000006</v>
      </c>
      <c r="Y21" s="2">
        <v>13346057.919999998</v>
      </c>
      <c r="Z21" s="2">
        <v>13786108.659999996</v>
      </c>
      <c r="AA21" s="2">
        <v>11937975.690000001</v>
      </c>
      <c r="AB21" s="2">
        <v>12970331.939999986</v>
      </c>
      <c r="AC21" s="2">
        <v>13665515.099999998</v>
      </c>
      <c r="AD21" s="2">
        <v>14041190.469999995</v>
      </c>
      <c r="AE21" s="2">
        <v>13203424.299999993</v>
      </c>
      <c r="AF21" s="2">
        <v>13983591.649999991</v>
      </c>
      <c r="AG21" s="2">
        <v>15714883.1</v>
      </c>
      <c r="AH21" s="2">
        <v>15080016.100000005</v>
      </c>
      <c r="AI21" s="2">
        <v>14477599.989999996</v>
      </c>
      <c r="AJ21" s="2">
        <v>16313308.690000005</v>
      </c>
      <c r="AK21" s="2">
        <v>16190593.459999988</v>
      </c>
      <c r="AL21" s="2">
        <v>19399468.860000003</v>
      </c>
      <c r="AM21" s="2">
        <v>16959448.40000001</v>
      </c>
      <c r="AN21" s="2">
        <v>16806024.770000011</v>
      </c>
      <c r="AO21" s="2">
        <v>18078071.52999999</v>
      </c>
      <c r="AP21" s="2">
        <v>19337067.25999999</v>
      </c>
      <c r="AQ21" s="2">
        <v>19155457.319999993</v>
      </c>
      <c r="AR21" s="2">
        <v>19242973.109999992</v>
      </c>
      <c r="AS21" s="2">
        <v>20134206.930000007</v>
      </c>
      <c r="AT21" s="2">
        <v>17933930.819999997</v>
      </c>
      <c r="AU21" s="2">
        <v>20955692.020000003</v>
      </c>
      <c r="AV21" s="2">
        <v>25377225.840000007</v>
      </c>
      <c r="AW21" s="2">
        <v>21872818.759999994</v>
      </c>
      <c r="AX21" s="2">
        <v>33512652.679999989</v>
      </c>
      <c r="AY21" s="2">
        <v>21642289.299999982</v>
      </c>
      <c r="AZ21" s="2">
        <v>21608534.790000029</v>
      </c>
      <c r="BA21" s="2">
        <v>24681072.609999977</v>
      </c>
      <c r="BB21" s="2">
        <v>25194704.480000004</v>
      </c>
      <c r="BC21" s="2">
        <v>26011846.489999995</v>
      </c>
      <c r="BD21" s="2">
        <v>30930930.980000012</v>
      </c>
      <c r="BE21" s="2">
        <v>23634555.779999997</v>
      </c>
      <c r="BF21" s="2">
        <v>23082620.239999995</v>
      </c>
      <c r="BG21" s="2">
        <v>23542598.829999998</v>
      </c>
      <c r="BH21" s="2">
        <v>23526715.74000001</v>
      </c>
      <c r="BI21" s="2">
        <v>25478904.350000024</v>
      </c>
      <c r="BJ21" s="2">
        <v>43491849.099999994</v>
      </c>
      <c r="BK21" s="2">
        <v>174294.17069800015</v>
      </c>
      <c r="BL21" s="2">
        <v>183350.42038900012</v>
      </c>
      <c r="BM21" s="2">
        <v>186796.74066000004</v>
      </c>
      <c r="BN21" s="2">
        <v>205790.13805800016</v>
      </c>
      <c r="BO21" s="2">
        <v>189717.6130080001</v>
      </c>
      <c r="BP21" s="2">
        <v>200999.28924400013</v>
      </c>
      <c r="BQ21" s="2">
        <v>203564.71151300007</v>
      </c>
      <c r="BR21" s="2">
        <v>194802.09448399988</v>
      </c>
      <c r="BS21" s="2">
        <v>218478.16024400014</v>
      </c>
      <c r="BT21" s="2">
        <v>235199.7680380001</v>
      </c>
      <c r="BU21" s="2">
        <v>241257.87363899994</v>
      </c>
      <c r="BV21" s="2">
        <v>298207.15713700018</v>
      </c>
      <c r="BW21" s="2">
        <v>244580.55910000013</v>
      </c>
      <c r="BX21" s="2">
        <v>266773.00715700013</v>
      </c>
      <c r="BY21" s="2">
        <v>362327.25949200004</v>
      </c>
      <c r="BZ21" s="2">
        <v>309906.10084700014</v>
      </c>
      <c r="CA21" s="2">
        <v>310493.36618800001</v>
      </c>
      <c r="CB21" s="2">
        <v>327044.97612799995</v>
      </c>
      <c r="CC21" s="2">
        <v>293138.12998400029</v>
      </c>
      <c r="CD21" s="2">
        <v>313800.59730700031</v>
      </c>
      <c r="CE21" s="2">
        <v>298593.51590800006</v>
      </c>
      <c r="CF21" s="2">
        <v>329239.49397299986</v>
      </c>
      <c r="CG21" s="2">
        <v>372001.68324499996</v>
      </c>
      <c r="CH21" s="2">
        <v>393205.05282599991</v>
      </c>
      <c r="CI21" s="2">
        <v>330924.0182140001</v>
      </c>
      <c r="CJ21" s="2">
        <v>359823.65462899971</v>
      </c>
      <c r="CK21" s="2">
        <v>372882.58123700059</v>
      </c>
      <c r="CL21" s="2">
        <v>379636.13263400027</v>
      </c>
      <c r="CM21" s="2">
        <v>356346.42564599973</v>
      </c>
      <c r="CN21" s="2">
        <v>374103.47496200009</v>
      </c>
      <c r="CO21" s="2">
        <v>421841.96526800003</v>
      </c>
      <c r="CP21" s="2">
        <v>408257.59071899985</v>
      </c>
      <c r="CQ21" s="2">
        <v>379218.865146</v>
      </c>
      <c r="CR21" s="2">
        <v>432289.10654099978</v>
      </c>
      <c r="CS21" s="2">
        <v>429028.23847299995</v>
      </c>
      <c r="CT21" s="2">
        <v>508741.78104099969</v>
      </c>
      <c r="CU21" s="2">
        <v>446476.20075399982</v>
      </c>
      <c r="CV21" s="2">
        <v>435611.79199100006</v>
      </c>
      <c r="CW21" s="2">
        <v>471697.70162499964</v>
      </c>
      <c r="CX21" s="2">
        <v>501957.32089799969</v>
      </c>
      <c r="CY21" s="2">
        <v>483010.28657200024</v>
      </c>
      <c r="CZ21" s="2">
        <v>483798.45845799969</v>
      </c>
      <c r="DA21" s="2">
        <v>499809.16611699987</v>
      </c>
      <c r="DB21" s="2">
        <v>453044.29992999951</v>
      </c>
      <c r="DC21" s="2">
        <v>516407.13910999964</v>
      </c>
      <c r="DD21" s="2">
        <v>610817.76948199945</v>
      </c>
      <c r="DE21" s="2">
        <v>539248.66991299985</v>
      </c>
      <c r="DF21" s="2">
        <v>813733.39837900025</v>
      </c>
      <c r="DG21" s="2">
        <v>530764.23114099947</v>
      </c>
      <c r="DH21" s="2">
        <v>529713.33526999853</v>
      </c>
      <c r="DI21" s="2">
        <v>597480.6644899993</v>
      </c>
      <c r="DJ21" s="2">
        <v>589923.48682499921</v>
      </c>
      <c r="DK21" s="2">
        <v>613027.74160999886</v>
      </c>
      <c r="DL21" s="2">
        <v>729306.27869399905</v>
      </c>
      <c r="DM21" s="2">
        <v>547053.11708899948</v>
      </c>
      <c r="DN21" s="2">
        <v>530640.59632799984</v>
      </c>
      <c r="DO21" s="2">
        <v>548104.01296500023</v>
      </c>
      <c r="DP21" s="2">
        <v>542231.35958999977</v>
      </c>
      <c r="DQ21" s="2">
        <v>599659.72796899942</v>
      </c>
      <c r="DR21" s="2">
        <v>987888.47992599953</v>
      </c>
      <c r="DS21" s="1">
        <v>186368</v>
      </c>
      <c r="DT21" s="1">
        <v>199920</v>
      </c>
      <c r="DU21" s="1">
        <v>200312</v>
      </c>
      <c r="DV21" s="1">
        <v>216384</v>
      </c>
      <c r="DW21" s="1">
        <v>199080</v>
      </c>
      <c r="DX21" s="1">
        <v>211876</v>
      </c>
      <c r="DY21" s="1">
        <v>212128</v>
      </c>
      <c r="DZ21" s="1">
        <v>207816</v>
      </c>
      <c r="EA21" s="1">
        <v>223468</v>
      </c>
      <c r="EB21" s="1">
        <v>241808</v>
      </c>
      <c r="EC21" s="1">
        <v>247044</v>
      </c>
      <c r="ED21" s="1">
        <v>300524</v>
      </c>
      <c r="EE21" s="1">
        <v>251664</v>
      </c>
      <c r="EF21" s="1">
        <v>271348</v>
      </c>
      <c r="EG21" s="1">
        <v>350840</v>
      </c>
      <c r="EH21" s="1">
        <v>316932</v>
      </c>
      <c r="EI21" s="1">
        <v>321216</v>
      </c>
      <c r="EJ21" s="1">
        <v>328132</v>
      </c>
      <c r="EK21" s="1">
        <v>294840</v>
      </c>
      <c r="EL21" s="1">
        <v>323120</v>
      </c>
      <c r="EM21" s="1">
        <v>302148</v>
      </c>
      <c r="EN21" s="1">
        <v>337708</v>
      </c>
      <c r="EO21" s="1">
        <v>383516</v>
      </c>
      <c r="EP21" s="1">
        <v>391188</v>
      </c>
      <c r="EQ21" s="1">
        <v>335552</v>
      </c>
      <c r="ER21" s="1">
        <v>363160</v>
      </c>
      <c r="ES21" s="1">
        <v>378224</v>
      </c>
      <c r="ET21" s="1">
        <v>379624</v>
      </c>
      <c r="EU21" s="1">
        <v>350700</v>
      </c>
      <c r="EV21" s="1">
        <v>372960</v>
      </c>
      <c r="EW21" s="1">
        <v>409164</v>
      </c>
      <c r="EX21" s="1">
        <v>390796</v>
      </c>
      <c r="EY21" s="1">
        <v>372176</v>
      </c>
      <c r="EZ21" s="1">
        <v>418068</v>
      </c>
      <c r="FA21" s="1">
        <v>409444</v>
      </c>
      <c r="FB21" s="1">
        <v>490420</v>
      </c>
      <c r="FC21" s="1">
        <v>422100</v>
      </c>
      <c r="FD21" s="1">
        <v>412664</v>
      </c>
      <c r="FE21" s="1">
        <v>444444</v>
      </c>
      <c r="FF21" s="1">
        <v>469756</v>
      </c>
      <c r="FG21" s="1">
        <v>452564</v>
      </c>
      <c r="FH21" s="1">
        <v>450996</v>
      </c>
      <c r="FI21" s="1">
        <v>470540</v>
      </c>
      <c r="FJ21" s="1">
        <v>416304</v>
      </c>
      <c r="FK21" s="1">
        <v>481656</v>
      </c>
      <c r="FL21" s="1">
        <v>579404</v>
      </c>
      <c r="FM21" s="1">
        <v>498988</v>
      </c>
      <c r="FN21" s="1">
        <v>770000</v>
      </c>
      <c r="FO21" s="1">
        <v>492968</v>
      </c>
      <c r="FP21" s="1">
        <v>490644</v>
      </c>
      <c r="FQ21" s="1">
        <v>564284</v>
      </c>
      <c r="FR21" s="1">
        <v>560308</v>
      </c>
      <c r="FS21" s="1">
        <v>575820</v>
      </c>
      <c r="FT21" s="1">
        <v>679000</v>
      </c>
      <c r="FU21" s="1">
        <v>514136</v>
      </c>
      <c r="FV21" s="1">
        <v>501396</v>
      </c>
      <c r="FW21" s="1">
        <v>507584</v>
      </c>
      <c r="FX21" s="1">
        <v>511140</v>
      </c>
      <c r="FY21" s="1">
        <v>550536</v>
      </c>
      <c r="FZ21" s="1">
        <v>916468</v>
      </c>
    </row>
    <row r="22" spans="1:182" x14ac:dyDescent="0.2">
      <c r="A22" t="s">
        <v>82</v>
      </c>
      <c r="B22" t="s">
        <v>47</v>
      </c>
      <c r="C22" s="2">
        <v>1408897.9499999995</v>
      </c>
      <c r="D22" s="2">
        <v>1735033.4999999998</v>
      </c>
      <c r="E22" s="2">
        <v>1766190.7400000005</v>
      </c>
      <c r="F22" s="2">
        <v>1802384.5100000014</v>
      </c>
      <c r="G22" s="2">
        <v>2101633.3899999997</v>
      </c>
      <c r="H22" s="2">
        <v>1809700.6899999981</v>
      </c>
      <c r="I22" s="2">
        <v>1789557.0099999991</v>
      </c>
      <c r="J22" s="2">
        <v>1637621.7700000007</v>
      </c>
      <c r="K22" s="2">
        <v>2038036.8700000008</v>
      </c>
      <c r="L22" s="2">
        <v>2022118.9099999992</v>
      </c>
      <c r="M22" s="2">
        <v>2303310.8199999994</v>
      </c>
      <c r="N22" s="2">
        <v>2554102.459999999</v>
      </c>
      <c r="O22" s="2">
        <v>2190417.5899999985</v>
      </c>
      <c r="P22" s="2">
        <v>2340794.7499999991</v>
      </c>
      <c r="Q22" s="2">
        <v>2819336.4499999993</v>
      </c>
      <c r="R22" s="2">
        <v>2461954</v>
      </c>
      <c r="S22" s="2">
        <v>2678037.96</v>
      </c>
      <c r="T22" s="2">
        <v>2716507.0899999994</v>
      </c>
      <c r="U22" s="2">
        <v>2292109.5000000009</v>
      </c>
      <c r="V22" s="2">
        <v>2499488.5999999987</v>
      </c>
      <c r="W22" s="2">
        <v>2561180.2499999991</v>
      </c>
      <c r="X22" s="2">
        <v>2772546.1800000006</v>
      </c>
      <c r="Y22" s="2">
        <v>3079404.9499999993</v>
      </c>
      <c r="Z22" s="2">
        <v>3302585.339999998</v>
      </c>
      <c r="AA22" s="2">
        <v>2732916.2399999984</v>
      </c>
      <c r="AB22" s="2">
        <v>2721903.3599999985</v>
      </c>
      <c r="AC22" s="2">
        <v>2904655.9200000004</v>
      </c>
      <c r="AD22" s="2">
        <v>2831825.7899999991</v>
      </c>
      <c r="AE22" s="2">
        <v>2795053.8599999989</v>
      </c>
      <c r="AF22" s="2">
        <v>2974983.2499999986</v>
      </c>
      <c r="AG22" s="2">
        <v>2846753.4200000009</v>
      </c>
      <c r="AH22" s="2">
        <v>2846537.15</v>
      </c>
      <c r="AI22" s="2">
        <v>2895758.06</v>
      </c>
      <c r="AJ22" s="2">
        <v>3256338.42</v>
      </c>
      <c r="AK22" s="2">
        <v>3160867.9699999997</v>
      </c>
      <c r="AL22" s="2">
        <v>3659537.1999999983</v>
      </c>
      <c r="AM22" s="2">
        <v>3477943.2499999991</v>
      </c>
      <c r="AN22" s="2">
        <v>3174497.0100000021</v>
      </c>
      <c r="AO22" s="2">
        <v>3519448.5499999993</v>
      </c>
      <c r="AP22" s="2">
        <v>3402642.3099999982</v>
      </c>
      <c r="AQ22" s="2">
        <v>3267856.2299999991</v>
      </c>
      <c r="AR22" s="2">
        <v>2895140.2100000042</v>
      </c>
      <c r="AS22" s="2">
        <v>3178070.7199999997</v>
      </c>
      <c r="AT22" s="2">
        <v>3041411.7899999982</v>
      </c>
      <c r="AU22" s="2">
        <v>3352438.97</v>
      </c>
      <c r="AV22" s="2">
        <v>3550386.6199999996</v>
      </c>
      <c r="AW22" s="2">
        <v>3658821.9899999979</v>
      </c>
      <c r="AX22" s="2">
        <v>5471437.3099999996</v>
      </c>
      <c r="AY22" s="2">
        <v>4369342.1300000027</v>
      </c>
      <c r="AZ22" s="2">
        <v>4482155.97</v>
      </c>
      <c r="BA22" s="2">
        <v>4419684.96</v>
      </c>
      <c r="BB22" s="2">
        <v>4564222.2500000028</v>
      </c>
      <c r="BC22" s="2">
        <v>4399510.1800000006</v>
      </c>
      <c r="BD22" s="2">
        <v>4924288.6000000015</v>
      </c>
      <c r="BE22" s="2">
        <v>4279697.8500000015</v>
      </c>
      <c r="BF22" s="2">
        <v>4046717.4700000016</v>
      </c>
      <c r="BG22" s="2">
        <v>4133874.9699999969</v>
      </c>
      <c r="BH22" s="2">
        <v>4358073.0900000017</v>
      </c>
      <c r="BI22" s="2">
        <v>4342142.9000000004</v>
      </c>
      <c r="BJ22" s="2">
        <v>5711605.040000001</v>
      </c>
      <c r="BK22" s="2">
        <v>319932.38549799984</v>
      </c>
      <c r="BL22" s="2">
        <v>391555.54877799953</v>
      </c>
      <c r="BM22" s="2">
        <v>402028.43202399986</v>
      </c>
      <c r="BN22" s="2">
        <v>411098.24956699973</v>
      </c>
      <c r="BO22" s="2">
        <v>474745.65247099957</v>
      </c>
      <c r="BP22" s="2">
        <v>399898.77871600003</v>
      </c>
      <c r="BQ22" s="2">
        <v>397543.63273599982</v>
      </c>
      <c r="BR22" s="2">
        <v>365623.88808699988</v>
      </c>
      <c r="BS22" s="2">
        <v>452872.86041499977</v>
      </c>
      <c r="BT22" s="2">
        <v>447728.28619099944</v>
      </c>
      <c r="BU22" s="2">
        <v>511893.4871449999</v>
      </c>
      <c r="BV22" s="2">
        <v>571122.90342499991</v>
      </c>
      <c r="BW22" s="2">
        <v>485410.6220969999</v>
      </c>
      <c r="BX22" s="2">
        <v>509889.10759400018</v>
      </c>
      <c r="BY22" s="2">
        <v>598633.01301700016</v>
      </c>
      <c r="BZ22" s="2">
        <v>520061.33389399981</v>
      </c>
      <c r="CA22" s="2">
        <v>564658.77931400004</v>
      </c>
      <c r="CB22" s="2">
        <v>572125.09321100009</v>
      </c>
      <c r="CC22" s="2">
        <v>487164.45421899983</v>
      </c>
      <c r="CD22" s="2">
        <v>531862.11861499981</v>
      </c>
      <c r="CE22" s="2">
        <v>541683.57849499967</v>
      </c>
      <c r="CF22" s="2">
        <v>586306.0786530003</v>
      </c>
      <c r="CG22" s="2">
        <v>644207.59345599986</v>
      </c>
      <c r="CH22" s="2">
        <v>696020.80532499938</v>
      </c>
      <c r="CI22" s="2">
        <v>556039.94716500025</v>
      </c>
      <c r="CJ22" s="2">
        <v>572851.68080099975</v>
      </c>
      <c r="CK22" s="2">
        <v>619829.32695100026</v>
      </c>
      <c r="CL22" s="2">
        <v>603318.25026000012</v>
      </c>
      <c r="CM22" s="2">
        <v>595801.82686599961</v>
      </c>
      <c r="CN22" s="2">
        <v>640173.77957600018</v>
      </c>
      <c r="CO22" s="2">
        <v>611536.20647500048</v>
      </c>
      <c r="CP22" s="2">
        <v>615093.98022200004</v>
      </c>
      <c r="CQ22" s="2">
        <v>622936.11527099996</v>
      </c>
      <c r="CR22" s="2">
        <v>696847.61189100042</v>
      </c>
      <c r="CS22" s="2">
        <v>677304.91108300048</v>
      </c>
      <c r="CT22" s="2">
        <v>785766.90054900059</v>
      </c>
      <c r="CU22" s="2">
        <v>732199.85653600073</v>
      </c>
      <c r="CV22" s="2">
        <v>671893.08625099994</v>
      </c>
      <c r="CW22" s="2">
        <v>746030.07556800055</v>
      </c>
      <c r="CX22" s="2">
        <v>720674.67400899914</v>
      </c>
      <c r="CY22" s="2">
        <v>687777.79431799974</v>
      </c>
      <c r="CZ22" s="2">
        <v>601689.69182899955</v>
      </c>
      <c r="DA22" s="2">
        <v>651724.01683900051</v>
      </c>
      <c r="DB22" s="2">
        <v>626944.87439400004</v>
      </c>
      <c r="DC22" s="2">
        <v>685197.15563399962</v>
      </c>
      <c r="DD22" s="2">
        <v>718043.92582700006</v>
      </c>
      <c r="DE22" s="2">
        <v>744251.18868400028</v>
      </c>
      <c r="DF22" s="2">
        <v>1091096.5457900001</v>
      </c>
      <c r="DG22" s="2">
        <v>880981.19369099999</v>
      </c>
      <c r="DH22" s="2">
        <v>899502.91363999993</v>
      </c>
      <c r="DI22" s="2">
        <v>889650.135289</v>
      </c>
      <c r="DJ22" s="2">
        <v>902321.57235999999</v>
      </c>
      <c r="DK22" s="2">
        <v>855857.5484780001</v>
      </c>
      <c r="DL22" s="2">
        <v>966706.00232700002</v>
      </c>
      <c r="DM22" s="2">
        <v>817611.48080700112</v>
      </c>
      <c r="DN22" s="2">
        <v>781526.38487900025</v>
      </c>
      <c r="DO22" s="2">
        <v>782528.57466600032</v>
      </c>
      <c r="DP22" s="2">
        <v>825616.47170599992</v>
      </c>
      <c r="DQ22" s="2">
        <v>825979.76552399993</v>
      </c>
      <c r="DR22" s="2">
        <v>1059828.224382001</v>
      </c>
      <c r="DS22" s="1">
        <v>383080</v>
      </c>
      <c r="DT22" s="1">
        <v>468840</v>
      </c>
      <c r="DU22" s="1">
        <v>481380</v>
      </c>
      <c r="DV22" s="1">
        <v>492240</v>
      </c>
      <c r="DW22" s="1">
        <v>568450</v>
      </c>
      <c r="DX22" s="1">
        <v>478830</v>
      </c>
      <c r="DY22" s="1">
        <v>476010</v>
      </c>
      <c r="DZ22" s="1">
        <v>437790</v>
      </c>
      <c r="EA22" s="1">
        <v>542260</v>
      </c>
      <c r="EB22" s="1">
        <v>536100</v>
      </c>
      <c r="EC22" s="1">
        <v>612930</v>
      </c>
      <c r="ED22" s="1">
        <v>683850</v>
      </c>
      <c r="EE22" s="1">
        <v>581220</v>
      </c>
      <c r="EF22" s="1">
        <v>610530</v>
      </c>
      <c r="EG22" s="1">
        <v>716790</v>
      </c>
      <c r="EH22" s="1">
        <v>622710</v>
      </c>
      <c r="EI22" s="1">
        <v>676110</v>
      </c>
      <c r="EJ22" s="1">
        <v>685050</v>
      </c>
      <c r="EK22" s="1">
        <v>583320</v>
      </c>
      <c r="EL22" s="1">
        <v>636840</v>
      </c>
      <c r="EM22" s="1">
        <v>648600</v>
      </c>
      <c r="EN22" s="1">
        <v>702030</v>
      </c>
      <c r="EO22" s="1">
        <v>771360</v>
      </c>
      <c r="EP22" s="1">
        <v>833400</v>
      </c>
      <c r="EQ22" s="1">
        <v>665790</v>
      </c>
      <c r="ER22" s="1">
        <v>685920</v>
      </c>
      <c r="ES22" s="1">
        <v>742170</v>
      </c>
      <c r="ET22" s="1">
        <v>722400</v>
      </c>
      <c r="EU22" s="1">
        <v>713400</v>
      </c>
      <c r="EV22" s="1">
        <v>766530</v>
      </c>
      <c r="EW22" s="1">
        <v>732240</v>
      </c>
      <c r="EX22" s="1">
        <v>736500</v>
      </c>
      <c r="EY22" s="1">
        <v>745890</v>
      </c>
      <c r="EZ22" s="1">
        <v>834390</v>
      </c>
      <c r="FA22" s="1">
        <v>810990</v>
      </c>
      <c r="FB22" s="1">
        <v>940860</v>
      </c>
      <c r="FC22" s="1">
        <v>876720</v>
      </c>
      <c r="FD22" s="1">
        <v>804510</v>
      </c>
      <c r="FE22" s="1">
        <v>893280</v>
      </c>
      <c r="FF22" s="1">
        <v>862920</v>
      </c>
      <c r="FG22" s="1">
        <v>823530</v>
      </c>
      <c r="FH22" s="1">
        <v>720450</v>
      </c>
      <c r="FI22" s="1">
        <v>780360</v>
      </c>
      <c r="FJ22" s="1">
        <v>750690</v>
      </c>
      <c r="FK22" s="1">
        <v>820440</v>
      </c>
      <c r="FL22" s="1">
        <v>859770</v>
      </c>
      <c r="FM22" s="1">
        <v>891150</v>
      </c>
      <c r="FN22" s="1">
        <v>1306500</v>
      </c>
      <c r="FO22" s="1">
        <v>1054980</v>
      </c>
      <c r="FP22" s="1">
        <v>1079340</v>
      </c>
      <c r="FQ22" s="1">
        <v>1074000</v>
      </c>
      <c r="FR22" s="1">
        <v>1094550</v>
      </c>
      <c r="FS22" s="1">
        <v>1039320</v>
      </c>
      <c r="FT22" s="1">
        <v>1177200</v>
      </c>
      <c r="FU22" s="1">
        <v>991140</v>
      </c>
      <c r="FV22" s="1">
        <v>943320</v>
      </c>
      <c r="FW22" s="1">
        <v>947130</v>
      </c>
      <c r="FX22" s="1">
        <v>997350</v>
      </c>
      <c r="FY22" s="1">
        <v>999810</v>
      </c>
      <c r="FZ22" s="1">
        <v>1280130</v>
      </c>
    </row>
    <row r="23" spans="1:182" x14ac:dyDescent="0.2">
      <c r="A23" t="s">
        <v>115</v>
      </c>
      <c r="B23" t="s">
        <v>33</v>
      </c>
      <c r="C23" s="2">
        <v>571.74</v>
      </c>
      <c r="D23" s="2">
        <v>0</v>
      </c>
      <c r="E23" s="2">
        <v>4592.38</v>
      </c>
      <c r="F23" s="2">
        <v>0</v>
      </c>
      <c r="G23" s="2">
        <v>1152.9000000000001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2">
        <v>325.71168</v>
      </c>
      <c r="BL23" s="2">
        <v>0</v>
      </c>
      <c r="BM23" s="2">
        <v>283.95377200000001</v>
      </c>
      <c r="BN23" s="2">
        <v>0</v>
      </c>
      <c r="BO23" s="2">
        <v>75.164232999999996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>
        <v>390</v>
      </c>
      <c r="DT23" s="1">
        <v>0</v>
      </c>
      <c r="DU23" s="1">
        <v>340</v>
      </c>
      <c r="DV23" s="1">
        <v>0</v>
      </c>
      <c r="DW23" s="1">
        <v>90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</row>
    <row r="24" spans="1:182" x14ac:dyDescent="0.2">
      <c r="A24" t="s">
        <v>83</v>
      </c>
      <c r="B24" t="s">
        <v>39</v>
      </c>
      <c r="S24" s="1"/>
      <c r="T24" s="1"/>
      <c r="U24" s="1"/>
      <c r="V24" s="1"/>
      <c r="W24" s="1"/>
      <c r="X24" s="1"/>
      <c r="Y24" s="2">
        <v>9198.5</v>
      </c>
      <c r="Z24" s="2">
        <v>1278.69</v>
      </c>
      <c r="AA24" s="2">
        <v>1511.61</v>
      </c>
      <c r="AB24" s="2">
        <v>22136.260000000002</v>
      </c>
      <c r="AC24" s="2">
        <v>24024.07</v>
      </c>
      <c r="AD24" s="2">
        <v>18596.030000000002</v>
      </c>
      <c r="AE24" s="2">
        <v>12313.139999999998</v>
      </c>
      <c r="AF24" s="2">
        <v>8894.7800000000007</v>
      </c>
      <c r="AG24" s="2">
        <v>19576.629999999997</v>
      </c>
      <c r="AH24" s="2">
        <v>9022.4500000000007</v>
      </c>
      <c r="AI24" s="2">
        <v>22922.73</v>
      </c>
      <c r="AJ24" s="2">
        <v>19052.07</v>
      </c>
      <c r="AK24" s="2">
        <v>27171.38</v>
      </c>
      <c r="AL24" s="2">
        <v>252108.37999999995</v>
      </c>
      <c r="AM24" s="2">
        <v>34841.509999999995</v>
      </c>
      <c r="AN24" s="2">
        <v>39359.86</v>
      </c>
      <c r="AO24" s="2">
        <v>83163.149999999994</v>
      </c>
      <c r="AP24" s="2">
        <v>63768.84</v>
      </c>
      <c r="AQ24" s="2">
        <v>65786.210000000006</v>
      </c>
      <c r="AR24" s="2">
        <v>95997.589999999982</v>
      </c>
      <c r="AS24" s="2">
        <v>84843.109999999986</v>
      </c>
      <c r="AT24" s="2">
        <v>103892.63999999998</v>
      </c>
      <c r="AU24" s="2">
        <v>114500.35</v>
      </c>
      <c r="AV24" s="2">
        <v>116738.35</v>
      </c>
      <c r="AW24" s="2">
        <v>120876.84000000003</v>
      </c>
      <c r="AX24" s="2">
        <v>225884.22</v>
      </c>
      <c r="AY24" s="2">
        <v>231818.51</v>
      </c>
      <c r="AZ24" s="2">
        <v>292754.85000000003</v>
      </c>
      <c r="BA24" s="2">
        <v>385263.49</v>
      </c>
      <c r="BB24" s="2">
        <v>384053.46000000014</v>
      </c>
      <c r="BC24" s="2">
        <v>288857.64000000013</v>
      </c>
      <c r="BD24" s="2">
        <v>173166.42</v>
      </c>
      <c r="BE24" s="2">
        <v>282687.18</v>
      </c>
      <c r="BF24" s="2">
        <v>406996.73000000004</v>
      </c>
      <c r="BG24" s="2">
        <v>268884.2699999999</v>
      </c>
      <c r="BH24" s="2">
        <v>294627.58</v>
      </c>
      <c r="BI24" s="2">
        <v>437976.7099999999</v>
      </c>
      <c r="BJ24" s="2">
        <v>489095.46000000014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>
        <v>556.35663599999998</v>
      </c>
      <c r="CH24" s="2">
        <v>46.363053000000001</v>
      </c>
      <c r="CI24" s="2">
        <v>92.726106000000001</v>
      </c>
      <c r="CJ24" s="2">
        <v>757.26319899999999</v>
      </c>
      <c r="CK24" s="2">
        <v>803.62625199999991</v>
      </c>
      <c r="CL24" s="2">
        <v>865.44365599999992</v>
      </c>
      <c r="CM24" s="2">
        <v>556.35663599999998</v>
      </c>
      <c r="CN24" s="2">
        <v>339.995722</v>
      </c>
      <c r="CO24" s="2">
        <v>942.71541100000013</v>
      </c>
      <c r="CP24" s="2">
        <v>417.26747699999999</v>
      </c>
      <c r="CQ24" s="2">
        <v>1112.7132719999997</v>
      </c>
      <c r="CR24" s="2">
        <v>973.62411299999985</v>
      </c>
      <c r="CS24" s="2">
        <v>1730.8873120000001</v>
      </c>
      <c r="CT24" s="2">
        <v>9844.4215970000005</v>
      </c>
      <c r="CU24" s="2">
        <v>2117.2460879999999</v>
      </c>
      <c r="CV24" s="2">
        <v>2225.4265450000003</v>
      </c>
      <c r="CW24" s="2">
        <v>4033.5856120000003</v>
      </c>
      <c r="CX24" s="2">
        <v>3430.8659230000003</v>
      </c>
      <c r="CY24" s="2">
        <v>3307.231115</v>
      </c>
      <c r="CZ24" s="2">
        <v>5044.7417190000006</v>
      </c>
      <c r="DA24" s="2">
        <v>4033.5856120000017</v>
      </c>
      <c r="DB24" s="2">
        <v>5269.9336920000014</v>
      </c>
      <c r="DC24" s="2">
        <v>5733.5642220000009</v>
      </c>
      <c r="DD24" s="2">
        <v>5548.1120110000002</v>
      </c>
      <c r="DE24" s="2">
        <v>5826.2903290000004</v>
      </c>
      <c r="DF24" s="2">
        <v>9932.7321670000038</v>
      </c>
      <c r="DG24" s="2">
        <v>9488.9715169999999</v>
      </c>
      <c r="DH24" s="2">
        <v>12765.293934000001</v>
      </c>
      <c r="DI24" s="2">
        <v>17648.868853</v>
      </c>
      <c r="DJ24" s="2">
        <v>17768.088132999997</v>
      </c>
      <c r="DK24" s="2">
        <v>12471.661262999998</v>
      </c>
      <c r="DL24" s="2">
        <v>8283.5321380000005</v>
      </c>
      <c r="DM24" s="2">
        <v>12858.020040999998</v>
      </c>
      <c r="DN24" s="2">
        <v>18591.584264000001</v>
      </c>
      <c r="DO24" s="2">
        <v>13491.648429999999</v>
      </c>
      <c r="DP24" s="2">
        <v>13198.015760000002</v>
      </c>
      <c r="DQ24" s="2">
        <v>19596.117079000003</v>
      </c>
      <c r="DR24" s="2">
        <v>21404.276145000007</v>
      </c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>
        <v>504</v>
      </c>
      <c r="EP24" s="1">
        <v>84</v>
      </c>
      <c r="EQ24" s="1">
        <v>84</v>
      </c>
      <c r="ER24" s="1">
        <v>980</v>
      </c>
      <c r="ES24" s="1">
        <v>1064</v>
      </c>
      <c r="ET24" s="1">
        <v>1064</v>
      </c>
      <c r="EU24" s="1">
        <v>784</v>
      </c>
      <c r="EV24" s="1">
        <v>616</v>
      </c>
      <c r="EW24" s="1">
        <v>1092</v>
      </c>
      <c r="EX24" s="1">
        <v>588</v>
      </c>
      <c r="EY24" s="1">
        <v>1344</v>
      </c>
      <c r="EZ24" s="1">
        <v>1120</v>
      </c>
      <c r="FA24" s="1">
        <v>1708</v>
      </c>
      <c r="FB24" s="1">
        <v>16632</v>
      </c>
      <c r="FC24" s="1">
        <v>2156</v>
      </c>
      <c r="FD24" s="1">
        <v>2408</v>
      </c>
      <c r="FE24" s="1">
        <v>5180</v>
      </c>
      <c r="FF24" s="1">
        <v>3836</v>
      </c>
      <c r="FG24" s="1">
        <v>3500</v>
      </c>
      <c r="FH24" s="1">
        <v>5648</v>
      </c>
      <c r="FI24" s="1">
        <v>4676</v>
      </c>
      <c r="FJ24" s="1">
        <v>6104</v>
      </c>
      <c r="FK24" s="1">
        <v>6328</v>
      </c>
      <c r="FL24" s="1">
        <v>6720</v>
      </c>
      <c r="FM24" s="1">
        <v>6720</v>
      </c>
      <c r="FN24" s="1">
        <v>12652</v>
      </c>
      <c r="FO24" s="1">
        <v>13496</v>
      </c>
      <c r="FP24" s="1">
        <v>16156</v>
      </c>
      <c r="FQ24" s="1">
        <v>21616</v>
      </c>
      <c r="FR24" s="1">
        <v>21178</v>
      </c>
      <c r="FS24" s="1">
        <v>16520</v>
      </c>
      <c r="FT24" s="1">
        <v>12236</v>
      </c>
      <c r="FU24" s="1">
        <v>19068</v>
      </c>
      <c r="FV24" s="1">
        <v>24892</v>
      </c>
      <c r="FW24" s="1">
        <v>19012</v>
      </c>
      <c r="FX24" s="1">
        <v>17752</v>
      </c>
      <c r="FY24" s="1">
        <v>23940</v>
      </c>
      <c r="FZ24" s="1">
        <v>25060</v>
      </c>
    </row>
    <row r="25" spans="1:182" x14ac:dyDescent="0.2">
      <c r="A25" t="s">
        <v>84</v>
      </c>
      <c r="B25" t="s">
        <v>50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2">
        <v>22875.01</v>
      </c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2">
        <v>2441.7874580000002</v>
      </c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>
        <v>1960</v>
      </c>
    </row>
    <row r="26" spans="1:182" x14ac:dyDescent="0.2">
      <c r="A26" t="s">
        <v>85</v>
      </c>
      <c r="B26" t="s">
        <v>40</v>
      </c>
      <c r="M26" s="2">
        <v>119887.90000000002</v>
      </c>
      <c r="N26" s="2">
        <v>572759.28999999992</v>
      </c>
      <c r="O26" s="2">
        <v>755009.10000000044</v>
      </c>
      <c r="P26" s="2">
        <v>1053156.9699999995</v>
      </c>
      <c r="Q26" s="2">
        <v>807591.85000000009</v>
      </c>
      <c r="R26" s="2">
        <v>1114322.8700000001</v>
      </c>
      <c r="S26" s="2">
        <v>806385.47</v>
      </c>
      <c r="T26" s="2">
        <v>838292.01</v>
      </c>
      <c r="U26" s="2">
        <v>866959.2699999999</v>
      </c>
      <c r="V26" s="2">
        <v>988318.1300000007</v>
      </c>
      <c r="W26" s="2">
        <v>1312490.9200000002</v>
      </c>
      <c r="X26" s="2">
        <v>1674499.449999999</v>
      </c>
      <c r="Y26" s="2">
        <v>1794410.9300000011</v>
      </c>
      <c r="Z26" s="2">
        <v>1971778.8300000003</v>
      </c>
      <c r="AA26" s="2">
        <v>1544806.5199999989</v>
      </c>
      <c r="AB26" s="2">
        <v>1705616.4299999997</v>
      </c>
      <c r="AC26" s="2">
        <v>1939236.35</v>
      </c>
      <c r="AD26" s="2">
        <v>1851887.0599999991</v>
      </c>
      <c r="AE26" s="2">
        <v>1834370.6999999995</v>
      </c>
      <c r="AF26" s="2">
        <v>2326680.689999999</v>
      </c>
      <c r="AG26" s="2">
        <v>1618916.1400000001</v>
      </c>
      <c r="AH26" s="2">
        <v>1839744.7299999993</v>
      </c>
      <c r="AI26" s="2">
        <v>2190657.6499999994</v>
      </c>
      <c r="AJ26" s="2">
        <v>2642583.8800000013</v>
      </c>
      <c r="AK26" s="2">
        <v>2967404.089999998</v>
      </c>
      <c r="AL26" s="2">
        <v>3364645.8600000003</v>
      </c>
      <c r="AM26" s="2">
        <v>3311728.5699999989</v>
      </c>
      <c r="AN26" s="2">
        <v>3548673.4499999988</v>
      </c>
      <c r="AO26" s="2">
        <v>4092800.060000001</v>
      </c>
      <c r="AP26" s="2">
        <v>4149991.7100000009</v>
      </c>
      <c r="AQ26" s="2">
        <v>3631794.8099999977</v>
      </c>
      <c r="AR26" s="2">
        <v>3278038.0799999973</v>
      </c>
      <c r="AS26" s="2">
        <v>3789011.8200000003</v>
      </c>
      <c r="AT26" s="2">
        <v>3671862.3699999992</v>
      </c>
      <c r="AU26" s="2">
        <v>4152671.5200000061</v>
      </c>
      <c r="AV26" s="2">
        <v>4520602.9799999986</v>
      </c>
      <c r="AW26" s="2">
        <v>4053468.97</v>
      </c>
      <c r="AX26" s="2">
        <v>4467508.0800000019</v>
      </c>
      <c r="AY26" s="2">
        <v>3920905.9800000023</v>
      </c>
      <c r="AZ26" s="2">
        <v>4886014.1899999976</v>
      </c>
      <c r="BA26" s="2">
        <v>5721850.1500000041</v>
      </c>
      <c r="BB26" s="2">
        <v>5539763.7100000018</v>
      </c>
      <c r="BC26" s="2">
        <v>4838688.6800000034</v>
      </c>
      <c r="BD26" s="2">
        <v>4934228.4100000057</v>
      </c>
      <c r="BE26" s="2">
        <v>5162136.9100000076</v>
      </c>
      <c r="BF26" s="2">
        <v>4886200.8199999994</v>
      </c>
      <c r="BG26" s="2">
        <v>5493999.8900000006</v>
      </c>
      <c r="BH26" s="2">
        <v>5892576.3699999982</v>
      </c>
      <c r="BI26" s="2">
        <v>6413629.96</v>
      </c>
      <c r="BJ26" s="2">
        <v>9214729.3400000017</v>
      </c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2">
        <v>4186</v>
      </c>
      <c r="BV26" s="2">
        <v>20720</v>
      </c>
      <c r="BW26" s="2">
        <v>27622</v>
      </c>
      <c r="BX26" s="2">
        <v>35420</v>
      </c>
      <c r="BY26" s="2">
        <v>27874</v>
      </c>
      <c r="BZ26" s="2">
        <v>37352</v>
      </c>
      <c r="CA26" s="2">
        <v>29022</v>
      </c>
      <c r="CB26" s="2">
        <v>26852</v>
      </c>
      <c r="CC26" s="2">
        <v>29568</v>
      </c>
      <c r="CD26" s="2">
        <v>34286</v>
      </c>
      <c r="CE26" s="2">
        <v>42210</v>
      </c>
      <c r="CF26" s="2">
        <v>55594</v>
      </c>
      <c r="CG26" s="2">
        <v>60536</v>
      </c>
      <c r="CH26" s="2">
        <v>67382</v>
      </c>
      <c r="CI26" s="2">
        <v>52584</v>
      </c>
      <c r="CJ26" s="2">
        <v>57456</v>
      </c>
      <c r="CK26" s="2">
        <v>68110</v>
      </c>
      <c r="CL26" s="2">
        <v>66682</v>
      </c>
      <c r="CM26" s="2">
        <v>62734</v>
      </c>
      <c r="CN26" s="2">
        <v>82124</v>
      </c>
      <c r="CO26" s="2">
        <v>58800</v>
      </c>
      <c r="CP26" s="2">
        <v>67410</v>
      </c>
      <c r="CQ26" s="2">
        <v>78036</v>
      </c>
      <c r="CR26" s="2">
        <v>94696</v>
      </c>
      <c r="CS26" s="2">
        <v>104888</v>
      </c>
      <c r="CT26" s="2">
        <v>121240</v>
      </c>
      <c r="CU26" s="2">
        <v>123704</v>
      </c>
      <c r="CV26" s="2">
        <v>126168</v>
      </c>
      <c r="CW26" s="2">
        <v>144550</v>
      </c>
      <c r="CX26" s="2">
        <v>149142</v>
      </c>
      <c r="CY26" s="2">
        <v>129920</v>
      </c>
      <c r="CZ26" s="2">
        <v>118342</v>
      </c>
      <c r="DA26" s="2">
        <v>138404</v>
      </c>
      <c r="DB26" s="2">
        <v>132566</v>
      </c>
      <c r="DC26" s="2">
        <v>149436</v>
      </c>
      <c r="DD26" s="2">
        <v>176918</v>
      </c>
      <c r="DE26" s="2">
        <v>192010</v>
      </c>
      <c r="DF26" s="2">
        <v>246792</v>
      </c>
      <c r="DG26" s="2">
        <v>223496</v>
      </c>
      <c r="DH26" s="2">
        <v>285502</v>
      </c>
      <c r="DI26" s="2">
        <v>335272</v>
      </c>
      <c r="DJ26" s="2">
        <v>331002</v>
      </c>
      <c r="DK26" s="2">
        <v>291998</v>
      </c>
      <c r="DL26" s="2">
        <v>299572</v>
      </c>
      <c r="DM26" s="2">
        <v>321986</v>
      </c>
      <c r="DN26" s="2">
        <v>296212</v>
      </c>
      <c r="DO26" s="2">
        <v>331828</v>
      </c>
      <c r="DP26" s="2">
        <v>354928</v>
      </c>
      <c r="DQ26" s="2">
        <v>389046</v>
      </c>
      <c r="DR26" s="2">
        <v>541240</v>
      </c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>
        <v>4396</v>
      </c>
      <c r="ED26" s="1">
        <v>18844</v>
      </c>
      <c r="EE26" s="1">
        <v>25620</v>
      </c>
      <c r="EF26" s="1">
        <v>37912</v>
      </c>
      <c r="EG26" s="1">
        <v>28448</v>
      </c>
      <c r="EH26" s="1">
        <v>39676</v>
      </c>
      <c r="EI26" s="1">
        <v>28980</v>
      </c>
      <c r="EJ26" s="1">
        <v>31024</v>
      </c>
      <c r="EK26" s="1">
        <v>32648</v>
      </c>
      <c r="EL26" s="1">
        <v>36064</v>
      </c>
      <c r="EM26" s="1">
        <v>51296</v>
      </c>
      <c r="EN26" s="1">
        <v>62132</v>
      </c>
      <c r="EO26" s="1">
        <v>65492</v>
      </c>
      <c r="EP26" s="1">
        <v>70896</v>
      </c>
      <c r="EQ26" s="1">
        <v>56308</v>
      </c>
      <c r="ER26" s="1">
        <v>63140</v>
      </c>
      <c r="ES26" s="1">
        <v>70000</v>
      </c>
      <c r="ET26" s="1">
        <v>68572</v>
      </c>
      <c r="EU26" s="1">
        <v>67704</v>
      </c>
      <c r="EV26" s="1">
        <v>84056</v>
      </c>
      <c r="EW26" s="1">
        <v>60284</v>
      </c>
      <c r="EX26" s="1">
        <v>67060</v>
      </c>
      <c r="EY26" s="1">
        <v>81004</v>
      </c>
      <c r="EZ26" s="1">
        <v>98392</v>
      </c>
      <c r="FA26" s="1">
        <v>112476</v>
      </c>
      <c r="FB26" s="1">
        <v>125692</v>
      </c>
      <c r="FC26" s="1">
        <v>122388</v>
      </c>
      <c r="FD26" s="1">
        <v>133728</v>
      </c>
      <c r="FE26" s="1">
        <v>154056</v>
      </c>
      <c r="FF26" s="1">
        <v>156744</v>
      </c>
      <c r="FG26" s="1">
        <v>136332</v>
      </c>
      <c r="FH26" s="1">
        <v>123648</v>
      </c>
      <c r="FI26" s="1">
        <v>142408</v>
      </c>
      <c r="FJ26" s="1">
        <v>139440</v>
      </c>
      <c r="FK26" s="1">
        <v>158900</v>
      </c>
      <c r="FL26" s="1">
        <v>185248</v>
      </c>
      <c r="FM26" s="1">
        <v>198856</v>
      </c>
      <c r="FN26" s="1">
        <v>249466</v>
      </c>
      <c r="FO26" s="1">
        <v>228032</v>
      </c>
      <c r="FP26" s="1">
        <v>287952</v>
      </c>
      <c r="FQ26" s="1">
        <v>343028</v>
      </c>
      <c r="FR26" s="1">
        <v>339444</v>
      </c>
      <c r="FS26" s="1">
        <v>304864</v>
      </c>
      <c r="FT26" s="1">
        <v>308840</v>
      </c>
      <c r="FU26" s="1">
        <v>324268</v>
      </c>
      <c r="FV26" s="1">
        <v>302876</v>
      </c>
      <c r="FW26" s="1">
        <v>337792</v>
      </c>
      <c r="FX26" s="1">
        <v>360724</v>
      </c>
      <c r="FY26" s="1">
        <v>394520</v>
      </c>
      <c r="FZ26" s="1">
        <v>554512</v>
      </c>
    </row>
    <row r="27" spans="1:182" x14ac:dyDescent="0.2">
      <c r="A27" t="s">
        <v>86</v>
      </c>
      <c r="B27" t="s">
        <v>41</v>
      </c>
      <c r="C27" s="2">
        <v>3638745.9399999995</v>
      </c>
      <c r="D27" s="2">
        <v>3570278.5300000003</v>
      </c>
      <c r="E27" s="2">
        <v>3669531.459999999</v>
      </c>
      <c r="F27" s="2">
        <v>4152438.9599999981</v>
      </c>
      <c r="G27" s="2">
        <v>3879488.2</v>
      </c>
      <c r="H27" s="2">
        <v>3583380.6999999983</v>
      </c>
      <c r="I27" s="2">
        <v>3451333.3299999991</v>
      </c>
      <c r="J27" s="2">
        <v>3026299.2500000009</v>
      </c>
      <c r="K27" s="2">
        <v>2896606.3999999994</v>
      </c>
      <c r="L27" s="2">
        <v>3211206.7300000004</v>
      </c>
      <c r="M27" s="2">
        <v>3702883.73</v>
      </c>
      <c r="N27" s="2">
        <v>4932950.8699999992</v>
      </c>
      <c r="O27" s="2">
        <v>3609740.0699999994</v>
      </c>
      <c r="P27" s="2">
        <v>3515287.4999999995</v>
      </c>
      <c r="Q27" s="2">
        <v>4447418.6000000006</v>
      </c>
      <c r="R27" s="2">
        <v>4387492.8800000008</v>
      </c>
      <c r="S27" s="2">
        <v>4517499.5400000019</v>
      </c>
      <c r="T27" s="2">
        <v>4557037.370000001</v>
      </c>
      <c r="U27" s="2">
        <v>4194724.4800000014</v>
      </c>
      <c r="V27" s="2">
        <v>5018694.1899999995</v>
      </c>
      <c r="W27" s="2">
        <v>5128147.2300000014</v>
      </c>
      <c r="X27" s="2">
        <v>5560763.5199999986</v>
      </c>
      <c r="Y27" s="2">
        <v>5953259.4399999995</v>
      </c>
      <c r="Z27" s="2">
        <v>6410036.0500000017</v>
      </c>
      <c r="AA27" s="2">
        <v>5275786.5499999989</v>
      </c>
      <c r="AB27" s="2">
        <v>5349106.7999999989</v>
      </c>
      <c r="AC27" s="2">
        <v>7171844.1400000025</v>
      </c>
      <c r="AD27" s="2">
        <v>5922653.8800000008</v>
      </c>
      <c r="AE27" s="2">
        <v>6278829.6100000013</v>
      </c>
      <c r="AF27" s="2">
        <v>6177348.2599999998</v>
      </c>
      <c r="AG27" s="2">
        <v>6116670.9999999991</v>
      </c>
      <c r="AH27" s="2">
        <v>6149013.3200000022</v>
      </c>
      <c r="AI27" s="2">
        <v>5929738.6400000006</v>
      </c>
      <c r="AJ27" s="2">
        <v>6616359.2400000002</v>
      </c>
      <c r="AK27" s="2">
        <v>6864422.0400000019</v>
      </c>
      <c r="AL27" s="2">
        <v>7718678.3099999987</v>
      </c>
      <c r="AM27" s="2">
        <v>7053112.1800000025</v>
      </c>
      <c r="AN27" s="2">
        <v>6686285.8100000005</v>
      </c>
      <c r="AO27" s="2">
        <v>7675819.1299999999</v>
      </c>
      <c r="AP27" s="2">
        <v>7791908.7599999988</v>
      </c>
      <c r="AQ27" s="2">
        <v>7111210.3599999985</v>
      </c>
      <c r="AR27" s="2">
        <v>7050812.6000000015</v>
      </c>
      <c r="AS27" s="2">
        <v>7035953.6999999983</v>
      </c>
      <c r="AT27" s="2">
        <v>6423177.0999999996</v>
      </c>
      <c r="AU27" s="2">
        <v>6832487.3700000029</v>
      </c>
      <c r="AV27" s="2">
        <v>8114946.9799999986</v>
      </c>
      <c r="AW27" s="2">
        <v>8096025.2100000009</v>
      </c>
      <c r="AX27" s="2">
        <v>9448295.1899999995</v>
      </c>
      <c r="AY27" s="2">
        <v>8073271.8799999971</v>
      </c>
      <c r="AZ27" s="2">
        <v>7974079.9800000004</v>
      </c>
      <c r="BA27" s="2">
        <v>9345190.4399999976</v>
      </c>
      <c r="BB27" s="2">
        <v>9116721.5700000003</v>
      </c>
      <c r="BC27" s="2">
        <v>8310136.6800000006</v>
      </c>
      <c r="BD27" s="2">
        <v>7850136.6500000004</v>
      </c>
      <c r="BE27" s="2">
        <v>8372386.3600000013</v>
      </c>
      <c r="BF27" s="2">
        <v>7950744.9499999974</v>
      </c>
      <c r="BG27" s="2">
        <v>7768333.7200000025</v>
      </c>
      <c r="BH27" s="2">
        <v>7817912.6799999997</v>
      </c>
      <c r="BI27" s="2">
        <v>8426183.7000000011</v>
      </c>
      <c r="BJ27" s="2">
        <v>11620548.529999997</v>
      </c>
      <c r="BK27" s="2">
        <v>131397.102548</v>
      </c>
      <c r="BL27" s="2">
        <v>128836.50764399998</v>
      </c>
      <c r="BM27" s="2">
        <v>151706.47850199998</v>
      </c>
      <c r="BN27" s="2">
        <v>187788.65138699993</v>
      </c>
      <c r="BO27" s="2">
        <v>185812.66718599992</v>
      </c>
      <c r="BP27" s="2">
        <v>172483.54305599997</v>
      </c>
      <c r="BQ27" s="2">
        <v>199562.71102499991</v>
      </c>
      <c r="BR27" s="2">
        <v>186093.28031699979</v>
      </c>
      <c r="BS27" s="2">
        <v>185543.74624899996</v>
      </c>
      <c r="BT27" s="2">
        <v>212634.60643900002</v>
      </c>
      <c r="BU27" s="2">
        <v>255124.11266799981</v>
      </c>
      <c r="BV27" s="2">
        <v>343575.71274899994</v>
      </c>
      <c r="BW27" s="2">
        <v>248693.39488499978</v>
      </c>
      <c r="BX27" s="2">
        <v>243256.5152989999</v>
      </c>
      <c r="BY27" s="2">
        <v>321641.11897899985</v>
      </c>
      <c r="BZ27" s="2">
        <v>313877.48877499998</v>
      </c>
      <c r="CA27" s="2">
        <v>319232.52284799994</v>
      </c>
      <c r="CB27" s="2">
        <v>317958.07152200001</v>
      </c>
      <c r="CC27" s="2">
        <v>286611.24536699988</v>
      </c>
      <c r="CD27" s="2">
        <v>323254.64453599969</v>
      </c>
      <c r="CE27" s="2">
        <v>314660.86712799978</v>
      </c>
      <c r="CF27" s="2">
        <v>340184.97062499996</v>
      </c>
      <c r="CG27" s="2">
        <v>381493.56323500001</v>
      </c>
      <c r="CH27" s="2">
        <v>409391.18619699986</v>
      </c>
      <c r="CI27" s="2">
        <v>347235.37575499981</v>
      </c>
      <c r="CJ27" s="2">
        <v>352029.18355700001</v>
      </c>
      <c r="CK27" s="2">
        <v>440141.70942299988</v>
      </c>
      <c r="CL27" s="2">
        <v>376290.52793500002</v>
      </c>
      <c r="CM27" s="2">
        <v>405649.67766099994</v>
      </c>
      <c r="CN27" s="2">
        <v>394413.45986499998</v>
      </c>
      <c r="CO27" s="2">
        <v>394401.7676599999</v>
      </c>
      <c r="CP27" s="2">
        <v>391350.09975100012</v>
      </c>
      <c r="CQ27" s="2">
        <v>378044.36004399997</v>
      </c>
      <c r="CR27" s="2">
        <v>415471.13754799974</v>
      </c>
      <c r="CS27" s="2">
        <v>432611.923496</v>
      </c>
      <c r="CT27" s="2">
        <v>494522.19744499982</v>
      </c>
      <c r="CU27" s="2">
        <v>448945.94665799988</v>
      </c>
      <c r="CV27" s="2">
        <v>423562.14972099976</v>
      </c>
      <c r="CW27" s="2">
        <v>487308.10129999992</v>
      </c>
      <c r="CX27" s="2">
        <v>495165.26919699996</v>
      </c>
      <c r="CY27" s="2">
        <v>449460.40408800001</v>
      </c>
      <c r="CZ27" s="2">
        <v>448852.40893999999</v>
      </c>
      <c r="DA27" s="2">
        <v>449331.78971999977</v>
      </c>
      <c r="DB27" s="2">
        <v>410677.32972099993</v>
      </c>
      <c r="DC27" s="2">
        <v>431863.62177399977</v>
      </c>
      <c r="DD27" s="2">
        <v>522443.20481900021</v>
      </c>
      <c r="DE27" s="2">
        <v>525214.25957200001</v>
      </c>
      <c r="DF27" s="2">
        <v>617945.21001300053</v>
      </c>
      <c r="DG27" s="2">
        <v>532194.51135300007</v>
      </c>
      <c r="DH27" s="2">
        <v>512984.20349499991</v>
      </c>
      <c r="DI27" s="2">
        <v>609176.04932500003</v>
      </c>
      <c r="DJ27" s="2">
        <v>587615.60641999985</v>
      </c>
      <c r="DK27" s="2">
        <v>539595.68290600006</v>
      </c>
      <c r="DL27" s="2">
        <v>507477.17061999987</v>
      </c>
      <c r="DM27" s="2">
        <v>541980.89457699971</v>
      </c>
      <c r="DN27" s="2">
        <v>512341.13170399948</v>
      </c>
      <c r="DO27" s="2">
        <v>503946.1219569997</v>
      </c>
      <c r="DP27" s="2">
        <v>499421.2350669998</v>
      </c>
      <c r="DQ27" s="2">
        <v>546494.08925900003</v>
      </c>
      <c r="DR27" s="2">
        <v>717773.33440999954</v>
      </c>
      <c r="DS27" s="1">
        <v>145740</v>
      </c>
      <c r="DT27" s="1">
        <v>140294</v>
      </c>
      <c r="DU27" s="1">
        <v>154994</v>
      </c>
      <c r="DV27" s="1">
        <v>185962</v>
      </c>
      <c r="DW27" s="1">
        <v>183092</v>
      </c>
      <c r="DX27" s="1">
        <v>167328</v>
      </c>
      <c r="DY27" s="1">
        <v>192528</v>
      </c>
      <c r="DZ27" s="1">
        <v>180796</v>
      </c>
      <c r="EA27" s="1">
        <v>175462</v>
      </c>
      <c r="EB27" s="1">
        <v>202076</v>
      </c>
      <c r="EC27" s="1">
        <v>237860</v>
      </c>
      <c r="ED27" s="1">
        <v>324394</v>
      </c>
      <c r="EE27" s="1">
        <v>231644</v>
      </c>
      <c r="EF27" s="1">
        <v>228074</v>
      </c>
      <c r="EG27" s="1">
        <v>290542</v>
      </c>
      <c r="EH27" s="1">
        <v>281638</v>
      </c>
      <c r="EI27" s="1">
        <v>288246</v>
      </c>
      <c r="EJ27" s="1">
        <v>287336</v>
      </c>
      <c r="EK27" s="1">
        <v>258594</v>
      </c>
      <c r="EL27" s="1">
        <v>285110</v>
      </c>
      <c r="EM27" s="1">
        <v>294980</v>
      </c>
      <c r="EN27" s="1">
        <v>318150</v>
      </c>
      <c r="EO27" s="1">
        <v>341908</v>
      </c>
      <c r="EP27" s="1">
        <v>368732</v>
      </c>
      <c r="EQ27" s="1">
        <v>302484</v>
      </c>
      <c r="ER27" s="1">
        <v>301700</v>
      </c>
      <c r="ES27" s="1">
        <v>403564</v>
      </c>
      <c r="ET27" s="1">
        <v>333606</v>
      </c>
      <c r="EU27" s="1">
        <v>353640</v>
      </c>
      <c r="EV27" s="1">
        <v>351106</v>
      </c>
      <c r="EW27" s="1">
        <v>344876</v>
      </c>
      <c r="EX27" s="1">
        <v>345394</v>
      </c>
      <c r="EY27" s="1">
        <v>331198</v>
      </c>
      <c r="EZ27" s="1">
        <v>369908</v>
      </c>
      <c r="FA27" s="1">
        <v>383796</v>
      </c>
      <c r="FB27" s="1">
        <v>437626</v>
      </c>
      <c r="FC27" s="1">
        <v>392630</v>
      </c>
      <c r="FD27" s="1">
        <v>368788</v>
      </c>
      <c r="FE27" s="1">
        <v>423696</v>
      </c>
      <c r="FF27" s="1">
        <v>429156</v>
      </c>
      <c r="FG27" s="1">
        <v>389774</v>
      </c>
      <c r="FH27" s="1">
        <v>389102</v>
      </c>
      <c r="FI27" s="1">
        <v>390516</v>
      </c>
      <c r="FJ27" s="1">
        <v>356608</v>
      </c>
      <c r="FK27" s="1">
        <v>379148</v>
      </c>
      <c r="FL27" s="1">
        <v>450450</v>
      </c>
      <c r="FM27" s="1">
        <v>450632</v>
      </c>
      <c r="FN27" s="1">
        <v>529886</v>
      </c>
      <c r="FO27" s="1">
        <v>451934</v>
      </c>
      <c r="FP27" s="1">
        <v>444472</v>
      </c>
      <c r="FQ27" s="1">
        <v>519946</v>
      </c>
      <c r="FR27" s="1">
        <v>506170</v>
      </c>
      <c r="FS27" s="1">
        <v>468440</v>
      </c>
      <c r="FT27" s="1">
        <v>441042</v>
      </c>
      <c r="FU27" s="1">
        <v>467292</v>
      </c>
      <c r="FV27" s="1">
        <v>449498</v>
      </c>
      <c r="FW27" s="1">
        <v>437346</v>
      </c>
      <c r="FX27" s="1">
        <v>435204</v>
      </c>
      <c r="FY27" s="1">
        <v>475188</v>
      </c>
      <c r="FZ27" s="1">
        <v>630406</v>
      </c>
    </row>
    <row r="28" spans="1:182" x14ac:dyDescent="0.2">
      <c r="A28" t="s">
        <v>87</v>
      </c>
      <c r="B28" t="s">
        <v>42</v>
      </c>
      <c r="C28" s="2">
        <v>10713818.200000001</v>
      </c>
      <c r="D28" s="2">
        <v>11418379.280000003</v>
      </c>
      <c r="E28" s="2">
        <v>11925757.390000001</v>
      </c>
      <c r="F28" s="2">
        <v>13048393.769999996</v>
      </c>
      <c r="G28" s="2">
        <v>11992204.579999998</v>
      </c>
      <c r="H28" s="2">
        <v>12799915.499999993</v>
      </c>
      <c r="I28" s="2">
        <v>11931747.16</v>
      </c>
      <c r="J28" s="2">
        <v>13287228.099999998</v>
      </c>
      <c r="K28" s="2">
        <v>12483671.499999994</v>
      </c>
      <c r="L28" s="2">
        <v>13306348.060000004</v>
      </c>
      <c r="M28" s="2">
        <v>13969700.020000003</v>
      </c>
      <c r="N28" s="2">
        <v>18089005.969999991</v>
      </c>
      <c r="O28" s="2">
        <v>13994705.059999991</v>
      </c>
      <c r="P28" s="2">
        <v>13498532.230000004</v>
      </c>
      <c r="Q28" s="2">
        <v>16750963.070000004</v>
      </c>
      <c r="R28" s="2">
        <v>15925572.740000004</v>
      </c>
      <c r="S28" s="2">
        <v>15539137.669999989</v>
      </c>
      <c r="T28" s="2">
        <v>15208363.58</v>
      </c>
      <c r="U28" s="2">
        <v>14552768.870000005</v>
      </c>
      <c r="V28" s="2">
        <v>14961163.070000004</v>
      </c>
      <c r="W28" s="2">
        <v>14675467.340000004</v>
      </c>
      <c r="X28" s="2">
        <v>15609578.369999997</v>
      </c>
      <c r="Y28" s="2">
        <v>16967024.739999995</v>
      </c>
      <c r="Z28" s="2">
        <v>18092669.330000006</v>
      </c>
      <c r="AA28" s="2">
        <v>15330688.600000003</v>
      </c>
      <c r="AB28" s="2">
        <v>17300302.890000015</v>
      </c>
      <c r="AC28" s="2">
        <v>19162321.639999993</v>
      </c>
      <c r="AD28" s="2">
        <v>17195937.350000009</v>
      </c>
      <c r="AE28" s="2">
        <v>16786925.139999993</v>
      </c>
      <c r="AF28" s="2">
        <v>18279975.789999999</v>
      </c>
      <c r="AG28" s="2">
        <v>18624176.630000003</v>
      </c>
      <c r="AH28" s="2">
        <v>16260342.420000006</v>
      </c>
      <c r="AI28" s="2">
        <v>17325047.289999999</v>
      </c>
      <c r="AJ28" s="2">
        <v>17982120.06000001</v>
      </c>
      <c r="AK28" s="2">
        <v>18340417.289999999</v>
      </c>
      <c r="AL28" s="2">
        <v>21500520.900000006</v>
      </c>
      <c r="AM28" s="2">
        <v>17397850.220000006</v>
      </c>
      <c r="AN28" s="2">
        <v>17444166.510000013</v>
      </c>
      <c r="AO28" s="2">
        <v>19194950.360000003</v>
      </c>
      <c r="AP28" s="2">
        <v>19829218.910000004</v>
      </c>
      <c r="AQ28" s="2">
        <v>18659143.369999997</v>
      </c>
      <c r="AR28" s="2">
        <v>17791509.009999998</v>
      </c>
      <c r="AS28" s="2">
        <v>18238207.220000003</v>
      </c>
      <c r="AT28" s="2">
        <v>17062951.739999995</v>
      </c>
      <c r="AU28" s="2">
        <v>18061523.52999999</v>
      </c>
      <c r="AV28" s="2">
        <v>20182693.140000008</v>
      </c>
      <c r="AW28" s="2">
        <v>20733038.849999998</v>
      </c>
      <c r="AX28" s="2">
        <v>23923909.030000005</v>
      </c>
      <c r="AY28" s="2">
        <v>20568936.019999988</v>
      </c>
      <c r="AZ28" s="2">
        <v>19279827.250000007</v>
      </c>
      <c r="BA28" s="2">
        <v>22990209.180000007</v>
      </c>
      <c r="BB28" s="2">
        <v>22004677.720000003</v>
      </c>
      <c r="BC28" s="2">
        <v>19686480.289999995</v>
      </c>
      <c r="BD28" s="2">
        <v>18625988.220000003</v>
      </c>
      <c r="BE28" s="2">
        <v>19282008.180000007</v>
      </c>
      <c r="BF28" s="2">
        <v>19154662.199999996</v>
      </c>
      <c r="BG28" s="2">
        <v>19095427.179999992</v>
      </c>
      <c r="BH28" s="2">
        <v>19344436.329999983</v>
      </c>
      <c r="BI28" s="2">
        <v>20158058.589999992</v>
      </c>
      <c r="BJ28" s="2">
        <v>32285578.450000014</v>
      </c>
      <c r="BK28" s="2">
        <v>265017.68644600001</v>
      </c>
      <c r="BL28" s="2">
        <v>275637.90043500008</v>
      </c>
      <c r="BM28" s="2">
        <v>299352.76599500002</v>
      </c>
      <c r="BN28" s="2">
        <v>320412.57806599996</v>
      </c>
      <c r="BO28" s="2">
        <v>273885.92634899984</v>
      </c>
      <c r="BP28" s="2">
        <v>288551.93613100005</v>
      </c>
      <c r="BQ28" s="2">
        <v>262127.832314</v>
      </c>
      <c r="BR28" s="2">
        <v>296914.45156399987</v>
      </c>
      <c r="BS28" s="2">
        <v>279755.94258599996</v>
      </c>
      <c r="BT28" s="2">
        <v>295126.35430499981</v>
      </c>
      <c r="BU28" s="2">
        <v>311905.56993599987</v>
      </c>
      <c r="BV28" s="2">
        <v>406168.99981099984</v>
      </c>
      <c r="BW28" s="2">
        <v>308997.65419999999</v>
      </c>
      <c r="BX28" s="2">
        <v>307028.94108400011</v>
      </c>
      <c r="BY28" s="2">
        <v>379473.97214699991</v>
      </c>
      <c r="BZ28" s="2">
        <v>345698.80182699999</v>
      </c>
      <c r="CA28" s="2">
        <v>354801.84237599984</v>
      </c>
      <c r="CB28" s="2">
        <v>346150.34152900003</v>
      </c>
      <c r="CC28" s="2">
        <v>336433.20698399987</v>
      </c>
      <c r="CD28" s="2">
        <v>344560.92178199999</v>
      </c>
      <c r="CE28" s="2">
        <v>342140.66891999997</v>
      </c>
      <c r="CF28" s="2">
        <v>357727.81971699977</v>
      </c>
      <c r="CG28" s="2">
        <v>392514.43897099979</v>
      </c>
      <c r="CH28" s="2">
        <v>410810.82801599993</v>
      </c>
      <c r="CI28" s="2">
        <v>343693.96551199968</v>
      </c>
      <c r="CJ28" s="2">
        <v>388360.27363199968</v>
      </c>
      <c r="CK28" s="2">
        <v>430028.35808599991</v>
      </c>
      <c r="CL28" s="2">
        <v>382454.13423599984</v>
      </c>
      <c r="CM28" s="2">
        <v>375662.97698999994</v>
      </c>
      <c r="CN28" s="2">
        <v>401852.28016299987</v>
      </c>
      <c r="CO28" s="2">
        <v>402502.49735999963</v>
      </c>
      <c r="CP28" s="2">
        <v>347234.03683599946</v>
      </c>
      <c r="CQ28" s="2">
        <v>374922.45187999989</v>
      </c>
      <c r="CR28" s="2">
        <v>392460.25419099984</v>
      </c>
      <c r="CS28" s="2">
        <v>395747.46328699955</v>
      </c>
      <c r="CT28" s="2">
        <v>472455.02924099955</v>
      </c>
      <c r="CU28" s="2">
        <v>380070.0045379998</v>
      </c>
      <c r="CV28" s="2">
        <v>378661.20064999996</v>
      </c>
      <c r="CW28" s="2">
        <v>410846.95118500001</v>
      </c>
      <c r="CX28" s="2">
        <v>416626.65946799982</v>
      </c>
      <c r="CY28" s="2">
        <v>386391.5604679996</v>
      </c>
      <c r="CZ28" s="2">
        <v>361791.67708899989</v>
      </c>
      <c r="DA28" s="2">
        <v>376891.16498699971</v>
      </c>
      <c r="DB28" s="2">
        <v>352995.68352499988</v>
      </c>
      <c r="DC28" s="2">
        <v>372917.61552099971</v>
      </c>
      <c r="DD28" s="2">
        <v>409853.56381599966</v>
      </c>
      <c r="DE28" s="2">
        <v>430714.69842199964</v>
      </c>
      <c r="DF28" s="2">
        <v>488710.45878499956</v>
      </c>
      <c r="DG28" s="2">
        <v>419751.31419499952</v>
      </c>
      <c r="DH28" s="2">
        <v>389931.63175499981</v>
      </c>
      <c r="DI28" s="2">
        <v>471010.10207499983</v>
      </c>
      <c r="DJ28" s="2">
        <v>445308.46176499943</v>
      </c>
      <c r="DK28" s="2">
        <v>406331.55399099988</v>
      </c>
      <c r="DL28" s="2">
        <v>385488.48097500001</v>
      </c>
      <c r="DM28" s="2">
        <v>395964.20224699989</v>
      </c>
      <c r="DN28" s="2">
        <v>393002.10175399936</v>
      </c>
      <c r="DO28" s="2">
        <v>394302.53612599958</v>
      </c>
      <c r="DP28" s="2">
        <v>398745.68685699988</v>
      </c>
      <c r="DQ28" s="2">
        <v>422460.5524439998</v>
      </c>
      <c r="DR28" s="2">
        <v>651427.30859700032</v>
      </c>
      <c r="DS28" s="1">
        <v>289016</v>
      </c>
      <c r="DT28" s="1">
        <v>309428</v>
      </c>
      <c r="DU28" s="1">
        <v>329476</v>
      </c>
      <c r="DV28" s="1">
        <v>343840</v>
      </c>
      <c r="DW28" s="1">
        <v>308840</v>
      </c>
      <c r="DX28" s="1">
        <v>323372</v>
      </c>
      <c r="DY28" s="1">
        <v>294196</v>
      </c>
      <c r="DZ28" s="1">
        <v>327516</v>
      </c>
      <c r="EA28" s="1">
        <v>311752</v>
      </c>
      <c r="EB28" s="1">
        <v>331184</v>
      </c>
      <c r="EC28" s="1">
        <v>353108</v>
      </c>
      <c r="ED28" s="1">
        <v>460040</v>
      </c>
      <c r="EE28" s="1">
        <v>347144</v>
      </c>
      <c r="EF28" s="1">
        <v>336700</v>
      </c>
      <c r="EG28" s="1">
        <v>418292</v>
      </c>
      <c r="EH28" s="1">
        <v>399616</v>
      </c>
      <c r="EI28" s="1">
        <v>392756</v>
      </c>
      <c r="EJ28" s="1">
        <v>392308</v>
      </c>
      <c r="EK28" s="1">
        <v>377244</v>
      </c>
      <c r="EL28" s="1">
        <v>385112</v>
      </c>
      <c r="EM28" s="1">
        <v>377636</v>
      </c>
      <c r="EN28" s="1">
        <v>402724</v>
      </c>
      <c r="EO28" s="1">
        <v>436464</v>
      </c>
      <c r="EP28" s="1">
        <v>469504</v>
      </c>
      <c r="EQ28" s="1">
        <v>387212</v>
      </c>
      <c r="ER28" s="1">
        <v>431368</v>
      </c>
      <c r="ES28" s="1">
        <v>473676</v>
      </c>
      <c r="ET28" s="1">
        <v>430220</v>
      </c>
      <c r="EU28" s="1">
        <v>414148</v>
      </c>
      <c r="EV28" s="1">
        <v>452480</v>
      </c>
      <c r="EW28" s="1">
        <v>444248</v>
      </c>
      <c r="EX28" s="1">
        <v>388696</v>
      </c>
      <c r="EY28" s="1">
        <v>415520</v>
      </c>
      <c r="EZ28" s="1">
        <v>435736</v>
      </c>
      <c r="FA28" s="1">
        <v>444836</v>
      </c>
      <c r="FB28" s="1">
        <v>521640</v>
      </c>
      <c r="FC28" s="1">
        <v>424088</v>
      </c>
      <c r="FD28" s="1">
        <v>427084</v>
      </c>
      <c r="FE28" s="1">
        <v>462000</v>
      </c>
      <c r="FF28" s="1">
        <v>465528</v>
      </c>
      <c r="FG28" s="1">
        <v>427084</v>
      </c>
      <c r="FH28" s="1">
        <v>411096</v>
      </c>
      <c r="FI28" s="1">
        <v>419020</v>
      </c>
      <c r="FJ28" s="1">
        <v>392644</v>
      </c>
      <c r="FK28" s="1">
        <v>414344</v>
      </c>
      <c r="FL28" s="1">
        <v>461496</v>
      </c>
      <c r="FM28" s="1">
        <v>479556</v>
      </c>
      <c r="FN28" s="1">
        <v>550984</v>
      </c>
      <c r="FO28" s="1">
        <v>469168</v>
      </c>
      <c r="FP28" s="1">
        <v>439852</v>
      </c>
      <c r="FQ28" s="1">
        <v>527884</v>
      </c>
      <c r="FR28" s="1">
        <v>496132</v>
      </c>
      <c r="FS28" s="1">
        <v>449428</v>
      </c>
      <c r="FT28" s="1">
        <v>422940</v>
      </c>
      <c r="FU28" s="1">
        <v>439544</v>
      </c>
      <c r="FV28" s="1">
        <v>436940</v>
      </c>
      <c r="FW28" s="1">
        <v>439404</v>
      </c>
      <c r="FX28" s="1">
        <v>439628</v>
      </c>
      <c r="FY28" s="1">
        <v>464380</v>
      </c>
      <c r="FZ28" s="1">
        <v>708792</v>
      </c>
    </row>
    <row r="29" spans="1:182" x14ac:dyDescent="0.2">
      <c r="A29" t="s">
        <v>88</v>
      </c>
      <c r="B29" t="s">
        <v>45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2">
        <v>291949.84999999986</v>
      </c>
      <c r="BI29" s="2">
        <v>539923.18999999994</v>
      </c>
      <c r="BJ29" s="2">
        <v>584165.7300000001</v>
      </c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2">
        <v>35587.779671999961</v>
      </c>
      <c r="DQ29" s="2">
        <v>67305.219032999972</v>
      </c>
      <c r="DR29" s="2">
        <v>70595.008335000006</v>
      </c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>
        <v>35280</v>
      </c>
      <c r="FY29" s="1">
        <v>65880</v>
      </c>
      <c r="FZ29" s="1">
        <v>67710</v>
      </c>
    </row>
    <row r="30" spans="1:182" x14ac:dyDescent="0.2">
      <c r="A30" t="s">
        <v>89</v>
      </c>
      <c r="B30" t="s">
        <v>43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2">
        <v>420694.45000000007</v>
      </c>
      <c r="BH30" s="2">
        <v>1586793.2999999996</v>
      </c>
      <c r="BI30" s="2">
        <v>1624148.1999999995</v>
      </c>
      <c r="BJ30" s="2">
        <v>1949190.5000000012</v>
      </c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2">
        <v>0</v>
      </c>
      <c r="DP30" s="2">
        <v>0</v>
      </c>
      <c r="DQ30" s="2">
        <v>0</v>
      </c>
      <c r="DR30" s="2">
        <v>0</v>
      </c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>
        <v>23100</v>
      </c>
      <c r="FX30" s="1">
        <v>84588</v>
      </c>
      <c r="FY30" s="1">
        <v>92428</v>
      </c>
      <c r="FZ30" s="1">
        <v>108136</v>
      </c>
    </row>
    <row r="31" spans="1:182" x14ac:dyDescent="0.2">
      <c r="A31" t="s">
        <v>90</v>
      </c>
      <c r="B31" t="s">
        <v>42</v>
      </c>
      <c r="C31" s="2">
        <v>8504727.5500000101</v>
      </c>
      <c r="D31" s="2">
        <v>9481048.9499999899</v>
      </c>
      <c r="E31" s="2">
        <v>11070619.649999989</v>
      </c>
      <c r="F31" s="2">
        <v>11916490.710000005</v>
      </c>
      <c r="G31" s="2">
        <v>10080492.429999998</v>
      </c>
      <c r="H31" s="2">
        <v>13240227.189999994</v>
      </c>
      <c r="I31" s="2">
        <v>11182489.84</v>
      </c>
      <c r="J31" s="2">
        <v>11263224.760000005</v>
      </c>
      <c r="K31" s="2">
        <v>12303424.329999987</v>
      </c>
      <c r="L31" s="2">
        <v>12864752.709999995</v>
      </c>
      <c r="M31" s="2">
        <v>15143396.02999999</v>
      </c>
      <c r="N31" s="2">
        <v>19035558.489999991</v>
      </c>
      <c r="O31" s="2">
        <v>15783257.739999996</v>
      </c>
      <c r="P31" s="2">
        <v>18511118.300000001</v>
      </c>
      <c r="Q31" s="2">
        <v>23170702.789999977</v>
      </c>
      <c r="R31" s="2">
        <v>19417648.669999998</v>
      </c>
      <c r="S31" s="2">
        <v>16483398.129999999</v>
      </c>
      <c r="T31" s="2">
        <v>24878581.410000008</v>
      </c>
      <c r="U31" s="2">
        <v>21019601.16</v>
      </c>
      <c r="V31" s="2">
        <v>20058678.419999972</v>
      </c>
      <c r="W31" s="2">
        <v>18801499.529999979</v>
      </c>
      <c r="X31" s="2">
        <v>20823692.450000003</v>
      </c>
      <c r="Y31" s="2">
        <v>22161262.679999992</v>
      </c>
      <c r="Z31" s="2">
        <v>27089697.919999987</v>
      </c>
      <c r="AA31" s="2">
        <v>23659140.499999989</v>
      </c>
      <c r="AB31" s="2">
        <v>26010386.489999991</v>
      </c>
      <c r="AC31" s="2">
        <v>28999998.96999998</v>
      </c>
      <c r="AD31" s="2">
        <v>26984829.949999999</v>
      </c>
      <c r="AE31" s="2">
        <v>29621052.879999962</v>
      </c>
      <c r="AF31" s="2">
        <v>31091508.959999971</v>
      </c>
      <c r="AG31" s="2">
        <v>29908145.87000002</v>
      </c>
      <c r="AH31" s="2">
        <v>31383327.819999993</v>
      </c>
      <c r="AI31" s="2">
        <v>30162357.249999985</v>
      </c>
      <c r="AJ31" s="2">
        <v>30768425.070000011</v>
      </c>
      <c r="AK31" s="2">
        <v>34404010.610000007</v>
      </c>
      <c r="AL31" s="2">
        <v>39426933.710000038</v>
      </c>
      <c r="AM31" s="2">
        <v>35079779.37000002</v>
      </c>
      <c r="AN31" s="2">
        <v>36068341.909999996</v>
      </c>
      <c r="AO31" s="2">
        <v>37818863.469999917</v>
      </c>
      <c r="AP31" s="2">
        <v>40055993.570000015</v>
      </c>
      <c r="AQ31" s="2">
        <v>38689961.229999997</v>
      </c>
      <c r="AR31" s="2">
        <v>37271532.469999984</v>
      </c>
      <c r="AS31" s="2">
        <v>39193828.839999959</v>
      </c>
      <c r="AT31" s="2">
        <v>37035026.379999995</v>
      </c>
      <c r="AU31" s="2">
        <v>38878924.789999984</v>
      </c>
      <c r="AV31" s="2">
        <v>44826111.290000021</v>
      </c>
      <c r="AW31" s="2">
        <v>45283150.329999968</v>
      </c>
      <c r="AX31" s="2">
        <v>53802926.429999985</v>
      </c>
      <c r="AY31" s="2">
        <v>45968849.689999975</v>
      </c>
      <c r="AZ31" s="2">
        <v>47741493.379999995</v>
      </c>
      <c r="BA31" s="2">
        <v>55117222.189999968</v>
      </c>
      <c r="BB31" s="2">
        <v>53307638.280000016</v>
      </c>
      <c r="BC31" s="2">
        <v>47347346.520000026</v>
      </c>
      <c r="BD31" s="2">
        <v>45797034.289999977</v>
      </c>
      <c r="BE31" s="2">
        <v>48925127.019999996</v>
      </c>
      <c r="BF31" s="2">
        <v>48629610.839999989</v>
      </c>
      <c r="BG31" s="2">
        <v>50424575.75999999</v>
      </c>
      <c r="BH31" s="2">
        <v>51956762.170000032</v>
      </c>
      <c r="BI31" s="2">
        <v>55817165.660000011</v>
      </c>
      <c r="BJ31" s="2">
        <v>91908390.739999995</v>
      </c>
      <c r="BK31" s="2">
        <v>200619.09297799956</v>
      </c>
      <c r="BL31" s="2">
        <v>224460.38966999951</v>
      </c>
      <c r="BM31" s="2">
        <v>263383.11267299973</v>
      </c>
      <c r="BN31" s="2">
        <v>269641.45306899952</v>
      </c>
      <c r="BO31" s="2">
        <v>227973.36863499956</v>
      </c>
      <c r="BP31" s="2">
        <v>287242.47095999966</v>
      </c>
      <c r="BQ31" s="2">
        <v>240625.51128399925</v>
      </c>
      <c r="BR31" s="2">
        <v>249349.25848899962</v>
      </c>
      <c r="BS31" s="2">
        <v>271158.62648299965</v>
      </c>
      <c r="BT31" s="2">
        <v>281742.71730099962</v>
      </c>
      <c r="BU31" s="2">
        <v>331529.48572899977</v>
      </c>
      <c r="BV31" s="2">
        <v>420618.27052200009</v>
      </c>
      <c r="BW31" s="2">
        <v>347297.25238999969</v>
      </c>
      <c r="BX31" s="2">
        <v>405672.30608399975</v>
      </c>
      <c r="BY31" s="2">
        <v>501353.57061400119</v>
      </c>
      <c r="BZ31" s="2">
        <v>435871.28186599992</v>
      </c>
      <c r="CA31" s="2">
        <v>372041.62844599987</v>
      </c>
      <c r="CB31" s="2">
        <v>546001.81715900009</v>
      </c>
      <c r="CC31" s="2">
        <v>461238.78277800069</v>
      </c>
      <c r="CD31" s="2">
        <v>450058.65956400044</v>
      </c>
      <c r="CE31" s="2">
        <v>425124.63677200006</v>
      </c>
      <c r="CF31" s="2">
        <v>472725.95300099964</v>
      </c>
      <c r="CG31" s="2">
        <v>500558.86071299959</v>
      </c>
      <c r="CH31" s="2">
        <v>606878.40083499905</v>
      </c>
      <c r="CI31" s="2">
        <v>525682.53018100013</v>
      </c>
      <c r="CJ31" s="2">
        <v>583037.10415500053</v>
      </c>
      <c r="CK31" s="2">
        <v>649106.39451900078</v>
      </c>
      <c r="CL31" s="2">
        <v>608323.32790800056</v>
      </c>
      <c r="CM31" s="2">
        <v>662986.72519800195</v>
      </c>
      <c r="CN31" s="2">
        <v>692752.22287800082</v>
      </c>
      <c r="CO31" s="2">
        <v>650876.43015300063</v>
      </c>
      <c r="CP31" s="2">
        <v>699615.62647200061</v>
      </c>
      <c r="CQ31" s="2">
        <v>668450.35570100043</v>
      </c>
      <c r="CR31" s="2">
        <v>694991.85983500152</v>
      </c>
      <c r="CS31" s="2">
        <v>762316.43060800119</v>
      </c>
      <c r="CT31" s="2">
        <v>883834.79739000101</v>
      </c>
      <c r="CU31" s="2">
        <v>790284.80021999986</v>
      </c>
      <c r="CV31" s="2">
        <v>802205.44858100137</v>
      </c>
      <c r="CW31" s="2">
        <v>838166.0710770014</v>
      </c>
      <c r="CX31" s="2">
        <v>879120.72279000049</v>
      </c>
      <c r="CY31" s="2">
        <v>842771.77614300011</v>
      </c>
      <c r="CZ31" s="2">
        <v>808517.97372300015</v>
      </c>
      <c r="DA31" s="2">
        <v>857022.36936900031</v>
      </c>
      <c r="DB31" s="2">
        <v>804571.5166670006</v>
      </c>
      <c r="DC31" s="2">
        <v>849689.36447500042</v>
      </c>
      <c r="DD31" s="2">
        <v>974531.06351800193</v>
      </c>
      <c r="DE31" s="2">
        <v>984049.52059900016</v>
      </c>
      <c r="DF31" s="2">
        <v>1176134.5132740007</v>
      </c>
      <c r="DG31" s="2">
        <v>992926.79120200116</v>
      </c>
      <c r="DH31" s="2">
        <v>1028905.4752810007</v>
      </c>
      <c r="DI31" s="2">
        <v>1183395.2716720027</v>
      </c>
      <c r="DJ31" s="2">
        <v>1143822.3314740011</v>
      </c>
      <c r="DK31" s="2">
        <v>1025636.3277450006</v>
      </c>
      <c r="DL31" s="2">
        <v>989242.22709400125</v>
      </c>
      <c r="DM31" s="2">
        <v>1048484.237065</v>
      </c>
      <c r="DN31" s="2">
        <v>1043571.485030001</v>
      </c>
      <c r="DO31" s="2">
        <v>1077969.7801739986</v>
      </c>
      <c r="DP31" s="2">
        <v>1109017.6506090006</v>
      </c>
      <c r="DQ31" s="2">
        <v>1187197.2360050015</v>
      </c>
      <c r="DR31" s="2">
        <v>1892872.5257160028</v>
      </c>
      <c r="DS31" s="1">
        <v>183946</v>
      </c>
      <c r="DT31" s="1">
        <v>207004</v>
      </c>
      <c r="DU31" s="1">
        <v>237538</v>
      </c>
      <c r="DV31" s="1">
        <v>247408</v>
      </c>
      <c r="DW31" s="1">
        <v>204582</v>
      </c>
      <c r="DX31" s="1">
        <v>263774</v>
      </c>
      <c r="DY31" s="1">
        <v>222278</v>
      </c>
      <c r="DZ31" s="1">
        <v>224966</v>
      </c>
      <c r="EA31" s="1">
        <v>247072</v>
      </c>
      <c r="EB31" s="1">
        <v>258916</v>
      </c>
      <c r="EC31" s="1">
        <v>308070</v>
      </c>
      <c r="ED31" s="1">
        <v>384916</v>
      </c>
      <c r="EE31" s="1">
        <v>316638</v>
      </c>
      <c r="EF31" s="1">
        <v>367304</v>
      </c>
      <c r="EG31" s="1">
        <v>453796</v>
      </c>
      <c r="EH31" s="1">
        <v>373562</v>
      </c>
      <c r="EI31" s="1">
        <v>309064</v>
      </c>
      <c r="EJ31" s="1">
        <v>476462</v>
      </c>
      <c r="EK31" s="1">
        <v>415310</v>
      </c>
      <c r="EL31" s="1">
        <v>396536</v>
      </c>
      <c r="EM31" s="1">
        <v>373240</v>
      </c>
      <c r="EN31" s="1">
        <v>416010</v>
      </c>
      <c r="EO31" s="1">
        <v>443898</v>
      </c>
      <c r="EP31" s="1">
        <v>535318</v>
      </c>
      <c r="EQ31" s="1">
        <v>465528</v>
      </c>
      <c r="ER31" s="1">
        <v>511168</v>
      </c>
      <c r="ES31" s="1">
        <v>570318</v>
      </c>
      <c r="ET31" s="1">
        <v>537768</v>
      </c>
      <c r="EU31" s="1">
        <v>579068</v>
      </c>
      <c r="EV31" s="1">
        <v>614964</v>
      </c>
      <c r="EW31" s="1">
        <v>575148</v>
      </c>
      <c r="EX31" s="1">
        <v>614950</v>
      </c>
      <c r="EY31" s="1">
        <v>591794</v>
      </c>
      <c r="EZ31" s="1">
        <v>599508</v>
      </c>
      <c r="FA31" s="1">
        <v>672224</v>
      </c>
      <c r="FB31" s="1">
        <v>771246</v>
      </c>
      <c r="FC31" s="1">
        <v>690354</v>
      </c>
      <c r="FD31" s="1">
        <v>703444</v>
      </c>
      <c r="FE31" s="1">
        <v>735042</v>
      </c>
      <c r="FF31" s="1">
        <v>773276</v>
      </c>
      <c r="FG31" s="1">
        <v>742980</v>
      </c>
      <c r="FH31" s="1">
        <v>715008</v>
      </c>
      <c r="FI31" s="1">
        <v>754180</v>
      </c>
      <c r="FJ31" s="1">
        <v>713216</v>
      </c>
      <c r="FK31" s="1">
        <v>748790</v>
      </c>
      <c r="FL31" s="1">
        <v>863688</v>
      </c>
      <c r="FM31" s="1">
        <v>873264</v>
      </c>
      <c r="FN31" s="1">
        <v>1034110</v>
      </c>
      <c r="FO31" s="1">
        <v>885472</v>
      </c>
      <c r="FP31" s="1">
        <v>905898</v>
      </c>
      <c r="FQ31" s="1">
        <v>1058610</v>
      </c>
      <c r="FR31" s="1">
        <v>1010562</v>
      </c>
      <c r="FS31" s="1">
        <v>914144</v>
      </c>
      <c r="FT31" s="1">
        <v>878528</v>
      </c>
      <c r="FU31" s="1">
        <v>934136</v>
      </c>
      <c r="FV31" s="1">
        <v>925372</v>
      </c>
      <c r="FW31" s="1">
        <v>960204</v>
      </c>
      <c r="FX31" s="1">
        <v>984214</v>
      </c>
      <c r="FY31" s="1">
        <v>1055026</v>
      </c>
      <c r="FZ31" s="1">
        <v>1678754</v>
      </c>
    </row>
    <row r="32" spans="1:182" x14ac:dyDescent="0.2">
      <c r="A32" t="s">
        <v>91</v>
      </c>
      <c r="B32" t="s">
        <v>57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2">
        <v>4354.59</v>
      </c>
      <c r="AH32" s="2">
        <v>61542.51999999999</v>
      </c>
      <c r="AI32" s="2">
        <v>100562.90999999999</v>
      </c>
      <c r="AJ32" s="2">
        <v>173070.89999999991</v>
      </c>
      <c r="AK32" s="2">
        <v>190925.0799999999</v>
      </c>
      <c r="AL32" s="2">
        <v>175687.08000000002</v>
      </c>
      <c r="AM32" s="2">
        <v>92854.329999999987</v>
      </c>
      <c r="AN32" s="2">
        <v>103816.60999999996</v>
      </c>
      <c r="AO32" s="2">
        <v>134712.34999999998</v>
      </c>
      <c r="AP32" s="2">
        <v>81661.199999999983</v>
      </c>
      <c r="AQ32" s="2">
        <v>91503.879999999976</v>
      </c>
      <c r="AR32" s="2">
        <v>80565.270000000019</v>
      </c>
      <c r="AS32" s="2">
        <v>29583.239999999998</v>
      </c>
      <c r="AT32" s="2">
        <v>35511.520000000004</v>
      </c>
      <c r="AU32" s="2">
        <v>27391.510000000006</v>
      </c>
      <c r="AV32" s="2">
        <v>14442.150000000001</v>
      </c>
      <c r="AW32" s="2">
        <v>25920.549999999996</v>
      </c>
      <c r="AX32" s="2">
        <v>14884.169999999998</v>
      </c>
      <c r="AY32" s="2">
        <v>8695.4499999999989</v>
      </c>
      <c r="AZ32" s="2">
        <v>8146.68</v>
      </c>
      <c r="BA32" s="2">
        <v>6915.86</v>
      </c>
      <c r="BB32" s="2">
        <v>7920.82</v>
      </c>
      <c r="BC32" s="2">
        <v>4809.4199999999992</v>
      </c>
      <c r="BD32" s="2">
        <v>2943.27</v>
      </c>
      <c r="BE32" s="2">
        <v>2346.75</v>
      </c>
      <c r="BF32" s="2">
        <v>2217.63</v>
      </c>
      <c r="BG32" s="2">
        <v>3299.91</v>
      </c>
      <c r="BH32" s="2">
        <v>1837.57</v>
      </c>
      <c r="BI32" s="2">
        <v>6627.7000000000007</v>
      </c>
      <c r="BJ32" s="2">
        <v>3514.8599999999997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2">
        <v>472.00108999999998</v>
      </c>
      <c r="CP32" s="2">
        <v>6828.2824840000012</v>
      </c>
      <c r="CQ32" s="2">
        <v>11160.203627999999</v>
      </c>
      <c r="CR32" s="2">
        <v>19519.867451999991</v>
      </c>
      <c r="CS32" s="2">
        <v>21103.69334999999</v>
      </c>
      <c r="CT32" s="2">
        <v>20117.735508999995</v>
      </c>
      <c r="CU32" s="2">
        <v>10897.980801999995</v>
      </c>
      <c r="CV32" s="2">
        <v>12041.272343999999</v>
      </c>
      <c r="CW32" s="2">
        <v>15397.724569999997</v>
      </c>
      <c r="CX32" s="2">
        <v>9492.4664309999989</v>
      </c>
      <c r="CY32" s="2">
        <v>10562.335575999998</v>
      </c>
      <c r="CZ32" s="2">
        <v>9251.2214309999963</v>
      </c>
      <c r="DA32" s="2">
        <v>3241.0741690000004</v>
      </c>
      <c r="DB32" s="2">
        <v>3933.3424420000001</v>
      </c>
      <c r="DC32" s="2">
        <v>2968.3624280000004</v>
      </c>
      <c r="DD32" s="2">
        <v>1510.403493</v>
      </c>
      <c r="DE32" s="2">
        <v>2706.139596</v>
      </c>
      <c r="DF32" s="2">
        <v>1573.3369710000002</v>
      </c>
      <c r="DG32" s="2">
        <v>996.44674899999984</v>
      </c>
      <c r="DH32" s="2">
        <v>891.55761899999993</v>
      </c>
      <c r="DI32" s="2">
        <v>849.60196399999995</v>
      </c>
      <c r="DJ32" s="2">
        <v>944.00218099999995</v>
      </c>
      <c r="DK32" s="2">
        <v>576.8902240000001</v>
      </c>
      <c r="DL32" s="2">
        <v>377.60087399999998</v>
      </c>
      <c r="DM32" s="2">
        <v>241.245003</v>
      </c>
      <c r="DN32" s="2">
        <v>272.71174200000002</v>
      </c>
      <c r="DO32" s="2">
        <v>377.60087400000003</v>
      </c>
      <c r="DP32" s="2">
        <v>293.68956800000001</v>
      </c>
      <c r="DQ32" s="2">
        <v>807.64631300000008</v>
      </c>
      <c r="DR32" s="2">
        <v>398.57870000000003</v>
      </c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>
        <v>504</v>
      </c>
      <c r="EX32" s="1">
        <v>8064</v>
      </c>
      <c r="EY32" s="1">
        <v>16996</v>
      </c>
      <c r="EZ32" s="1">
        <v>25088</v>
      </c>
      <c r="FA32" s="1">
        <v>26992</v>
      </c>
      <c r="FB32" s="1">
        <v>25956</v>
      </c>
      <c r="FC32" s="1">
        <v>15316</v>
      </c>
      <c r="FD32" s="1">
        <v>16604</v>
      </c>
      <c r="FE32" s="1">
        <v>17304</v>
      </c>
      <c r="FF32" s="1">
        <v>10668</v>
      </c>
      <c r="FG32" s="1">
        <v>12180</v>
      </c>
      <c r="FH32" s="1">
        <v>11928</v>
      </c>
      <c r="FI32" s="1">
        <v>4256</v>
      </c>
      <c r="FJ32" s="1">
        <v>5572</v>
      </c>
      <c r="FK32" s="1">
        <v>4984</v>
      </c>
      <c r="FL32" s="1">
        <v>2184</v>
      </c>
      <c r="FM32" s="1">
        <v>3808</v>
      </c>
      <c r="FN32" s="1">
        <v>1988</v>
      </c>
      <c r="FO32" s="1">
        <v>896</v>
      </c>
      <c r="FP32" s="1">
        <v>868</v>
      </c>
      <c r="FQ32" s="1">
        <v>672</v>
      </c>
      <c r="FR32" s="1">
        <v>1008</v>
      </c>
      <c r="FS32" s="1">
        <v>784</v>
      </c>
      <c r="FT32" s="1">
        <v>308</v>
      </c>
      <c r="FU32" s="1">
        <v>504</v>
      </c>
      <c r="FV32" s="1">
        <v>252</v>
      </c>
      <c r="FW32" s="1">
        <v>364</v>
      </c>
      <c r="FX32" s="1">
        <v>224</v>
      </c>
      <c r="FY32" s="1">
        <v>616</v>
      </c>
      <c r="FZ32" s="1">
        <v>420</v>
      </c>
    </row>
    <row r="33" spans="1:182" x14ac:dyDescent="0.2">
      <c r="A33" t="s">
        <v>92</v>
      </c>
      <c r="B33" t="s">
        <v>38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2">
        <v>5509.81</v>
      </c>
      <c r="AP33" s="2">
        <v>850.08</v>
      </c>
      <c r="AQ33" s="2">
        <v>18082.82</v>
      </c>
      <c r="AR33" s="2">
        <v>1994.54</v>
      </c>
      <c r="AS33" s="2">
        <v>1573.3</v>
      </c>
      <c r="AT33" s="2">
        <v>9401.0400000000009</v>
      </c>
      <c r="AU33" s="2">
        <v>10481.77</v>
      </c>
      <c r="AV33" s="2">
        <v>60368.299999999996</v>
      </c>
      <c r="AW33" s="2">
        <v>21964.69</v>
      </c>
      <c r="AX33" s="2">
        <v>25168.25</v>
      </c>
      <c r="AY33" s="2">
        <v>12558.75</v>
      </c>
      <c r="AZ33" s="2">
        <v>2257.3199999999997</v>
      </c>
      <c r="BA33" s="2">
        <v>6565.02</v>
      </c>
      <c r="BB33" s="2">
        <v>13622.82</v>
      </c>
      <c r="BC33" s="2">
        <v>2205.5299999999997</v>
      </c>
      <c r="BD33" s="2">
        <v>575.67999999999995</v>
      </c>
      <c r="BE33" s="2">
        <v>0</v>
      </c>
      <c r="BF33" s="2">
        <v>0</v>
      </c>
      <c r="BG33" s="2">
        <v>0</v>
      </c>
      <c r="BH33" s="2">
        <v>18221.29</v>
      </c>
      <c r="BI33" s="2">
        <v>17958.339999999997</v>
      </c>
      <c r="BJ33" s="2">
        <v>27330.080000000002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2">
        <v>398.57870200000002</v>
      </c>
      <c r="CX33" s="2">
        <v>62.933478999999998</v>
      </c>
      <c r="CY33" s="2">
        <v>1237.6917550000003</v>
      </c>
      <c r="CZ33" s="2">
        <v>146.84478300000001</v>
      </c>
      <c r="DA33" s="2">
        <v>104.88912999999999</v>
      </c>
      <c r="DB33" s="2">
        <v>692.26826799999992</v>
      </c>
      <c r="DC33" s="2">
        <v>776.17957399999989</v>
      </c>
      <c r="DD33" s="2">
        <v>4384.3657129999992</v>
      </c>
      <c r="DE33" s="2">
        <v>1615.292627</v>
      </c>
      <c r="DF33" s="2">
        <v>1867.0265440000005</v>
      </c>
      <c r="DG33" s="2">
        <v>923.024359</v>
      </c>
      <c r="DH33" s="2">
        <v>146.844784</v>
      </c>
      <c r="DI33" s="2">
        <v>1111.824799</v>
      </c>
      <c r="DJ33" s="2">
        <v>1090.8469709999999</v>
      </c>
      <c r="DK33" s="2">
        <v>272.71174100000002</v>
      </c>
      <c r="DL33" s="2">
        <v>41.955652000000001</v>
      </c>
      <c r="DM33" s="2">
        <v>0</v>
      </c>
      <c r="DN33" s="2">
        <v>0</v>
      </c>
      <c r="DO33" s="2">
        <v>0</v>
      </c>
      <c r="DP33" s="2">
        <v>1384.5365280000001</v>
      </c>
      <c r="DQ33" s="2">
        <v>1510.4034970000002</v>
      </c>
      <c r="DR33" s="2">
        <v>2202.6717580000004</v>
      </c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>
        <v>532</v>
      </c>
      <c r="FF33" s="1">
        <v>84</v>
      </c>
      <c r="FG33" s="1">
        <v>1652</v>
      </c>
      <c r="FH33" s="1">
        <v>196</v>
      </c>
      <c r="FI33" s="1">
        <v>140</v>
      </c>
      <c r="FJ33" s="1">
        <v>924</v>
      </c>
      <c r="FK33" s="1">
        <v>1036</v>
      </c>
      <c r="FL33" s="1">
        <v>5852</v>
      </c>
      <c r="FM33" s="1">
        <v>2156</v>
      </c>
      <c r="FN33" s="1">
        <v>2492</v>
      </c>
      <c r="FO33" s="1">
        <v>1232</v>
      </c>
      <c r="FP33" s="1">
        <v>196</v>
      </c>
      <c r="FQ33" s="1">
        <v>1484</v>
      </c>
      <c r="FR33" s="1">
        <v>1456</v>
      </c>
      <c r="FS33" s="1">
        <v>364</v>
      </c>
      <c r="FT33" s="1">
        <v>56</v>
      </c>
      <c r="FU33" s="1">
        <v>0</v>
      </c>
      <c r="FV33" s="1">
        <v>0</v>
      </c>
      <c r="FW33" s="1">
        <v>0</v>
      </c>
      <c r="FX33" s="1">
        <v>1848</v>
      </c>
      <c r="FY33" s="1">
        <v>1680</v>
      </c>
      <c r="FZ33" s="1">
        <v>2436</v>
      </c>
    </row>
    <row r="34" spans="1:182" x14ac:dyDescent="0.2">
      <c r="A34" t="s">
        <v>93</v>
      </c>
      <c r="B34" t="s">
        <v>35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2">
        <v>1521.85</v>
      </c>
      <c r="BD34" s="2">
        <v>1186.8</v>
      </c>
      <c r="BE34" s="2">
        <v>0</v>
      </c>
      <c r="BF34" s="2">
        <v>0</v>
      </c>
      <c r="BG34" s="2">
        <v>4111.68</v>
      </c>
      <c r="BH34" s="2">
        <v>1180.99</v>
      </c>
      <c r="BI34" s="2">
        <v>0</v>
      </c>
      <c r="BJ34" s="2">
        <v>0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2">
        <v>52.444566000000002</v>
      </c>
      <c r="DL34" s="2">
        <v>41.955652000000001</v>
      </c>
      <c r="DM34" s="2">
        <v>0</v>
      </c>
      <c r="DN34" s="2">
        <v>0</v>
      </c>
      <c r="DO34" s="2">
        <v>178.311521</v>
      </c>
      <c r="DP34" s="2">
        <v>41.955652000000001</v>
      </c>
      <c r="DQ34" s="2">
        <v>0</v>
      </c>
      <c r="DR34" s="2">
        <v>0</v>
      </c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>
        <v>70</v>
      </c>
      <c r="FT34" s="1">
        <v>56</v>
      </c>
      <c r="FU34" s="1">
        <v>0</v>
      </c>
      <c r="FV34" s="1">
        <v>0</v>
      </c>
      <c r="FW34" s="1">
        <v>154</v>
      </c>
      <c r="FX34" s="1">
        <v>56</v>
      </c>
      <c r="FY34" s="1">
        <v>0</v>
      </c>
      <c r="FZ34" s="1">
        <v>0</v>
      </c>
    </row>
    <row r="35" spans="1:182" x14ac:dyDescent="0.2">
      <c r="A35" t="s">
        <v>94</v>
      </c>
      <c r="B35" t="s">
        <v>36</v>
      </c>
      <c r="H35" s="2">
        <v>565.62</v>
      </c>
      <c r="I35" s="2">
        <v>18570.580000000002</v>
      </c>
      <c r="J35" s="2">
        <v>42282.69</v>
      </c>
      <c r="K35" s="2">
        <v>31869.120000000003</v>
      </c>
      <c r="L35" s="2">
        <v>31126.680000000004</v>
      </c>
      <c r="M35" s="2">
        <v>52386.46</v>
      </c>
      <c r="N35" s="2">
        <v>44925.959999999992</v>
      </c>
      <c r="O35" s="2">
        <v>48458.459999999992</v>
      </c>
      <c r="P35" s="2">
        <v>27258.240000000002</v>
      </c>
      <c r="Q35" s="2">
        <v>24409.780000000006</v>
      </c>
      <c r="R35" s="2">
        <v>34565.15</v>
      </c>
      <c r="S35" s="2">
        <v>55277.72</v>
      </c>
      <c r="T35" s="2">
        <v>19374.690000000002</v>
      </c>
      <c r="U35" s="2">
        <v>28574.79</v>
      </c>
      <c r="V35" s="2">
        <v>25118.900000000005</v>
      </c>
      <c r="W35" s="2">
        <v>36269.26</v>
      </c>
      <c r="X35" s="2">
        <v>42788.13</v>
      </c>
      <c r="Y35" s="2">
        <v>39680.930000000008</v>
      </c>
      <c r="Z35" s="2">
        <v>37040.520000000004</v>
      </c>
      <c r="AA35" s="2">
        <v>56521.020000000004</v>
      </c>
      <c r="AB35" s="2">
        <v>49829.69</v>
      </c>
      <c r="AC35" s="2">
        <v>61610.78</v>
      </c>
      <c r="AD35" s="2">
        <v>76290.95</v>
      </c>
      <c r="AE35" s="2">
        <v>73420.239999999991</v>
      </c>
      <c r="AF35" s="2">
        <v>68822.710000000021</v>
      </c>
      <c r="AG35" s="2">
        <v>130034.13</v>
      </c>
      <c r="AH35" s="2">
        <v>78102.339999999982</v>
      </c>
      <c r="AI35" s="2">
        <v>61361.48</v>
      </c>
      <c r="AJ35" s="2">
        <v>76771.849999999977</v>
      </c>
      <c r="AK35" s="2">
        <v>139652.64000000001</v>
      </c>
      <c r="AL35" s="2">
        <v>109577.22000000004</v>
      </c>
      <c r="AM35" s="2">
        <v>105665.88000000006</v>
      </c>
      <c r="AN35" s="2">
        <v>92107.709999999963</v>
      </c>
      <c r="AO35" s="2">
        <v>90611.629999999976</v>
      </c>
      <c r="AP35" s="2">
        <v>93119.479999999981</v>
      </c>
      <c r="AQ35" s="2">
        <v>81188.080000000016</v>
      </c>
      <c r="AR35" s="2">
        <v>85336.920000000013</v>
      </c>
      <c r="AS35" s="2">
        <v>98920.920000000013</v>
      </c>
      <c r="AT35" s="2">
        <v>79900.59</v>
      </c>
      <c r="AU35" s="2">
        <v>79141.209999999992</v>
      </c>
      <c r="AV35" s="2">
        <v>86006.110000000015</v>
      </c>
      <c r="AW35" s="2">
        <v>87362.540000000008</v>
      </c>
      <c r="AX35" s="2">
        <v>108758.37999999998</v>
      </c>
      <c r="AY35" s="2">
        <v>131483.82999999999</v>
      </c>
      <c r="AZ35" s="2">
        <v>140193.07999999999</v>
      </c>
      <c r="BA35" s="2">
        <v>157908.97</v>
      </c>
      <c r="BB35" s="2">
        <v>147011.47000000009</v>
      </c>
      <c r="BC35" s="2">
        <v>193279.34000000003</v>
      </c>
      <c r="BD35" s="2">
        <v>137963.70000000007</v>
      </c>
      <c r="BE35" s="2">
        <v>123986.06999999998</v>
      </c>
      <c r="BF35" s="2">
        <v>121716.87</v>
      </c>
      <c r="BG35" s="2">
        <v>116311.35</v>
      </c>
      <c r="BH35" s="2">
        <v>156991.03000000003</v>
      </c>
      <c r="BI35" s="2">
        <v>143086.54</v>
      </c>
      <c r="BJ35" s="2">
        <v>217429.33000000005</v>
      </c>
      <c r="BK35" s="1"/>
      <c r="BL35" s="1"/>
      <c r="BM35" s="1"/>
      <c r="BN35" s="1"/>
      <c r="BO35" s="1"/>
      <c r="BP35" s="2">
        <v>75.164232999999996</v>
      </c>
      <c r="BQ35" s="2">
        <v>2104.5985430000001</v>
      </c>
      <c r="BR35" s="2">
        <v>6063.2481899999984</v>
      </c>
      <c r="BS35" s="2">
        <v>4910.7299380000004</v>
      </c>
      <c r="BT35" s="2">
        <v>4234.2518309999996</v>
      </c>
      <c r="BU35" s="2">
        <v>7315.9854190000015</v>
      </c>
      <c r="BV35" s="2">
        <v>6439.0693570000003</v>
      </c>
      <c r="BW35" s="2">
        <v>7391.1496479999996</v>
      </c>
      <c r="BX35" s="2">
        <v>3532.7189869999993</v>
      </c>
      <c r="BY35" s="2">
        <v>3507.664237</v>
      </c>
      <c r="BZ35" s="2">
        <v>5010.9489130000002</v>
      </c>
      <c r="CA35" s="2">
        <v>7992.4635190000008</v>
      </c>
      <c r="CB35" s="2">
        <v>3232.0620469999994</v>
      </c>
      <c r="CC35" s="2">
        <v>4935.784681000001</v>
      </c>
      <c r="CD35" s="2">
        <v>4810.5109549999988</v>
      </c>
      <c r="CE35" s="2">
        <v>6313.7956329999988</v>
      </c>
      <c r="CF35" s="2">
        <v>8067.6277540000001</v>
      </c>
      <c r="CG35" s="2">
        <v>7766.9708139999993</v>
      </c>
      <c r="CH35" s="2">
        <v>7065.437968000002</v>
      </c>
      <c r="CI35" s="2">
        <v>11374.854045000002</v>
      </c>
      <c r="CJ35" s="2">
        <v>10873.759147999999</v>
      </c>
      <c r="CK35" s="2">
        <v>12802.974483000004</v>
      </c>
      <c r="CL35" s="2">
        <v>18089.525588999993</v>
      </c>
      <c r="CM35" s="2">
        <v>17939.197121999994</v>
      </c>
      <c r="CN35" s="2">
        <v>15558.996383999998</v>
      </c>
      <c r="CO35" s="2">
        <v>31794.470882999995</v>
      </c>
      <c r="CP35" s="2">
        <v>18164.689822</v>
      </c>
      <c r="CQ35" s="2">
        <v>18089.525592999998</v>
      </c>
      <c r="CR35" s="2">
        <v>24729.032913999992</v>
      </c>
      <c r="CS35" s="2">
        <v>36604.981848999989</v>
      </c>
      <c r="CT35" s="2">
        <v>26382.646051999989</v>
      </c>
      <c r="CU35" s="2">
        <v>25029.689839999995</v>
      </c>
      <c r="CV35" s="2">
        <v>20169.069384000006</v>
      </c>
      <c r="CW35" s="2">
        <v>19818.302964999995</v>
      </c>
      <c r="CX35" s="2">
        <v>22674.54384699999</v>
      </c>
      <c r="CY35" s="2">
        <v>19617.865009000005</v>
      </c>
      <c r="CZ35" s="2">
        <v>19567.75551599999</v>
      </c>
      <c r="DA35" s="2">
        <v>25255.182538000008</v>
      </c>
      <c r="DB35" s="2">
        <v>21947.956255999998</v>
      </c>
      <c r="DC35" s="2">
        <v>19868.412446999999</v>
      </c>
      <c r="DD35" s="2">
        <v>21146.204426999997</v>
      </c>
      <c r="DE35" s="2">
        <v>19517.646022000001</v>
      </c>
      <c r="DF35" s="2">
        <v>28361.970873999991</v>
      </c>
      <c r="DG35" s="2">
        <v>31594.032923999985</v>
      </c>
      <c r="DH35" s="2">
        <v>30742.171603000003</v>
      </c>
      <c r="DI35" s="2">
        <v>36730.255565000007</v>
      </c>
      <c r="DJ35" s="2">
        <v>33723.68620299999</v>
      </c>
      <c r="DK35" s="2">
        <v>44171.514718999992</v>
      </c>
      <c r="DL35" s="2">
        <v>31994.908833999987</v>
      </c>
      <c r="DM35" s="2">
        <v>27660.438016999989</v>
      </c>
      <c r="DN35" s="2">
        <v>27735.602249999989</v>
      </c>
      <c r="DO35" s="2">
        <v>26933.850413999993</v>
      </c>
      <c r="DP35" s="2">
        <v>34224.781096999992</v>
      </c>
      <c r="DQ35" s="2">
        <v>31143.047515999991</v>
      </c>
      <c r="DR35" s="2">
        <v>41991.751928000005</v>
      </c>
      <c r="DS35" s="1"/>
      <c r="DT35" s="1"/>
      <c r="DU35" s="1"/>
      <c r="DV35" s="1"/>
      <c r="DW35" s="1"/>
      <c r="DX35" s="1">
        <v>90</v>
      </c>
      <c r="DY35" s="1">
        <v>2370</v>
      </c>
      <c r="DZ35" s="1">
        <v>6090</v>
      </c>
      <c r="EA35" s="1">
        <v>4740</v>
      </c>
      <c r="EB35" s="1">
        <v>4380</v>
      </c>
      <c r="EC35" s="1">
        <v>7560</v>
      </c>
      <c r="ED35" s="1">
        <v>6900</v>
      </c>
      <c r="EE35" s="1">
        <v>8340</v>
      </c>
      <c r="EF35" s="1">
        <v>4080</v>
      </c>
      <c r="EG35" s="1">
        <v>3870</v>
      </c>
      <c r="EH35" s="1">
        <v>5640</v>
      </c>
      <c r="EI35" s="1">
        <v>8760</v>
      </c>
      <c r="EJ35" s="1">
        <v>3300</v>
      </c>
      <c r="EK35" s="1">
        <v>5580</v>
      </c>
      <c r="EL35" s="1">
        <v>4470</v>
      </c>
      <c r="EM35" s="1">
        <v>6540</v>
      </c>
      <c r="EN35" s="1">
        <v>8520</v>
      </c>
      <c r="EO35" s="1">
        <v>8370</v>
      </c>
      <c r="EP35" s="1">
        <v>7530</v>
      </c>
      <c r="EQ35" s="1">
        <v>12930</v>
      </c>
      <c r="ER35" s="1">
        <v>12060</v>
      </c>
      <c r="ES35" s="1">
        <v>14460</v>
      </c>
      <c r="ET35" s="1">
        <v>17760</v>
      </c>
      <c r="EU35" s="1">
        <v>17910</v>
      </c>
      <c r="EV35" s="1">
        <v>16830</v>
      </c>
      <c r="EW35" s="1">
        <v>26730</v>
      </c>
      <c r="EX35" s="1">
        <v>17760</v>
      </c>
      <c r="EY35" s="1">
        <v>15000</v>
      </c>
      <c r="EZ35" s="1">
        <v>21210</v>
      </c>
      <c r="FA35" s="1">
        <v>31380</v>
      </c>
      <c r="FB35" s="1">
        <v>22830</v>
      </c>
      <c r="FC35" s="1">
        <v>21210</v>
      </c>
      <c r="FD35" s="1">
        <v>18060</v>
      </c>
      <c r="FE35" s="1">
        <v>18840</v>
      </c>
      <c r="FF35" s="1">
        <v>20730</v>
      </c>
      <c r="FG35" s="1">
        <v>16860</v>
      </c>
      <c r="FH35" s="1">
        <v>18060</v>
      </c>
      <c r="FI35" s="1">
        <v>20520</v>
      </c>
      <c r="FJ35" s="1">
        <v>19590</v>
      </c>
      <c r="FK35" s="1">
        <v>17790</v>
      </c>
      <c r="FL35" s="1">
        <v>17040</v>
      </c>
      <c r="FM35" s="1">
        <v>17430</v>
      </c>
      <c r="FN35" s="1">
        <v>22830</v>
      </c>
      <c r="FO35" s="1">
        <v>27360</v>
      </c>
      <c r="FP35" s="1">
        <v>27780</v>
      </c>
      <c r="FQ35" s="1">
        <v>32250</v>
      </c>
      <c r="FR35" s="1">
        <v>32490</v>
      </c>
      <c r="FS35" s="1">
        <v>42090</v>
      </c>
      <c r="FT35" s="1">
        <v>29760</v>
      </c>
      <c r="FU35" s="1">
        <v>27060</v>
      </c>
      <c r="FV35" s="1">
        <v>26070</v>
      </c>
      <c r="FW35" s="1">
        <v>24450</v>
      </c>
      <c r="FX35" s="1">
        <v>30930</v>
      </c>
      <c r="FY35" s="1">
        <v>27870</v>
      </c>
      <c r="FZ35" s="1">
        <v>41670</v>
      </c>
    </row>
    <row r="36" spans="1:182" x14ac:dyDescent="0.2">
      <c r="A36" t="s">
        <v>95</v>
      </c>
      <c r="B36" t="s">
        <v>39</v>
      </c>
      <c r="C36" s="2">
        <v>12642599.62000001</v>
      </c>
      <c r="D36" s="2">
        <v>15053985.62000002</v>
      </c>
      <c r="E36" s="2">
        <v>17781970.580000017</v>
      </c>
      <c r="F36" s="2">
        <v>20430629.079999991</v>
      </c>
      <c r="G36" s="2">
        <v>19942946.220000006</v>
      </c>
      <c r="H36" s="2">
        <v>21996224.719999984</v>
      </c>
      <c r="I36" s="2">
        <v>20735616.960000008</v>
      </c>
      <c r="J36" s="2">
        <v>21076348.270000011</v>
      </c>
      <c r="K36" s="2">
        <v>23698881.00999999</v>
      </c>
      <c r="L36" s="2">
        <v>25210636.750000011</v>
      </c>
      <c r="M36" s="2">
        <v>27052520.389999993</v>
      </c>
      <c r="N36" s="2">
        <v>32754891.200000025</v>
      </c>
      <c r="O36" s="2">
        <v>30210594.910000019</v>
      </c>
      <c r="P36" s="2">
        <v>31345839.820000008</v>
      </c>
      <c r="Q36" s="2">
        <v>36907163.639999986</v>
      </c>
      <c r="R36" s="2">
        <v>38321213.559999987</v>
      </c>
      <c r="S36" s="2">
        <v>38582172.25</v>
      </c>
      <c r="T36" s="2">
        <v>38478061.839999989</v>
      </c>
      <c r="U36" s="2">
        <v>37751202.999999985</v>
      </c>
      <c r="V36" s="2">
        <v>39491538.769999996</v>
      </c>
      <c r="W36" s="2">
        <v>43158556.850000009</v>
      </c>
      <c r="X36" s="2">
        <v>46702949.409999996</v>
      </c>
      <c r="Y36" s="2">
        <v>52444658.360000037</v>
      </c>
      <c r="Z36" s="2">
        <v>60029720.370000027</v>
      </c>
      <c r="AA36" s="2">
        <v>54104316.39000003</v>
      </c>
      <c r="AB36" s="2">
        <v>59826230.689999983</v>
      </c>
      <c r="AC36" s="2">
        <v>65451496.979999989</v>
      </c>
      <c r="AD36" s="2">
        <v>67599938.330000073</v>
      </c>
      <c r="AE36" s="2">
        <v>72969063.48999998</v>
      </c>
      <c r="AF36" s="2">
        <v>69378757.640000015</v>
      </c>
      <c r="AG36" s="2">
        <v>69737026.3699999</v>
      </c>
      <c r="AH36" s="2">
        <v>71672220.530000001</v>
      </c>
      <c r="AI36" s="2">
        <v>73228241.950000048</v>
      </c>
      <c r="AJ36" s="2">
        <v>82440982.050000027</v>
      </c>
      <c r="AK36" s="2">
        <v>87428861.150000006</v>
      </c>
      <c r="AL36" s="2">
        <v>98195421.88000001</v>
      </c>
      <c r="AM36" s="2">
        <v>90221441.899999976</v>
      </c>
      <c r="AN36" s="2">
        <v>85906534.639999956</v>
      </c>
      <c r="AO36" s="2">
        <v>96528990.490000054</v>
      </c>
      <c r="AP36" s="2">
        <v>103243777.00000003</v>
      </c>
      <c r="AQ36" s="2">
        <v>98196447.270000041</v>
      </c>
      <c r="AR36" s="2">
        <v>92955626.380000055</v>
      </c>
      <c r="AS36" s="2">
        <v>96657177.130000025</v>
      </c>
      <c r="AT36" s="2">
        <v>93802747.129999936</v>
      </c>
      <c r="AU36" s="2">
        <v>101451783.53999996</v>
      </c>
      <c r="AV36" s="2">
        <v>109579836.19999996</v>
      </c>
      <c r="AW36" s="2">
        <v>113650565.34999998</v>
      </c>
      <c r="AX36" s="2">
        <v>134800623.87000015</v>
      </c>
      <c r="AY36" s="2">
        <v>120573895.05999994</v>
      </c>
      <c r="AZ36" s="2">
        <v>130407202.88999994</v>
      </c>
      <c r="BA36" s="2">
        <v>141588339.12000006</v>
      </c>
      <c r="BB36" s="2">
        <v>156506100.04000014</v>
      </c>
      <c r="BC36" s="2">
        <v>132293892.30999991</v>
      </c>
      <c r="BD36" s="2">
        <v>124227200.74999994</v>
      </c>
      <c r="BE36" s="2">
        <v>127635811.37999977</v>
      </c>
      <c r="BF36" s="2">
        <v>120979838.07999997</v>
      </c>
      <c r="BG36" s="2">
        <v>129669192.10999992</v>
      </c>
      <c r="BH36" s="2">
        <v>138689020.35000008</v>
      </c>
      <c r="BI36" s="2">
        <v>134984100.9300001</v>
      </c>
      <c r="BJ36" s="2">
        <v>212441247.41999999</v>
      </c>
      <c r="BK36" s="2">
        <v>2399837.3941640002</v>
      </c>
      <c r="BL36" s="2">
        <v>2848736.9897550056</v>
      </c>
      <c r="BM36" s="2">
        <v>3348854.7470230032</v>
      </c>
      <c r="BN36" s="2">
        <v>3881355.7617359972</v>
      </c>
      <c r="BO36" s="2">
        <v>3795336.5597650008</v>
      </c>
      <c r="BP36" s="2">
        <v>4194859.5174159966</v>
      </c>
      <c r="BQ36" s="2">
        <v>3947218.4216339989</v>
      </c>
      <c r="BR36" s="2">
        <v>4023679.238517995</v>
      </c>
      <c r="BS36" s="2">
        <v>4518585.6088960022</v>
      </c>
      <c r="BT36" s="2">
        <v>4887328.8128059972</v>
      </c>
      <c r="BU36" s="2">
        <v>5355865.0645029992</v>
      </c>
      <c r="BV36" s="2">
        <v>6551709.2339799888</v>
      </c>
      <c r="BW36" s="2">
        <v>5937429.5328889992</v>
      </c>
      <c r="BX36" s="2">
        <v>6179264.1915959865</v>
      </c>
      <c r="BY36" s="2">
        <v>7313292.0424669953</v>
      </c>
      <c r="BZ36" s="2">
        <v>7557638.4393039998</v>
      </c>
      <c r="CA36" s="2">
        <v>7628349.1922790045</v>
      </c>
      <c r="CB36" s="2">
        <v>7678583.9552630018</v>
      </c>
      <c r="CC36" s="2">
        <v>7529226.358898988</v>
      </c>
      <c r="CD36" s="2">
        <v>7975820.9180079903</v>
      </c>
      <c r="CE36" s="2">
        <v>8673088.1970420033</v>
      </c>
      <c r="CF36" s="2">
        <v>9379074.5271049719</v>
      </c>
      <c r="CG36" s="2">
        <v>10517418.057729991</v>
      </c>
      <c r="CH36" s="2">
        <v>11996456.005654994</v>
      </c>
      <c r="CI36" s="2">
        <v>10697849.801092993</v>
      </c>
      <c r="CJ36" s="2">
        <v>11796775.954752993</v>
      </c>
      <c r="CK36" s="2">
        <v>12402192.539955987</v>
      </c>
      <c r="CL36" s="2">
        <v>12316599.268637003</v>
      </c>
      <c r="CM36" s="2">
        <v>12979121.880572012</v>
      </c>
      <c r="CN36" s="2">
        <v>12353561.280668987</v>
      </c>
      <c r="CO36" s="2">
        <v>12349759.223142998</v>
      </c>
      <c r="CP36" s="2">
        <v>12654017.778120996</v>
      </c>
      <c r="CQ36" s="2">
        <v>12901702.719697999</v>
      </c>
      <c r="CR36" s="2">
        <v>14520734.053142995</v>
      </c>
      <c r="CS36" s="2">
        <v>15405692.687748991</v>
      </c>
      <c r="CT36" s="2">
        <v>17462480.519171987</v>
      </c>
      <c r="CU36" s="2">
        <v>15680267.63393099</v>
      </c>
      <c r="CV36" s="2">
        <v>14893586.235089991</v>
      </c>
      <c r="CW36" s="2">
        <v>16503422.477295998</v>
      </c>
      <c r="CX36" s="2">
        <v>17539968.580491006</v>
      </c>
      <c r="CY36" s="2">
        <v>16601749.82246102</v>
      </c>
      <c r="CZ36" s="2">
        <v>15966392.817347992</v>
      </c>
      <c r="DA36" s="2">
        <v>16499181.961609004</v>
      </c>
      <c r="DB36" s="2">
        <v>16010489.167873986</v>
      </c>
      <c r="DC36" s="2">
        <v>17168400.453949984</v>
      </c>
      <c r="DD36" s="2">
        <v>18476452.297188036</v>
      </c>
      <c r="DE36" s="2">
        <v>19263202.596542995</v>
      </c>
      <c r="DF36" s="2">
        <v>22816673.179756019</v>
      </c>
      <c r="DG36" s="2">
        <v>20424558.909781974</v>
      </c>
      <c r="DH36" s="2">
        <v>21897063.833104022</v>
      </c>
      <c r="DI36" s="2">
        <v>23406580.877723005</v>
      </c>
      <c r="DJ36" s="2">
        <v>25011399.907235045</v>
      </c>
      <c r="DK36" s="2">
        <v>21266943.269503042</v>
      </c>
      <c r="DL36" s="2">
        <v>20030366.348947003</v>
      </c>
      <c r="DM36" s="2">
        <v>20457111.286635023</v>
      </c>
      <c r="DN36" s="2">
        <v>19274896.898162976</v>
      </c>
      <c r="DO36" s="2">
        <v>20703462.063084975</v>
      </c>
      <c r="DP36" s="2">
        <v>22086941.214930966</v>
      </c>
      <c r="DQ36" s="2">
        <v>21649172.189610016</v>
      </c>
      <c r="DR36" s="2">
        <v>33679163.971619993</v>
      </c>
      <c r="DS36" s="1">
        <v>2740290</v>
      </c>
      <c r="DT36" s="1">
        <v>3229710</v>
      </c>
      <c r="DU36" s="1">
        <v>3794670</v>
      </c>
      <c r="DV36" s="1">
        <v>4428660</v>
      </c>
      <c r="DW36" s="1">
        <v>4367880</v>
      </c>
      <c r="DX36" s="1">
        <v>4784580</v>
      </c>
      <c r="DY36" s="1">
        <v>4480980</v>
      </c>
      <c r="DZ36" s="1">
        <v>4594260</v>
      </c>
      <c r="EA36" s="1">
        <v>5161230</v>
      </c>
      <c r="EB36" s="1">
        <v>5544630</v>
      </c>
      <c r="EC36" s="1">
        <v>6063090</v>
      </c>
      <c r="ED36" s="1">
        <v>7429050</v>
      </c>
      <c r="EE36" s="1">
        <v>6741510</v>
      </c>
      <c r="EF36" s="1">
        <v>7046160</v>
      </c>
      <c r="EG36" s="1">
        <v>8273970</v>
      </c>
      <c r="EH36" s="1">
        <v>8543340</v>
      </c>
      <c r="EI36" s="1">
        <v>8676090</v>
      </c>
      <c r="EJ36" s="1">
        <v>8671800</v>
      </c>
      <c r="EK36" s="1">
        <v>8540160</v>
      </c>
      <c r="EL36" s="1">
        <v>9019110</v>
      </c>
      <c r="EM36" s="1">
        <v>9781500</v>
      </c>
      <c r="EN36" s="1">
        <v>10614750</v>
      </c>
      <c r="EO36" s="1">
        <v>11896470</v>
      </c>
      <c r="EP36" s="1">
        <v>13606800</v>
      </c>
      <c r="EQ36" s="1">
        <v>11999160</v>
      </c>
      <c r="ER36" s="1">
        <v>13333320</v>
      </c>
      <c r="ES36" s="1">
        <v>13943040</v>
      </c>
      <c r="ET36" s="1">
        <v>13919910</v>
      </c>
      <c r="EU36" s="1">
        <v>14551230</v>
      </c>
      <c r="EV36" s="1">
        <v>13904910</v>
      </c>
      <c r="EW36" s="1">
        <v>13859970</v>
      </c>
      <c r="EX36" s="1">
        <v>14323950</v>
      </c>
      <c r="EY36" s="1">
        <v>14592840</v>
      </c>
      <c r="EZ36" s="1">
        <v>16433040</v>
      </c>
      <c r="FA36" s="1">
        <v>17402550</v>
      </c>
      <c r="FB36" s="1">
        <v>19654830</v>
      </c>
      <c r="FC36" s="1">
        <v>17706690</v>
      </c>
      <c r="FD36" s="1">
        <v>16832460</v>
      </c>
      <c r="FE36" s="1">
        <v>18723330</v>
      </c>
      <c r="FF36" s="1">
        <v>19895700</v>
      </c>
      <c r="FG36" s="1">
        <v>18820830</v>
      </c>
      <c r="FH36" s="1">
        <v>17947200</v>
      </c>
      <c r="FI36" s="1">
        <v>18700590</v>
      </c>
      <c r="FJ36" s="1">
        <v>18160890</v>
      </c>
      <c r="FK36" s="1">
        <v>19521000</v>
      </c>
      <c r="FL36" s="1">
        <v>21043020</v>
      </c>
      <c r="FM36" s="1">
        <v>21917340</v>
      </c>
      <c r="FN36" s="1">
        <v>25884360</v>
      </c>
      <c r="FO36" s="1">
        <v>23108190</v>
      </c>
      <c r="FP36" s="1">
        <v>24912450</v>
      </c>
      <c r="FQ36" s="1">
        <v>26398230</v>
      </c>
      <c r="FR36" s="1">
        <v>28310130</v>
      </c>
      <c r="FS36" s="1">
        <v>24079590</v>
      </c>
      <c r="FT36" s="1">
        <v>22699140</v>
      </c>
      <c r="FU36" s="1">
        <v>23154180</v>
      </c>
      <c r="FV36" s="1">
        <v>21805320</v>
      </c>
      <c r="FW36" s="1">
        <v>23434230</v>
      </c>
      <c r="FX36" s="1">
        <v>24955470</v>
      </c>
      <c r="FY36" s="1">
        <v>24400290</v>
      </c>
      <c r="FZ36" s="1">
        <v>37821570</v>
      </c>
    </row>
    <row r="37" spans="1:182" x14ac:dyDescent="0.2">
      <c r="A37" t="s">
        <v>96</v>
      </c>
      <c r="B37" t="s">
        <v>48</v>
      </c>
      <c r="S37" s="1"/>
      <c r="T37" s="1"/>
      <c r="U37" s="2">
        <v>57617.209999999992</v>
      </c>
      <c r="V37" s="2">
        <v>33037.050000000003</v>
      </c>
      <c r="W37" s="2">
        <v>200792.0500000001</v>
      </c>
      <c r="X37" s="2">
        <v>422346.77999999997</v>
      </c>
      <c r="Y37" s="2">
        <v>546180.39999999991</v>
      </c>
      <c r="Z37" s="2">
        <v>585742.4700000002</v>
      </c>
      <c r="AA37" s="2">
        <v>370904.20999999985</v>
      </c>
      <c r="AB37" s="2">
        <v>524297.97000000032</v>
      </c>
      <c r="AC37" s="2">
        <v>563693.19999999972</v>
      </c>
      <c r="AD37" s="2">
        <v>473603.54000000015</v>
      </c>
      <c r="AE37" s="2">
        <v>458717.73999999987</v>
      </c>
      <c r="AF37" s="2">
        <v>317675.00000000012</v>
      </c>
      <c r="AG37" s="2">
        <v>354156.39</v>
      </c>
      <c r="AH37" s="2">
        <v>301341.18999999994</v>
      </c>
      <c r="AI37" s="2">
        <v>441095.98999999993</v>
      </c>
      <c r="AJ37" s="2">
        <v>263035.41000000003</v>
      </c>
      <c r="AK37" s="2">
        <v>357598.36999999982</v>
      </c>
      <c r="AL37" s="2">
        <v>519763.64999999991</v>
      </c>
      <c r="AM37" s="2">
        <v>494283.73000000004</v>
      </c>
      <c r="AN37" s="2">
        <v>503128.22</v>
      </c>
      <c r="AO37" s="2">
        <v>705889.71</v>
      </c>
      <c r="AP37" s="2">
        <v>947980.37000000058</v>
      </c>
      <c r="AQ37" s="2">
        <v>697436.23999999964</v>
      </c>
      <c r="AR37" s="2">
        <v>720162.1199999993</v>
      </c>
      <c r="AS37" s="2">
        <v>810023.7300000001</v>
      </c>
      <c r="AT37" s="2">
        <v>812389.6</v>
      </c>
      <c r="AU37" s="2">
        <v>983022.65000000049</v>
      </c>
      <c r="AV37" s="2">
        <v>1041042.1599999998</v>
      </c>
      <c r="AW37" s="2">
        <v>1067723.81</v>
      </c>
      <c r="AX37" s="2">
        <v>1281753.6099999996</v>
      </c>
      <c r="AY37" s="2">
        <v>1248504.4899999993</v>
      </c>
      <c r="AZ37" s="2">
        <v>1144213.3599999994</v>
      </c>
      <c r="BA37" s="2">
        <v>1358914.5200000012</v>
      </c>
      <c r="BB37" s="2">
        <v>1467290.1000000003</v>
      </c>
      <c r="BC37" s="2">
        <v>1901891.5100000002</v>
      </c>
      <c r="BD37" s="2">
        <v>1828374.7300000004</v>
      </c>
      <c r="BE37" s="2">
        <v>1967317.5500000017</v>
      </c>
      <c r="BF37" s="2">
        <v>2230620.73</v>
      </c>
      <c r="BG37" s="2">
        <v>2024365.0700000003</v>
      </c>
      <c r="BH37" s="2">
        <v>2242772.6199999996</v>
      </c>
      <c r="BI37" s="2">
        <v>2616623.870000002</v>
      </c>
      <c r="BJ37" s="2">
        <v>3499720.3699999996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2">
        <v>9195.0912580000004</v>
      </c>
      <c r="CD37" s="2">
        <v>6113.3576720000001</v>
      </c>
      <c r="CE37" s="2">
        <v>37632.226376000021</v>
      </c>
      <c r="CF37" s="2">
        <v>78296.076869000011</v>
      </c>
      <c r="CG37" s="2">
        <v>99893.266737000056</v>
      </c>
      <c r="CH37" s="2">
        <v>106156.95289</v>
      </c>
      <c r="CI37" s="2">
        <v>66520.34691800001</v>
      </c>
      <c r="CJ37" s="2">
        <v>93178.595181000012</v>
      </c>
      <c r="CK37" s="2">
        <v>100594.79958500002</v>
      </c>
      <c r="CL37" s="2">
        <v>85336.460120000076</v>
      </c>
      <c r="CM37" s="2">
        <v>83432.299525000009</v>
      </c>
      <c r="CN37" s="2">
        <v>64265.419885999989</v>
      </c>
      <c r="CO37" s="2">
        <v>78772.117026000007</v>
      </c>
      <c r="CP37" s="2">
        <v>74437.646207999976</v>
      </c>
      <c r="CQ37" s="2">
        <v>101496.77039100003</v>
      </c>
      <c r="CR37" s="2">
        <v>62035.547622000042</v>
      </c>
      <c r="CS37" s="2">
        <v>76416.971028000029</v>
      </c>
      <c r="CT37" s="2">
        <v>95809.343359000035</v>
      </c>
      <c r="CU37" s="2">
        <v>87215.565949999975</v>
      </c>
      <c r="CV37" s="2">
        <v>84885.474710000039</v>
      </c>
      <c r="CW37" s="2">
        <v>117206.09525799994</v>
      </c>
      <c r="CX37" s="2">
        <v>162254.526041</v>
      </c>
      <c r="CY37" s="2">
        <v>116980.60252200003</v>
      </c>
      <c r="CZ37" s="2">
        <v>121615.73026300002</v>
      </c>
      <c r="DA37" s="2">
        <v>138878.4493009999</v>
      </c>
      <c r="DB37" s="2">
        <v>139078.88724199985</v>
      </c>
      <c r="DC37" s="2">
        <v>165862.40924399986</v>
      </c>
      <c r="DD37" s="2">
        <v>180344.05161399985</v>
      </c>
      <c r="DE37" s="2">
        <v>183526.00418499974</v>
      </c>
      <c r="DF37" s="2">
        <v>224941.49703300005</v>
      </c>
      <c r="DG37" s="2">
        <v>219404.39845000015</v>
      </c>
      <c r="DH37" s="2">
        <v>200688.50423699981</v>
      </c>
      <c r="DI37" s="2">
        <v>240099.61749899987</v>
      </c>
      <c r="DJ37" s="2">
        <v>263300.3109989998</v>
      </c>
      <c r="DK37" s="2">
        <v>349613.90620099986</v>
      </c>
      <c r="DL37" s="2">
        <v>337286.97186800034</v>
      </c>
      <c r="DM37" s="2">
        <v>369782.97561700031</v>
      </c>
      <c r="DN37" s="2">
        <v>419241.0414970002</v>
      </c>
      <c r="DO37" s="2">
        <v>395915.07426999975</v>
      </c>
      <c r="DP37" s="2">
        <v>445548.52333099965</v>
      </c>
      <c r="DQ37" s="2">
        <v>515827.08199999959</v>
      </c>
      <c r="DR37" s="2">
        <v>673396.37087799993</v>
      </c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>
        <v>11010</v>
      </c>
      <c r="EL37" s="1">
        <v>7320</v>
      </c>
      <c r="EM37" s="1">
        <v>45060</v>
      </c>
      <c r="EN37" s="1">
        <v>93750</v>
      </c>
      <c r="EO37" s="1">
        <v>119610</v>
      </c>
      <c r="EP37" s="1">
        <v>127110</v>
      </c>
      <c r="EQ37" s="1">
        <v>79650</v>
      </c>
      <c r="ER37" s="1">
        <v>111570</v>
      </c>
      <c r="ES37" s="1">
        <v>120450</v>
      </c>
      <c r="ET37" s="1">
        <v>102180</v>
      </c>
      <c r="EU37" s="1">
        <v>99900</v>
      </c>
      <c r="EV37" s="1">
        <v>76950</v>
      </c>
      <c r="EW37" s="1">
        <v>94320</v>
      </c>
      <c r="EX37" s="1">
        <v>89130</v>
      </c>
      <c r="EY37" s="1">
        <v>121530</v>
      </c>
      <c r="EZ37" s="1">
        <v>74280</v>
      </c>
      <c r="FA37" s="1">
        <v>91500</v>
      </c>
      <c r="FB37" s="1">
        <v>114720</v>
      </c>
      <c r="FC37" s="1">
        <v>104430</v>
      </c>
      <c r="FD37" s="1">
        <v>101640</v>
      </c>
      <c r="FE37" s="1">
        <v>140340</v>
      </c>
      <c r="FF37" s="1">
        <v>183510</v>
      </c>
      <c r="FG37" s="1">
        <v>136110</v>
      </c>
      <c r="FH37" s="1">
        <v>140460</v>
      </c>
      <c r="FI37" s="1">
        <v>158580</v>
      </c>
      <c r="FJ37" s="1">
        <v>158670</v>
      </c>
      <c r="FK37" s="1">
        <v>191940</v>
      </c>
      <c r="FL37" s="1">
        <v>200520</v>
      </c>
      <c r="FM37" s="1">
        <v>211200</v>
      </c>
      <c r="FN37" s="1">
        <v>256620</v>
      </c>
      <c r="FO37" s="1">
        <v>250020</v>
      </c>
      <c r="FP37" s="1">
        <v>230880</v>
      </c>
      <c r="FQ37" s="1">
        <v>270120</v>
      </c>
      <c r="FR37" s="1">
        <v>290700</v>
      </c>
      <c r="FS37" s="1">
        <v>381060</v>
      </c>
      <c r="FT37" s="1">
        <v>368790</v>
      </c>
      <c r="FU37" s="1">
        <v>397020</v>
      </c>
      <c r="FV37" s="1">
        <v>452940</v>
      </c>
      <c r="FW37" s="1">
        <v>408270</v>
      </c>
      <c r="FX37" s="1">
        <v>455370</v>
      </c>
      <c r="FY37" s="1">
        <v>538260</v>
      </c>
      <c r="FZ37" s="1">
        <v>714420</v>
      </c>
    </row>
    <row r="38" spans="1:182" x14ac:dyDescent="0.2">
      <c r="A38" t="s">
        <v>77</v>
      </c>
      <c r="B38" t="s">
        <v>32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2">
        <v>243.87</v>
      </c>
      <c r="AK38" s="2">
        <v>0</v>
      </c>
      <c r="AL38" s="2">
        <v>0</v>
      </c>
      <c r="AM38" s="2">
        <v>0</v>
      </c>
      <c r="AN38" s="2">
        <v>8325.9</v>
      </c>
      <c r="AO38" s="2">
        <v>0</v>
      </c>
      <c r="AP38" s="2">
        <v>210.76</v>
      </c>
      <c r="AQ38" s="2">
        <v>2347.5699999999997</v>
      </c>
      <c r="AR38" s="2">
        <v>24221.65</v>
      </c>
      <c r="AS38" s="2">
        <v>126560.89000000001</v>
      </c>
      <c r="AT38" s="2">
        <v>79212.94</v>
      </c>
      <c r="AU38" s="2">
        <v>72763.789999999994</v>
      </c>
      <c r="AV38" s="2">
        <v>119913.46000000005</v>
      </c>
      <c r="AW38" s="2">
        <v>137666.26999999999</v>
      </c>
      <c r="AX38" s="2">
        <v>171919.12999999998</v>
      </c>
      <c r="AY38" s="2">
        <v>164859.30000000008</v>
      </c>
      <c r="AZ38" s="2">
        <v>209593.18</v>
      </c>
      <c r="BA38" s="2">
        <v>120091.87</v>
      </c>
      <c r="BB38" s="2">
        <v>96591.360000000015</v>
      </c>
      <c r="BC38" s="2">
        <v>76863.450000000012</v>
      </c>
      <c r="BD38" s="2">
        <v>42794.659999999996</v>
      </c>
      <c r="BE38" s="2">
        <v>36980.710000000006</v>
      </c>
      <c r="BF38" s="2">
        <v>21406.400000000001</v>
      </c>
      <c r="BG38" s="2">
        <v>26353.680000000004</v>
      </c>
      <c r="BH38" s="2">
        <v>40516.04</v>
      </c>
      <c r="BI38" s="2">
        <v>48773.540000000008</v>
      </c>
      <c r="BJ38" s="2">
        <v>101127.26000000001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2">
        <v>150.32846699999999</v>
      </c>
      <c r="CS38" s="2">
        <v>0</v>
      </c>
      <c r="CT38" s="2">
        <v>0</v>
      </c>
      <c r="CU38" s="2">
        <v>0</v>
      </c>
      <c r="CV38" s="2">
        <v>2254.9270150000002</v>
      </c>
      <c r="CW38" s="2">
        <v>0</v>
      </c>
      <c r="CX38" s="2">
        <v>50.109489000000004</v>
      </c>
      <c r="CY38" s="2">
        <v>551.20438100000001</v>
      </c>
      <c r="CZ38" s="2">
        <v>4810.5109650000004</v>
      </c>
      <c r="DA38" s="2">
        <v>37431.788443000012</v>
      </c>
      <c r="DB38" s="2">
        <v>27284.616872999999</v>
      </c>
      <c r="DC38" s="2">
        <v>24453.430727000003</v>
      </c>
      <c r="DD38" s="2">
        <v>40989.562163000017</v>
      </c>
      <c r="DE38" s="2">
        <v>43369.762902999995</v>
      </c>
      <c r="DF38" s="2">
        <v>53567.043954999986</v>
      </c>
      <c r="DG38" s="2">
        <v>54594.288470000007</v>
      </c>
      <c r="DH38" s="2">
        <v>54318.686280000002</v>
      </c>
      <c r="DI38" s="2">
        <v>24979.580349999997</v>
      </c>
      <c r="DJ38" s="2">
        <v>19517.646027999999</v>
      </c>
      <c r="DK38" s="2">
        <v>16335.693471</v>
      </c>
      <c r="DL38" s="2">
        <v>9094.8722840000009</v>
      </c>
      <c r="DM38" s="2">
        <v>8217.9562210000004</v>
      </c>
      <c r="DN38" s="2">
        <v>5411.8248239999994</v>
      </c>
      <c r="DO38" s="2">
        <v>7591.5876040000048</v>
      </c>
      <c r="DP38" s="2">
        <v>14331.313897</v>
      </c>
      <c r="DQ38" s="2">
        <v>17087.335811000004</v>
      </c>
      <c r="DR38" s="2">
        <v>32145.237319999997</v>
      </c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>
        <v>90</v>
      </c>
      <c r="FA38" s="1">
        <v>0</v>
      </c>
      <c r="FB38" s="1">
        <v>0</v>
      </c>
      <c r="FC38" s="1">
        <v>0</v>
      </c>
      <c r="FD38" s="1">
        <v>1350</v>
      </c>
      <c r="FE38" s="1">
        <v>0</v>
      </c>
      <c r="FF38" s="1">
        <v>30</v>
      </c>
      <c r="FG38" s="1">
        <v>330</v>
      </c>
      <c r="FH38" s="1">
        <v>2880</v>
      </c>
      <c r="FI38" s="1">
        <v>24390</v>
      </c>
      <c r="FJ38" s="1">
        <v>20040</v>
      </c>
      <c r="FK38" s="1">
        <v>20970</v>
      </c>
      <c r="FL38" s="1">
        <v>33510</v>
      </c>
      <c r="FM38" s="1">
        <v>40620</v>
      </c>
      <c r="FN38" s="1">
        <v>51480</v>
      </c>
      <c r="FO38" s="1">
        <v>48540</v>
      </c>
      <c r="FP38" s="1">
        <v>48990</v>
      </c>
      <c r="FQ38" s="1">
        <v>21900</v>
      </c>
      <c r="FR38" s="1">
        <v>17640</v>
      </c>
      <c r="FS38" s="1">
        <v>15660</v>
      </c>
      <c r="FT38" s="1">
        <v>7590</v>
      </c>
      <c r="FU38" s="1">
        <v>7920</v>
      </c>
      <c r="FV38" s="1">
        <v>4980</v>
      </c>
      <c r="FW38" s="1">
        <v>8130</v>
      </c>
      <c r="FX38" s="1">
        <v>13950</v>
      </c>
      <c r="FY38" s="1">
        <v>16710</v>
      </c>
      <c r="FZ38" s="1">
        <v>34800</v>
      </c>
    </row>
    <row r="39" spans="1:182" x14ac:dyDescent="0.2">
      <c r="A39" t="s">
        <v>77</v>
      </c>
      <c r="B39" t="s">
        <v>35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2">
        <v>892.43000000000006</v>
      </c>
      <c r="BE39" s="2">
        <v>0</v>
      </c>
      <c r="BF39" s="2">
        <v>0</v>
      </c>
      <c r="BG39" s="2">
        <v>0</v>
      </c>
      <c r="BH39" s="2">
        <v>960</v>
      </c>
      <c r="BI39" s="2">
        <v>0</v>
      </c>
      <c r="BJ39" s="2">
        <v>37700.06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2">
        <v>250.54744499999998</v>
      </c>
      <c r="DM39" s="2">
        <v>0</v>
      </c>
      <c r="DN39" s="2">
        <v>0</v>
      </c>
      <c r="DO39" s="2">
        <v>0</v>
      </c>
      <c r="DP39" s="2">
        <v>200.43795600000001</v>
      </c>
      <c r="DQ39" s="2">
        <v>0</v>
      </c>
      <c r="DR39" s="2">
        <v>10347.609520999998</v>
      </c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>
        <v>150</v>
      </c>
      <c r="FU39" s="1">
        <v>0</v>
      </c>
      <c r="FV39" s="1">
        <v>0</v>
      </c>
      <c r="FW39" s="1">
        <v>0</v>
      </c>
      <c r="FX39" s="1">
        <v>240</v>
      </c>
      <c r="FY39" s="1">
        <v>0</v>
      </c>
      <c r="FZ39" s="1">
        <v>12180</v>
      </c>
    </row>
    <row r="40" spans="1:182" x14ac:dyDescent="0.2">
      <c r="A40" t="s">
        <v>77</v>
      </c>
      <c r="B40" t="s">
        <v>36</v>
      </c>
      <c r="K40" s="2">
        <v>2729.43</v>
      </c>
      <c r="L40" s="2">
        <v>1217.2</v>
      </c>
      <c r="M40" s="2">
        <v>0</v>
      </c>
      <c r="N40" s="2">
        <v>4849.32</v>
      </c>
      <c r="O40" s="2">
        <v>2685.54</v>
      </c>
      <c r="P40" s="2">
        <v>11230.94</v>
      </c>
      <c r="Q40" s="2">
        <v>22592.61</v>
      </c>
      <c r="R40" s="2">
        <v>29854.060000000005</v>
      </c>
      <c r="S40" s="2">
        <v>44191.710000000006</v>
      </c>
      <c r="T40" s="2">
        <v>57086.25</v>
      </c>
      <c r="U40" s="2">
        <v>49235.68</v>
      </c>
      <c r="V40" s="2">
        <v>32521.759999999998</v>
      </c>
      <c r="W40" s="2">
        <v>94470.62</v>
      </c>
      <c r="X40" s="2">
        <v>63296.639999999992</v>
      </c>
      <c r="Y40" s="2">
        <v>110300.74000000002</v>
      </c>
      <c r="Z40" s="2">
        <v>83554.03</v>
      </c>
      <c r="AA40" s="2">
        <v>56621.569999999985</v>
      </c>
      <c r="AB40" s="2">
        <v>85772.650000000009</v>
      </c>
      <c r="AC40" s="2">
        <v>75028.37999999999</v>
      </c>
      <c r="AD40" s="2">
        <v>57292.55000000001</v>
      </c>
      <c r="AE40" s="2">
        <v>94448.490000000034</v>
      </c>
      <c r="AF40" s="2">
        <v>131340.38</v>
      </c>
      <c r="AG40" s="2">
        <v>102785.90999999997</v>
      </c>
      <c r="AH40" s="2">
        <v>126475.07000000005</v>
      </c>
      <c r="AI40" s="2">
        <v>115462.31</v>
      </c>
      <c r="AJ40" s="2">
        <v>168076.24</v>
      </c>
      <c r="AK40" s="2">
        <v>198339.63000000006</v>
      </c>
      <c r="AL40" s="2">
        <v>195631.40999999995</v>
      </c>
      <c r="AM40" s="2">
        <v>192165.15999999997</v>
      </c>
      <c r="AN40" s="2">
        <v>207122.02000000002</v>
      </c>
      <c r="AO40" s="2">
        <v>318573.03000000003</v>
      </c>
      <c r="AP40" s="2">
        <v>311745.7699999999</v>
      </c>
      <c r="AQ40" s="2">
        <v>187614.88999999998</v>
      </c>
      <c r="AR40" s="2">
        <v>162898.59999999998</v>
      </c>
      <c r="AS40" s="2">
        <v>217412.37999999995</v>
      </c>
      <c r="AT40" s="2">
        <v>274520.89999999985</v>
      </c>
      <c r="AU40" s="2">
        <v>241971.88999999996</v>
      </c>
      <c r="AV40" s="2">
        <v>352174.12999999983</v>
      </c>
      <c r="AW40" s="2">
        <v>274439.84000000008</v>
      </c>
      <c r="AX40" s="2">
        <v>374875.92</v>
      </c>
      <c r="AY40" s="2">
        <v>373636.34999999986</v>
      </c>
      <c r="AZ40" s="2">
        <v>559112.06999999995</v>
      </c>
      <c r="BA40" s="2">
        <v>764310.10000000033</v>
      </c>
      <c r="BB40" s="2">
        <v>651973.17000000027</v>
      </c>
      <c r="BC40" s="2">
        <v>551580.43000000028</v>
      </c>
      <c r="BD40" s="2">
        <v>590644.28</v>
      </c>
      <c r="BE40" s="2">
        <v>631845.60000000033</v>
      </c>
      <c r="BF40" s="2">
        <v>567366.81000000006</v>
      </c>
      <c r="BG40" s="2">
        <v>637766.44999999995</v>
      </c>
      <c r="BH40" s="2">
        <v>671104.58000000031</v>
      </c>
      <c r="BI40" s="2">
        <v>729676.98999999953</v>
      </c>
      <c r="BJ40" s="2">
        <v>1005870.8899999998</v>
      </c>
      <c r="BK40" s="1"/>
      <c r="BL40" s="1"/>
      <c r="BM40" s="1"/>
      <c r="BN40" s="1"/>
      <c r="BO40" s="1"/>
      <c r="BP40" s="1"/>
      <c r="BQ40" s="1"/>
      <c r="BR40" s="1"/>
      <c r="BS40" s="2">
        <v>551.20438100000001</v>
      </c>
      <c r="BT40" s="2">
        <v>250.54744600000001</v>
      </c>
      <c r="BU40" s="2">
        <v>0</v>
      </c>
      <c r="BV40" s="2">
        <v>1102.40876</v>
      </c>
      <c r="BW40" s="2">
        <v>651.42335700000012</v>
      </c>
      <c r="BX40" s="2">
        <v>2330.0912410000001</v>
      </c>
      <c r="BY40" s="2">
        <v>4234.2518289999998</v>
      </c>
      <c r="BZ40" s="2">
        <v>5737.5365030000012</v>
      </c>
      <c r="CA40" s="2">
        <v>9520.8029379999989</v>
      </c>
      <c r="CB40" s="2">
        <v>11650.456227999999</v>
      </c>
      <c r="CC40" s="2">
        <v>9821.4598740000019</v>
      </c>
      <c r="CD40" s="2">
        <v>7040.3832210000019</v>
      </c>
      <c r="CE40" s="2">
        <v>19743.138731999996</v>
      </c>
      <c r="CF40" s="2">
        <v>13654.835795999999</v>
      </c>
      <c r="CG40" s="2">
        <v>23225.748232999991</v>
      </c>
      <c r="CH40" s="2">
        <v>17763.813908999997</v>
      </c>
      <c r="CI40" s="2">
        <v>11725.620462000001</v>
      </c>
      <c r="CJ40" s="2">
        <v>20469.726334999985</v>
      </c>
      <c r="CK40" s="2">
        <v>16786.678871000004</v>
      </c>
      <c r="CL40" s="2">
        <v>12777.919729000005</v>
      </c>
      <c r="CM40" s="2">
        <v>21672.354062999995</v>
      </c>
      <c r="CN40" s="2">
        <v>30391.405187999997</v>
      </c>
      <c r="CO40" s="2">
        <v>23401.131439000004</v>
      </c>
      <c r="CP40" s="2">
        <v>28261.751892000004</v>
      </c>
      <c r="CQ40" s="2">
        <v>25505.729989000003</v>
      </c>
      <c r="CR40" s="2">
        <v>39887.153388999999</v>
      </c>
      <c r="CS40" s="2">
        <v>47604.014728999995</v>
      </c>
      <c r="CT40" s="2">
        <v>46927.536628000016</v>
      </c>
      <c r="CU40" s="2">
        <v>44021.18624800002</v>
      </c>
      <c r="CV40" s="2">
        <v>47403.57677900001</v>
      </c>
      <c r="CW40" s="2">
        <v>75114.124308000028</v>
      </c>
      <c r="CX40" s="2">
        <v>74988.850583000036</v>
      </c>
      <c r="CY40" s="2">
        <v>45624.689894000017</v>
      </c>
      <c r="CZ40" s="2">
        <v>38784.744623999999</v>
      </c>
      <c r="DA40" s="2">
        <v>50861.131524000004</v>
      </c>
      <c r="DB40" s="2">
        <v>67322.098737999986</v>
      </c>
      <c r="DC40" s="2">
        <v>58302.390667999993</v>
      </c>
      <c r="DD40" s="2">
        <v>85937.773975000018</v>
      </c>
      <c r="DE40" s="2">
        <v>64941.897984000025</v>
      </c>
      <c r="DF40" s="2">
        <v>87741.715585999991</v>
      </c>
      <c r="DG40" s="2">
        <v>86589.197324000008</v>
      </c>
      <c r="DH40" s="2">
        <v>128155.01864100005</v>
      </c>
      <c r="DI40" s="2">
        <v>177988.90566799996</v>
      </c>
      <c r="DJ40" s="2">
        <v>150503.85082299999</v>
      </c>
      <c r="DK40" s="2">
        <v>126676.78870700003</v>
      </c>
      <c r="DL40" s="2">
        <v>142436.22306600001</v>
      </c>
      <c r="DM40" s="2">
        <v>148324.08804200002</v>
      </c>
      <c r="DN40" s="2">
        <v>136423.08434100001</v>
      </c>
      <c r="DO40" s="2">
        <v>148549.58075200004</v>
      </c>
      <c r="DP40" s="2">
        <v>155640.07347899996</v>
      </c>
      <c r="DQ40" s="2">
        <v>168292.71949799999</v>
      </c>
      <c r="DR40" s="2">
        <v>225517.75620699979</v>
      </c>
      <c r="DS40" s="1"/>
      <c r="DT40" s="1"/>
      <c r="DU40" s="1"/>
      <c r="DV40" s="1"/>
      <c r="DW40" s="1"/>
      <c r="DX40" s="1"/>
      <c r="DY40" s="1"/>
      <c r="DZ40" s="1"/>
      <c r="EA40" s="1">
        <v>330</v>
      </c>
      <c r="EB40" s="1">
        <v>150</v>
      </c>
      <c r="EC40" s="1">
        <v>0</v>
      </c>
      <c r="ED40" s="1">
        <v>660</v>
      </c>
      <c r="EE40" s="1">
        <v>390</v>
      </c>
      <c r="EF40" s="1">
        <v>2190</v>
      </c>
      <c r="EG40" s="1">
        <v>4530</v>
      </c>
      <c r="EH40" s="1">
        <v>6720</v>
      </c>
      <c r="EI40" s="1">
        <v>10050</v>
      </c>
      <c r="EJ40" s="1">
        <v>12690</v>
      </c>
      <c r="EK40" s="1">
        <v>10350</v>
      </c>
      <c r="EL40" s="1">
        <v>6990</v>
      </c>
      <c r="EM40" s="1">
        <v>21360</v>
      </c>
      <c r="EN40" s="1">
        <v>14280</v>
      </c>
      <c r="EO40" s="1">
        <v>24630</v>
      </c>
      <c r="EP40" s="1">
        <v>18030</v>
      </c>
      <c r="EQ40" s="1">
        <v>11610</v>
      </c>
      <c r="ER40" s="1">
        <v>17400</v>
      </c>
      <c r="ES40" s="1">
        <v>16350</v>
      </c>
      <c r="ET40" s="1">
        <v>13050</v>
      </c>
      <c r="EU40" s="1">
        <v>22230</v>
      </c>
      <c r="EV40" s="1">
        <v>29130</v>
      </c>
      <c r="EW40" s="1">
        <v>24510</v>
      </c>
      <c r="EX40" s="1">
        <v>29250</v>
      </c>
      <c r="EY40" s="1">
        <v>27300</v>
      </c>
      <c r="EZ40" s="1">
        <v>39960</v>
      </c>
      <c r="FA40" s="1">
        <v>49980</v>
      </c>
      <c r="FB40" s="1">
        <v>48690</v>
      </c>
      <c r="FC40" s="1">
        <v>47400</v>
      </c>
      <c r="FD40" s="1">
        <v>50610</v>
      </c>
      <c r="FE40" s="1">
        <v>75810</v>
      </c>
      <c r="FF40" s="1">
        <v>76140</v>
      </c>
      <c r="FG40" s="1">
        <v>44490</v>
      </c>
      <c r="FH40" s="1">
        <v>35700</v>
      </c>
      <c r="FI40" s="1">
        <v>53190</v>
      </c>
      <c r="FJ40" s="1">
        <v>63780</v>
      </c>
      <c r="FK40" s="1">
        <v>58980</v>
      </c>
      <c r="FL40" s="1">
        <v>82830</v>
      </c>
      <c r="FM40" s="1">
        <v>65940</v>
      </c>
      <c r="FN40" s="1">
        <v>89850</v>
      </c>
      <c r="FO40" s="1">
        <v>90690</v>
      </c>
      <c r="FP40" s="1">
        <v>133020</v>
      </c>
      <c r="FQ40" s="1">
        <v>176910</v>
      </c>
      <c r="FR40" s="1">
        <v>154080</v>
      </c>
      <c r="FS40" s="1">
        <v>132000</v>
      </c>
      <c r="FT40" s="1">
        <v>136500</v>
      </c>
      <c r="FU40" s="1">
        <v>149490</v>
      </c>
      <c r="FV40" s="1">
        <v>137280</v>
      </c>
      <c r="FW40" s="1">
        <v>151740</v>
      </c>
      <c r="FX40" s="1">
        <v>160020</v>
      </c>
      <c r="FY40" s="1">
        <v>172290</v>
      </c>
      <c r="FZ40" s="1">
        <v>227010</v>
      </c>
    </row>
    <row r="41" spans="1:182" x14ac:dyDescent="0.2">
      <c r="A41" t="s">
        <v>77</v>
      </c>
      <c r="B41" t="s">
        <v>44</v>
      </c>
      <c r="F41" s="2">
        <v>5256</v>
      </c>
      <c r="G41" s="2">
        <v>260.94</v>
      </c>
      <c r="H41" s="2">
        <v>0</v>
      </c>
      <c r="I41" s="2">
        <v>41.95</v>
      </c>
      <c r="J41" s="2">
        <v>90.62</v>
      </c>
      <c r="K41" s="2">
        <v>790.02</v>
      </c>
      <c r="L41" s="2">
        <v>0</v>
      </c>
      <c r="M41" s="2">
        <v>243.18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2">
        <v>952.08029499999998</v>
      </c>
      <c r="BO41" s="2">
        <v>50.109489000000004</v>
      </c>
      <c r="BP41" s="2">
        <v>0</v>
      </c>
      <c r="BQ41" s="2">
        <v>8.3515809999999995</v>
      </c>
      <c r="BR41" s="2">
        <v>16.703163</v>
      </c>
      <c r="BS41" s="2">
        <v>175.38321200000001</v>
      </c>
      <c r="BT41" s="2">
        <v>0</v>
      </c>
      <c r="BU41" s="2">
        <v>50.109489000000004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>
        <v>1140</v>
      </c>
      <c r="DW41" s="1">
        <v>60</v>
      </c>
      <c r="DX41" s="1">
        <v>0</v>
      </c>
      <c r="DY41" s="1">
        <v>10</v>
      </c>
      <c r="DZ41" s="1">
        <v>20</v>
      </c>
      <c r="EA41" s="1">
        <v>210</v>
      </c>
      <c r="EB41" s="1">
        <v>0</v>
      </c>
      <c r="EC41" s="1">
        <v>60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</row>
    <row r="42" spans="1:182" x14ac:dyDescent="0.2">
      <c r="A42" t="s">
        <v>77</v>
      </c>
      <c r="B42" t="s">
        <v>45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2">
        <v>1282.28</v>
      </c>
      <c r="AY42" s="2">
        <v>18840.150000000001</v>
      </c>
      <c r="AZ42" s="2">
        <v>7738.9299999999994</v>
      </c>
      <c r="BA42" s="2">
        <v>30863.81</v>
      </c>
      <c r="BB42" s="2">
        <v>97326.299999999988</v>
      </c>
      <c r="BC42" s="2">
        <v>137816.12000000002</v>
      </c>
      <c r="BD42" s="2">
        <v>154511.27999999997</v>
      </c>
      <c r="BE42" s="2">
        <v>182830.07000000004</v>
      </c>
      <c r="BF42" s="2">
        <v>183883.12</v>
      </c>
      <c r="BG42" s="2">
        <v>182157.80000000008</v>
      </c>
      <c r="BH42" s="2">
        <v>198199.04000000015</v>
      </c>
      <c r="BI42" s="2">
        <v>220723.27999999991</v>
      </c>
      <c r="BJ42" s="2">
        <v>311693.92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2">
        <v>350.76642300000003</v>
      </c>
      <c r="DG42" s="2">
        <v>6132.1487390000002</v>
      </c>
      <c r="DH42" s="2">
        <v>2298.7728139999999</v>
      </c>
      <c r="DI42" s="2">
        <v>7817.0803089999999</v>
      </c>
      <c r="DJ42" s="2">
        <v>35590.264705999994</v>
      </c>
      <c r="DK42" s="2">
        <v>51512.554888999999</v>
      </c>
      <c r="DL42" s="2">
        <v>53717.372409000003</v>
      </c>
      <c r="DM42" s="2">
        <v>65142.335952000023</v>
      </c>
      <c r="DN42" s="2">
        <v>68211.542151999995</v>
      </c>
      <c r="DO42" s="2">
        <v>70560.424458999987</v>
      </c>
      <c r="DP42" s="2">
        <v>78020.474681000051</v>
      </c>
      <c r="DQ42" s="2">
        <v>84089.98655500001</v>
      </c>
      <c r="DR42" s="2">
        <v>117976.52865599998</v>
      </c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>
        <v>300</v>
      </c>
      <c r="FO42" s="1">
        <v>7170</v>
      </c>
      <c r="FP42" s="1">
        <v>2010</v>
      </c>
      <c r="FQ42" s="1">
        <v>12390</v>
      </c>
      <c r="FR42" s="1">
        <v>40320</v>
      </c>
      <c r="FS42" s="1">
        <v>52500</v>
      </c>
      <c r="FT42" s="1">
        <v>62070</v>
      </c>
      <c r="FU42" s="1">
        <v>78480</v>
      </c>
      <c r="FV42" s="1">
        <v>71940</v>
      </c>
      <c r="FW42" s="1">
        <v>68940</v>
      </c>
      <c r="FX42" s="1">
        <v>72510</v>
      </c>
      <c r="FY42" s="1">
        <v>80910</v>
      </c>
      <c r="FZ42" s="1">
        <v>110640</v>
      </c>
    </row>
    <row r="43" spans="1:182" x14ac:dyDescent="0.2">
      <c r="A43" t="s">
        <v>77</v>
      </c>
      <c r="B43" t="s">
        <v>51</v>
      </c>
      <c r="S43" s="1"/>
      <c r="T43" s="2">
        <v>217512.05000000005</v>
      </c>
      <c r="U43" s="2">
        <v>462954.27</v>
      </c>
      <c r="V43" s="2">
        <v>175345.71999999997</v>
      </c>
      <c r="W43" s="2">
        <v>171078.76999999996</v>
      </c>
      <c r="X43" s="2">
        <v>199927.59999999998</v>
      </c>
      <c r="Y43" s="2">
        <v>466645.2699999999</v>
      </c>
      <c r="Z43" s="2">
        <v>323943.07999999996</v>
      </c>
      <c r="AA43" s="2">
        <v>265714.72000000003</v>
      </c>
      <c r="AB43" s="2">
        <v>371911.74000000005</v>
      </c>
      <c r="AC43" s="2">
        <v>452873.36</v>
      </c>
      <c r="AD43" s="2">
        <v>448750.97000000003</v>
      </c>
      <c r="AE43" s="2">
        <v>519023.11999999947</v>
      </c>
      <c r="AF43" s="2">
        <v>470987.48999999976</v>
      </c>
      <c r="AG43" s="2">
        <v>637808.89</v>
      </c>
      <c r="AH43" s="2">
        <v>580860.96</v>
      </c>
      <c r="AI43" s="2">
        <v>572228.08000000007</v>
      </c>
      <c r="AJ43" s="2">
        <v>695658.34999999986</v>
      </c>
      <c r="AK43" s="2">
        <v>884354.46000000054</v>
      </c>
      <c r="AL43" s="2">
        <v>956411.22999999986</v>
      </c>
      <c r="AM43" s="2">
        <v>860717.48999999953</v>
      </c>
      <c r="AN43" s="2">
        <v>1156587.189999999</v>
      </c>
      <c r="AO43" s="2">
        <v>1050553.3700000001</v>
      </c>
      <c r="AP43" s="2">
        <v>1024865.2599999997</v>
      </c>
      <c r="AQ43" s="2">
        <v>935473.01999999955</v>
      </c>
      <c r="AR43" s="2">
        <v>1171847.0399999998</v>
      </c>
      <c r="AS43" s="2">
        <v>961230.6799999997</v>
      </c>
      <c r="AT43" s="2">
        <v>1119919.1399999997</v>
      </c>
      <c r="AU43" s="2">
        <v>1342747.2999999996</v>
      </c>
      <c r="AV43" s="2">
        <v>1551116.6899999997</v>
      </c>
      <c r="AW43" s="2">
        <v>1567049.0399999991</v>
      </c>
      <c r="AX43" s="2">
        <v>2100809.7099999995</v>
      </c>
      <c r="AY43" s="2">
        <v>1741023.2200000004</v>
      </c>
      <c r="AZ43" s="2">
        <v>1739486.7600000009</v>
      </c>
      <c r="BA43" s="2">
        <v>1669665.0399999991</v>
      </c>
      <c r="BB43" s="2">
        <v>1755273.5999999996</v>
      </c>
      <c r="BC43" s="2">
        <v>1855236.1800000006</v>
      </c>
      <c r="BD43" s="2">
        <v>1929006.3800000004</v>
      </c>
      <c r="BE43" s="2">
        <v>1566180.5299999996</v>
      </c>
      <c r="BF43" s="2">
        <v>1420079.7400000007</v>
      </c>
      <c r="BG43" s="2">
        <v>1526789.7300000004</v>
      </c>
      <c r="BH43" s="2">
        <v>1696879.649999999</v>
      </c>
      <c r="BI43" s="2">
        <v>1909189.8299999989</v>
      </c>
      <c r="BJ43" s="2">
        <v>2546207.0200000005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2">
        <v>28119.774978000001</v>
      </c>
      <c r="CC43" s="2">
        <v>59429.018976000007</v>
      </c>
      <c r="CD43" s="2">
        <v>26923.828493999987</v>
      </c>
      <c r="CE43" s="2">
        <v>24283.893558999982</v>
      </c>
      <c r="CF43" s="2">
        <v>29416.775561999999</v>
      </c>
      <c r="CG43" s="2">
        <v>70937.498337999976</v>
      </c>
      <c r="CH43" s="2">
        <v>47029.425853999994</v>
      </c>
      <c r="CI43" s="2">
        <v>37224.669138000005</v>
      </c>
      <c r="CJ43" s="2">
        <v>52497.206279000013</v>
      </c>
      <c r="CK43" s="2">
        <v>64910.997074000043</v>
      </c>
      <c r="CL43" s="2">
        <v>64836.668001000027</v>
      </c>
      <c r="CM43" s="2">
        <v>74440.151588000022</v>
      </c>
      <c r="CN43" s="2">
        <v>67261.967265000043</v>
      </c>
      <c r="CO43" s="2">
        <v>91725.419888999997</v>
      </c>
      <c r="CP43" s="2">
        <v>84379.368782999998</v>
      </c>
      <c r="CQ43" s="2">
        <v>82769.183861999976</v>
      </c>
      <c r="CR43" s="2">
        <v>98766.638292000003</v>
      </c>
      <c r="CS43" s="2">
        <v>128658.61892000008</v>
      </c>
      <c r="CT43" s="2">
        <v>139415.45594600003</v>
      </c>
      <c r="CU43" s="2">
        <v>118934.87253800008</v>
      </c>
      <c r="CV43" s="2">
        <v>166834.53326399997</v>
      </c>
      <c r="CW43" s="2">
        <v>154746.45414599992</v>
      </c>
      <c r="CX43" s="2">
        <v>146091.71019599988</v>
      </c>
      <c r="CY43" s="2">
        <v>132695.773415</v>
      </c>
      <c r="CZ43" s="2">
        <v>172000.82158800002</v>
      </c>
      <c r="DA43" s="2">
        <v>141712.14081800001</v>
      </c>
      <c r="DB43" s="2">
        <v>168014.61171799988</v>
      </c>
      <c r="DC43" s="2">
        <v>198810.2334829999</v>
      </c>
      <c r="DD43" s="2">
        <v>221838.88439399982</v>
      </c>
      <c r="DE43" s="2">
        <v>230589.67152100004</v>
      </c>
      <c r="DF43" s="2">
        <v>304588.85975200002</v>
      </c>
      <c r="DG43" s="2">
        <v>255079.84922399992</v>
      </c>
      <c r="DH43" s="2">
        <v>255963.44651299942</v>
      </c>
      <c r="DI43" s="2">
        <v>246583.78529199999</v>
      </c>
      <c r="DJ43" s="2">
        <v>268672.88324699999</v>
      </c>
      <c r="DK43" s="2">
        <v>293998.21911399986</v>
      </c>
      <c r="DL43" s="2">
        <v>339505.1517669998</v>
      </c>
      <c r="DM43" s="2">
        <v>248210.67335200007</v>
      </c>
      <c r="DN43" s="2">
        <v>217963.7505259999</v>
      </c>
      <c r="DO43" s="2">
        <v>237404.56200199999</v>
      </c>
      <c r="DP43" s="2">
        <v>263504.92460299976</v>
      </c>
      <c r="DQ43" s="2">
        <v>312372.53366299957</v>
      </c>
      <c r="DR43" s="2">
        <v>385205.84110499965</v>
      </c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>
        <v>36250</v>
      </c>
      <c r="EK43" s="1">
        <v>70274</v>
      </c>
      <c r="EL43" s="1">
        <v>29658</v>
      </c>
      <c r="EM43" s="1">
        <v>29092</v>
      </c>
      <c r="EN43" s="1">
        <v>34068</v>
      </c>
      <c r="EO43" s="1">
        <v>78114</v>
      </c>
      <c r="EP43" s="1">
        <v>56072</v>
      </c>
      <c r="EQ43" s="1">
        <v>44602</v>
      </c>
      <c r="ER43" s="1">
        <v>62064</v>
      </c>
      <c r="ES43" s="1">
        <v>77228</v>
      </c>
      <c r="ET43" s="1">
        <v>74934</v>
      </c>
      <c r="EU43" s="1">
        <v>86958</v>
      </c>
      <c r="EV43" s="1">
        <v>80388</v>
      </c>
      <c r="EW43" s="1">
        <v>108120</v>
      </c>
      <c r="EX43" s="1">
        <v>100224</v>
      </c>
      <c r="EY43" s="1">
        <v>97306</v>
      </c>
      <c r="EZ43" s="1">
        <v>117886</v>
      </c>
      <c r="FA43" s="1">
        <v>152808</v>
      </c>
      <c r="FB43" s="1">
        <v>160078</v>
      </c>
      <c r="FC43" s="1">
        <v>141300</v>
      </c>
      <c r="FD43" s="1">
        <v>190344</v>
      </c>
      <c r="FE43" s="1">
        <v>174160</v>
      </c>
      <c r="FF43" s="1">
        <v>171642</v>
      </c>
      <c r="FG43" s="1">
        <v>160822</v>
      </c>
      <c r="FH43" s="1">
        <v>197040</v>
      </c>
      <c r="FI43" s="1">
        <v>161688</v>
      </c>
      <c r="FJ43" s="1">
        <v>190092</v>
      </c>
      <c r="FK43" s="1">
        <v>229936</v>
      </c>
      <c r="FL43" s="1">
        <v>268370</v>
      </c>
      <c r="FM43" s="1">
        <v>273658</v>
      </c>
      <c r="FN43" s="1">
        <v>362338</v>
      </c>
      <c r="FO43" s="1">
        <v>304302</v>
      </c>
      <c r="FP43" s="1">
        <v>320420</v>
      </c>
      <c r="FQ43" s="1">
        <v>308754</v>
      </c>
      <c r="FR43" s="1">
        <v>323968</v>
      </c>
      <c r="FS43" s="1">
        <v>342292</v>
      </c>
      <c r="FT43" s="1">
        <v>350116</v>
      </c>
      <c r="FU43" s="1">
        <v>289222</v>
      </c>
      <c r="FV43" s="1">
        <v>260310</v>
      </c>
      <c r="FW43" s="1">
        <v>280948</v>
      </c>
      <c r="FX43" s="1">
        <v>307250</v>
      </c>
      <c r="FY43" s="1">
        <v>368478</v>
      </c>
      <c r="FZ43" s="1">
        <v>463382</v>
      </c>
    </row>
    <row r="44" spans="1:182" x14ac:dyDescent="0.2">
      <c r="A44" t="s">
        <v>77</v>
      </c>
      <c r="B44" t="s">
        <v>53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2">
        <v>22027.820000000003</v>
      </c>
      <c r="AD44" s="2">
        <v>14130.83</v>
      </c>
      <c r="AE44" s="2">
        <v>8652.83</v>
      </c>
      <c r="AF44" s="2">
        <v>4075.3</v>
      </c>
      <c r="AG44" s="2">
        <v>6088.7999999999993</v>
      </c>
      <c r="AH44" s="2">
        <v>1600.23</v>
      </c>
      <c r="AI44" s="2">
        <v>3409.38</v>
      </c>
      <c r="AJ44" s="2">
        <v>3927.5</v>
      </c>
      <c r="AK44" s="2">
        <v>18213.98</v>
      </c>
      <c r="AL44" s="2">
        <v>4380.05</v>
      </c>
      <c r="AM44" s="2">
        <v>21450.370000000003</v>
      </c>
      <c r="AN44" s="2">
        <v>10296.620000000001</v>
      </c>
      <c r="AO44" s="2">
        <v>16846.48</v>
      </c>
      <c r="AP44" s="2">
        <v>6665.89</v>
      </c>
      <c r="AQ44" s="2">
        <v>7138.41</v>
      </c>
      <c r="AR44" s="2">
        <v>9733.18</v>
      </c>
      <c r="AS44" s="2">
        <v>8933.48</v>
      </c>
      <c r="AT44" s="2">
        <v>12510.27</v>
      </c>
      <c r="AU44" s="2">
        <v>11436.99</v>
      </c>
      <c r="AV44" s="2">
        <v>42989.25</v>
      </c>
      <c r="AW44" s="2">
        <v>25091.25</v>
      </c>
      <c r="AX44" s="2">
        <v>25592.34</v>
      </c>
      <c r="AY44" s="2">
        <v>38752.76</v>
      </c>
      <c r="AZ44" s="2">
        <v>30699.4</v>
      </c>
      <c r="BA44" s="2">
        <v>35280.11</v>
      </c>
      <c r="BB44" s="2">
        <v>51429.400000000009</v>
      </c>
      <c r="BC44" s="2">
        <v>41622.49</v>
      </c>
      <c r="BD44" s="2">
        <v>30926.07</v>
      </c>
      <c r="BE44" s="2">
        <v>88989.59</v>
      </c>
      <c r="BF44" s="2">
        <v>61428.659999999989</v>
      </c>
      <c r="BG44" s="2">
        <v>56139.4</v>
      </c>
      <c r="BH44" s="2">
        <v>46439.840000000004</v>
      </c>
      <c r="BI44" s="2">
        <v>18848.43</v>
      </c>
      <c r="BJ44" s="2">
        <v>40559.72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2">
        <v>4008.7591359999997</v>
      </c>
      <c r="CL44" s="2">
        <v>2655.8029270000002</v>
      </c>
      <c r="CM44" s="2">
        <v>1703.7226310000001</v>
      </c>
      <c r="CN44" s="2">
        <v>801.75182500000005</v>
      </c>
      <c r="CO44" s="2">
        <v>851.86131499999988</v>
      </c>
      <c r="CP44" s="2">
        <v>225.49270099999998</v>
      </c>
      <c r="CQ44" s="2">
        <v>651.423359</v>
      </c>
      <c r="CR44" s="2">
        <v>626.36861399999998</v>
      </c>
      <c r="CS44" s="2">
        <v>3106.7883289999995</v>
      </c>
      <c r="CT44" s="2">
        <v>826.80656999999997</v>
      </c>
      <c r="CU44" s="2">
        <v>4434.6897959999997</v>
      </c>
      <c r="CV44" s="2">
        <v>1628.5583990000002</v>
      </c>
      <c r="CW44" s="2">
        <v>3357.3357780000001</v>
      </c>
      <c r="CX44" s="2">
        <v>1127.4635060000001</v>
      </c>
      <c r="CY44" s="2">
        <v>1277.791974</v>
      </c>
      <c r="CZ44" s="2">
        <v>1678.6678879999999</v>
      </c>
      <c r="DA44" s="2">
        <v>1302.846718</v>
      </c>
      <c r="DB44" s="2">
        <v>2881.2956280000003</v>
      </c>
      <c r="DC44" s="2">
        <v>2254.9270120000001</v>
      </c>
      <c r="DD44" s="2">
        <v>8543.6679000000004</v>
      </c>
      <c r="DE44" s="2">
        <v>4710.2919810000003</v>
      </c>
      <c r="DF44" s="2">
        <v>4760.4014729999999</v>
      </c>
      <c r="DG44" s="2">
        <v>9721.2409050000006</v>
      </c>
      <c r="DH44" s="2">
        <v>6714.6715489999997</v>
      </c>
      <c r="DI44" s="2">
        <v>7691.8065889999989</v>
      </c>
      <c r="DJ44" s="2">
        <v>10548.047471000002</v>
      </c>
      <c r="DK44" s="2">
        <v>9570.9124300000003</v>
      </c>
      <c r="DL44" s="2">
        <v>7992.4635200000002</v>
      </c>
      <c r="DM44" s="2">
        <v>27785.711769999994</v>
      </c>
      <c r="DN44" s="2">
        <v>17162.500048000002</v>
      </c>
      <c r="DO44" s="2">
        <v>15966.135994000002</v>
      </c>
      <c r="DP44" s="2">
        <v>13510.771021</v>
      </c>
      <c r="DQ44" s="2">
        <v>5768.8549359999997</v>
      </c>
      <c r="DR44" s="2">
        <v>12132.760064</v>
      </c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4800</v>
      </c>
      <c r="ET44" s="1">
        <v>3180</v>
      </c>
      <c r="EU44" s="1">
        <v>2040</v>
      </c>
      <c r="EV44" s="1">
        <v>960</v>
      </c>
      <c r="EW44" s="1">
        <v>1020</v>
      </c>
      <c r="EX44" s="1">
        <v>270</v>
      </c>
      <c r="EY44" s="1">
        <v>780</v>
      </c>
      <c r="EZ44" s="1">
        <v>750</v>
      </c>
      <c r="FA44" s="1">
        <v>3720</v>
      </c>
      <c r="FB44" s="1">
        <v>990</v>
      </c>
      <c r="FC44" s="1">
        <v>5310</v>
      </c>
      <c r="FD44" s="1">
        <v>1950</v>
      </c>
      <c r="FE44" s="1">
        <v>4020</v>
      </c>
      <c r="FF44" s="1">
        <v>1350</v>
      </c>
      <c r="FG44" s="1">
        <v>1530</v>
      </c>
      <c r="FH44" s="1">
        <v>2010</v>
      </c>
      <c r="FI44" s="1">
        <v>1560</v>
      </c>
      <c r="FJ44" s="1">
        <v>3300</v>
      </c>
      <c r="FK44" s="1">
        <v>2460</v>
      </c>
      <c r="FL44" s="1">
        <v>8250</v>
      </c>
      <c r="FM44" s="1">
        <v>4740</v>
      </c>
      <c r="FN44" s="1">
        <v>5250</v>
      </c>
      <c r="FO44" s="1">
        <v>9810</v>
      </c>
      <c r="FP44" s="1">
        <v>7260</v>
      </c>
      <c r="FQ44" s="1">
        <v>8130</v>
      </c>
      <c r="FR44" s="1">
        <v>10140</v>
      </c>
      <c r="FS44" s="1">
        <v>10080</v>
      </c>
      <c r="FT44" s="1">
        <v>7440</v>
      </c>
      <c r="FU44" s="1">
        <v>31620</v>
      </c>
      <c r="FV44" s="1">
        <v>17040</v>
      </c>
      <c r="FW44" s="1">
        <v>17880</v>
      </c>
      <c r="FX44" s="1">
        <v>15420</v>
      </c>
      <c r="FY44" s="1">
        <v>6090</v>
      </c>
      <c r="FZ44" s="1">
        <v>12180</v>
      </c>
    </row>
    <row r="45" spans="1:182" x14ac:dyDescent="0.2">
      <c r="A45" t="s">
        <v>77</v>
      </c>
      <c r="B45" t="s">
        <v>54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2">
        <v>24854.48</v>
      </c>
      <c r="BG45" s="2">
        <v>122472.90000000005</v>
      </c>
      <c r="BH45" s="2">
        <v>200498.19000000006</v>
      </c>
      <c r="BI45" s="2">
        <v>206928.63</v>
      </c>
      <c r="BJ45" s="2">
        <v>412171.49000000005</v>
      </c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2">
        <v>10898.813895000003</v>
      </c>
      <c r="DO45" s="2">
        <v>52264.19722799999</v>
      </c>
      <c r="DP45" s="2">
        <v>79298.266653000028</v>
      </c>
      <c r="DQ45" s="2">
        <v>83532.518487000038</v>
      </c>
      <c r="DR45" s="2">
        <v>163269.24322699997</v>
      </c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>
        <v>10530</v>
      </c>
      <c r="FW45" s="1">
        <v>53010</v>
      </c>
      <c r="FX45" s="1">
        <v>91110</v>
      </c>
      <c r="FY45" s="1">
        <v>91830</v>
      </c>
      <c r="FZ45" s="1">
        <v>174630</v>
      </c>
    </row>
    <row r="46" spans="1:182" x14ac:dyDescent="0.2">
      <c r="A46" t="s">
        <v>97</v>
      </c>
      <c r="B46" t="s">
        <v>55</v>
      </c>
      <c r="C46" s="2">
        <v>73234437.720000073</v>
      </c>
      <c r="D46" s="2">
        <v>79971463.479999945</v>
      </c>
      <c r="E46" s="2">
        <v>86395766.829999894</v>
      </c>
      <c r="F46" s="2">
        <v>84012140.680000022</v>
      </c>
      <c r="G46" s="2">
        <v>80715017.800000072</v>
      </c>
      <c r="H46" s="2">
        <v>94641801.82999979</v>
      </c>
      <c r="I46" s="2">
        <v>79865724.009999976</v>
      </c>
      <c r="J46" s="2">
        <v>81604161.189999878</v>
      </c>
      <c r="K46" s="2">
        <v>89314585.779999986</v>
      </c>
      <c r="L46" s="2">
        <v>91985618.089999974</v>
      </c>
      <c r="M46" s="2">
        <v>95065243.019999966</v>
      </c>
      <c r="N46" s="2">
        <v>113916759.94000007</v>
      </c>
      <c r="O46" s="2">
        <v>99264172.079999909</v>
      </c>
      <c r="P46" s="2">
        <v>102256689.17000003</v>
      </c>
      <c r="Q46" s="2">
        <v>116412197.47</v>
      </c>
      <c r="R46" s="2">
        <v>117883020.68000004</v>
      </c>
      <c r="S46" s="2">
        <v>119166580.14</v>
      </c>
      <c r="T46" s="2">
        <v>115770354.22</v>
      </c>
      <c r="U46" s="2">
        <v>105585448.90000001</v>
      </c>
      <c r="V46" s="2">
        <v>111031846.25000004</v>
      </c>
      <c r="W46" s="2">
        <v>116022936.34000002</v>
      </c>
      <c r="X46" s="2">
        <v>120868324.77999997</v>
      </c>
      <c r="Y46" s="2">
        <v>136474488.61000004</v>
      </c>
      <c r="Z46" s="2">
        <v>154897643.36999997</v>
      </c>
      <c r="AA46" s="2">
        <v>131444400.4400001</v>
      </c>
      <c r="AB46" s="2">
        <v>152173725.24999985</v>
      </c>
      <c r="AC46" s="2">
        <v>156156775.85999987</v>
      </c>
      <c r="AD46" s="2">
        <v>148240910.34999999</v>
      </c>
      <c r="AE46" s="2">
        <v>152748804.63</v>
      </c>
      <c r="AF46" s="2">
        <v>152277246.73000005</v>
      </c>
      <c r="AG46" s="2">
        <v>140883292.66</v>
      </c>
      <c r="AH46" s="2">
        <v>146208727.17000008</v>
      </c>
      <c r="AI46" s="2">
        <v>151701447.45999992</v>
      </c>
      <c r="AJ46" s="2">
        <v>170081643.03000009</v>
      </c>
      <c r="AK46" s="2">
        <v>169697770.10000002</v>
      </c>
      <c r="AL46" s="2">
        <v>202766010.29000014</v>
      </c>
      <c r="AM46" s="2">
        <v>169815171.58999991</v>
      </c>
      <c r="AN46" s="2">
        <v>163964254.37999991</v>
      </c>
      <c r="AO46" s="2">
        <v>181498328.64000022</v>
      </c>
      <c r="AP46" s="2">
        <v>193007589.06999996</v>
      </c>
      <c r="AQ46" s="2">
        <v>176485719.27000004</v>
      </c>
      <c r="AR46" s="2">
        <v>176547441.42999971</v>
      </c>
      <c r="AS46" s="2">
        <v>172689981.47999984</v>
      </c>
      <c r="AT46" s="2">
        <v>171568823.01000005</v>
      </c>
      <c r="AU46" s="2">
        <v>189445661.00999999</v>
      </c>
      <c r="AV46" s="2">
        <v>195145068.6700002</v>
      </c>
      <c r="AW46" s="2">
        <v>206136176.61999992</v>
      </c>
      <c r="AX46" s="2">
        <v>271354652.90000015</v>
      </c>
      <c r="AY46" s="2">
        <v>207791187.70000029</v>
      </c>
      <c r="AZ46" s="2">
        <v>222998907.26000026</v>
      </c>
      <c r="BA46" s="2">
        <v>239366230.20999989</v>
      </c>
      <c r="BB46" s="2">
        <v>242995864.62000012</v>
      </c>
      <c r="BC46" s="2">
        <v>217261425.24000004</v>
      </c>
      <c r="BD46" s="2">
        <v>205637997.74999988</v>
      </c>
      <c r="BE46" s="2">
        <v>206070643.73999977</v>
      </c>
      <c r="BF46" s="2">
        <v>201882573.5299997</v>
      </c>
      <c r="BG46" s="2">
        <v>206219872.15999994</v>
      </c>
      <c r="BH46" s="2">
        <v>222461998.88999993</v>
      </c>
      <c r="BI46" s="2">
        <v>218644934.62000009</v>
      </c>
      <c r="BJ46" s="2">
        <v>346515008.74999988</v>
      </c>
      <c r="BK46" s="2">
        <v>7613929.7695379956</v>
      </c>
      <c r="BL46" s="2">
        <v>8298538.1388289956</v>
      </c>
      <c r="BM46" s="2">
        <v>9044991.6397299934</v>
      </c>
      <c r="BN46" s="2">
        <v>8680475.1712560039</v>
      </c>
      <c r="BO46" s="2">
        <v>8060781.1397829996</v>
      </c>
      <c r="BP46" s="2">
        <v>9584558.0923620034</v>
      </c>
      <c r="BQ46" s="2">
        <v>8121951.4635419929</v>
      </c>
      <c r="BR46" s="2">
        <v>8520973.3263000082</v>
      </c>
      <c r="BS46" s="2">
        <v>9300932.1195860039</v>
      </c>
      <c r="BT46" s="2">
        <v>9713651.4112160094</v>
      </c>
      <c r="BU46" s="2">
        <v>10289979.855476998</v>
      </c>
      <c r="BV46" s="2">
        <v>12555082.855500996</v>
      </c>
      <c r="BW46" s="2">
        <v>10860196.612405989</v>
      </c>
      <c r="BX46" s="2">
        <v>11270412.935056005</v>
      </c>
      <c r="BY46" s="2">
        <v>12964301.164188005</v>
      </c>
      <c r="BZ46" s="2">
        <v>13238972.988782998</v>
      </c>
      <c r="CA46" s="2">
        <v>13358938.029045997</v>
      </c>
      <c r="CB46" s="2">
        <v>13227999.845807998</v>
      </c>
      <c r="CC46" s="2">
        <v>12219403.562904008</v>
      </c>
      <c r="CD46" s="2">
        <v>12938352.800318005</v>
      </c>
      <c r="CE46" s="2">
        <v>13549530.306509007</v>
      </c>
      <c r="CF46" s="2">
        <v>14216894.747815995</v>
      </c>
      <c r="CG46" s="2">
        <v>15919114.514683995</v>
      </c>
      <c r="CH46" s="2">
        <v>18352081.380610999</v>
      </c>
      <c r="CI46" s="2">
        <v>15257701.827936007</v>
      </c>
      <c r="CJ46" s="2">
        <v>18032264.246828016</v>
      </c>
      <c r="CK46" s="2">
        <v>18378444.818031993</v>
      </c>
      <c r="CL46" s="2">
        <v>17433313.873587001</v>
      </c>
      <c r="CM46" s="2">
        <v>17963574.158968985</v>
      </c>
      <c r="CN46" s="2">
        <v>18064199.441907994</v>
      </c>
      <c r="CO46" s="2">
        <v>16775889.067029001</v>
      </c>
      <c r="CP46" s="2">
        <v>17641515.043151006</v>
      </c>
      <c r="CQ46" s="2">
        <v>18097820.403684996</v>
      </c>
      <c r="CR46" s="2">
        <v>20433416.180450991</v>
      </c>
      <c r="CS46" s="2">
        <v>20350505.854726993</v>
      </c>
      <c r="CT46" s="2">
        <v>24716616.640113994</v>
      </c>
      <c r="CU46" s="2">
        <v>20669029.746015973</v>
      </c>
      <c r="CV46" s="2">
        <v>20195348.08490698</v>
      </c>
      <c r="CW46" s="2">
        <v>22282154.423445985</v>
      </c>
      <c r="CX46" s="2">
        <v>23657397.245643988</v>
      </c>
      <c r="CY46" s="2">
        <v>21600877.082414985</v>
      </c>
      <c r="CZ46" s="2">
        <v>21300565.90249297</v>
      </c>
      <c r="DA46" s="2">
        <v>20638855.481866006</v>
      </c>
      <c r="DB46" s="2">
        <v>20476958.82100796</v>
      </c>
      <c r="DC46" s="2">
        <v>22383505.458756018</v>
      </c>
      <c r="DD46" s="2">
        <v>23043968.570645019</v>
      </c>
      <c r="DE46" s="2">
        <v>24247966.389228035</v>
      </c>
      <c r="DF46" s="2">
        <v>32251866.57778699</v>
      </c>
      <c r="DG46" s="2">
        <v>24436133.784779023</v>
      </c>
      <c r="DH46" s="2">
        <v>26342472.88570499</v>
      </c>
      <c r="DI46" s="2">
        <v>28243629.830291983</v>
      </c>
      <c r="DJ46" s="2">
        <v>28575653.635622006</v>
      </c>
      <c r="DK46" s="2">
        <v>25665692.453797027</v>
      </c>
      <c r="DL46" s="2">
        <v>24529486.928052992</v>
      </c>
      <c r="DM46" s="2">
        <v>24321202.242673013</v>
      </c>
      <c r="DN46" s="2">
        <v>23787282.711817995</v>
      </c>
      <c r="DO46" s="2">
        <v>24245640.473534998</v>
      </c>
      <c r="DP46" s="2">
        <v>26071668.260924</v>
      </c>
      <c r="DQ46" s="2">
        <v>25581255.041382987</v>
      </c>
      <c r="DR46" s="2">
        <v>40165542.542898998</v>
      </c>
      <c r="DS46" s="1">
        <v>9872572</v>
      </c>
      <c r="DT46" s="1">
        <v>10789192</v>
      </c>
      <c r="DU46" s="1">
        <v>11713804</v>
      </c>
      <c r="DV46" s="1">
        <v>11106430</v>
      </c>
      <c r="DW46" s="1">
        <v>10597162</v>
      </c>
      <c r="DX46" s="1">
        <v>12377284</v>
      </c>
      <c r="DY46" s="1">
        <v>10476276</v>
      </c>
      <c r="DZ46" s="1">
        <v>10911576</v>
      </c>
      <c r="EA46" s="1">
        <v>11859904</v>
      </c>
      <c r="EB46" s="1">
        <v>12336280</v>
      </c>
      <c r="EC46" s="1">
        <v>12910848</v>
      </c>
      <c r="ED46" s="1">
        <v>15726210</v>
      </c>
      <c r="EE46" s="1">
        <v>13584748</v>
      </c>
      <c r="EF46" s="1">
        <v>14039812</v>
      </c>
      <c r="EG46" s="1">
        <v>16107164</v>
      </c>
      <c r="EH46" s="1">
        <v>16249330</v>
      </c>
      <c r="EI46" s="1">
        <v>16404096</v>
      </c>
      <c r="EJ46" s="1">
        <v>16167746</v>
      </c>
      <c r="EK46" s="1">
        <v>14941220</v>
      </c>
      <c r="EL46" s="1">
        <v>15796914</v>
      </c>
      <c r="EM46" s="1">
        <v>16474732</v>
      </c>
      <c r="EN46" s="1">
        <v>17193262</v>
      </c>
      <c r="EO46" s="1">
        <v>19204140</v>
      </c>
      <c r="EP46" s="1">
        <v>21956506</v>
      </c>
      <c r="EQ46" s="1">
        <v>18290124</v>
      </c>
      <c r="ER46" s="1">
        <v>21514014</v>
      </c>
      <c r="ES46" s="1">
        <v>21867428</v>
      </c>
      <c r="ET46" s="1">
        <v>20579284</v>
      </c>
      <c r="EU46" s="1">
        <v>21038736</v>
      </c>
      <c r="EV46" s="1">
        <v>21198800</v>
      </c>
      <c r="EW46" s="1">
        <v>19646568</v>
      </c>
      <c r="EX46" s="1">
        <v>20624602</v>
      </c>
      <c r="EY46" s="1">
        <v>21028172</v>
      </c>
      <c r="EZ46" s="1">
        <v>23660768</v>
      </c>
      <c r="FA46" s="1">
        <v>23540718</v>
      </c>
      <c r="FB46" s="1">
        <v>28478008</v>
      </c>
      <c r="FC46" s="1">
        <v>23743994</v>
      </c>
      <c r="FD46" s="1">
        <v>23185848</v>
      </c>
      <c r="FE46" s="1">
        <v>25571414</v>
      </c>
      <c r="FF46" s="1">
        <v>27147592</v>
      </c>
      <c r="FG46" s="1">
        <v>24710630</v>
      </c>
      <c r="FH46" s="1">
        <v>24315914</v>
      </c>
      <c r="FI46" s="1">
        <v>23552374</v>
      </c>
      <c r="FJ46" s="1">
        <v>23310350</v>
      </c>
      <c r="FK46" s="1">
        <v>25495332</v>
      </c>
      <c r="FL46" s="1">
        <v>26176896</v>
      </c>
      <c r="FM46" s="1">
        <v>27471934</v>
      </c>
      <c r="FN46" s="1">
        <v>36534348</v>
      </c>
      <c r="FO46" s="1">
        <v>27629884</v>
      </c>
      <c r="FP46" s="1">
        <v>29744380</v>
      </c>
      <c r="FQ46" s="1">
        <v>31854666</v>
      </c>
      <c r="FR46" s="1">
        <v>32285794</v>
      </c>
      <c r="FS46" s="1">
        <v>28975118</v>
      </c>
      <c r="FT46" s="1">
        <v>27583638</v>
      </c>
      <c r="FU46" s="1">
        <v>27410540</v>
      </c>
      <c r="FV46" s="1">
        <v>26718414</v>
      </c>
      <c r="FW46" s="1">
        <v>27191574</v>
      </c>
      <c r="FX46" s="1">
        <v>29189072</v>
      </c>
      <c r="FY46" s="1">
        <v>28591332</v>
      </c>
      <c r="FZ46" s="1">
        <v>44659852</v>
      </c>
    </row>
    <row r="47" spans="1:182" x14ac:dyDescent="0.2">
      <c r="A47" t="s">
        <v>98</v>
      </c>
      <c r="B47" t="s">
        <v>58</v>
      </c>
      <c r="C47" s="2">
        <v>12565020.400000002</v>
      </c>
      <c r="D47" s="2">
        <v>13766794.910000002</v>
      </c>
      <c r="E47" s="2">
        <v>14580287.720000008</v>
      </c>
      <c r="F47" s="2">
        <v>16071693.389999995</v>
      </c>
      <c r="G47" s="2">
        <v>15168309.199999999</v>
      </c>
      <c r="H47" s="2">
        <v>18425964.129999999</v>
      </c>
      <c r="I47" s="2">
        <v>21198792.259999998</v>
      </c>
      <c r="J47" s="2">
        <v>14309506.899999995</v>
      </c>
      <c r="K47" s="2">
        <v>14989169.439999998</v>
      </c>
      <c r="L47" s="2">
        <v>16905592.070000011</v>
      </c>
      <c r="M47" s="2">
        <v>17715496.610000007</v>
      </c>
      <c r="N47" s="2">
        <v>19277110.289999995</v>
      </c>
      <c r="O47" s="2">
        <v>16121334.969999997</v>
      </c>
      <c r="P47" s="2">
        <v>15979582.109999994</v>
      </c>
      <c r="Q47" s="2">
        <v>18808651.850000009</v>
      </c>
      <c r="R47" s="2">
        <v>18113748.130000003</v>
      </c>
      <c r="S47" s="2">
        <v>13626675.210000003</v>
      </c>
      <c r="T47" s="2">
        <v>15170444.519999996</v>
      </c>
      <c r="U47" s="2">
        <v>14119664.679999996</v>
      </c>
      <c r="V47" s="2">
        <v>14273006.09</v>
      </c>
      <c r="W47" s="2">
        <v>13080155.470000004</v>
      </c>
      <c r="X47" s="2">
        <v>12919436.800000016</v>
      </c>
      <c r="Y47" s="2">
        <v>13893821.549999991</v>
      </c>
      <c r="Z47" s="2">
        <v>16864264.209999993</v>
      </c>
      <c r="AA47" s="2">
        <v>14576598.780000009</v>
      </c>
      <c r="AB47" s="2">
        <v>16242858.630000005</v>
      </c>
      <c r="AC47" s="2">
        <v>18642524.100000001</v>
      </c>
      <c r="AD47" s="2">
        <v>17716805.149999999</v>
      </c>
      <c r="AE47" s="2">
        <v>16818816.200000003</v>
      </c>
      <c r="AF47" s="2">
        <v>16454544.250000006</v>
      </c>
      <c r="AG47" s="2">
        <v>18150870.569999993</v>
      </c>
      <c r="AH47" s="2">
        <v>19431981.510000009</v>
      </c>
      <c r="AI47" s="2">
        <v>17982248.260000002</v>
      </c>
      <c r="AJ47" s="2">
        <v>19377702.399999987</v>
      </c>
      <c r="AK47" s="2">
        <v>20558762.619999994</v>
      </c>
      <c r="AL47" s="2">
        <v>23421635.210000027</v>
      </c>
      <c r="AM47" s="2">
        <v>19436961.569999993</v>
      </c>
      <c r="AN47" s="2">
        <v>18986455.039999995</v>
      </c>
      <c r="AO47" s="2">
        <v>20827463.010000005</v>
      </c>
      <c r="AP47" s="2">
        <v>21644464.669999991</v>
      </c>
      <c r="AQ47" s="2">
        <v>20618942.399999976</v>
      </c>
      <c r="AR47" s="2">
        <v>19317629.899999999</v>
      </c>
      <c r="AS47" s="2">
        <v>20464662.140000008</v>
      </c>
      <c r="AT47" s="2">
        <v>18721831.099999998</v>
      </c>
      <c r="AU47" s="2">
        <v>19470600.430000011</v>
      </c>
      <c r="AV47" s="2">
        <v>21354621.159999996</v>
      </c>
      <c r="AW47" s="2">
        <v>21758729.710000001</v>
      </c>
      <c r="AX47" s="2">
        <v>25082220.95000001</v>
      </c>
      <c r="AY47" s="2">
        <v>21209628.870000001</v>
      </c>
      <c r="AZ47" s="2">
        <v>21967347.940000016</v>
      </c>
      <c r="BA47" s="2">
        <v>25212277.459999967</v>
      </c>
      <c r="BB47" s="2">
        <v>23128246.400000017</v>
      </c>
      <c r="BC47" s="2">
        <v>21137516.500000004</v>
      </c>
      <c r="BD47" s="2">
        <v>21847998.740000013</v>
      </c>
      <c r="BE47" s="2">
        <v>21594174.049999986</v>
      </c>
      <c r="BF47" s="2">
        <v>21489857.039999995</v>
      </c>
      <c r="BG47" s="2">
        <v>21605045.32</v>
      </c>
      <c r="BH47" s="2">
        <v>22450070.099999979</v>
      </c>
      <c r="BI47" s="2">
        <v>23664594.580000002</v>
      </c>
      <c r="BJ47" s="2">
        <v>37171195.710000008</v>
      </c>
      <c r="BK47" s="2">
        <v>369854.67441500031</v>
      </c>
      <c r="BL47" s="2">
        <v>411126.60729000013</v>
      </c>
      <c r="BM47" s="2">
        <v>438020.21407799999</v>
      </c>
      <c r="BN47" s="2">
        <v>507639.65969099989</v>
      </c>
      <c r="BO47" s="2">
        <v>469940.39015899994</v>
      </c>
      <c r="BP47" s="2">
        <v>611860.60538100009</v>
      </c>
      <c r="BQ47" s="2">
        <v>717352.80550499959</v>
      </c>
      <c r="BR47" s="2">
        <v>434542.5295319999</v>
      </c>
      <c r="BS47" s="2">
        <v>428427.35732399998</v>
      </c>
      <c r="BT47" s="2">
        <v>443697.02269399981</v>
      </c>
      <c r="BU47" s="2">
        <v>465651.73295199987</v>
      </c>
      <c r="BV47" s="2">
        <v>496322.57277100004</v>
      </c>
      <c r="BW47" s="2">
        <v>376152.49813999981</v>
      </c>
      <c r="BX47" s="2">
        <v>371513.15003499982</v>
      </c>
      <c r="BY47" s="2">
        <v>490346.21569799969</v>
      </c>
      <c r="BZ47" s="2">
        <v>570135.69680100004</v>
      </c>
      <c r="CA47" s="2">
        <v>438845.79884699965</v>
      </c>
      <c r="CB47" s="2">
        <v>500150.94819399982</v>
      </c>
      <c r="CC47" s="2">
        <v>494086.91840400005</v>
      </c>
      <c r="CD47" s="2">
        <v>481388.98614899971</v>
      </c>
      <c r="CE47" s="2">
        <v>448752.8161950002</v>
      </c>
      <c r="CF47" s="2">
        <v>445238.60133099998</v>
      </c>
      <c r="CG47" s="2">
        <v>484610.95859300019</v>
      </c>
      <c r="CH47" s="2">
        <v>595253.93101500033</v>
      </c>
      <c r="CI47" s="2">
        <v>508764.79290799994</v>
      </c>
      <c r="CJ47" s="2">
        <v>566913.72431599989</v>
      </c>
      <c r="CK47" s="2">
        <v>649172.65371099988</v>
      </c>
      <c r="CL47" s="2">
        <v>609705.3176740004</v>
      </c>
      <c r="CM47" s="2">
        <v>583440.03201600001</v>
      </c>
      <c r="CN47" s="2">
        <v>568265.34542899998</v>
      </c>
      <c r="CO47" s="2">
        <v>634363.27011600009</v>
      </c>
      <c r="CP47" s="2">
        <v>677490.94220000051</v>
      </c>
      <c r="CQ47" s="2">
        <v>628949.47967199993</v>
      </c>
      <c r="CR47" s="2">
        <v>689407.12604899995</v>
      </c>
      <c r="CS47" s="2">
        <v>728516.46514500014</v>
      </c>
      <c r="CT47" s="2">
        <v>826600.32044800057</v>
      </c>
      <c r="CU47" s="2">
        <v>677534.77855099982</v>
      </c>
      <c r="CV47" s="2">
        <v>658407.51351100055</v>
      </c>
      <c r="CW47" s="2">
        <v>718748.2629300002</v>
      </c>
      <c r="CX47" s="2">
        <v>741097.50042300078</v>
      </c>
      <c r="CY47" s="2">
        <v>705115.15499300021</v>
      </c>
      <c r="CZ47" s="2">
        <v>661797.5253349999</v>
      </c>
      <c r="DA47" s="2">
        <v>701586.32801600033</v>
      </c>
      <c r="DB47" s="2">
        <v>636394.35476600018</v>
      </c>
      <c r="DC47" s="2">
        <v>671507.27906400023</v>
      </c>
      <c r="DD47" s="2">
        <v>730847.09826200013</v>
      </c>
      <c r="DE47" s="2">
        <v>746518.59693799959</v>
      </c>
      <c r="DF47" s="2">
        <v>875653.20717000018</v>
      </c>
      <c r="DG47" s="2">
        <v>735486.44628200028</v>
      </c>
      <c r="DH47" s="2">
        <v>767435.84659599944</v>
      </c>
      <c r="DI47" s="2">
        <v>880650.55212300038</v>
      </c>
      <c r="DJ47" s="2">
        <v>803082.11326600029</v>
      </c>
      <c r="DK47" s="2">
        <v>750558.84800800064</v>
      </c>
      <c r="DL47" s="2">
        <v>772184.78556300013</v>
      </c>
      <c r="DM47" s="2">
        <v>763103.35301700013</v>
      </c>
      <c r="DN47" s="2">
        <v>759384.56847300055</v>
      </c>
      <c r="DO47" s="2">
        <v>760056.72598400014</v>
      </c>
      <c r="DP47" s="2">
        <v>786994.16916499985</v>
      </c>
      <c r="DQ47" s="2">
        <v>819023.93613700091</v>
      </c>
      <c r="DR47" s="2">
        <v>1276909.3275509998</v>
      </c>
      <c r="DS47" s="1">
        <v>379470</v>
      </c>
      <c r="DT47" s="1">
        <v>422576</v>
      </c>
      <c r="DU47" s="1">
        <v>452942</v>
      </c>
      <c r="DV47" s="1">
        <v>520044</v>
      </c>
      <c r="DW47" s="1">
        <v>486108</v>
      </c>
      <c r="DX47" s="1">
        <v>619626</v>
      </c>
      <c r="DY47" s="1">
        <v>720832</v>
      </c>
      <c r="DZ47" s="1">
        <v>451262</v>
      </c>
      <c r="EA47" s="1">
        <v>454664</v>
      </c>
      <c r="EB47" s="1">
        <v>463064</v>
      </c>
      <c r="EC47" s="1">
        <v>482846</v>
      </c>
      <c r="ED47" s="1">
        <v>520590</v>
      </c>
      <c r="EE47" s="1">
        <v>392938</v>
      </c>
      <c r="EF47" s="1">
        <v>391132</v>
      </c>
      <c r="EG47" s="1">
        <v>508550</v>
      </c>
      <c r="EH47" s="1">
        <v>582960</v>
      </c>
      <c r="EI47" s="1">
        <v>455420</v>
      </c>
      <c r="EJ47" s="1">
        <v>518938</v>
      </c>
      <c r="EK47" s="1">
        <v>509950</v>
      </c>
      <c r="EL47" s="1">
        <v>503510</v>
      </c>
      <c r="EM47" s="1">
        <v>469616</v>
      </c>
      <c r="EN47" s="1">
        <v>466914</v>
      </c>
      <c r="EO47" s="1">
        <v>505988</v>
      </c>
      <c r="EP47" s="1">
        <v>616028</v>
      </c>
      <c r="EQ47" s="1">
        <v>530432</v>
      </c>
      <c r="ER47" s="1">
        <v>590730</v>
      </c>
      <c r="ES47" s="1">
        <v>671468</v>
      </c>
      <c r="ET47" s="1">
        <v>638120</v>
      </c>
      <c r="EU47" s="1">
        <v>602602</v>
      </c>
      <c r="EV47" s="1">
        <v>590436</v>
      </c>
      <c r="EW47" s="1">
        <v>650594</v>
      </c>
      <c r="EX47" s="1">
        <v>699048</v>
      </c>
      <c r="EY47" s="1">
        <v>646324</v>
      </c>
      <c r="EZ47" s="1">
        <v>707308</v>
      </c>
      <c r="FA47" s="1">
        <v>749000</v>
      </c>
      <c r="FB47" s="1">
        <v>855428</v>
      </c>
      <c r="FC47" s="1">
        <v>697144</v>
      </c>
      <c r="FD47" s="1">
        <v>678048</v>
      </c>
      <c r="FE47" s="1">
        <v>739102</v>
      </c>
      <c r="FF47" s="1">
        <v>765296</v>
      </c>
      <c r="FG47" s="1">
        <v>724682</v>
      </c>
      <c r="FH47" s="1">
        <v>680204</v>
      </c>
      <c r="FI47" s="1">
        <v>721756</v>
      </c>
      <c r="FJ47" s="1">
        <v>658518</v>
      </c>
      <c r="FK47" s="1">
        <v>689934</v>
      </c>
      <c r="FL47" s="1">
        <v>754614</v>
      </c>
      <c r="FM47" s="1">
        <v>772632</v>
      </c>
      <c r="FN47" s="1">
        <v>900746</v>
      </c>
      <c r="FO47" s="1">
        <v>762188</v>
      </c>
      <c r="FP47" s="1">
        <v>788942</v>
      </c>
      <c r="FQ47" s="1">
        <v>905366</v>
      </c>
      <c r="FR47" s="1">
        <v>829976</v>
      </c>
      <c r="FS47" s="1">
        <v>773290</v>
      </c>
      <c r="FT47" s="1">
        <v>796222</v>
      </c>
      <c r="FU47" s="1">
        <v>783888</v>
      </c>
      <c r="FV47" s="1">
        <v>775782</v>
      </c>
      <c r="FW47" s="1">
        <v>782390</v>
      </c>
      <c r="FX47" s="1">
        <v>808108</v>
      </c>
      <c r="FY47" s="1">
        <v>843276</v>
      </c>
      <c r="FZ47" s="1">
        <v>1304128</v>
      </c>
    </row>
    <row r="48" spans="1:182" x14ac:dyDescent="0.2">
      <c r="A48" t="s">
        <v>116</v>
      </c>
      <c r="B48" t="s">
        <v>117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2780.76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57.123018999999999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56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</row>
    <row r="49" spans="1:182" x14ac:dyDescent="0.2">
      <c r="A49" t="s">
        <v>99</v>
      </c>
      <c r="B49" t="s">
        <v>36</v>
      </c>
      <c r="Q49" s="2">
        <v>1073514.4799999995</v>
      </c>
      <c r="R49" s="2">
        <v>136930.55000000002</v>
      </c>
      <c r="S49" s="2">
        <v>332728.83999999997</v>
      </c>
      <c r="T49" s="2">
        <v>486124.43999999994</v>
      </c>
      <c r="U49" s="2">
        <v>296734.2</v>
      </c>
      <c r="V49" s="2">
        <v>150233.00999999998</v>
      </c>
      <c r="W49" s="2">
        <v>187735.11999999997</v>
      </c>
      <c r="X49" s="2">
        <v>237210.53999999995</v>
      </c>
      <c r="Y49" s="2">
        <v>302094.97999999992</v>
      </c>
      <c r="Z49" s="2">
        <v>295959.2</v>
      </c>
      <c r="AA49" s="2">
        <v>173100.94000000006</v>
      </c>
      <c r="AB49" s="2">
        <v>278709.9499999999</v>
      </c>
      <c r="AC49" s="2">
        <v>271359.65000000008</v>
      </c>
      <c r="AD49" s="2">
        <v>502768.00999999983</v>
      </c>
      <c r="AE49" s="2">
        <v>532215.21000000031</v>
      </c>
      <c r="AF49" s="2">
        <v>477693.13000000006</v>
      </c>
      <c r="AG49" s="2">
        <v>589637.51</v>
      </c>
      <c r="AH49" s="2">
        <v>546701.6100000001</v>
      </c>
      <c r="AI49" s="2">
        <v>684760.94999999984</v>
      </c>
      <c r="AJ49" s="2">
        <v>773333.17999999993</v>
      </c>
      <c r="AK49" s="2">
        <v>748065.63000000035</v>
      </c>
      <c r="AL49" s="2">
        <v>1277638.7499999993</v>
      </c>
      <c r="AM49" s="2">
        <v>1155236.1100000001</v>
      </c>
      <c r="AN49" s="2">
        <v>1131196.1899999992</v>
      </c>
      <c r="AO49" s="2">
        <v>1386955.0000000005</v>
      </c>
      <c r="AP49" s="2">
        <v>1314847.7399999991</v>
      </c>
      <c r="AQ49" s="2">
        <v>1258306.9499999997</v>
      </c>
      <c r="AR49" s="2">
        <v>952572.85999999917</v>
      </c>
      <c r="AS49" s="2">
        <v>1053402.2699999998</v>
      </c>
      <c r="AT49" s="2">
        <v>1270503.31</v>
      </c>
      <c r="AU49" s="2">
        <v>1439353.8500000006</v>
      </c>
      <c r="AV49" s="2">
        <v>1610920.5800000012</v>
      </c>
      <c r="AW49" s="2">
        <v>1291125.8900000001</v>
      </c>
      <c r="AX49" s="2">
        <v>1574587.4899999998</v>
      </c>
      <c r="AY49" s="2">
        <v>1475606.9599999995</v>
      </c>
      <c r="AZ49" s="2">
        <v>1820938.5199999991</v>
      </c>
      <c r="BA49" s="2">
        <v>1602248.2100000014</v>
      </c>
      <c r="BB49" s="2">
        <v>1617327.6</v>
      </c>
      <c r="BC49" s="2">
        <v>1564576.6600000011</v>
      </c>
      <c r="BD49" s="2">
        <v>1437587.1800000002</v>
      </c>
      <c r="BE49" s="2">
        <v>1449754.4300000009</v>
      </c>
      <c r="BF49" s="2">
        <v>1365498.0199999986</v>
      </c>
      <c r="BG49" s="2">
        <v>1523378.4799999993</v>
      </c>
      <c r="BH49" s="2">
        <v>1426381.1099999996</v>
      </c>
      <c r="BI49" s="2">
        <v>1301661.5800000005</v>
      </c>
      <c r="BJ49" s="2">
        <v>1892109.4999999991</v>
      </c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2">
        <v>39970.940150999966</v>
      </c>
      <c r="BZ49" s="2">
        <v>4866.9529980000007</v>
      </c>
      <c r="CA49" s="2">
        <v>12984.991909</v>
      </c>
      <c r="CB49" s="2">
        <v>17435.883333999998</v>
      </c>
      <c r="CC49" s="2">
        <v>11901.296616000001</v>
      </c>
      <c r="CD49" s="2">
        <v>6289.3030850000023</v>
      </c>
      <c r="CE49" s="2">
        <v>8118.0388950000051</v>
      </c>
      <c r="CF49" s="2">
        <v>9337.1961090000041</v>
      </c>
      <c r="CG49" s="2">
        <v>13304.294992000001</v>
      </c>
      <c r="CH49" s="2">
        <v>16003.857387999989</v>
      </c>
      <c r="CI49" s="2">
        <v>17455.23504599998</v>
      </c>
      <c r="CJ49" s="2">
        <v>36894.019546999953</v>
      </c>
      <c r="CK49" s="2">
        <v>40599.870449999944</v>
      </c>
      <c r="CL49" s="2">
        <v>73149.432957999961</v>
      </c>
      <c r="CM49" s="2">
        <v>78548.557760000011</v>
      </c>
      <c r="CN49" s="2">
        <v>84595.964603000073</v>
      </c>
      <c r="CO49" s="2">
        <v>98055.073230000009</v>
      </c>
      <c r="CP49" s="2">
        <v>99574.181828999921</v>
      </c>
      <c r="CQ49" s="2">
        <v>122534.97609000027</v>
      </c>
      <c r="CR49" s="2">
        <v>139825.72169700029</v>
      </c>
      <c r="CS49" s="2">
        <v>141615.75412200033</v>
      </c>
      <c r="CT49" s="2">
        <v>171930.19506500027</v>
      </c>
      <c r="CU49" s="2">
        <v>143396.11066800042</v>
      </c>
      <c r="CV49" s="2">
        <v>131330.32455700025</v>
      </c>
      <c r="CW49" s="2">
        <v>169211.2809230006</v>
      </c>
      <c r="CX49" s="2">
        <v>166927.78012600035</v>
      </c>
      <c r="CY49" s="2">
        <v>161828.60669000013</v>
      </c>
      <c r="CZ49" s="2">
        <v>127817.99065700037</v>
      </c>
      <c r="DA49" s="2">
        <v>136177.92586200041</v>
      </c>
      <c r="DB49" s="2">
        <v>169375.77040500045</v>
      </c>
      <c r="DC49" s="2">
        <v>185776.33772500005</v>
      </c>
      <c r="DD49" s="2">
        <v>206705.20327700043</v>
      </c>
      <c r="DE49" s="2">
        <v>173846.01353000043</v>
      </c>
      <c r="DF49" s="2">
        <v>213565.38159300058</v>
      </c>
      <c r="DG49" s="2">
        <v>200483.63112000056</v>
      </c>
      <c r="DH49" s="2">
        <v>249066.07865000051</v>
      </c>
      <c r="DI49" s="2">
        <v>215781.15144300059</v>
      </c>
      <c r="DJ49" s="2">
        <v>221383.46911800065</v>
      </c>
      <c r="DK49" s="2">
        <v>210004.6684280005</v>
      </c>
      <c r="DL49" s="2">
        <v>195461.86447300034</v>
      </c>
      <c r="DM49" s="2">
        <v>200967.42366900033</v>
      </c>
      <c r="DN49" s="2">
        <v>186492.3506690005</v>
      </c>
      <c r="DO49" s="2">
        <v>214591.02176000027</v>
      </c>
      <c r="DP49" s="2">
        <v>186192.39929400029</v>
      </c>
      <c r="DQ49" s="2">
        <v>178906.48354100026</v>
      </c>
      <c r="DR49" s="2">
        <v>249066.07863000024</v>
      </c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>
        <v>57480</v>
      </c>
      <c r="EH49" s="1">
        <v>8010</v>
      </c>
      <c r="EI49" s="1">
        <v>18600</v>
      </c>
      <c r="EJ49" s="1">
        <v>28260</v>
      </c>
      <c r="EK49" s="1">
        <v>16680</v>
      </c>
      <c r="EL49" s="1">
        <v>8610</v>
      </c>
      <c r="EM49" s="1">
        <v>10200</v>
      </c>
      <c r="EN49" s="1">
        <v>13170</v>
      </c>
      <c r="EO49" s="1">
        <v>17130</v>
      </c>
      <c r="EP49" s="1">
        <v>23520</v>
      </c>
      <c r="EQ49" s="1">
        <v>19170</v>
      </c>
      <c r="ER49" s="1">
        <v>41490</v>
      </c>
      <c r="ES49" s="1">
        <v>52410</v>
      </c>
      <c r="ET49" s="1">
        <v>89640</v>
      </c>
      <c r="EU49" s="1">
        <v>103500</v>
      </c>
      <c r="EV49" s="1">
        <v>107280</v>
      </c>
      <c r="EW49" s="1">
        <v>133410</v>
      </c>
      <c r="EX49" s="1">
        <v>122760</v>
      </c>
      <c r="EY49" s="1">
        <v>153360</v>
      </c>
      <c r="EZ49" s="1">
        <v>176040</v>
      </c>
      <c r="FA49" s="1">
        <v>172710</v>
      </c>
      <c r="FB49" s="1">
        <v>208860</v>
      </c>
      <c r="FC49" s="1">
        <v>184200</v>
      </c>
      <c r="FD49" s="1">
        <v>177390</v>
      </c>
      <c r="FE49" s="1">
        <v>214980</v>
      </c>
      <c r="FF49" s="1">
        <v>206520</v>
      </c>
      <c r="FG49" s="1">
        <v>196650</v>
      </c>
      <c r="FH49" s="1">
        <v>150870</v>
      </c>
      <c r="FI49" s="1">
        <v>168630</v>
      </c>
      <c r="FJ49" s="1">
        <v>203610</v>
      </c>
      <c r="FK49" s="1">
        <v>228570</v>
      </c>
      <c r="FL49" s="1">
        <v>258330</v>
      </c>
      <c r="FM49" s="1">
        <v>215550</v>
      </c>
      <c r="FN49" s="1">
        <v>260760</v>
      </c>
      <c r="FO49" s="1">
        <v>246420</v>
      </c>
      <c r="FP49" s="1">
        <v>288660</v>
      </c>
      <c r="FQ49" s="1">
        <v>262470</v>
      </c>
      <c r="FR49" s="1">
        <v>265830</v>
      </c>
      <c r="FS49" s="1">
        <v>256710</v>
      </c>
      <c r="FT49" s="1">
        <v>233370</v>
      </c>
      <c r="FU49" s="1">
        <v>234090</v>
      </c>
      <c r="FV49" s="1">
        <v>220920</v>
      </c>
      <c r="FW49" s="1">
        <v>244050</v>
      </c>
      <c r="FX49" s="1">
        <v>231420</v>
      </c>
      <c r="FY49" s="1">
        <v>206400</v>
      </c>
      <c r="FZ49" s="1">
        <v>294030</v>
      </c>
    </row>
    <row r="50" spans="1:182" x14ac:dyDescent="0.2">
      <c r="A50" t="s">
        <v>100</v>
      </c>
      <c r="B50" t="s">
        <v>37</v>
      </c>
      <c r="C50" s="2">
        <v>1148705.1299999999</v>
      </c>
      <c r="D50" s="2">
        <v>1109312.5900000003</v>
      </c>
      <c r="E50" s="2">
        <v>1351293.9700000004</v>
      </c>
      <c r="F50" s="2">
        <v>955922.38</v>
      </c>
      <c r="G50" s="2">
        <v>982814.84999999986</v>
      </c>
      <c r="H50" s="2">
        <v>811393.13</v>
      </c>
      <c r="I50" s="2">
        <v>893325.08</v>
      </c>
      <c r="J50" s="2">
        <v>838434.69999999984</v>
      </c>
      <c r="K50" s="2">
        <v>891847.21000000008</v>
      </c>
      <c r="L50" s="2">
        <v>833499.83000000007</v>
      </c>
      <c r="M50" s="2">
        <v>880935.39999999991</v>
      </c>
      <c r="N50" s="2">
        <v>1082840.9800000004</v>
      </c>
      <c r="O50" s="2">
        <v>862029.83000000019</v>
      </c>
      <c r="P50" s="2">
        <v>843264.31999999983</v>
      </c>
      <c r="Q50" s="2">
        <v>932486.2100000002</v>
      </c>
      <c r="R50" s="2">
        <v>882590.33999999985</v>
      </c>
      <c r="S50" s="2">
        <v>923099.90000000014</v>
      </c>
      <c r="T50" s="2">
        <v>899359.09999999986</v>
      </c>
      <c r="U50" s="2">
        <v>857131.74000000011</v>
      </c>
      <c r="V50" s="2">
        <v>798851.42</v>
      </c>
      <c r="W50" s="2">
        <v>728217.58999999985</v>
      </c>
      <c r="X50" s="2">
        <v>948771.36999999988</v>
      </c>
      <c r="Y50" s="2">
        <v>1026025.1299999997</v>
      </c>
      <c r="Z50" s="2">
        <v>899839.06999999983</v>
      </c>
      <c r="AA50" s="2">
        <v>860765.64000000036</v>
      </c>
      <c r="AB50" s="2">
        <v>982207.64999999991</v>
      </c>
      <c r="AC50" s="2">
        <v>925905.50000000012</v>
      </c>
      <c r="AD50" s="2">
        <v>840597.36000000022</v>
      </c>
      <c r="AE50" s="2">
        <v>895655.76</v>
      </c>
      <c r="AF50" s="2">
        <v>1026701.01</v>
      </c>
      <c r="AG50" s="2">
        <v>809508.86</v>
      </c>
      <c r="AH50" s="2">
        <v>779968.10000000021</v>
      </c>
      <c r="AI50" s="2">
        <v>937001.79000000015</v>
      </c>
      <c r="AJ50" s="2">
        <v>1031701.5000000002</v>
      </c>
      <c r="AK50" s="2">
        <v>1062353.4499999993</v>
      </c>
      <c r="AL50" s="2">
        <v>1126333.0000000002</v>
      </c>
      <c r="AM50" s="2">
        <v>852186.22999999963</v>
      </c>
      <c r="AN50" s="2">
        <v>943723.5899999995</v>
      </c>
      <c r="AO50" s="2">
        <v>1074290.49</v>
      </c>
      <c r="AP50" s="2">
        <v>1160501.06</v>
      </c>
      <c r="AQ50" s="2">
        <v>1029435.0099999994</v>
      </c>
      <c r="AR50" s="2">
        <v>1027215.06</v>
      </c>
      <c r="AS50" s="2">
        <v>1115215.6299999999</v>
      </c>
      <c r="AT50" s="2">
        <v>1118561.47</v>
      </c>
      <c r="AU50" s="2">
        <v>1017513.5900000003</v>
      </c>
      <c r="AV50" s="2">
        <v>1197274.0799999998</v>
      </c>
      <c r="AW50" s="2">
        <v>1268240.76</v>
      </c>
      <c r="AX50" s="2">
        <v>1380933.9400000006</v>
      </c>
      <c r="AY50" s="2">
        <v>1192443.9199999992</v>
      </c>
      <c r="AZ50" s="2">
        <v>1264100.4999999998</v>
      </c>
      <c r="BA50" s="2">
        <v>1218232.8000000003</v>
      </c>
      <c r="BB50" s="2">
        <v>1173273.55</v>
      </c>
      <c r="BC50" s="2">
        <v>1101460.1799999997</v>
      </c>
      <c r="BD50" s="2">
        <v>991322.08000000019</v>
      </c>
      <c r="BE50" s="2">
        <v>844272.1</v>
      </c>
      <c r="BF50" s="2">
        <v>811714.91999999969</v>
      </c>
      <c r="BG50" s="2">
        <v>985582.68</v>
      </c>
      <c r="BH50" s="2">
        <v>1200249.7700000005</v>
      </c>
      <c r="BI50" s="2">
        <v>1106992.7199999997</v>
      </c>
      <c r="BJ50" s="2">
        <v>1394069.8299999996</v>
      </c>
      <c r="BK50" s="2">
        <v>172075.98598599993</v>
      </c>
      <c r="BL50" s="2">
        <v>164684.83631700001</v>
      </c>
      <c r="BM50" s="2">
        <v>188762.4458870001</v>
      </c>
      <c r="BN50" s="2">
        <v>166438.66844299989</v>
      </c>
      <c r="BO50" s="2">
        <v>177638.13928500004</v>
      </c>
      <c r="BP50" s="2">
        <v>154788.21219899994</v>
      </c>
      <c r="BQ50" s="2">
        <v>170021.496919</v>
      </c>
      <c r="BR50" s="2">
        <v>161678.26696099999</v>
      </c>
      <c r="BS50" s="2">
        <v>171199.06991299996</v>
      </c>
      <c r="BT50" s="2">
        <v>162329.69032000002</v>
      </c>
      <c r="BU50" s="2">
        <v>174756.84365099992</v>
      </c>
      <c r="BV50" s="2">
        <v>216648.37664799998</v>
      </c>
      <c r="BW50" s="2">
        <v>167415.80347800002</v>
      </c>
      <c r="BX50" s="2">
        <v>163281.77061500004</v>
      </c>
      <c r="BY50" s="2">
        <v>181346.24148300008</v>
      </c>
      <c r="BZ50" s="2">
        <v>172802.57357000004</v>
      </c>
      <c r="CA50" s="2">
        <v>181646.89841600004</v>
      </c>
      <c r="CB50" s="2">
        <v>177111.98964600003</v>
      </c>
      <c r="CC50" s="2">
        <v>169946.33267800004</v>
      </c>
      <c r="CD50" s="2">
        <v>160500.69395899997</v>
      </c>
      <c r="CE50" s="2">
        <v>142887.20849400002</v>
      </c>
      <c r="CF50" s="2">
        <v>185780.93128299995</v>
      </c>
      <c r="CG50" s="2">
        <v>198508.74154699993</v>
      </c>
      <c r="CH50" s="2">
        <v>177838.57723699999</v>
      </c>
      <c r="CI50" s="2">
        <v>166263.28521900001</v>
      </c>
      <c r="CJ50" s="2">
        <v>194048.99700000003</v>
      </c>
      <c r="CK50" s="2">
        <v>183225.34732599999</v>
      </c>
      <c r="CL50" s="2">
        <v>167065.03704699996</v>
      </c>
      <c r="CM50" s="2">
        <v>178239.45314699999</v>
      </c>
      <c r="CN50" s="2">
        <v>202768.04812699996</v>
      </c>
      <c r="CO50" s="2">
        <v>161127.06257200002</v>
      </c>
      <c r="CP50" s="2">
        <v>155940.73043599995</v>
      </c>
      <c r="CQ50" s="2">
        <v>185179.61740700001</v>
      </c>
      <c r="CR50" s="2">
        <v>204521.88025400005</v>
      </c>
      <c r="CS50" s="2">
        <v>210134.143041</v>
      </c>
      <c r="CT50" s="2">
        <v>222060.20148199997</v>
      </c>
      <c r="CU50" s="2">
        <v>166814.48959899999</v>
      </c>
      <c r="CV50" s="2">
        <v>185029.28892900009</v>
      </c>
      <c r="CW50" s="2">
        <v>210580.11748799993</v>
      </c>
      <c r="CX50" s="2">
        <v>216984.11018600003</v>
      </c>
      <c r="CY50" s="2">
        <v>194109.12835499999</v>
      </c>
      <c r="CZ50" s="2">
        <v>191000.66970500007</v>
      </c>
      <c r="DA50" s="2">
        <v>206977.24517799995</v>
      </c>
      <c r="DB50" s="2">
        <v>205577.52010899986</v>
      </c>
      <c r="DC50" s="2">
        <v>184601.68792700005</v>
      </c>
      <c r="DD50" s="2">
        <v>217324.85469899999</v>
      </c>
      <c r="DE50" s="2">
        <v>230171.25743000017</v>
      </c>
      <c r="DF50" s="2">
        <v>255685.33902699992</v>
      </c>
      <c r="DG50" s="2">
        <v>221378.7123690001</v>
      </c>
      <c r="DH50" s="2">
        <v>233164.46424300005</v>
      </c>
      <c r="DI50" s="2">
        <v>224582.37904799997</v>
      </c>
      <c r="DJ50" s="2">
        <v>220227.86442999996</v>
      </c>
      <c r="DK50" s="2">
        <v>210421.43738599995</v>
      </c>
      <c r="DL50" s="2">
        <v>183464.20250599997</v>
      </c>
      <c r="DM50" s="2">
        <v>160206.71822799998</v>
      </c>
      <c r="DN50" s="2">
        <v>152620.14157200005</v>
      </c>
      <c r="DO50" s="2">
        <v>182301.662354</v>
      </c>
      <c r="DP50" s="2">
        <v>226047.24644599995</v>
      </c>
      <c r="DQ50" s="2">
        <v>200706.87773999994</v>
      </c>
      <c r="DR50" s="2">
        <v>256749.33048800007</v>
      </c>
      <c r="DS50" s="1">
        <v>206040</v>
      </c>
      <c r="DT50" s="1">
        <v>197190</v>
      </c>
      <c r="DU50" s="1">
        <v>226020</v>
      </c>
      <c r="DV50" s="1">
        <v>199290</v>
      </c>
      <c r="DW50" s="1">
        <v>212700</v>
      </c>
      <c r="DX50" s="1">
        <v>185340</v>
      </c>
      <c r="DY50" s="1">
        <v>203580</v>
      </c>
      <c r="DZ50" s="1">
        <v>193590</v>
      </c>
      <c r="EA50" s="1">
        <v>204990</v>
      </c>
      <c r="EB50" s="1">
        <v>194370</v>
      </c>
      <c r="EC50" s="1">
        <v>209250</v>
      </c>
      <c r="ED50" s="1">
        <v>259410</v>
      </c>
      <c r="EE50" s="1">
        <v>200460</v>
      </c>
      <c r="EF50" s="1">
        <v>195510</v>
      </c>
      <c r="EG50" s="1">
        <v>217140</v>
      </c>
      <c r="EH50" s="1">
        <v>206910</v>
      </c>
      <c r="EI50" s="1">
        <v>217500</v>
      </c>
      <c r="EJ50" s="1">
        <v>212070</v>
      </c>
      <c r="EK50" s="1">
        <v>203490</v>
      </c>
      <c r="EL50" s="1">
        <v>192180</v>
      </c>
      <c r="EM50" s="1">
        <v>171090</v>
      </c>
      <c r="EN50" s="1">
        <v>222450</v>
      </c>
      <c r="EO50" s="1">
        <v>237690</v>
      </c>
      <c r="EP50" s="1">
        <v>212940</v>
      </c>
      <c r="EQ50" s="1">
        <v>199080</v>
      </c>
      <c r="ER50" s="1">
        <v>232350</v>
      </c>
      <c r="ES50" s="1">
        <v>219390</v>
      </c>
      <c r="ET50" s="1">
        <v>200040</v>
      </c>
      <c r="EU50" s="1">
        <v>213420</v>
      </c>
      <c r="EV50" s="1">
        <v>242790</v>
      </c>
      <c r="EW50" s="1">
        <v>192930</v>
      </c>
      <c r="EX50" s="1">
        <v>186720</v>
      </c>
      <c r="EY50" s="1">
        <v>221730</v>
      </c>
      <c r="EZ50" s="1">
        <v>244890</v>
      </c>
      <c r="FA50" s="1">
        <v>251610</v>
      </c>
      <c r="FB50" s="1">
        <v>265890</v>
      </c>
      <c r="FC50" s="1">
        <v>199740</v>
      </c>
      <c r="FD50" s="1">
        <v>221550</v>
      </c>
      <c r="FE50" s="1">
        <v>252054</v>
      </c>
      <c r="FF50" s="1">
        <v>259084</v>
      </c>
      <c r="FG50" s="1">
        <v>231386</v>
      </c>
      <c r="FH50" s="1">
        <v>224714</v>
      </c>
      <c r="FI50" s="1">
        <v>238814</v>
      </c>
      <c r="FJ50" s="1">
        <v>239154</v>
      </c>
      <c r="FK50" s="1">
        <v>212834</v>
      </c>
      <c r="FL50" s="1">
        <v>252464</v>
      </c>
      <c r="FM50" s="1">
        <v>268312</v>
      </c>
      <c r="FN50" s="1">
        <v>299936</v>
      </c>
      <c r="FO50" s="1">
        <v>259410</v>
      </c>
      <c r="FP50" s="1">
        <v>273962</v>
      </c>
      <c r="FQ50" s="1">
        <v>261768</v>
      </c>
      <c r="FR50" s="1">
        <v>258292</v>
      </c>
      <c r="FS50" s="1">
        <v>247250</v>
      </c>
      <c r="FT50" s="1">
        <v>208364</v>
      </c>
      <c r="FU50" s="1">
        <v>187936</v>
      </c>
      <c r="FV50" s="1">
        <v>178654</v>
      </c>
      <c r="FW50" s="1">
        <v>213748</v>
      </c>
      <c r="FX50" s="1">
        <v>265876</v>
      </c>
      <c r="FY50" s="1">
        <v>235270</v>
      </c>
      <c r="FZ50" s="1">
        <v>300896</v>
      </c>
    </row>
    <row r="51" spans="1:182" x14ac:dyDescent="0.2">
      <c r="A51" t="s">
        <v>118</v>
      </c>
      <c r="B51" t="s">
        <v>119</v>
      </c>
      <c r="C51" s="2">
        <v>0</v>
      </c>
      <c r="D51" s="2">
        <v>0</v>
      </c>
      <c r="E51" s="2">
        <v>0</v>
      </c>
      <c r="F51" s="2">
        <v>0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2">
        <v>0</v>
      </c>
      <c r="BL51" s="2">
        <v>0</v>
      </c>
      <c r="BM51" s="2">
        <v>0</v>
      </c>
      <c r="BN51" s="2">
        <v>0</v>
      </c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>
        <v>0</v>
      </c>
      <c r="DT51" s="1">
        <v>0</v>
      </c>
      <c r="DU51" s="1">
        <v>0</v>
      </c>
      <c r="DV51" s="1">
        <v>0</v>
      </c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</row>
    <row r="52" spans="1:182" x14ac:dyDescent="0.2">
      <c r="A52" t="s">
        <v>101</v>
      </c>
      <c r="B52" t="s">
        <v>52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2">
        <v>40347.449999999997</v>
      </c>
      <c r="AW52" s="2">
        <v>46633.869999999988</v>
      </c>
      <c r="AX52" s="2">
        <v>27012.49</v>
      </c>
      <c r="AY52" s="2">
        <v>28410.130000000005</v>
      </c>
      <c r="AZ52" s="2">
        <v>32309.310000000005</v>
      </c>
      <c r="BA52" s="2">
        <v>80763.72</v>
      </c>
      <c r="BB52" s="2">
        <v>38076.199999999997</v>
      </c>
      <c r="BC52" s="2">
        <v>24647.590000000007</v>
      </c>
      <c r="BD52" s="2">
        <v>43515.479999999996</v>
      </c>
      <c r="BE52" s="2">
        <v>57632.97</v>
      </c>
      <c r="BF52" s="2">
        <v>49739.07</v>
      </c>
      <c r="BG52" s="2">
        <v>36675.810000000005</v>
      </c>
      <c r="BH52" s="2">
        <v>82218.460000000006</v>
      </c>
      <c r="BI52" s="2">
        <v>68355.079999999987</v>
      </c>
      <c r="BJ52" s="2">
        <v>89090.32</v>
      </c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2">
        <v>5870.0162049999999</v>
      </c>
      <c r="DE52" s="2">
        <v>6664.7261009999993</v>
      </c>
      <c r="DF52" s="2">
        <v>3684.564018999999</v>
      </c>
      <c r="DG52" s="2">
        <v>4226.4116690000001</v>
      </c>
      <c r="DH52" s="2">
        <v>4479.2739119999997</v>
      </c>
      <c r="DI52" s="2">
        <v>12336.064867999999</v>
      </c>
      <c r="DJ52" s="2">
        <v>5635.2155659999989</v>
      </c>
      <c r="DK52" s="2">
        <v>3522.0097259999998</v>
      </c>
      <c r="DL52" s="2">
        <v>6267.3711620000004</v>
      </c>
      <c r="DM52" s="2">
        <v>8777.9319499999965</v>
      </c>
      <c r="DN52" s="2">
        <v>7188.5121720000006</v>
      </c>
      <c r="DO52" s="2">
        <v>5418.4765079999997</v>
      </c>
      <c r="DP52" s="2">
        <v>11866.463555999997</v>
      </c>
      <c r="DQ52" s="2">
        <v>9554.5802460000032</v>
      </c>
      <c r="DR52" s="2">
        <v>10258.982191999999</v>
      </c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>
        <v>6608</v>
      </c>
      <c r="FM52" s="1">
        <v>7896</v>
      </c>
      <c r="FN52" s="1">
        <v>4564</v>
      </c>
      <c r="FO52" s="1">
        <v>3976</v>
      </c>
      <c r="FP52" s="1">
        <v>4900</v>
      </c>
      <c r="FQ52" s="1">
        <v>10836</v>
      </c>
      <c r="FR52" s="1">
        <v>5292</v>
      </c>
      <c r="FS52" s="1">
        <v>3416</v>
      </c>
      <c r="FT52" s="1">
        <v>6412</v>
      </c>
      <c r="FU52" s="1">
        <v>7616</v>
      </c>
      <c r="FV52" s="1">
        <v>7728</v>
      </c>
      <c r="FW52" s="1">
        <v>5572</v>
      </c>
      <c r="FX52" s="1">
        <v>12012</v>
      </c>
      <c r="FY52" s="1">
        <v>8904</v>
      </c>
      <c r="FZ52" s="1">
        <v>9324</v>
      </c>
    </row>
    <row r="53" spans="1:182" x14ac:dyDescent="0.2">
      <c r="A53" t="s">
        <v>102</v>
      </c>
      <c r="B53" t="s">
        <v>30</v>
      </c>
      <c r="C53" s="2">
        <v>8975692.7599999998</v>
      </c>
      <c r="D53" s="2">
        <v>9079556.4200000018</v>
      </c>
      <c r="E53" s="2">
        <v>9359974.0999999978</v>
      </c>
      <c r="F53" s="2">
        <v>9684022.0500000007</v>
      </c>
      <c r="G53" s="2">
        <v>9062339.9899999965</v>
      </c>
      <c r="H53" s="2">
        <v>9137648.1400000043</v>
      </c>
      <c r="I53" s="2">
        <v>7987905.9400000051</v>
      </c>
      <c r="J53" s="2">
        <v>8270821.8099999987</v>
      </c>
      <c r="K53" s="2">
        <v>7575307.6999999946</v>
      </c>
      <c r="L53" s="2">
        <v>8520465.9600000046</v>
      </c>
      <c r="M53" s="2">
        <v>11628244.490000006</v>
      </c>
      <c r="N53" s="2">
        <v>10326769.02</v>
      </c>
      <c r="O53" s="2">
        <v>8115462.4699999988</v>
      </c>
      <c r="P53" s="2">
        <v>7955406.1899999995</v>
      </c>
      <c r="Q53" s="2">
        <v>9774151.2800000012</v>
      </c>
      <c r="R53" s="2">
        <v>8950939.6500000004</v>
      </c>
      <c r="S53" s="2">
        <v>8708174.3100000061</v>
      </c>
      <c r="T53" s="2">
        <v>12219669.480000002</v>
      </c>
      <c r="U53" s="2">
        <v>11633654.019999996</v>
      </c>
      <c r="V53" s="2">
        <v>9059074.6699999962</v>
      </c>
      <c r="W53" s="2">
        <v>7582993.4300000034</v>
      </c>
      <c r="X53" s="2">
        <v>7789651.8999999976</v>
      </c>
      <c r="Y53" s="2">
        <v>8293517.2600000007</v>
      </c>
      <c r="Z53" s="2">
        <v>9203460.2500000037</v>
      </c>
      <c r="AA53" s="2">
        <v>7896616.9500000011</v>
      </c>
      <c r="AB53" s="2">
        <v>7218215.5699999984</v>
      </c>
      <c r="AC53" s="2">
        <v>8698601.0500000007</v>
      </c>
      <c r="AD53" s="2">
        <v>7363680.7699999986</v>
      </c>
      <c r="AE53" s="2">
        <v>7820870.6800000016</v>
      </c>
      <c r="AF53" s="2">
        <v>7660087.6699999999</v>
      </c>
      <c r="AG53" s="2">
        <v>7821647.1500000004</v>
      </c>
      <c r="AH53" s="2">
        <v>7110364.5599999968</v>
      </c>
      <c r="AI53" s="2">
        <v>6790131.2799999975</v>
      </c>
      <c r="AJ53" s="2">
        <v>7519469.4299999978</v>
      </c>
      <c r="AK53" s="2">
        <v>7815497.6399999997</v>
      </c>
      <c r="AL53" s="2">
        <v>8454764.4600000009</v>
      </c>
      <c r="AM53" s="2">
        <v>7235513.3900000015</v>
      </c>
      <c r="AN53" s="2">
        <v>7111620.1600000039</v>
      </c>
      <c r="AO53" s="2">
        <v>7497423.2299999995</v>
      </c>
      <c r="AP53" s="2">
        <v>7921646.9200000018</v>
      </c>
      <c r="AQ53" s="2">
        <v>7220689.0699999994</v>
      </c>
      <c r="AR53" s="2">
        <v>7131913.5099999998</v>
      </c>
      <c r="AS53" s="2">
        <v>6842687.950000002</v>
      </c>
      <c r="AT53" s="2">
        <v>6817538.2400000002</v>
      </c>
      <c r="AU53" s="2">
        <v>6192330.2699999996</v>
      </c>
      <c r="AV53" s="2">
        <v>7207833.4400000004</v>
      </c>
      <c r="AW53" s="2">
        <v>7202009.7099999972</v>
      </c>
      <c r="AX53" s="2">
        <v>8501045.450000003</v>
      </c>
      <c r="AY53" s="2">
        <v>7128946.6999999993</v>
      </c>
      <c r="AZ53" s="2">
        <v>6844393.0900000017</v>
      </c>
      <c r="BA53" s="2">
        <v>7634646.9499999993</v>
      </c>
      <c r="BB53" s="2">
        <v>7319068.5400000028</v>
      </c>
      <c r="BC53" s="2">
        <v>6781252.259999997</v>
      </c>
      <c r="BD53" s="2">
        <v>6229164.5199999996</v>
      </c>
      <c r="BE53" s="2">
        <v>6897871.4700000025</v>
      </c>
      <c r="BF53" s="2">
        <v>6745496.5499999989</v>
      </c>
      <c r="BG53" s="2">
        <v>7166478.1400000006</v>
      </c>
      <c r="BH53" s="2">
        <v>7342280.5500000007</v>
      </c>
      <c r="BI53" s="2">
        <v>7234805.9600000009</v>
      </c>
      <c r="BJ53" s="2">
        <v>11079191.599999998</v>
      </c>
      <c r="BK53" s="2">
        <v>202791.47938999999</v>
      </c>
      <c r="BL53" s="2">
        <v>205114.48218400014</v>
      </c>
      <c r="BM53" s="2">
        <v>216524.80532300007</v>
      </c>
      <c r="BN53" s="2">
        <v>226921.194877</v>
      </c>
      <c r="BO53" s="2">
        <v>210455.48450599995</v>
      </c>
      <c r="BP53" s="2">
        <v>209384.42788199999</v>
      </c>
      <c r="BQ53" s="2">
        <v>182422.36267099998</v>
      </c>
      <c r="BR53" s="2">
        <v>193418.54392200004</v>
      </c>
      <c r="BS53" s="2">
        <v>183441.05652900017</v>
      </c>
      <c r="BT53" s="2">
        <v>199202.24964700016</v>
      </c>
      <c r="BU53" s="2">
        <v>261656.75098300003</v>
      </c>
      <c r="BV53" s="2">
        <v>232086.06788100017</v>
      </c>
      <c r="BW53" s="2">
        <v>178666.52413500001</v>
      </c>
      <c r="BX53" s="2">
        <v>166875.38087100012</v>
      </c>
      <c r="BY53" s="2">
        <v>199202.24967800005</v>
      </c>
      <c r="BZ53" s="2">
        <v>184559.715681</v>
      </c>
      <c r="CA53" s="2">
        <v>179666.17701400002</v>
      </c>
      <c r="CB53" s="2">
        <v>261080.76055800004</v>
      </c>
      <c r="CC53" s="2">
        <v>262708.76659300004</v>
      </c>
      <c r="CD53" s="2">
        <v>201330.0821320001</v>
      </c>
      <c r="CE53" s="2">
        <v>170621.69888600011</v>
      </c>
      <c r="CF53" s="2">
        <v>176353.04184399999</v>
      </c>
      <c r="CG53" s="2">
        <v>188691.614069</v>
      </c>
      <c r="CH53" s="2">
        <v>210841.06487600005</v>
      </c>
      <c r="CI53" s="2">
        <v>177281.29090599998</v>
      </c>
      <c r="CJ53" s="2">
        <v>164742.78812300001</v>
      </c>
      <c r="CK53" s="2">
        <v>194832.33866400004</v>
      </c>
      <c r="CL53" s="2">
        <v>167313.32401699998</v>
      </c>
      <c r="CM53" s="2">
        <v>177614.50852500001</v>
      </c>
      <c r="CN53" s="2">
        <v>174953.52786100007</v>
      </c>
      <c r="CO53" s="2">
        <v>179566.21169400009</v>
      </c>
      <c r="CP53" s="2">
        <v>164414.33076500008</v>
      </c>
      <c r="CQ53" s="2">
        <v>156121.9724340002</v>
      </c>
      <c r="CR53" s="2">
        <v>175301.02622800012</v>
      </c>
      <c r="CS53" s="2">
        <v>179109.22753700003</v>
      </c>
      <c r="CT53" s="2">
        <v>196469.86522500002</v>
      </c>
      <c r="CU53" s="2">
        <v>166704.01178100001</v>
      </c>
      <c r="CV53" s="2">
        <v>162900.57073300009</v>
      </c>
      <c r="CW53" s="2">
        <v>171135.80605700001</v>
      </c>
      <c r="CX53" s="2">
        <v>179499.56814600003</v>
      </c>
      <c r="CY53" s="2">
        <v>165271.17605100007</v>
      </c>
      <c r="CZ53" s="2">
        <v>163305.192132</v>
      </c>
      <c r="DA53" s="2">
        <v>159549.35359500008</v>
      </c>
      <c r="DB53" s="2">
        <v>159635.03810999996</v>
      </c>
      <c r="DC53" s="2">
        <v>145730.34311500008</v>
      </c>
      <c r="DD53" s="2">
        <v>170440.80930400005</v>
      </c>
      <c r="DE53" s="2">
        <v>171059.64202300011</v>
      </c>
      <c r="DF53" s="2">
        <v>201744.22400300007</v>
      </c>
      <c r="DG53" s="2">
        <v>171821.28222899995</v>
      </c>
      <c r="DH53" s="2">
        <v>165837.64594499994</v>
      </c>
      <c r="DI53" s="2">
        <v>182369.99983800005</v>
      </c>
      <c r="DJ53" s="2">
        <v>174515.58465600008</v>
      </c>
      <c r="DK53" s="2">
        <v>164209.639876</v>
      </c>
      <c r="DL53" s="2">
        <v>147667.76548100004</v>
      </c>
      <c r="DM53" s="2">
        <v>162572.11332199993</v>
      </c>
      <c r="DN53" s="2">
        <v>159963.49542599995</v>
      </c>
      <c r="DO53" s="2">
        <v>170988.23819000006</v>
      </c>
      <c r="DP53" s="2">
        <v>176376.84304200008</v>
      </c>
      <c r="DQ53" s="2">
        <v>171016.79971099997</v>
      </c>
      <c r="DR53" s="2">
        <v>252526.58831100015</v>
      </c>
      <c r="DS53" s="1">
        <v>198842</v>
      </c>
      <c r="DT53" s="1">
        <v>201082</v>
      </c>
      <c r="DU53" s="1">
        <v>212352</v>
      </c>
      <c r="DV53" s="1">
        <v>222460</v>
      </c>
      <c r="DW53" s="1">
        <v>206402</v>
      </c>
      <c r="DX53" s="1">
        <v>205296</v>
      </c>
      <c r="DY53" s="1">
        <v>178836</v>
      </c>
      <c r="DZ53" s="1">
        <v>189616</v>
      </c>
      <c r="EA53" s="1">
        <v>179900</v>
      </c>
      <c r="EB53" s="1">
        <v>195286</v>
      </c>
      <c r="EC53" s="1">
        <v>256606</v>
      </c>
      <c r="ED53" s="1">
        <v>227598</v>
      </c>
      <c r="EE53" s="1">
        <v>175154</v>
      </c>
      <c r="EF53" s="1">
        <v>163604</v>
      </c>
      <c r="EG53" s="1">
        <v>195286</v>
      </c>
      <c r="EH53" s="1">
        <v>181118</v>
      </c>
      <c r="EI53" s="1">
        <v>176218</v>
      </c>
      <c r="EJ53" s="1">
        <v>255948</v>
      </c>
      <c r="EK53" s="1">
        <v>257544</v>
      </c>
      <c r="EL53" s="1">
        <v>197372</v>
      </c>
      <c r="EM53" s="1">
        <v>167286</v>
      </c>
      <c r="EN53" s="1">
        <v>172886</v>
      </c>
      <c r="EO53" s="1">
        <v>184982</v>
      </c>
      <c r="EP53" s="1">
        <v>206696</v>
      </c>
      <c r="EQ53" s="1">
        <v>173796</v>
      </c>
      <c r="ER53" s="1">
        <v>161504</v>
      </c>
      <c r="ES53" s="1">
        <v>191002</v>
      </c>
      <c r="ET53" s="1">
        <v>164024</v>
      </c>
      <c r="EU53" s="1">
        <v>174132</v>
      </c>
      <c r="EV53" s="1">
        <v>171514</v>
      </c>
      <c r="EW53" s="1">
        <v>176036</v>
      </c>
      <c r="EX53" s="1">
        <v>161210</v>
      </c>
      <c r="EY53" s="1">
        <v>153090</v>
      </c>
      <c r="EZ53" s="1">
        <v>171920</v>
      </c>
      <c r="FA53" s="1">
        <v>175588</v>
      </c>
      <c r="FB53" s="1">
        <v>192710</v>
      </c>
      <c r="FC53" s="1">
        <v>163436</v>
      </c>
      <c r="FD53" s="1">
        <v>159726</v>
      </c>
      <c r="FE53" s="1">
        <v>167818</v>
      </c>
      <c r="FF53" s="1">
        <v>175980</v>
      </c>
      <c r="FG53" s="1">
        <v>162078</v>
      </c>
      <c r="FH53" s="1">
        <v>160104</v>
      </c>
      <c r="FI53" s="1">
        <v>156422</v>
      </c>
      <c r="FJ53" s="1">
        <v>156506</v>
      </c>
      <c r="FK53" s="1">
        <v>142940</v>
      </c>
      <c r="FL53" s="1">
        <v>167146</v>
      </c>
      <c r="FM53" s="1">
        <v>167818</v>
      </c>
      <c r="FN53" s="1">
        <v>197806</v>
      </c>
      <c r="FO53" s="1">
        <v>168518</v>
      </c>
      <c r="FP53" s="1">
        <v>162680</v>
      </c>
      <c r="FQ53" s="1">
        <v>178822</v>
      </c>
      <c r="FR53" s="1">
        <v>171122</v>
      </c>
      <c r="FS53" s="1">
        <v>161000</v>
      </c>
      <c r="FT53" s="1">
        <v>144802</v>
      </c>
      <c r="FU53" s="1">
        <v>159376</v>
      </c>
      <c r="FV53" s="1">
        <v>156828</v>
      </c>
      <c r="FW53" s="1">
        <v>167692</v>
      </c>
      <c r="FX53" s="1">
        <v>172956</v>
      </c>
      <c r="FY53" s="1">
        <v>167692</v>
      </c>
      <c r="FZ53" s="1">
        <v>247618</v>
      </c>
    </row>
    <row r="54" spans="1:182" x14ac:dyDescent="0.2">
      <c r="A54" t="s">
        <v>103</v>
      </c>
      <c r="B54" t="s">
        <v>58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2">
        <v>28928.059999999998</v>
      </c>
      <c r="AZ54" s="2">
        <v>325652.94999999978</v>
      </c>
      <c r="BA54" s="2">
        <v>329936.46999999997</v>
      </c>
      <c r="BB54" s="2">
        <v>482792.24</v>
      </c>
      <c r="BC54" s="2">
        <v>522191.50999999989</v>
      </c>
      <c r="BD54" s="2">
        <v>718673.88000000012</v>
      </c>
      <c r="BE54" s="2">
        <v>614070.39999999967</v>
      </c>
      <c r="BF54" s="2">
        <v>818555.76999999944</v>
      </c>
      <c r="BG54" s="2">
        <v>761345.51000000013</v>
      </c>
      <c r="BH54" s="2">
        <v>1183507.7400000007</v>
      </c>
      <c r="BI54" s="2">
        <v>1427010.2799999996</v>
      </c>
      <c r="BJ54" s="2">
        <v>1899477.06</v>
      </c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2">
        <v>876.72719300000017</v>
      </c>
      <c r="DH54" s="2">
        <v>9161.7991270000002</v>
      </c>
      <c r="DI54" s="2">
        <v>10177.341478000002</v>
      </c>
      <c r="DJ54" s="2">
        <v>15079.707719</v>
      </c>
      <c r="DK54" s="2">
        <v>15591.131891000006</v>
      </c>
      <c r="DL54" s="2">
        <v>22772.988853999977</v>
      </c>
      <c r="DM54" s="2">
        <v>19134.570975999977</v>
      </c>
      <c r="DN54" s="2">
        <v>25658.882504999987</v>
      </c>
      <c r="DO54" s="2">
        <v>24380.321995999999</v>
      </c>
      <c r="DP54" s="2">
        <v>36800.623939999969</v>
      </c>
      <c r="DQ54" s="2">
        <v>44596.189920999954</v>
      </c>
      <c r="DR54" s="2">
        <v>58105.094817999998</v>
      </c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>
        <v>882</v>
      </c>
      <c r="FP54" s="1">
        <v>10402</v>
      </c>
      <c r="FQ54" s="1">
        <v>10472</v>
      </c>
      <c r="FR54" s="1">
        <v>15610</v>
      </c>
      <c r="FS54" s="1">
        <v>16828</v>
      </c>
      <c r="FT54" s="1">
        <v>23744</v>
      </c>
      <c r="FU54" s="1">
        <v>20300</v>
      </c>
      <c r="FV54" s="1">
        <v>26964</v>
      </c>
      <c r="FW54" s="1">
        <v>25298</v>
      </c>
      <c r="FX54" s="1">
        <v>39018</v>
      </c>
      <c r="FY54" s="1">
        <v>47698</v>
      </c>
      <c r="FZ54" s="1">
        <v>61614</v>
      </c>
    </row>
    <row r="55" spans="1:182" x14ac:dyDescent="0.2">
      <c r="A55" t="s">
        <v>104</v>
      </c>
      <c r="B55" t="s">
        <v>39</v>
      </c>
      <c r="C55" s="2">
        <v>716019.05000000016</v>
      </c>
      <c r="D55" s="2">
        <v>764501.73999999964</v>
      </c>
      <c r="E55" s="2">
        <v>798699.51000000024</v>
      </c>
      <c r="F55" s="2">
        <v>934307.18000000028</v>
      </c>
      <c r="G55" s="2">
        <v>862156.45999999961</v>
      </c>
      <c r="H55" s="2">
        <v>920855.83999999973</v>
      </c>
      <c r="I55" s="2">
        <v>825061.83999999962</v>
      </c>
      <c r="J55" s="2">
        <v>645769.10999999987</v>
      </c>
      <c r="K55" s="2">
        <v>884188.33999999973</v>
      </c>
      <c r="L55" s="2">
        <v>1482899.78</v>
      </c>
      <c r="M55" s="2">
        <v>2074727.7400000002</v>
      </c>
      <c r="N55" s="2">
        <v>3292742.6199999982</v>
      </c>
      <c r="O55" s="2">
        <v>3036232.1999999997</v>
      </c>
      <c r="P55" s="2">
        <v>3820788.2800000054</v>
      </c>
      <c r="Q55" s="2">
        <v>4282364.6799999988</v>
      </c>
      <c r="R55" s="2">
        <v>3850735.2099999995</v>
      </c>
      <c r="S55" s="2">
        <v>4074528.200000003</v>
      </c>
      <c r="T55" s="2">
        <v>4170568.9799999995</v>
      </c>
      <c r="U55" s="2">
        <v>3733868.6499999953</v>
      </c>
      <c r="V55" s="2">
        <v>4171758.9499999937</v>
      </c>
      <c r="W55" s="2">
        <v>4377663.7100000018</v>
      </c>
      <c r="X55" s="2">
        <v>5422666.4400000004</v>
      </c>
      <c r="Y55" s="2">
        <v>6704051.3299999991</v>
      </c>
      <c r="Z55" s="2">
        <v>7710313.9299999997</v>
      </c>
      <c r="AA55" s="2">
        <v>7826273.6600000001</v>
      </c>
      <c r="AB55" s="2">
        <v>9180802.2299999911</v>
      </c>
      <c r="AC55" s="2">
        <v>9565001.7499999832</v>
      </c>
      <c r="AD55" s="2">
        <v>10189597.929999996</v>
      </c>
      <c r="AE55" s="2">
        <v>10324959.640000004</v>
      </c>
      <c r="AF55" s="2">
        <v>9685678.5699999947</v>
      </c>
      <c r="AG55" s="2">
        <v>9826656.2400000039</v>
      </c>
      <c r="AH55" s="2">
        <v>10124813.359999998</v>
      </c>
      <c r="AI55" s="2">
        <v>10151547.52</v>
      </c>
      <c r="AJ55" s="2">
        <v>10947960.599999981</v>
      </c>
      <c r="AK55" s="2">
        <v>11825534.98</v>
      </c>
      <c r="AL55" s="2">
        <v>12545020.110000011</v>
      </c>
      <c r="AM55" s="2">
        <v>11824785.059999997</v>
      </c>
      <c r="AN55" s="2">
        <v>11298357.23</v>
      </c>
      <c r="AO55" s="2">
        <v>12310680.660000008</v>
      </c>
      <c r="AP55" s="2">
        <v>12739035.730000008</v>
      </c>
      <c r="AQ55" s="2">
        <v>11870674.760000005</v>
      </c>
      <c r="AR55" s="2">
        <v>11358097.989999996</v>
      </c>
      <c r="AS55" s="2">
        <v>11807510.330000032</v>
      </c>
      <c r="AT55" s="2">
        <v>11142402.860000003</v>
      </c>
      <c r="AU55" s="2">
        <v>10790020.880000016</v>
      </c>
      <c r="AV55" s="2">
        <v>11656039.689999986</v>
      </c>
      <c r="AW55" s="2">
        <v>12633466.909999996</v>
      </c>
      <c r="AX55" s="2">
        <v>13878809.320000023</v>
      </c>
      <c r="AY55" s="2">
        <v>12240948.529999992</v>
      </c>
      <c r="AZ55" s="2">
        <v>12852484.969999969</v>
      </c>
      <c r="BA55" s="2">
        <v>14093904.209999995</v>
      </c>
      <c r="BB55" s="2">
        <v>14438206.410000009</v>
      </c>
      <c r="BC55" s="2">
        <v>13346638.290000001</v>
      </c>
      <c r="BD55" s="2">
        <v>12492108.650000017</v>
      </c>
      <c r="BE55" s="2">
        <v>13509122.499999998</v>
      </c>
      <c r="BF55" s="2">
        <v>12885792.270000003</v>
      </c>
      <c r="BG55" s="2">
        <v>14949965.840000004</v>
      </c>
      <c r="BH55" s="2">
        <v>17160633.100000009</v>
      </c>
      <c r="BI55" s="2">
        <v>16105379.960000001</v>
      </c>
      <c r="BJ55" s="2">
        <v>26090621.080000006</v>
      </c>
      <c r="BK55" s="2">
        <v>28103.831495000013</v>
      </c>
      <c r="BL55" s="2">
        <v>30496.991955000005</v>
      </c>
      <c r="BM55" s="2">
        <v>31418.13296700002</v>
      </c>
      <c r="BN55" s="2">
        <v>37793.873670000023</v>
      </c>
      <c r="BO55" s="2">
        <v>35120.758575999993</v>
      </c>
      <c r="BP55" s="2">
        <v>43185.25778</v>
      </c>
      <c r="BQ55" s="2">
        <v>59214.917487999977</v>
      </c>
      <c r="BR55" s="2">
        <v>46373.128141000037</v>
      </c>
      <c r="BS55" s="2">
        <v>76454.703601999907</v>
      </c>
      <c r="BT55" s="2">
        <v>134206.6325009999</v>
      </c>
      <c r="BU55" s="2">
        <v>193511.85801000008</v>
      </c>
      <c r="BV55" s="2">
        <v>317892.98653899995</v>
      </c>
      <c r="BW55" s="2">
        <v>290908.97343900066</v>
      </c>
      <c r="BX55" s="2">
        <v>370352.87000900076</v>
      </c>
      <c r="BY55" s="2">
        <v>539960.21588700078</v>
      </c>
      <c r="BZ55" s="2">
        <v>528843.30820299999</v>
      </c>
      <c r="CA55" s="2">
        <v>584572.33919899969</v>
      </c>
      <c r="CB55" s="2">
        <v>612522.64724599989</v>
      </c>
      <c r="CC55" s="2">
        <v>559791.83991300175</v>
      </c>
      <c r="CD55" s="2">
        <v>623775.01683700178</v>
      </c>
      <c r="CE55" s="2">
        <v>659853.03965800186</v>
      </c>
      <c r="CF55" s="2">
        <v>787295.60743499966</v>
      </c>
      <c r="CG55" s="2">
        <v>917185.52043000166</v>
      </c>
      <c r="CH55" s="2">
        <v>976824.88533400255</v>
      </c>
      <c r="CI55" s="2">
        <v>904677.87044300186</v>
      </c>
      <c r="CJ55" s="2">
        <v>1037575.0379300023</v>
      </c>
      <c r="CK55" s="2">
        <v>1059989.4691140028</v>
      </c>
      <c r="CL55" s="2">
        <v>1085654.9862420012</v>
      </c>
      <c r="CM55" s="2">
        <v>1055943.673304002</v>
      </c>
      <c r="CN55" s="2">
        <v>990506.53854800249</v>
      </c>
      <c r="CO55" s="2">
        <v>983471.54984700028</v>
      </c>
      <c r="CP55" s="2">
        <v>1016289.4559820005</v>
      </c>
      <c r="CQ55" s="2">
        <v>1010013.0540179999</v>
      </c>
      <c r="CR55" s="2">
        <v>1084553.2293400026</v>
      </c>
      <c r="CS55" s="2">
        <v>1156230.6429200023</v>
      </c>
      <c r="CT55" s="2">
        <v>1232956.2704600021</v>
      </c>
      <c r="CU55" s="2">
        <v>1153557.5278210007</v>
      </c>
      <c r="CV55" s="2">
        <v>1103996.5292440031</v>
      </c>
      <c r="CW55" s="2">
        <v>1198937.2686839995</v>
      </c>
      <c r="CX55" s="2">
        <v>1238139.9463120014</v>
      </c>
      <c r="CY55" s="2">
        <v>1160565.4241290011</v>
      </c>
      <c r="CZ55" s="2">
        <v>1110850.9020290035</v>
      </c>
      <c r="DA55" s="2">
        <v>1161287.8876540018</v>
      </c>
      <c r="DB55" s="2">
        <v>1109740.114337005</v>
      </c>
      <c r="DC55" s="2">
        <v>1209909.6836240054</v>
      </c>
      <c r="DD55" s="2">
        <v>1388132.4072160018</v>
      </c>
      <c r="DE55" s="2">
        <v>1538097.7756940033</v>
      </c>
      <c r="DF55" s="2">
        <v>1725829.9255750033</v>
      </c>
      <c r="DG55" s="2">
        <v>1572965.6720620007</v>
      </c>
      <c r="DH55" s="2">
        <v>1627222.6836080025</v>
      </c>
      <c r="DI55" s="2">
        <v>1777964.7003940034</v>
      </c>
      <c r="DJ55" s="2">
        <v>1806465.8868990033</v>
      </c>
      <c r="DK55" s="2">
        <v>1687096.8491410061</v>
      </c>
      <c r="DL55" s="2">
        <v>1583260.7774010068</v>
      </c>
      <c r="DM55" s="2">
        <v>1702232.4602160035</v>
      </c>
      <c r="DN55" s="2">
        <v>1620783.7273320018</v>
      </c>
      <c r="DO55" s="2">
        <v>1879922.3669490023</v>
      </c>
      <c r="DP55" s="2">
        <v>2156734.2708170041</v>
      </c>
      <c r="DQ55" s="2">
        <v>2012548.6105780036</v>
      </c>
      <c r="DR55" s="2">
        <v>3187852.2911590049</v>
      </c>
      <c r="DS55" s="1">
        <v>38500</v>
      </c>
      <c r="DT55" s="1">
        <v>41496</v>
      </c>
      <c r="DU55" s="1">
        <v>39480</v>
      </c>
      <c r="DV55" s="1">
        <v>52276</v>
      </c>
      <c r="DW55" s="1">
        <v>47600</v>
      </c>
      <c r="DX55" s="1">
        <v>58660</v>
      </c>
      <c r="DY55" s="1">
        <v>73920</v>
      </c>
      <c r="DZ55" s="1">
        <v>61852</v>
      </c>
      <c r="EA55" s="1">
        <v>94444</v>
      </c>
      <c r="EB55" s="1">
        <v>175924</v>
      </c>
      <c r="EC55" s="1">
        <v>247604</v>
      </c>
      <c r="ED55" s="1">
        <v>406196</v>
      </c>
      <c r="EE55" s="1">
        <v>360052</v>
      </c>
      <c r="EF55" s="1">
        <v>437304</v>
      </c>
      <c r="EG55" s="1">
        <v>627648</v>
      </c>
      <c r="EH55" s="1">
        <v>610736</v>
      </c>
      <c r="EI55" s="1">
        <v>663404</v>
      </c>
      <c r="EJ55" s="1">
        <v>699384</v>
      </c>
      <c r="EK55" s="1">
        <v>647696</v>
      </c>
      <c r="EL55" s="1">
        <v>726908</v>
      </c>
      <c r="EM55" s="1">
        <v>746396</v>
      </c>
      <c r="EN55" s="1">
        <v>891884</v>
      </c>
      <c r="EO55" s="1">
        <v>1036028</v>
      </c>
      <c r="EP55" s="1">
        <v>1096172</v>
      </c>
      <c r="EQ55" s="1">
        <v>1002904</v>
      </c>
      <c r="ER55" s="1">
        <v>1153096</v>
      </c>
      <c r="ES55" s="1">
        <v>1171100</v>
      </c>
      <c r="ET55" s="1">
        <v>1185100</v>
      </c>
      <c r="EU55" s="1">
        <v>1147608</v>
      </c>
      <c r="EV55" s="1">
        <v>1069656</v>
      </c>
      <c r="EW55" s="1">
        <v>1065372</v>
      </c>
      <c r="EX55" s="1">
        <v>1090180</v>
      </c>
      <c r="EY55" s="1">
        <v>1091552</v>
      </c>
      <c r="EZ55" s="1">
        <v>1175132</v>
      </c>
      <c r="FA55" s="1">
        <v>1254176</v>
      </c>
      <c r="FB55" s="1">
        <v>1330672</v>
      </c>
      <c r="FC55" s="1">
        <v>1239560</v>
      </c>
      <c r="FD55" s="1">
        <v>1184764</v>
      </c>
      <c r="FE55" s="1">
        <v>1278536</v>
      </c>
      <c r="FF55" s="1">
        <v>1329804</v>
      </c>
      <c r="FG55" s="1">
        <v>1238272</v>
      </c>
      <c r="FH55" s="1">
        <v>1182692</v>
      </c>
      <c r="FI55" s="1">
        <v>1242416</v>
      </c>
      <c r="FJ55" s="1">
        <v>1180704</v>
      </c>
      <c r="FK55" s="1">
        <v>1295000</v>
      </c>
      <c r="FL55" s="1">
        <v>1484924</v>
      </c>
      <c r="FM55" s="1">
        <v>1656648</v>
      </c>
      <c r="FN55" s="1">
        <v>1848168</v>
      </c>
      <c r="FO55" s="1">
        <v>1688120</v>
      </c>
      <c r="FP55" s="1">
        <v>1763244</v>
      </c>
      <c r="FQ55" s="1">
        <v>1899548</v>
      </c>
      <c r="FR55" s="1">
        <v>1945412</v>
      </c>
      <c r="FS55" s="1">
        <v>1808772</v>
      </c>
      <c r="FT55" s="1">
        <v>1695568</v>
      </c>
      <c r="FU55" s="1">
        <v>1820000</v>
      </c>
      <c r="FV55" s="1">
        <v>1740676</v>
      </c>
      <c r="FW55" s="1">
        <v>2013648</v>
      </c>
      <c r="FX55" s="1">
        <v>2311036</v>
      </c>
      <c r="FY55" s="1">
        <v>2177896</v>
      </c>
      <c r="FZ55" s="1">
        <v>3397016</v>
      </c>
    </row>
    <row r="56" spans="1:182" x14ac:dyDescent="0.2">
      <c r="A56" t="s">
        <v>105</v>
      </c>
      <c r="B56" t="s">
        <v>46</v>
      </c>
      <c r="C56" s="2">
        <v>325486.78000000003</v>
      </c>
      <c r="D56" s="2">
        <v>208999.91999999995</v>
      </c>
      <c r="E56" s="2">
        <v>200793.51999999996</v>
      </c>
      <c r="F56" s="2">
        <v>274476.65000000002</v>
      </c>
      <c r="G56" s="2">
        <v>257641.84999999998</v>
      </c>
      <c r="H56" s="2">
        <v>300127.23999999987</v>
      </c>
      <c r="I56" s="2">
        <v>218608.34999999995</v>
      </c>
      <c r="J56" s="2">
        <v>235075.09999999995</v>
      </c>
      <c r="K56" s="2">
        <v>232277.27</v>
      </c>
      <c r="L56" s="2">
        <v>305978.5399999998</v>
      </c>
      <c r="M56" s="2">
        <v>320443.75999999989</v>
      </c>
      <c r="N56" s="2">
        <v>340525.31000000006</v>
      </c>
      <c r="O56" s="2">
        <v>270087.44</v>
      </c>
      <c r="P56" s="2">
        <v>265494.83999999997</v>
      </c>
      <c r="Q56" s="2">
        <v>341362.44</v>
      </c>
      <c r="R56" s="2">
        <v>349347.39999999997</v>
      </c>
      <c r="S56" s="2">
        <v>408724.65000000008</v>
      </c>
      <c r="T56" s="2">
        <v>374002.83999999997</v>
      </c>
      <c r="U56" s="2">
        <v>257141.67999999996</v>
      </c>
      <c r="V56" s="2">
        <v>304783.68000000011</v>
      </c>
      <c r="W56" s="2">
        <v>316927.37999999995</v>
      </c>
      <c r="X56" s="2">
        <v>261515.40000000002</v>
      </c>
      <c r="Y56" s="2">
        <v>334320.76</v>
      </c>
      <c r="Z56" s="2">
        <v>1405808.0999999999</v>
      </c>
      <c r="AA56" s="2">
        <v>223634.21</v>
      </c>
      <c r="AB56" s="2">
        <v>190096.48000000007</v>
      </c>
      <c r="AC56" s="2">
        <v>168074.37</v>
      </c>
      <c r="AD56" s="2">
        <v>157408.43000000002</v>
      </c>
      <c r="AE56" s="2">
        <v>194745.28999999998</v>
      </c>
      <c r="AF56" s="2">
        <v>338571.66</v>
      </c>
      <c r="AG56" s="2">
        <v>282680.04000000004</v>
      </c>
      <c r="AH56" s="2">
        <v>250393.72999999989</v>
      </c>
      <c r="AI56" s="2">
        <v>277538.86</v>
      </c>
      <c r="AJ56" s="2">
        <v>249603.07000000004</v>
      </c>
      <c r="AK56" s="2">
        <v>326500.74999999994</v>
      </c>
      <c r="AL56" s="2">
        <v>293470.93999999994</v>
      </c>
      <c r="AM56" s="2">
        <v>233122.49000000005</v>
      </c>
      <c r="AN56" s="2">
        <v>185654.99000000005</v>
      </c>
      <c r="AO56" s="2">
        <v>126311.45000000001</v>
      </c>
      <c r="AP56" s="2">
        <v>136342.63</v>
      </c>
      <c r="AQ56" s="2">
        <v>52996.139999999992</v>
      </c>
      <c r="AR56" s="2">
        <v>53079.010000000009</v>
      </c>
      <c r="AS56" s="2">
        <v>36474.94</v>
      </c>
      <c r="AT56" s="2">
        <v>16514.190000000002</v>
      </c>
      <c r="AU56" s="2">
        <v>19225.309999999998</v>
      </c>
      <c r="AV56" s="2">
        <v>7880.51</v>
      </c>
      <c r="AW56" s="2">
        <v>13255.67</v>
      </c>
      <c r="AX56" s="2">
        <v>7766.41</v>
      </c>
      <c r="AY56" s="2">
        <v>6349.61</v>
      </c>
      <c r="AZ56" s="2">
        <v>14875.579999999998</v>
      </c>
      <c r="BA56" s="2">
        <v>10999.6</v>
      </c>
      <c r="BB56" s="2">
        <v>21234.87</v>
      </c>
      <c r="BC56" s="2">
        <v>6242.3600000000006</v>
      </c>
      <c r="BD56" s="2">
        <v>6099.49</v>
      </c>
      <c r="BE56" s="2">
        <v>4253.08</v>
      </c>
      <c r="BF56" s="2">
        <v>2511.58</v>
      </c>
      <c r="BG56" s="2">
        <v>7009.42</v>
      </c>
      <c r="BH56" s="2">
        <v>2787.57</v>
      </c>
      <c r="BI56" s="2">
        <v>1438.56</v>
      </c>
      <c r="BJ56" s="2">
        <v>3337.6899999999996</v>
      </c>
      <c r="BK56" s="2">
        <v>20427.656443000003</v>
      </c>
      <c r="BL56" s="2">
        <v>12426.372784999994</v>
      </c>
      <c r="BM56" s="2">
        <v>12932.097260999997</v>
      </c>
      <c r="BN56" s="2">
        <v>17068.200997999993</v>
      </c>
      <c r="BO56" s="2">
        <v>17303.001634999993</v>
      </c>
      <c r="BP56" s="2">
        <v>19660.038937000001</v>
      </c>
      <c r="BQ56" s="2">
        <v>15551.027577999997</v>
      </c>
      <c r="BR56" s="2">
        <v>17176.570539000008</v>
      </c>
      <c r="BS56" s="2">
        <v>15587.150754999999</v>
      </c>
      <c r="BT56" s="2">
        <v>19822.593222999993</v>
      </c>
      <c r="BU56" s="2">
        <v>21673.906039000009</v>
      </c>
      <c r="BV56" s="2">
        <v>22766.632143000003</v>
      </c>
      <c r="BW56" s="2">
        <v>18765.990318000004</v>
      </c>
      <c r="BX56" s="2">
        <v>18747.928726999999</v>
      </c>
      <c r="BY56" s="2">
        <v>23353.63376700001</v>
      </c>
      <c r="BZ56" s="2">
        <v>25132.700211000003</v>
      </c>
      <c r="CA56" s="2">
        <v>28970.787751999997</v>
      </c>
      <c r="CB56" s="2">
        <v>27471.675910999998</v>
      </c>
      <c r="CC56" s="2">
        <v>19651.008148000004</v>
      </c>
      <c r="CD56" s="2">
        <v>22288.000046000001</v>
      </c>
      <c r="CE56" s="2">
        <v>21240.427922000013</v>
      </c>
      <c r="CF56" s="2">
        <v>16905.646709000001</v>
      </c>
      <c r="CG56" s="2">
        <v>19813.562443000003</v>
      </c>
      <c r="CH56" s="2">
        <v>65003.656625000003</v>
      </c>
      <c r="CI56" s="2">
        <v>53742.256249999999</v>
      </c>
      <c r="CJ56" s="2">
        <v>41541.653281000006</v>
      </c>
      <c r="CK56" s="2">
        <v>37586.165411000009</v>
      </c>
      <c r="CL56" s="2">
        <v>31860.641898000002</v>
      </c>
      <c r="CM56" s="2">
        <v>28844.356637999987</v>
      </c>
      <c r="CN56" s="2">
        <v>32438.612730000001</v>
      </c>
      <c r="CO56" s="2">
        <v>27525.860687000004</v>
      </c>
      <c r="CP56" s="2">
        <v>15731.643464999997</v>
      </c>
      <c r="CQ56" s="2">
        <v>16056.752057000002</v>
      </c>
      <c r="CR56" s="2">
        <v>20951.442518</v>
      </c>
      <c r="CS56" s="2">
        <v>16580.538115000003</v>
      </c>
      <c r="CT56" s="2">
        <v>14340.901156000002</v>
      </c>
      <c r="CU56" s="2">
        <v>11125.938421999996</v>
      </c>
      <c r="CV56" s="2">
        <v>10222.859003000001</v>
      </c>
      <c r="CW56" s="2">
        <v>5508.7844409999989</v>
      </c>
      <c r="CX56" s="2">
        <v>5942.2625639999987</v>
      </c>
      <c r="CY56" s="2">
        <v>2203.5137730000001</v>
      </c>
      <c r="CZ56" s="2">
        <v>2907.9157229999996</v>
      </c>
      <c r="DA56" s="2">
        <v>1806.1588319999998</v>
      </c>
      <c r="DB56" s="2">
        <v>848.89464999999996</v>
      </c>
      <c r="DC56" s="2">
        <v>1318.495948</v>
      </c>
      <c r="DD56" s="2">
        <v>523.78606200000002</v>
      </c>
      <c r="DE56" s="2">
        <v>758.58670800000004</v>
      </c>
      <c r="DF56" s="2">
        <v>433.47811899999999</v>
      </c>
      <c r="DG56" s="2">
        <v>325.10858899999999</v>
      </c>
      <c r="DH56" s="2">
        <v>614.09400299999993</v>
      </c>
      <c r="DI56" s="2">
        <v>433.47811899999999</v>
      </c>
      <c r="DJ56" s="2">
        <v>1101.7568859999999</v>
      </c>
      <c r="DK56" s="2">
        <v>361.23176599999999</v>
      </c>
      <c r="DL56" s="2">
        <v>596.0324149999999</v>
      </c>
      <c r="DM56" s="2">
        <v>288.985412</v>
      </c>
      <c r="DN56" s="2">
        <v>162.554294</v>
      </c>
      <c r="DO56" s="2">
        <v>343.17017599999997</v>
      </c>
      <c r="DP56" s="2">
        <v>397.35494399999999</v>
      </c>
      <c r="DQ56" s="2">
        <v>144.492706</v>
      </c>
      <c r="DR56" s="2">
        <v>180.615883</v>
      </c>
      <c r="DS56" s="1">
        <v>21924</v>
      </c>
      <c r="DT56" s="1">
        <v>13664</v>
      </c>
      <c r="DU56" s="1">
        <v>13286</v>
      </c>
      <c r="DV56" s="1">
        <v>18592</v>
      </c>
      <c r="DW56" s="1">
        <v>18088</v>
      </c>
      <c r="DX56" s="1">
        <v>20090</v>
      </c>
      <c r="DY56" s="1">
        <v>15680</v>
      </c>
      <c r="DZ56" s="1">
        <v>16324</v>
      </c>
      <c r="EA56" s="1">
        <v>16408</v>
      </c>
      <c r="EB56" s="1">
        <v>20440</v>
      </c>
      <c r="EC56" s="1">
        <v>22344</v>
      </c>
      <c r="ED56" s="1">
        <v>23058</v>
      </c>
      <c r="EE56" s="1">
        <v>20076</v>
      </c>
      <c r="EF56" s="1">
        <v>20216</v>
      </c>
      <c r="EG56" s="1">
        <v>24948</v>
      </c>
      <c r="EH56" s="1">
        <v>26110</v>
      </c>
      <c r="EI56" s="1">
        <v>29792</v>
      </c>
      <c r="EJ56" s="1">
        <v>27664</v>
      </c>
      <c r="EK56" s="1">
        <v>19208</v>
      </c>
      <c r="EL56" s="1">
        <v>23912</v>
      </c>
      <c r="EM56" s="1">
        <v>24360</v>
      </c>
      <c r="EN56" s="1">
        <v>17892</v>
      </c>
      <c r="EO56" s="1">
        <v>21644</v>
      </c>
      <c r="EP56" s="1">
        <v>56840</v>
      </c>
      <c r="EQ56" s="1">
        <v>51198</v>
      </c>
      <c r="ER56" s="1">
        <v>41706</v>
      </c>
      <c r="ES56" s="1">
        <v>40208</v>
      </c>
      <c r="ET56" s="1">
        <v>37226</v>
      </c>
      <c r="EU56" s="1">
        <v>29008</v>
      </c>
      <c r="EV56" s="1">
        <v>31892</v>
      </c>
      <c r="EW56" s="1">
        <v>30884</v>
      </c>
      <c r="EX56" s="1">
        <v>15456</v>
      </c>
      <c r="EY56" s="1">
        <v>15848</v>
      </c>
      <c r="EZ56" s="1">
        <v>23128</v>
      </c>
      <c r="FA56" s="1">
        <v>17780</v>
      </c>
      <c r="FB56" s="1">
        <v>15008</v>
      </c>
      <c r="FC56" s="1">
        <v>11816</v>
      </c>
      <c r="FD56" s="1">
        <v>10752</v>
      </c>
      <c r="FE56" s="1">
        <v>7224</v>
      </c>
      <c r="FF56" s="1">
        <v>7056</v>
      </c>
      <c r="FG56" s="1">
        <v>2604</v>
      </c>
      <c r="FH56" s="1">
        <v>2380</v>
      </c>
      <c r="FI56" s="1">
        <v>1820</v>
      </c>
      <c r="FJ56" s="1">
        <v>868</v>
      </c>
      <c r="FK56" s="1">
        <v>1092</v>
      </c>
      <c r="FL56" s="1">
        <v>448</v>
      </c>
      <c r="FM56" s="1">
        <v>700</v>
      </c>
      <c r="FN56" s="1">
        <v>364</v>
      </c>
      <c r="FO56" s="1">
        <v>364</v>
      </c>
      <c r="FP56" s="1">
        <v>756</v>
      </c>
      <c r="FQ56" s="1">
        <v>532</v>
      </c>
      <c r="FR56" s="1">
        <v>1120</v>
      </c>
      <c r="FS56" s="1">
        <v>308</v>
      </c>
      <c r="FT56" s="1">
        <v>504</v>
      </c>
      <c r="FU56" s="1">
        <v>308</v>
      </c>
      <c r="FV56" s="1">
        <v>252</v>
      </c>
      <c r="FW56" s="1">
        <v>420</v>
      </c>
      <c r="FX56" s="1">
        <v>308</v>
      </c>
      <c r="FY56" s="1">
        <v>112</v>
      </c>
      <c r="FZ56" s="1">
        <v>280</v>
      </c>
    </row>
    <row r="57" spans="1:182" x14ac:dyDescent="0.2">
      <c r="A57" t="s">
        <v>106</v>
      </c>
      <c r="B57" t="s">
        <v>45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2">
        <v>1238.94</v>
      </c>
      <c r="BC57" s="2">
        <v>1748.1000000000001</v>
      </c>
      <c r="BD57" s="2">
        <v>15388.900000000001</v>
      </c>
      <c r="BE57" s="2">
        <v>15002.580000000002</v>
      </c>
      <c r="BF57" s="2">
        <v>50595.22</v>
      </c>
      <c r="BG57" s="2">
        <v>34440.139999999992</v>
      </c>
      <c r="BH57" s="2">
        <v>30812.469999999994</v>
      </c>
      <c r="BI57" s="2">
        <v>36065.840000000004</v>
      </c>
      <c r="BJ57" s="2">
        <v>42884.250000000007</v>
      </c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2">
        <v>290.27552700000001</v>
      </c>
      <c r="DK57" s="2">
        <v>522.495949</v>
      </c>
      <c r="DL57" s="2">
        <v>1664.246357</v>
      </c>
      <c r="DM57" s="2">
        <v>1954.5218799999998</v>
      </c>
      <c r="DN57" s="2">
        <v>5689.4003240000002</v>
      </c>
      <c r="DO57" s="2">
        <v>4508.9465029999992</v>
      </c>
      <c r="DP57" s="2">
        <v>3309.1409910000002</v>
      </c>
      <c r="DQ57" s="2">
        <v>4137.3938340000013</v>
      </c>
      <c r="DR57" s="2">
        <v>4528.2982129999991</v>
      </c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>
        <v>450</v>
      </c>
      <c r="FS57" s="1">
        <v>810</v>
      </c>
      <c r="FT57" s="1">
        <v>2580</v>
      </c>
      <c r="FU57" s="1">
        <v>3030</v>
      </c>
      <c r="FV57" s="1">
        <v>8820</v>
      </c>
      <c r="FW57" s="1">
        <v>6990</v>
      </c>
      <c r="FX57" s="1">
        <v>5130</v>
      </c>
      <c r="FY57" s="1">
        <v>6414</v>
      </c>
      <c r="FZ57" s="1">
        <v>7020</v>
      </c>
    </row>
    <row r="58" spans="1:182" x14ac:dyDescent="0.2">
      <c r="A58" t="s">
        <v>106</v>
      </c>
      <c r="B58" t="s">
        <v>53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2">
        <v>758.67</v>
      </c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2">
        <v>116.11021100000001</v>
      </c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>
        <v>90</v>
      </c>
    </row>
    <row r="59" spans="1:182" x14ac:dyDescent="0.2">
      <c r="A59" t="s">
        <v>107</v>
      </c>
      <c r="B59" t="s">
        <v>55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2">
        <v>32346.81</v>
      </c>
      <c r="AO59" s="2">
        <v>619435.68999999994</v>
      </c>
      <c r="AP59" s="2">
        <v>707288.97999999963</v>
      </c>
      <c r="AQ59" s="2">
        <v>341561.9</v>
      </c>
      <c r="AR59" s="2">
        <v>428007.94000000012</v>
      </c>
      <c r="AS59" s="2">
        <v>425534.63000000006</v>
      </c>
      <c r="AT59" s="2">
        <v>493028.53999999992</v>
      </c>
      <c r="AU59" s="2">
        <v>660081.18999999971</v>
      </c>
      <c r="AV59" s="2">
        <v>1005218.0700000003</v>
      </c>
      <c r="AW59" s="2">
        <v>882657.22000000044</v>
      </c>
      <c r="AX59" s="2">
        <v>1315817.4700000002</v>
      </c>
      <c r="AY59" s="2">
        <v>1220921.4699999995</v>
      </c>
      <c r="AZ59" s="2">
        <v>1251377.9099999995</v>
      </c>
      <c r="BA59" s="2">
        <v>1250347.5299999998</v>
      </c>
      <c r="BB59" s="2">
        <v>1086849.9600000002</v>
      </c>
      <c r="BC59" s="2">
        <v>957730.10000000009</v>
      </c>
      <c r="BD59" s="2">
        <v>1059600.1799999997</v>
      </c>
      <c r="BE59" s="2">
        <v>1145317.3700000003</v>
      </c>
      <c r="BF59" s="2">
        <v>889684.28000000026</v>
      </c>
      <c r="BG59" s="2">
        <v>969613.64999999979</v>
      </c>
      <c r="BH59" s="2">
        <v>1065290.5099999993</v>
      </c>
      <c r="BI59" s="2">
        <v>1108001.2</v>
      </c>
      <c r="BJ59" s="2">
        <v>1442785.3599999999</v>
      </c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2">
        <v>6068.6936919999998</v>
      </c>
      <c r="CW59" s="2">
        <v>108405.65353799984</v>
      </c>
      <c r="CX59" s="2">
        <v>120499.17705699982</v>
      </c>
      <c r="CY59" s="2">
        <v>60759.183297999982</v>
      </c>
      <c r="CZ59" s="2">
        <v>75714.178505999909</v>
      </c>
      <c r="DA59" s="2">
        <v>75262.63878899999</v>
      </c>
      <c r="DB59" s="2">
        <v>85395.189874999982</v>
      </c>
      <c r="DC59" s="2">
        <v>115269.05707299981</v>
      </c>
      <c r="DD59" s="2">
        <v>175450.26963499986</v>
      </c>
      <c r="DE59" s="2">
        <v>154300.14959299989</v>
      </c>
      <c r="DF59" s="2">
        <v>234945.14181</v>
      </c>
      <c r="DG59" s="2">
        <v>222283.96830300012</v>
      </c>
      <c r="DH59" s="2">
        <v>232741.62797100015</v>
      </c>
      <c r="DI59" s="2">
        <v>232795.8127480002</v>
      </c>
      <c r="DJ59" s="2">
        <v>209186.7364620002</v>
      </c>
      <c r="DK59" s="2">
        <v>192616.51922499979</v>
      </c>
      <c r="DL59" s="2">
        <v>205295.75427899999</v>
      </c>
      <c r="DM59" s="2">
        <v>214723.90342400013</v>
      </c>
      <c r="DN59" s="2">
        <v>166218.21766299981</v>
      </c>
      <c r="DO59" s="2">
        <v>174211.76062999992</v>
      </c>
      <c r="DP59" s="2">
        <v>186408.49323699984</v>
      </c>
      <c r="DQ59" s="2">
        <v>193496.37656699985</v>
      </c>
      <c r="DR59" s="2">
        <v>244543.585853</v>
      </c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>
        <v>4704</v>
      </c>
      <c r="FE59" s="1">
        <v>112336</v>
      </c>
      <c r="FF59" s="1">
        <v>129844</v>
      </c>
      <c r="FG59" s="1">
        <v>65576</v>
      </c>
      <c r="FH59" s="1">
        <v>83160</v>
      </c>
      <c r="FI59" s="1">
        <v>83804</v>
      </c>
      <c r="FJ59" s="1">
        <v>97132</v>
      </c>
      <c r="FK59" s="1">
        <v>128828</v>
      </c>
      <c r="FL59" s="1">
        <v>194236</v>
      </c>
      <c r="FM59" s="1">
        <v>174748</v>
      </c>
      <c r="FN59" s="1">
        <v>262808</v>
      </c>
      <c r="FO59" s="1">
        <v>252196</v>
      </c>
      <c r="FP59" s="1">
        <v>260736</v>
      </c>
      <c r="FQ59" s="1">
        <v>247184</v>
      </c>
      <c r="FR59" s="1">
        <v>226770</v>
      </c>
      <c r="FS59" s="1">
        <v>206408</v>
      </c>
      <c r="FT59" s="1">
        <v>224790</v>
      </c>
      <c r="FU59" s="1">
        <v>241828</v>
      </c>
      <c r="FV59" s="1">
        <v>177882</v>
      </c>
      <c r="FW59" s="1">
        <v>185674</v>
      </c>
      <c r="FX59" s="1">
        <v>206230</v>
      </c>
      <c r="FY59" s="1">
        <v>216204</v>
      </c>
      <c r="FZ59" s="1">
        <v>281938</v>
      </c>
    </row>
    <row r="60" spans="1:182" x14ac:dyDescent="0.2">
      <c r="A60" t="s">
        <v>108</v>
      </c>
      <c r="B60" t="s">
        <v>31</v>
      </c>
      <c r="C60" s="2">
        <v>142045.41</v>
      </c>
      <c r="D60" s="2">
        <v>181357.09</v>
      </c>
      <c r="E60" s="2">
        <v>383677.04000000004</v>
      </c>
      <c r="F60" s="2">
        <v>604451.2000000003</v>
      </c>
      <c r="G60" s="2">
        <v>927543.59999999974</v>
      </c>
      <c r="H60" s="2">
        <v>995461.19000000029</v>
      </c>
      <c r="I60" s="2">
        <v>1157842.9999999993</v>
      </c>
      <c r="J60" s="2">
        <v>1158579.6399999994</v>
      </c>
      <c r="K60" s="2">
        <v>1417155.0799999998</v>
      </c>
      <c r="L60" s="2">
        <v>1616826.54</v>
      </c>
      <c r="M60" s="2">
        <v>2814688.18</v>
      </c>
      <c r="N60" s="2">
        <v>2632968.0800000024</v>
      </c>
      <c r="O60" s="2">
        <v>2782361.4000000041</v>
      </c>
      <c r="P60" s="2">
        <v>3267240.63</v>
      </c>
      <c r="Q60" s="2">
        <v>4950917.9199999981</v>
      </c>
      <c r="R60" s="2">
        <v>4781658.129999999</v>
      </c>
      <c r="S60" s="2">
        <v>5660831.25</v>
      </c>
      <c r="T60" s="2">
        <v>5721728.1800000034</v>
      </c>
      <c r="U60" s="2">
        <v>5317288.9899999974</v>
      </c>
      <c r="V60" s="2">
        <v>5838792.5999999922</v>
      </c>
      <c r="W60" s="2">
        <v>6091343.8100000052</v>
      </c>
      <c r="X60" s="2">
        <v>7340569.7600000007</v>
      </c>
      <c r="Y60" s="2">
        <v>8514001.3700000085</v>
      </c>
      <c r="Z60" s="2">
        <v>10360247.019999996</v>
      </c>
      <c r="AA60" s="2">
        <v>9682326.0900000017</v>
      </c>
      <c r="AB60" s="2">
        <v>11097702.339999991</v>
      </c>
      <c r="AC60" s="2">
        <v>12304699.899999997</v>
      </c>
      <c r="AD60" s="2">
        <v>16240904.890000021</v>
      </c>
      <c r="AE60" s="2">
        <v>14768497.959999997</v>
      </c>
      <c r="AF60" s="2">
        <v>15526225.660000011</v>
      </c>
      <c r="AG60" s="2">
        <v>15069051.949999999</v>
      </c>
      <c r="AH60" s="2">
        <v>15779051.060000001</v>
      </c>
      <c r="AI60" s="2">
        <v>18263684.749999996</v>
      </c>
      <c r="AJ60" s="2">
        <v>21752491.820000011</v>
      </c>
      <c r="AK60" s="2">
        <v>23409779.590000037</v>
      </c>
      <c r="AL60" s="2">
        <v>26173303.62999998</v>
      </c>
      <c r="AM60" s="2">
        <v>24560980.909999996</v>
      </c>
      <c r="AN60" s="2">
        <v>25427284.909999989</v>
      </c>
      <c r="AO60" s="2">
        <v>28928720.299999967</v>
      </c>
      <c r="AP60" s="2">
        <v>32564780.610000003</v>
      </c>
      <c r="AQ60" s="2">
        <v>30912999.799999982</v>
      </c>
      <c r="AR60" s="2">
        <v>29520153.520000014</v>
      </c>
      <c r="AS60" s="2">
        <v>30204886.530000016</v>
      </c>
      <c r="AT60" s="2">
        <v>31577407.180000007</v>
      </c>
      <c r="AU60" s="2">
        <v>34452575.76000002</v>
      </c>
      <c r="AV60" s="2">
        <v>40400594.610000044</v>
      </c>
      <c r="AW60" s="2">
        <v>42792824.239999972</v>
      </c>
      <c r="AX60" s="2">
        <v>54240016.099999994</v>
      </c>
      <c r="AY60" s="2">
        <v>49336474.100000031</v>
      </c>
      <c r="AZ60" s="2">
        <v>51363606.960000008</v>
      </c>
      <c r="BA60" s="2">
        <v>58595622.150000036</v>
      </c>
      <c r="BB60" s="2">
        <v>62241247.430000007</v>
      </c>
      <c r="BC60" s="2">
        <v>58333458.630000018</v>
      </c>
      <c r="BD60" s="2">
        <v>57510983.450000048</v>
      </c>
      <c r="BE60" s="2">
        <v>60703269.259999976</v>
      </c>
      <c r="BF60" s="2">
        <v>59244733.619999968</v>
      </c>
      <c r="BG60" s="2">
        <v>66721867.180000015</v>
      </c>
      <c r="BH60" s="2">
        <v>73393779.449999914</v>
      </c>
      <c r="BI60" s="2">
        <v>78424880.159999892</v>
      </c>
      <c r="BJ60" s="2">
        <v>118778504.7700001</v>
      </c>
      <c r="BK60" s="2">
        <v>15912.259362999999</v>
      </c>
      <c r="BL60" s="2">
        <v>23118.833123000008</v>
      </c>
      <c r="BM60" s="2">
        <v>49669.368057000007</v>
      </c>
      <c r="BN60" s="2">
        <v>75750.301691999921</v>
      </c>
      <c r="BO60" s="2">
        <v>120091.50120999991</v>
      </c>
      <c r="BP60" s="2">
        <v>128327.58549599981</v>
      </c>
      <c r="BQ60" s="2">
        <v>145811.20306299985</v>
      </c>
      <c r="BR60" s="2">
        <v>147508.99236199976</v>
      </c>
      <c r="BS60" s="2">
        <v>177400.92116299985</v>
      </c>
      <c r="BT60" s="2">
        <v>206660.69435499996</v>
      </c>
      <c r="BU60" s="2">
        <v>366577.99803600076</v>
      </c>
      <c r="BV60" s="2">
        <v>353537.53121000074</v>
      </c>
      <c r="BW60" s="2">
        <v>372429.95268500049</v>
      </c>
      <c r="BX60" s="2">
        <v>437126.56235300057</v>
      </c>
      <c r="BY60" s="2">
        <v>653630.82252199983</v>
      </c>
      <c r="BZ60" s="2">
        <v>632029.16277699987</v>
      </c>
      <c r="CA60" s="2">
        <v>745762.98494199966</v>
      </c>
      <c r="CB60" s="2">
        <v>767400.76784999983</v>
      </c>
      <c r="CC60" s="2">
        <v>715961.36407999962</v>
      </c>
      <c r="CD60" s="2">
        <v>795667.15368000045</v>
      </c>
      <c r="CE60" s="2">
        <v>825775.82156900119</v>
      </c>
      <c r="CF60" s="2">
        <v>989296.41215800052</v>
      </c>
      <c r="CG60" s="2">
        <v>1164972.4517530012</v>
      </c>
      <c r="CH60" s="2">
        <v>1489638.5340240013</v>
      </c>
      <c r="CI60" s="2">
        <v>1406103.6876500011</v>
      </c>
      <c r="CJ60" s="2">
        <v>1631295.5718379999</v>
      </c>
      <c r="CK60" s="2">
        <v>1793037.0959680004</v>
      </c>
      <c r="CL60" s="2">
        <v>2393738.4337809971</v>
      </c>
      <c r="CM60" s="2">
        <v>2150927.4700899976</v>
      </c>
      <c r="CN60" s="2">
        <v>2340890.2260820013</v>
      </c>
      <c r="CO60" s="2">
        <v>2283761.4219660009</v>
      </c>
      <c r="CP60" s="2">
        <v>2413416.5342970006</v>
      </c>
      <c r="CQ60" s="2">
        <v>2850913.3594050002</v>
      </c>
      <c r="CR60" s="2">
        <v>3437472.4735810002</v>
      </c>
      <c r="CS60" s="2">
        <v>3795995.0033590011</v>
      </c>
      <c r="CT60" s="2">
        <v>4387132.730220994</v>
      </c>
      <c r="CU60" s="2">
        <v>4069402.2977580032</v>
      </c>
      <c r="CV60" s="2">
        <v>4236408.7749239951</v>
      </c>
      <c r="CW60" s="2">
        <v>4830066.093364004</v>
      </c>
      <c r="CX60" s="2">
        <v>5287502.9120400082</v>
      </c>
      <c r="CY60" s="2">
        <v>4972472.6871139919</v>
      </c>
      <c r="CZ60" s="2">
        <v>4716061.3473480027</v>
      </c>
      <c r="DA60" s="2">
        <v>4797302.3719930081</v>
      </c>
      <c r="DB60" s="2">
        <v>4995736.0129600018</v>
      </c>
      <c r="DC60" s="2">
        <v>5402221.090796004</v>
      </c>
      <c r="DD60" s="2">
        <v>6299358.2483940022</v>
      </c>
      <c r="DE60" s="2">
        <v>6646483.9159210054</v>
      </c>
      <c r="DF60" s="2">
        <v>8423997.0770900156</v>
      </c>
      <c r="DG60" s="2">
        <v>7608895.6537740026</v>
      </c>
      <c r="DH60" s="2">
        <v>7868892.2188219987</v>
      </c>
      <c r="DI60" s="2">
        <v>8834762.7511059977</v>
      </c>
      <c r="DJ60" s="2">
        <v>9070042.0324290004</v>
      </c>
      <c r="DK60" s="2">
        <v>8449590.3475919981</v>
      </c>
      <c r="DL60" s="2">
        <v>8077900.9198269928</v>
      </c>
      <c r="DM60" s="2">
        <v>8275801.7439590022</v>
      </c>
      <c r="DN60" s="2">
        <v>7936027.1428909916</v>
      </c>
      <c r="DO60" s="2">
        <v>8788552.1771270055</v>
      </c>
      <c r="DP60" s="2">
        <v>9589601.6844370086</v>
      </c>
      <c r="DQ60" s="2">
        <v>9909219.5528629981</v>
      </c>
      <c r="DR60" s="2">
        <v>14449225.567945</v>
      </c>
      <c r="DS60" s="1">
        <v>23492</v>
      </c>
      <c r="DT60" s="1">
        <v>25648</v>
      </c>
      <c r="DU60" s="1">
        <v>61376</v>
      </c>
      <c r="DV60" s="1">
        <v>97916</v>
      </c>
      <c r="DW60" s="1">
        <v>142436</v>
      </c>
      <c r="DX60" s="1">
        <v>150808</v>
      </c>
      <c r="DY60" s="1">
        <v>173236</v>
      </c>
      <c r="DZ60" s="1">
        <v>178696</v>
      </c>
      <c r="EA60" s="1">
        <v>212884</v>
      </c>
      <c r="EB60" s="1">
        <v>246624</v>
      </c>
      <c r="EC60" s="1">
        <v>435568</v>
      </c>
      <c r="ED60" s="1">
        <v>420392</v>
      </c>
      <c r="EE60" s="1">
        <v>436856</v>
      </c>
      <c r="EF60" s="1">
        <v>513240</v>
      </c>
      <c r="EG60" s="1">
        <v>769048</v>
      </c>
      <c r="EH60" s="1">
        <v>730044</v>
      </c>
      <c r="EI60" s="1">
        <v>874188</v>
      </c>
      <c r="EJ60" s="1">
        <v>888748</v>
      </c>
      <c r="EK60" s="1">
        <v>825748</v>
      </c>
      <c r="EL60" s="1">
        <v>909468</v>
      </c>
      <c r="EM60" s="1">
        <v>950768</v>
      </c>
      <c r="EN60" s="1">
        <v>1131676</v>
      </c>
      <c r="EO60" s="1">
        <v>1342950</v>
      </c>
      <c r="EP60" s="1">
        <v>1703786</v>
      </c>
      <c r="EQ60" s="1">
        <v>1606878</v>
      </c>
      <c r="ER60" s="1">
        <v>1848546</v>
      </c>
      <c r="ES60" s="1">
        <v>2043328</v>
      </c>
      <c r="ET60" s="1">
        <v>2694706</v>
      </c>
      <c r="EU60" s="1">
        <v>2462754</v>
      </c>
      <c r="EV60" s="1">
        <v>2654610</v>
      </c>
      <c r="EW60" s="1">
        <v>2583756</v>
      </c>
      <c r="EX60" s="1">
        <v>2749348</v>
      </c>
      <c r="EY60" s="1">
        <v>3259242</v>
      </c>
      <c r="EZ60" s="1">
        <v>3885252</v>
      </c>
      <c r="FA60" s="1">
        <v>4318790</v>
      </c>
      <c r="FB60" s="1">
        <v>4923884</v>
      </c>
      <c r="FC60" s="1">
        <v>4587464</v>
      </c>
      <c r="FD60" s="1">
        <v>4715830</v>
      </c>
      <c r="FE60" s="1">
        <v>5372934</v>
      </c>
      <c r="FF60" s="1">
        <v>5875226</v>
      </c>
      <c r="FG60" s="1">
        <v>5535782</v>
      </c>
      <c r="FH60" s="1">
        <v>5201882</v>
      </c>
      <c r="FI60" s="1">
        <v>5272778</v>
      </c>
      <c r="FJ60" s="1">
        <v>5512038</v>
      </c>
      <c r="FK60" s="1">
        <v>5962418</v>
      </c>
      <c r="FL60" s="1">
        <v>6969004</v>
      </c>
      <c r="FM60" s="1">
        <v>7343798</v>
      </c>
      <c r="FN60" s="1">
        <v>9273698</v>
      </c>
      <c r="FO60" s="1">
        <v>8395660</v>
      </c>
      <c r="FP60" s="1">
        <v>8648794</v>
      </c>
      <c r="FQ60" s="1">
        <v>9710190</v>
      </c>
      <c r="FR60" s="1">
        <v>10002188</v>
      </c>
      <c r="FS60" s="1">
        <v>9201850</v>
      </c>
      <c r="FT60" s="1">
        <v>8895992</v>
      </c>
      <c r="FU60" s="1">
        <v>9101330</v>
      </c>
      <c r="FV60" s="1">
        <v>8679986</v>
      </c>
      <c r="FW60" s="1">
        <v>9645874</v>
      </c>
      <c r="FX60" s="1">
        <v>10437238</v>
      </c>
      <c r="FY60" s="1">
        <v>10835356</v>
      </c>
      <c r="FZ60" s="1">
        <v>15767388</v>
      </c>
    </row>
    <row r="61" spans="1:182" x14ac:dyDescent="0.2">
      <c r="A61" t="s">
        <v>109</v>
      </c>
      <c r="B61" t="s">
        <v>39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2">
        <v>46045.140000000007</v>
      </c>
      <c r="BE61" s="2">
        <v>442553.92000000004</v>
      </c>
      <c r="BF61" s="2">
        <v>111720.73999999998</v>
      </c>
      <c r="BG61" s="2">
        <v>824802.85999999987</v>
      </c>
      <c r="BH61" s="2">
        <v>1553039.95</v>
      </c>
      <c r="BI61" s="2">
        <v>2374502.3100000024</v>
      </c>
      <c r="BJ61" s="2">
        <v>3331619.9700000011</v>
      </c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2">
        <v>3829.0567309999992</v>
      </c>
      <c r="DM61" s="2">
        <v>37188.810467999996</v>
      </c>
      <c r="DN61" s="2">
        <v>9283.6564109999981</v>
      </c>
      <c r="DO61" s="2">
        <v>81873.180107000022</v>
      </c>
      <c r="DP61" s="2">
        <v>148990.04255899979</v>
      </c>
      <c r="DQ61" s="2">
        <v>239297.98452899972</v>
      </c>
      <c r="DR61" s="2">
        <v>307408.23439199972</v>
      </c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>
        <v>3556</v>
      </c>
      <c r="FU61" s="1">
        <v>35784</v>
      </c>
      <c r="FV61" s="1">
        <v>9100</v>
      </c>
      <c r="FW61" s="1">
        <v>82236</v>
      </c>
      <c r="FX61" s="1">
        <v>164668</v>
      </c>
      <c r="FY61" s="1">
        <v>250012</v>
      </c>
      <c r="FZ61" s="1">
        <v>346108</v>
      </c>
    </row>
    <row r="62" spans="1:182" x14ac:dyDescent="0.2">
      <c r="A62" t="s">
        <v>110</v>
      </c>
      <c r="B62" t="s">
        <v>31</v>
      </c>
      <c r="C62" s="2">
        <v>823760.53</v>
      </c>
      <c r="D62" s="2">
        <v>746557.83</v>
      </c>
      <c r="E62" s="2">
        <v>830202.65999999992</v>
      </c>
      <c r="F62" s="2">
        <v>991435.66999999969</v>
      </c>
      <c r="G62" s="2">
        <v>748468.7000000003</v>
      </c>
      <c r="H62" s="2">
        <v>775876.27999999991</v>
      </c>
      <c r="I62" s="2">
        <v>702683.5199999999</v>
      </c>
      <c r="J62" s="2">
        <v>551772.98999999976</v>
      </c>
      <c r="K62" s="2">
        <v>741175.82</v>
      </c>
      <c r="L62" s="2">
        <v>652120.33999999962</v>
      </c>
      <c r="M62" s="2">
        <v>791030.12000000023</v>
      </c>
      <c r="N62" s="2">
        <v>810195.23999999964</v>
      </c>
      <c r="O62" s="2">
        <v>633717.24000000034</v>
      </c>
      <c r="P62" s="2">
        <v>560767.78999999969</v>
      </c>
      <c r="Q62" s="2">
        <v>672570.28000000014</v>
      </c>
      <c r="R62" s="2">
        <v>770058.02999999968</v>
      </c>
      <c r="S62" s="2">
        <v>930091.0900000002</v>
      </c>
      <c r="T62" s="2">
        <v>775987.44000000018</v>
      </c>
      <c r="U62" s="2">
        <v>687688.48000000033</v>
      </c>
      <c r="V62" s="2">
        <v>646399.77000000048</v>
      </c>
      <c r="W62" s="2">
        <v>732071.38000000012</v>
      </c>
      <c r="X62" s="2">
        <v>625023.8899999999</v>
      </c>
      <c r="Y62" s="2">
        <v>754324.60000000009</v>
      </c>
      <c r="Z62" s="2">
        <v>861345.95000000007</v>
      </c>
      <c r="AA62" s="2">
        <v>787752.5500000004</v>
      </c>
      <c r="AB62" s="2">
        <v>862451.5299999998</v>
      </c>
      <c r="AC62" s="2">
        <v>650038.11999999976</v>
      </c>
      <c r="AD62" s="2">
        <v>681639.3400000002</v>
      </c>
      <c r="AE62" s="2">
        <v>778342.98999999976</v>
      </c>
      <c r="AF62" s="2">
        <v>641826.29999999958</v>
      </c>
      <c r="AG62" s="2">
        <v>653915.76</v>
      </c>
      <c r="AH62" s="2">
        <v>665594.11999999988</v>
      </c>
      <c r="AI62" s="2">
        <v>602238.60999999987</v>
      </c>
      <c r="AJ62" s="2">
        <v>862926.06999999937</v>
      </c>
      <c r="AK62" s="2">
        <v>912833.23000000068</v>
      </c>
      <c r="AL62" s="2">
        <v>909001.25999999989</v>
      </c>
      <c r="AM62" s="2">
        <v>774167.27999999991</v>
      </c>
      <c r="AN62" s="2">
        <v>817324.42999999993</v>
      </c>
      <c r="AO62" s="2">
        <v>800296.9099999998</v>
      </c>
      <c r="AP62" s="2">
        <v>652894.08000000031</v>
      </c>
      <c r="AQ62" s="2">
        <v>652195.04</v>
      </c>
      <c r="AR62" s="2">
        <v>618601.6</v>
      </c>
      <c r="AS62" s="2">
        <v>530294.65</v>
      </c>
      <c r="AT62" s="2">
        <v>582778.35000000068</v>
      </c>
      <c r="AU62" s="2">
        <v>621938.83000000031</v>
      </c>
      <c r="AV62" s="2">
        <v>496264.58999999991</v>
      </c>
      <c r="AW62" s="2">
        <v>549115.2699999999</v>
      </c>
      <c r="AX62" s="2">
        <v>518440.63</v>
      </c>
      <c r="AY62" s="2">
        <v>700019.44000000006</v>
      </c>
      <c r="AZ62" s="2">
        <v>537312.75000000023</v>
      </c>
      <c r="BA62" s="2">
        <v>489860.33999999962</v>
      </c>
      <c r="BB62" s="2">
        <v>418286.05000000005</v>
      </c>
      <c r="BC62" s="2">
        <v>426059.0400000001</v>
      </c>
      <c r="BD62" s="2">
        <v>360029.41000000003</v>
      </c>
      <c r="BE62" s="2">
        <v>458064.93000000005</v>
      </c>
      <c r="BF62" s="2">
        <v>433088.44999999972</v>
      </c>
      <c r="BG62" s="2">
        <v>406434.41000000003</v>
      </c>
      <c r="BH62" s="2">
        <v>440755.31000000011</v>
      </c>
      <c r="BI62" s="2">
        <v>413242.60000000003</v>
      </c>
      <c r="BJ62" s="2">
        <v>570481.02</v>
      </c>
      <c r="BK62" s="2">
        <v>161925.47373199998</v>
      </c>
      <c r="BL62" s="2">
        <v>150502.180506</v>
      </c>
      <c r="BM62" s="2">
        <v>167970.34844599984</v>
      </c>
      <c r="BN62" s="2">
        <v>176599.20249399991</v>
      </c>
      <c r="BO62" s="2">
        <v>137430.28508100001</v>
      </c>
      <c r="BP62" s="2">
        <v>148888.65494099987</v>
      </c>
      <c r="BQ62" s="2">
        <v>125644.53321799997</v>
      </c>
      <c r="BR62" s="2">
        <v>104399.78010999988</v>
      </c>
      <c r="BS62" s="2">
        <v>144819.76443499993</v>
      </c>
      <c r="BT62" s="2">
        <v>123352.85923499997</v>
      </c>
      <c r="BU62" s="2">
        <v>146047.44689499988</v>
      </c>
      <c r="BV62" s="2">
        <v>151577.86418999988</v>
      </c>
      <c r="BW62" s="2">
        <v>117120.90909699998</v>
      </c>
      <c r="BX62" s="2">
        <v>100740.11706099995</v>
      </c>
      <c r="BY62" s="2">
        <v>105370.233869</v>
      </c>
      <c r="BZ62" s="2">
        <v>124299.92857900001</v>
      </c>
      <c r="CA62" s="2">
        <v>165012.21825499999</v>
      </c>
      <c r="CB62" s="2">
        <v>138611.19869899997</v>
      </c>
      <c r="CC62" s="2">
        <v>124732.54050499997</v>
      </c>
      <c r="CD62" s="2">
        <v>115273.53924499995</v>
      </c>
      <c r="CE62" s="2">
        <v>128696.20109399992</v>
      </c>
      <c r="CF62" s="2">
        <v>111415.10858100001</v>
      </c>
      <c r="CG62" s="2">
        <v>134612.461453</v>
      </c>
      <c r="CH62" s="2">
        <v>156218.00289699994</v>
      </c>
      <c r="CI62" s="2">
        <v>136254.38238900003</v>
      </c>
      <c r="CJ62" s="2">
        <v>156547.05520799995</v>
      </c>
      <c r="CK62" s="2">
        <v>113730.16696699998</v>
      </c>
      <c r="CL62" s="2">
        <v>120499.95897200002</v>
      </c>
      <c r="CM62" s="2">
        <v>135430.91644399997</v>
      </c>
      <c r="CN62" s="2">
        <v>115776.30444500009</v>
      </c>
      <c r="CO62" s="2">
        <v>120780.57210200003</v>
      </c>
      <c r="CP62" s="2">
        <v>115928.30325299999</v>
      </c>
      <c r="CQ62" s="2">
        <v>108608.97719899999</v>
      </c>
      <c r="CR62" s="2">
        <v>161212.24865400002</v>
      </c>
      <c r="CS62" s="2">
        <v>173418.9202319998</v>
      </c>
      <c r="CT62" s="2">
        <v>173185.07594699992</v>
      </c>
      <c r="CU62" s="2">
        <v>146386.52109299981</v>
      </c>
      <c r="CV62" s="2">
        <v>147649.28024299993</v>
      </c>
      <c r="CW62" s="2">
        <v>148420.96636400002</v>
      </c>
      <c r="CX62" s="2">
        <v>122709.78744599994</v>
      </c>
      <c r="CY62" s="2">
        <v>116898.75700399993</v>
      </c>
      <c r="CZ62" s="2">
        <v>114700.62074999996</v>
      </c>
      <c r="DA62" s="2">
        <v>98658.902940999891</v>
      </c>
      <c r="DB62" s="2">
        <v>110807.11344099999</v>
      </c>
      <c r="DC62" s="2">
        <v>113344.32391700002</v>
      </c>
      <c r="DD62" s="2">
        <v>87554.640136999966</v>
      </c>
      <c r="DE62" s="2">
        <v>91456.499038000009</v>
      </c>
      <c r="DF62" s="2">
        <v>82466.856668999972</v>
      </c>
      <c r="DG62" s="2">
        <v>121138.01979800002</v>
      </c>
      <c r="DH62" s="2">
        <v>93850.062284999993</v>
      </c>
      <c r="DI62" s="2">
        <v>86559.13159299994</v>
      </c>
      <c r="DJ62" s="2">
        <v>74808.456383000012</v>
      </c>
      <c r="DK62" s="2">
        <v>76993.230121999994</v>
      </c>
      <c r="DL62" s="2">
        <v>65347.784821000023</v>
      </c>
      <c r="DM62" s="2">
        <v>79916.283655000007</v>
      </c>
      <c r="DN62" s="2">
        <v>75508.318927999979</v>
      </c>
      <c r="DO62" s="2">
        <v>74339.097505000012</v>
      </c>
      <c r="DP62" s="2">
        <v>78150.759319999954</v>
      </c>
      <c r="DQ62" s="2">
        <v>73590.795793999961</v>
      </c>
      <c r="DR62" s="2">
        <v>95770.926047999965</v>
      </c>
      <c r="DS62" s="1">
        <v>139188</v>
      </c>
      <c r="DT62" s="1">
        <v>139650</v>
      </c>
      <c r="DU62" s="1">
        <v>150472</v>
      </c>
      <c r="DV62" s="1">
        <v>157948</v>
      </c>
      <c r="DW62" s="1">
        <v>109928</v>
      </c>
      <c r="DX62" s="1">
        <v>105798</v>
      </c>
      <c r="DY62" s="1">
        <v>91952</v>
      </c>
      <c r="DZ62" s="1">
        <v>75838</v>
      </c>
      <c r="EA62" s="1">
        <v>97272</v>
      </c>
      <c r="EB62" s="1">
        <v>91840</v>
      </c>
      <c r="EC62" s="1">
        <v>116228</v>
      </c>
      <c r="ED62" s="1">
        <v>123354</v>
      </c>
      <c r="EE62" s="1">
        <v>101290</v>
      </c>
      <c r="EF62" s="1">
        <v>89936</v>
      </c>
      <c r="EG62" s="1">
        <v>111468</v>
      </c>
      <c r="EH62" s="1">
        <v>131684</v>
      </c>
      <c r="EI62" s="1">
        <v>142870</v>
      </c>
      <c r="EJ62" s="1">
        <v>123116</v>
      </c>
      <c r="EK62" s="1">
        <v>109144</v>
      </c>
      <c r="EL62" s="1">
        <v>106274</v>
      </c>
      <c r="EM62" s="1">
        <v>118482</v>
      </c>
      <c r="EN62" s="1">
        <v>100870</v>
      </c>
      <c r="EO62" s="1">
        <v>118888</v>
      </c>
      <c r="EP62" s="1">
        <v>134356</v>
      </c>
      <c r="EQ62" s="1">
        <v>122548</v>
      </c>
      <c r="ER62" s="1">
        <v>140658</v>
      </c>
      <c r="ES62" s="1">
        <v>106876</v>
      </c>
      <c r="ET62" s="1">
        <v>108472</v>
      </c>
      <c r="EU62" s="1">
        <v>120484</v>
      </c>
      <c r="EV62" s="1">
        <v>106834</v>
      </c>
      <c r="EW62" s="1">
        <v>110012</v>
      </c>
      <c r="EX62" s="1">
        <v>106638</v>
      </c>
      <c r="EY62" s="1">
        <v>107842</v>
      </c>
      <c r="EZ62" s="1">
        <v>146594</v>
      </c>
      <c r="FA62" s="1">
        <v>152908</v>
      </c>
      <c r="FB62" s="1">
        <v>158158</v>
      </c>
      <c r="FC62" s="1">
        <v>135114</v>
      </c>
      <c r="FD62" s="1">
        <v>135394</v>
      </c>
      <c r="FE62" s="1">
        <v>127764</v>
      </c>
      <c r="FF62" s="1">
        <v>108066</v>
      </c>
      <c r="FG62" s="1">
        <v>108906</v>
      </c>
      <c r="FH62" s="1">
        <v>106428</v>
      </c>
      <c r="FI62" s="1">
        <v>93856</v>
      </c>
      <c r="FJ62" s="1">
        <v>99708</v>
      </c>
      <c r="FK62" s="1">
        <v>103166</v>
      </c>
      <c r="FL62" s="1">
        <v>90360</v>
      </c>
      <c r="FM62" s="1">
        <v>106176</v>
      </c>
      <c r="FN62" s="1">
        <v>91310</v>
      </c>
      <c r="FO62" s="1">
        <v>108508</v>
      </c>
      <c r="FP62" s="1">
        <v>85760</v>
      </c>
      <c r="FQ62" s="1">
        <v>79760</v>
      </c>
      <c r="FR62" s="1">
        <v>66754</v>
      </c>
      <c r="FS62" s="1">
        <v>68684</v>
      </c>
      <c r="FT62" s="1">
        <v>58842</v>
      </c>
      <c r="FU62" s="1">
        <v>72506</v>
      </c>
      <c r="FV62" s="1">
        <v>69860</v>
      </c>
      <c r="FW62" s="1">
        <v>64764</v>
      </c>
      <c r="FX62" s="1">
        <v>70196</v>
      </c>
      <c r="FY62" s="1">
        <v>65940</v>
      </c>
      <c r="FZ62" s="1">
        <v>88032</v>
      </c>
    </row>
    <row r="63" spans="1:182" x14ac:dyDescent="0.2">
      <c r="A63" t="s">
        <v>111</v>
      </c>
      <c r="B63" t="s">
        <v>34</v>
      </c>
      <c r="C63" s="2">
        <v>13003.410000000002</v>
      </c>
      <c r="D63" s="2">
        <v>11033.669999999998</v>
      </c>
      <c r="E63" s="2">
        <v>11136.259999999998</v>
      </c>
      <c r="F63" s="2">
        <v>3206.89</v>
      </c>
      <c r="G63" s="2">
        <v>385.06</v>
      </c>
      <c r="H63" s="2">
        <v>159</v>
      </c>
      <c r="I63" s="2">
        <v>219.07999999999998</v>
      </c>
      <c r="J63" s="2">
        <v>103.06</v>
      </c>
      <c r="K63" s="2">
        <v>102.61</v>
      </c>
      <c r="L63" s="2">
        <v>158.97</v>
      </c>
      <c r="M63" s="2">
        <v>188</v>
      </c>
      <c r="N63" s="2">
        <v>140.39999999999998</v>
      </c>
      <c r="O63" s="2">
        <v>164.04000000000002</v>
      </c>
      <c r="P63" s="2">
        <v>196.42000000000002</v>
      </c>
      <c r="Q63" s="2">
        <v>289.55</v>
      </c>
      <c r="R63" s="2">
        <v>265.96000000000004</v>
      </c>
      <c r="S63" s="2">
        <v>126.34</v>
      </c>
      <c r="T63" s="2">
        <v>150.88</v>
      </c>
      <c r="U63" s="2">
        <v>205.45999999999998</v>
      </c>
      <c r="V63" s="2">
        <v>205.64</v>
      </c>
      <c r="W63" s="2">
        <v>152.92000000000002</v>
      </c>
      <c r="X63" s="2">
        <v>177.18</v>
      </c>
      <c r="Y63" s="2">
        <v>208.3</v>
      </c>
      <c r="Z63" s="2">
        <v>163.12</v>
      </c>
      <c r="AA63" s="2">
        <v>147.36000000000001</v>
      </c>
      <c r="AB63" s="2">
        <v>166.35</v>
      </c>
      <c r="AC63" s="2">
        <v>124.01</v>
      </c>
      <c r="AD63" s="2">
        <v>223</v>
      </c>
      <c r="AE63" s="2">
        <v>195.12</v>
      </c>
      <c r="AF63" s="2">
        <v>112.84</v>
      </c>
      <c r="AG63" s="2">
        <v>121.10999999999999</v>
      </c>
      <c r="AH63" s="2">
        <v>109.13</v>
      </c>
      <c r="AI63" s="2">
        <v>167.97</v>
      </c>
      <c r="AJ63" s="2">
        <v>166.98000000000002</v>
      </c>
      <c r="AK63" s="2">
        <v>144.28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2">
        <v>1812.293187</v>
      </c>
      <c r="BL63" s="2">
        <v>1812.2931879999999</v>
      </c>
      <c r="BM63" s="2">
        <v>1540.4492089999997</v>
      </c>
      <c r="BN63" s="2">
        <v>350.76642300000003</v>
      </c>
      <c r="BO63" s="2">
        <v>64.307176999999996</v>
      </c>
      <c r="BP63" s="2">
        <v>35.076642</v>
      </c>
      <c r="BQ63" s="2">
        <v>40.922748999999996</v>
      </c>
      <c r="BR63" s="2">
        <v>29.230535</v>
      </c>
      <c r="BS63" s="2">
        <v>17.538321</v>
      </c>
      <c r="BT63" s="2">
        <v>35.076642</v>
      </c>
      <c r="BU63" s="2">
        <v>40.922748999999996</v>
      </c>
      <c r="BV63" s="2">
        <v>23.384428</v>
      </c>
      <c r="BW63" s="2">
        <v>35.076642</v>
      </c>
      <c r="BX63" s="2">
        <v>40.922748999999996</v>
      </c>
      <c r="BY63" s="2">
        <v>58.461069999999999</v>
      </c>
      <c r="BZ63" s="2">
        <v>58.461070000000007</v>
      </c>
      <c r="CA63" s="2">
        <v>29.230535</v>
      </c>
      <c r="CB63" s="2">
        <v>23.384428</v>
      </c>
      <c r="CC63" s="2">
        <v>40.922748999999996</v>
      </c>
      <c r="CD63" s="2">
        <v>40.922748999999996</v>
      </c>
      <c r="CE63" s="2">
        <v>23.384428</v>
      </c>
      <c r="CF63" s="2">
        <v>35.076642</v>
      </c>
      <c r="CG63" s="2">
        <v>40.922748999999996</v>
      </c>
      <c r="CH63" s="2">
        <v>35.076642</v>
      </c>
      <c r="CI63" s="2">
        <v>35.076642</v>
      </c>
      <c r="CJ63" s="2">
        <v>35.076642</v>
      </c>
      <c r="CK63" s="2">
        <v>29.230535</v>
      </c>
      <c r="CL63" s="2">
        <v>46.768856</v>
      </c>
      <c r="CM63" s="2">
        <v>40.922748999999996</v>
      </c>
      <c r="CN63" s="2">
        <v>23.384428</v>
      </c>
      <c r="CO63" s="2">
        <v>29.230535</v>
      </c>
      <c r="CP63" s="2">
        <v>17.538321</v>
      </c>
      <c r="CQ63" s="2">
        <v>35.076642</v>
      </c>
      <c r="CR63" s="2">
        <v>35.076642</v>
      </c>
      <c r="CS63" s="2">
        <v>23.384428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>
        <v>2170</v>
      </c>
      <c r="DT63" s="1">
        <v>2170</v>
      </c>
      <c r="DU63" s="1">
        <v>1862</v>
      </c>
      <c r="DV63" s="1">
        <v>420</v>
      </c>
      <c r="DW63" s="1">
        <v>77</v>
      </c>
      <c r="DX63" s="1">
        <v>42</v>
      </c>
      <c r="DY63" s="1">
        <v>49</v>
      </c>
      <c r="DZ63" s="1">
        <v>35</v>
      </c>
      <c r="EA63" s="1">
        <v>21</v>
      </c>
      <c r="EB63" s="1">
        <v>42</v>
      </c>
      <c r="EC63" s="1">
        <v>49</v>
      </c>
      <c r="ED63" s="1">
        <v>28</v>
      </c>
      <c r="EE63" s="1">
        <v>42</v>
      </c>
      <c r="EF63" s="1">
        <v>49</v>
      </c>
      <c r="EG63" s="1">
        <v>70</v>
      </c>
      <c r="EH63" s="1">
        <v>70</v>
      </c>
      <c r="EI63" s="1">
        <v>35</v>
      </c>
      <c r="EJ63" s="1">
        <v>28</v>
      </c>
      <c r="EK63" s="1">
        <v>49</v>
      </c>
      <c r="EL63" s="1">
        <v>49</v>
      </c>
      <c r="EM63" s="1">
        <v>28</v>
      </c>
      <c r="EN63" s="1">
        <v>42</v>
      </c>
      <c r="EO63" s="1">
        <v>49</v>
      </c>
      <c r="EP63" s="1">
        <v>42</v>
      </c>
      <c r="EQ63" s="1">
        <v>42</v>
      </c>
      <c r="ER63" s="1">
        <v>42</v>
      </c>
      <c r="ES63" s="1">
        <v>35</v>
      </c>
      <c r="ET63" s="1">
        <v>56</v>
      </c>
      <c r="EU63" s="1">
        <v>49</v>
      </c>
      <c r="EV63" s="1">
        <v>28</v>
      </c>
      <c r="EW63" s="1">
        <v>35</v>
      </c>
      <c r="EX63" s="1">
        <v>21</v>
      </c>
      <c r="EY63" s="1">
        <v>42</v>
      </c>
      <c r="EZ63" s="1">
        <v>42</v>
      </c>
      <c r="FA63" s="1">
        <v>28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</row>
    <row r="64" spans="1:182" x14ac:dyDescent="0.2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  <row r="162" customFormat="1" x14ac:dyDescent="0.2"/>
    <row r="163" customFormat="1" x14ac:dyDescent="0.2"/>
    <row r="164" customFormat="1" x14ac:dyDescent="0.2"/>
    <row r="165" customFormat="1" x14ac:dyDescent="0.2"/>
    <row r="166" customFormat="1" x14ac:dyDescent="0.2"/>
    <row r="167" customFormat="1" x14ac:dyDescent="0.2"/>
    <row r="168" customFormat="1" x14ac:dyDescent="0.2"/>
    <row r="169" customFormat="1" x14ac:dyDescent="0.2"/>
    <row r="170" customFormat="1" x14ac:dyDescent="0.2"/>
    <row r="171" customFormat="1" x14ac:dyDescent="0.2"/>
    <row r="172" customFormat="1" x14ac:dyDescent="0.2"/>
    <row r="173" customFormat="1" x14ac:dyDescent="0.2"/>
    <row r="174" customFormat="1" x14ac:dyDescent="0.2"/>
    <row r="175" customFormat="1" x14ac:dyDescent="0.2"/>
    <row r="176" customFormat="1" x14ac:dyDescent="0.2"/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spans="3:18" x14ac:dyDescent="0.2"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</row>
    <row r="930" spans="3:18" x14ac:dyDescent="0.2"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</row>
    <row r="931" spans="3:18" x14ac:dyDescent="0.2"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</row>
    <row r="932" spans="3:18" x14ac:dyDescent="0.2"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</row>
    <row r="933" spans="3:18" x14ac:dyDescent="0.2"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</row>
    <row r="934" spans="3:18" x14ac:dyDescent="0.2">
      <c r="C934"/>
      <c r="D934"/>
      <c r="E934"/>
      <c r="F934"/>
      <c r="G934"/>
      <c r="H934"/>
      <c r="I934"/>
      <c r="J934"/>
      <c r="K934"/>
      <c r="L934"/>
      <c r="M934"/>
      <c r="N934"/>
    </row>
    <row r="935" spans="3:18" x14ac:dyDescent="0.2">
      <c r="C935"/>
      <c r="D935"/>
      <c r="E935"/>
      <c r="F935"/>
      <c r="G935"/>
      <c r="H935"/>
      <c r="I935"/>
      <c r="J935"/>
      <c r="K935"/>
      <c r="L935"/>
      <c r="M935"/>
      <c r="N935"/>
    </row>
    <row r="936" spans="3:18" x14ac:dyDescent="0.2">
      <c r="C936"/>
      <c r="D936"/>
      <c r="E936"/>
      <c r="F936"/>
      <c r="G936"/>
      <c r="H936"/>
      <c r="I936"/>
      <c r="J936"/>
      <c r="K936"/>
      <c r="L936"/>
      <c r="M936"/>
      <c r="N936"/>
    </row>
    <row r="937" spans="3:18" x14ac:dyDescent="0.2">
      <c r="C937"/>
      <c r="D937"/>
      <c r="E937"/>
      <c r="F937"/>
      <c r="G937"/>
      <c r="H937"/>
      <c r="I937"/>
      <c r="J937"/>
      <c r="K937"/>
      <c r="L937"/>
      <c r="M937"/>
      <c r="N937"/>
    </row>
    <row r="938" spans="3:18" x14ac:dyDescent="0.2">
      <c r="C938"/>
      <c r="D938"/>
      <c r="E938"/>
      <c r="F938"/>
      <c r="G938"/>
      <c r="H938"/>
      <c r="I938"/>
      <c r="J938"/>
      <c r="K938"/>
      <c r="L938"/>
      <c r="M938"/>
      <c r="N938"/>
    </row>
    <row r="939" spans="3:18" x14ac:dyDescent="0.2">
      <c r="C939"/>
      <c r="D939"/>
      <c r="E939"/>
      <c r="F939"/>
      <c r="G939"/>
      <c r="H939"/>
      <c r="I939"/>
      <c r="J939"/>
      <c r="K939"/>
      <c r="L939"/>
      <c r="M939"/>
      <c r="N939"/>
    </row>
    <row r="940" spans="3:18" x14ac:dyDescent="0.2">
      <c r="C940"/>
      <c r="D940"/>
      <c r="E940"/>
      <c r="F940"/>
      <c r="G940"/>
      <c r="H940"/>
      <c r="I940"/>
      <c r="J940"/>
      <c r="K940"/>
      <c r="L940"/>
      <c r="M940"/>
      <c r="N940"/>
    </row>
    <row r="941" spans="3:18" x14ac:dyDescent="0.2">
      <c r="C941"/>
      <c r="D941"/>
      <c r="E941"/>
      <c r="F941"/>
      <c r="G941"/>
      <c r="H941"/>
      <c r="I941"/>
      <c r="J941"/>
      <c r="K941"/>
      <c r="L941"/>
      <c r="M941"/>
      <c r="N941"/>
    </row>
    <row r="942" spans="3:18" x14ac:dyDescent="0.2">
      <c r="C942"/>
      <c r="D942"/>
      <c r="E942"/>
      <c r="F942"/>
      <c r="G942"/>
      <c r="H942"/>
      <c r="I942"/>
      <c r="J942"/>
      <c r="K942"/>
      <c r="L942"/>
      <c r="M942"/>
      <c r="N942"/>
    </row>
    <row r="943" spans="3:18" x14ac:dyDescent="0.2">
      <c r="C943"/>
      <c r="D943"/>
      <c r="E943"/>
      <c r="F943"/>
      <c r="G943"/>
      <c r="H943"/>
      <c r="I943"/>
      <c r="J943"/>
      <c r="K943"/>
      <c r="L943"/>
      <c r="M943"/>
      <c r="N943"/>
    </row>
    <row r="944" spans="3:18" x14ac:dyDescent="0.2"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</row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  <row r="1869" customFormat="1" x14ac:dyDescent="0.2"/>
    <row r="1870" customFormat="1" x14ac:dyDescent="0.2"/>
    <row r="1871" customFormat="1" x14ac:dyDescent="0.2"/>
    <row r="1872" customFormat="1" x14ac:dyDescent="0.2"/>
    <row r="1873" customFormat="1" x14ac:dyDescent="0.2"/>
    <row r="1874" customFormat="1" x14ac:dyDescent="0.2"/>
    <row r="1875" customFormat="1" x14ac:dyDescent="0.2"/>
    <row r="1876" customFormat="1" x14ac:dyDescent="0.2"/>
    <row r="1877" customFormat="1" x14ac:dyDescent="0.2"/>
    <row r="1878" customFormat="1" x14ac:dyDescent="0.2"/>
    <row r="1879" customFormat="1" x14ac:dyDescent="0.2"/>
    <row r="1880" customFormat="1" x14ac:dyDescent="0.2"/>
    <row r="1881" customFormat="1" x14ac:dyDescent="0.2"/>
    <row r="1882" customFormat="1" x14ac:dyDescent="0.2"/>
    <row r="1883" customFormat="1" x14ac:dyDescent="0.2"/>
    <row r="1884" customFormat="1" x14ac:dyDescent="0.2"/>
    <row r="1885" customFormat="1" x14ac:dyDescent="0.2"/>
    <row r="1886" customFormat="1" x14ac:dyDescent="0.2"/>
    <row r="1887" customFormat="1" x14ac:dyDescent="0.2"/>
    <row r="1888" customFormat="1" x14ac:dyDescent="0.2"/>
    <row r="1889" customFormat="1" x14ac:dyDescent="0.2"/>
    <row r="1890" customFormat="1" x14ac:dyDescent="0.2"/>
    <row r="1891" customFormat="1" x14ac:dyDescent="0.2"/>
    <row r="1892" customFormat="1" x14ac:dyDescent="0.2"/>
    <row r="1893" customFormat="1" x14ac:dyDescent="0.2"/>
    <row r="1894" customFormat="1" x14ac:dyDescent="0.2"/>
    <row r="1895" customFormat="1" x14ac:dyDescent="0.2"/>
    <row r="1896" customFormat="1" x14ac:dyDescent="0.2"/>
    <row r="1897" customFormat="1" x14ac:dyDescent="0.2"/>
    <row r="1898" customFormat="1" x14ac:dyDescent="0.2"/>
    <row r="1899" customFormat="1" x14ac:dyDescent="0.2"/>
    <row r="1900" customFormat="1" x14ac:dyDescent="0.2"/>
    <row r="1901" customFormat="1" x14ac:dyDescent="0.2"/>
    <row r="1902" customFormat="1" x14ac:dyDescent="0.2"/>
    <row r="1903" customFormat="1" x14ac:dyDescent="0.2"/>
    <row r="1904" customFormat="1" x14ac:dyDescent="0.2"/>
    <row r="1905" customFormat="1" x14ac:dyDescent="0.2"/>
    <row r="1906" customFormat="1" x14ac:dyDescent="0.2"/>
    <row r="1907" customFormat="1" x14ac:dyDescent="0.2"/>
    <row r="1908" customFormat="1" x14ac:dyDescent="0.2"/>
    <row r="1909" customFormat="1" x14ac:dyDescent="0.2"/>
    <row r="1910" customFormat="1" x14ac:dyDescent="0.2"/>
    <row r="1911" customFormat="1" x14ac:dyDescent="0.2"/>
    <row r="1912" customFormat="1" x14ac:dyDescent="0.2"/>
    <row r="1913" customFormat="1" x14ac:dyDescent="0.2"/>
    <row r="1914" customFormat="1" x14ac:dyDescent="0.2"/>
    <row r="1915" customFormat="1" x14ac:dyDescent="0.2"/>
    <row r="1916" customFormat="1" x14ac:dyDescent="0.2"/>
    <row r="1917" customFormat="1" x14ac:dyDescent="0.2"/>
    <row r="1918" customFormat="1" x14ac:dyDescent="0.2"/>
    <row r="1919" customFormat="1" x14ac:dyDescent="0.2"/>
    <row r="1920" customFormat="1" x14ac:dyDescent="0.2"/>
    <row r="1921" customFormat="1" x14ac:dyDescent="0.2"/>
    <row r="1922" customFormat="1" x14ac:dyDescent="0.2"/>
    <row r="1923" customFormat="1" x14ac:dyDescent="0.2"/>
    <row r="1924" customFormat="1" x14ac:dyDescent="0.2"/>
    <row r="1925" customFormat="1" x14ac:dyDescent="0.2"/>
    <row r="1926" customFormat="1" x14ac:dyDescent="0.2"/>
    <row r="1927" customFormat="1" x14ac:dyDescent="0.2"/>
    <row r="1928" customFormat="1" x14ac:dyDescent="0.2"/>
    <row r="1929" customFormat="1" x14ac:dyDescent="0.2"/>
    <row r="1930" customFormat="1" x14ac:dyDescent="0.2"/>
    <row r="1931" customFormat="1" x14ac:dyDescent="0.2"/>
    <row r="1932" customFormat="1" x14ac:dyDescent="0.2"/>
    <row r="1933" customFormat="1" x14ac:dyDescent="0.2"/>
    <row r="1934" customFormat="1" x14ac:dyDescent="0.2"/>
    <row r="1935" customFormat="1" x14ac:dyDescent="0.2"/>
    <row r="1936" customFormat="1" x14ac:dyDescent="0.2"/>
    <row r="1937" customFormat="1" x14ac:dyDescent="0.2"/>
    <row r="1938" customFormat="1" x14ac:dyDescent="0.2"/>
    <row r="1939" customFormat="1" x14ac:dyDescent="0.2"/>
    <row r="1940" customFormat="1" x14ac:dyDescent="0.2"/>
    <row r="1941" customFormat="1" x14ac:dyDescent="0.2"/>
    <row r="1942" customFormat="1" x14ac:dyDescent="0.2"/>
    <row r="1943" customFormat="1" x14ac:dyDescent="0.2"/>
    <row r="1944" customFormat="1" x14ac:dyDescent="0.2"/>
    <row r="1945" customFormat="1" x14ac:dyDescent="0.2"/>
    <row r="1946" customFormat="1" x14ac:dyDescent="0.2"/>
    <row r="1947" customFormat="1" x14ac:dyDescent="0.2"/>
    <row r="1948" customFormat="1" x14ac:dyDescent="0.2"/>
    <row r="1949" customFormat="1" x14ac:dyDescent="0.2"/>
    <row r="1950" customFormat="1" x14ac:dyDescent="0.2"/>
    <row r="1951" customFormat="1" x14ac:dyDescent="0.2"/>
    <row r="1952" customFormat="1" x14ac:dyDescent="0.2"/>
    <row r="1953" customFormat="1" x14ac:dyDescent="0.2"/>
    <row r="1954" customFormat="1" x14ac:dyDescent="0.2"/>
    <row r="1955" customFormat="1" x14ac:dyDescent="0.2"/>
    <row r="1956" customFormat="1" x14ac:dyDescent="0.2"/>
    <row r="1957" customFormat="1" x14ac:dyDescent="0.2"/>
    <row r="1958" customFormat="1" x14ac:dyDescent="0.2"/>
    <row r="1959" customFormat="1" x14ac:dyDescent="0.2"/>
    <row r="1960" customFormat="1" x14ac:dyDescent="0.2"/>
    <row r="1961" customFormat="1" x14ac:dyDescent="0.2"/>
    <row r="1962" customFormat="1" x14ac:dyDescent="0.2"/>
    <row r="1963" customFormat="1" x14ac:dyDescent="0.2"/>
    <row r="1964" customFormat="1" x14ac:dyDescent="0.2"/>
    <row r="1965" customFormat="1" x14ac:dyDescent="0.2"/>
    <row r="1966" customFormat="1" x14ac:dyDescent="0.2"/>
    <row r="1967" customFormat="1" x14ac:dyDescent="0.2"/>
    <row r="1968" customFormat="1" x14ac:dyDescent="0.2"/>
    <row r="1969" customFormat="1" x14ac:dyDescent="0.2"/>
    <row r="1970" customFormat="1" x14ac:dyDescent="0.2"/>
    <row r="1971" customFormat="1" x14ac:dyDescent="0.2"/>
    <row r="1972" customFormat="1" x14ac:dyDescent="0.2"/>
    <row r="1973" customFormat="1" x14ac:dyDescent="0.2"/>
    <row r="1974" customFormat="1" x14ac:dyDescent="0.2"/>
    <row r="1975" customFormat="1" x14ac:dyDescent="0.2"/>
    <row r="1976" customFormat="1" x14ac:dyDescent="0.2"/>
    <row r="1977" customFormat="1" x14ac:dyDescent="0.2"/>
    <row r="1978" customFormat="1" x14ac:dyDescent="0.2"/>
    <row r="1979" customFormat="1" x14ac:dyDescent="0.2"/>
    <row r="1980" customFormat="1" x14ac:dyDescent="0.2"/>
    <row r="1981" customFormat="1" x14ac:dyDescent="0.2"/>
    <row r="1982" customFormat="1" x14ac:dyDescent="0.2"/>
    <row r="1983" customFormat="1" x14ac:dyDescent="0.2"/>
    <row r="1984" customFormat="1" x14ac:dyDescent="0.2"/>
    <row r="1985" customFormat="1" x14ac:dyDescent="0.2"/>
    <row r="1986" customFormat="1" x14ac:dyDescent="0.2"/>
    <row r="1987" customFormat="1" x14ac:dyDescent="0.2"/>
    <row r="1988" customFormat="1" x14ac:dyDescent="0.2"/>
    <row r="1989" customFormat="1" x14ac:dyDescent="0.2"/>
    <row r="1990" customFormat="1" x14ac:dyDescent="0.2"/>
    <row r="1991" customFormat="1" x14ac:dyDescent="0.2"/>
    <row r="1992" customFormat="1" x14ac:dyDescent="0.2"/>
    <row r="1993" customFormat="1" x14ac:dyDescent="0.2"/>
    <row r="1994" customFormat="1" x14ac:dyDescent="0.2"/>
    <row r="1995" customFormat="1" x14ac:dyDescent="0.2"/>
    <row r="1996" customFormat="1" x14ac:dyDescent="0.2"/>
    <row r="1997" customFormat="1" x14ac:dyDescent="0.2"/>
    <row r="1998" customFormat="1" x14ac:dyDescent="0.2"/>
    <row r="1999" customFormat="1" x14ac:dyDescent="0.2"/>
    <row r="2000" customFormat="1" x14ac:dyDescent="0.2"/>
    <row r="2001" customFormat="1" x14ac:dyDescent="0.2"/>
    <row r="2002" customFormat="1" x14ac:dyDescent="0.2"/>
    <row r="2003" customFormat="1" x14ac:dyDescent="0.2"/>
    <row r="2004" customFormat="1" x14ac:dyDescent="0.2"/>
    <row r="2005" customFormat="1" x14ac:dyDescent="0.2"/>
    <row r="2006" customFormat="1" x14ac:dyDescent="0.2"/>
    <row r="2007" customFormat="1" x14ac:dyDescent="0.2"/>
    <row r="2008" customFormat="1" x14ac:dyDescent="0.2"/>
    <row r="2009" customFormat="1" x14ac:dyDescent="0.2"/>
    <row r="2010" customFormat="1" x14ac:dyDescent="0.2"/>
    <row r="2011" customFormat="1" x14ac:dyDescent="0.2"/>
    <row r="2012" customFormat="1" x14ac:dyDescent="0.2"/>
    <row r="2013" customFormat="1" x14ac:dyDescent="0.2"/>
    <row r="2014" customFormat="1" x14ac:dyDescent="0.2"/>
    <row r="2015" customFormat="1" x14ac:dyDescent="0.2"/>
    <row r="2016" customFormat="1" x14ac:dyDescent="0.2"/>
    <row r="2017" customFormat="1" x14ac:dyDescent="0.2"/>
    <row r="2018" customFormat="1" x14ac:dyDescent="0.2"/>
    <row r="2019" customFormat="1" x14ac:dyDescent="0.2"/>
    <row r="2020" customFormat="1" x14ac:dyDescent="0.2"/>
    <row r="2021" customFormat="1" x14ac:dyDescent="0.2"/>
    <row r="2022" customFormat="1" x14ac:dyDescent="0.2"/>
    <row r="2023" customFormat="1" x14ac:dyDescent="0.2"/>
    <row r="2024" customFormat="1" x14ac:dyDescent="0.2"/>
    <row r="2025" customFormat="1" x14ac:dyDescent="0.2"/>
    <row r="2026" customFormat="1" x14ac:dyDescent="0.2"/>
    <row r="2027" customFormat="1" x14ac:dyDescent="0.2"/>
    <row r="2028" customFormat="1" x14ac:dyDescent="0.2"/>
    <row r="2029" customFormat="1" x14ac:dyDescent="0.2"/>
    <row r="2030" customFormat="1" x14ac:dyDescent="0.2"/>
    <row r="2031" customFormat="1" x14ac:dyDescent="0.2"/>
    <row r="2032" customFormat="1" x14ac:dyDescent="0.2"/>
    <row r="2033" customFormat="1" x14ac:dyDescent="0.2"/>
    <row r="2034" customFormat="1" x14ac:dyDescent="0.2"/>
    <row r="2035" customFormat="1" x14ac:dyDescent="0.2"/>
    <row r="2036" customFormat="1" x14ac:dyDescent="0.2"/>
    <row r="2037" customFormat="1" x14ac:dyDescent="0.2"/>
    <row r="2038" customFormat="1" x14ac:dyDescent="0.2"/>
    <row r="2039" customFormat="1" x14ac:dyDescent="0.2"/>
    <row r="2040" customFormat="1" x14ac:dyDescent="0.2"/>
    <row r="2041" customFormat="1" x14ac:dyDescent="0.2"/>
    <row r="2042" customFormat="1" x14ac:dyDescent="0.2"/>
    <row r="2043" customFormat="1" x14ac:dyDescent="0.2"/>
    <row r="2044" customFormat="1" x14ac:dyDescent="0.2"/>
    <row r="2045" customFormat="1" x14ac:dyDescent="0.2"/>
    <row r="2046" customFormat="1" x14ac:dyDescent="0.2"/>
    <row r="2047" customFormat="1" x14ac:dyDescent="0.2"/>
    <row r="2048" customFormat="1" x14ac:dyDescent="0.2"/>
    <row r="2049" customFormat="1" x14ac:dyDescent="0.2"/>
    <row r="2050" customFormat="1" x14ac:dyDescent="0.2"/>
    <row r="2051" customFormat="1" x14ac:dyDescent="0.2"/>
    <row r="2052" customFormat="1" x14ac:dyDescent="0.2"/>
    <row r="2053" customFormat="1" x14ac:dyDescent="0.2"/>
    <row r="2054" customFormat="1" x14ac:dyDescent="0.2"/>
    <row r="2055" customFormat="1" x14ac:dyDescent="0.2"/>
    <row r="2056" customFormat="1" x14ac:dyDescent="0.2"/>
    <row r="2057" customFormat="1" x14ac:dyDescent="0.2"/>
    <row r="2058" customFormat="1" x14ac:dyDescent="0.2"/>
    <row r="2059" customFormat="1" x14ac:dyDescent="0.2"/>
    <row r="2060" customFormat="1" x14ac:dyDescent="0.2"/>
    <row r="2061" customFormat="1" x14ac:dyDescent="0.2"/>
    <row r="2062" customFormat="1" x14ac:dyDescent="0.2"/>
    <row r="2063" customFormat="1" x14ac:dyDescent="0.2"/>
    <row r="2064" customFormat="1" x14ac:dyDescent="0.2"/>
    <row r="2065" customFormat="1" x14ac:dyDescent="0.2"/>
    <row r="2066" customFormat="1" x14ac:dyDescent="0.2"/>
    <row r="2067" customFormat="1" x14ac:dyDescent="0.2"/>
    <row r="2068" customFormat="1" x14ac:dyDescent="0.2"/>
    <row r="2069" customFormat="1" x14ac:dyDescent="0.2"/>
    <row r="2070" customFormat="1" x14ac:dyDescent="0.2"/>
    <row r="2071" customFormat="1" x14ac:dyDescent="0.2"/>
    <row r="2072" customFormat="1" x14ac:dyDescent="0.2"/>
    <row r="2073" customFormat="1" x14ac:dyDescent="0.2"/>
    <row r="2074" customFormat="1" x14ac:dyDescent="0.2"/>
    <row r="2075" customFormat="1" x14ac:dyDescent="0.2"/>
    <row r="2076" customFormat="1" x14ac:dyDescent="0.2"/>
    <row r="2077" customFormat="1" x14ac:dyDescent="0.2"/>
    <row r="2078" customFormat="1" x14ac:dyDescent="0.2"/>
    <row r="2079" customFormat="1" x14ac:dyDescent="0.2"/>
    <row r="2080" customFormat="1" x14ac:dyDescent="0.2"/>
    <row r="2081" customFormat="1" x14ac:dyDescent="0.2"/>
    <row r="2082" customFormat="1" x14ac:dyDescent="0.2"/>
    <row r="2083" customFormat="1" x14ac:dyDescent="0.2"/>
    <row r="2084" customFormat="1" x14ac:dyDescent="0.2"/>
    <row r="2085" customFormat="1" x14ac:dyDescent="0.2"/>
    <row r="2086" customFormat="1" x14ac:dyDescent="0.2"/>
    <row r="2087" customFormat="1" x14ac:dyDescent="0.2"/>
    <row r="2088" customFormat="1" x14ac:dyDescent="0.2"/>
    <row r="2089" customFormat="1" x14ac:dyDescent="0.2"/>
    <row r="2090" customFormat="1" x14ac:dyDescent="0.2"/>
    <row r="2091" customFormat="1" x14ac:dyDescent="0.2"/>
    <row r="2092" customFormat="1" x14ac:dyDescent="0.2"/>
    <row r="2093" customFormat="1" x14ac:dyDescent="0.2"/>
    <row r="2094" customFormat="1" x14ac:dyDescent="0.2"/>
    <row r="2095" customFormat="1" x14ac:dyDescent="0.2"/>
    <row r="2096" customFormat="1" x14ac:dyDescent="0.2"/>
    <row r="2097" customFormat="1" x14ac:dyDescent="0.2"/>
    <row r="2098" customFormat="1" x14ac:dyDescent="0.2"/>
    <row r="2099" customFormat="1" x14ac:dyDescent="0.2"/>
    <row r="2100" customFormat="1" x14ac:dyDescent="0.2"/>
    <row r="2101" customFormat="1" x14ac:dyDescent="0.2"/>
    <row r="2102" customFormat="1" x14ac:dyDescent="0.2"/>
    <row r="2103" customFormat="1" x14ac:dyDescent="0.2"/>
    <row r="2104" customFormat="1" x14ac:dyDescent="0.2"/>
    <row r="2105" customFormat="1" x14ac:dyDescent="0.2"/>
    <row r="2106" customFormat="1" x14ac:dyDescent="0.2"/>
    <row r="2107" customFormat="1" x14ac:dyDescent="0.2"/>
    <row r="2108" customFormat="1" x14ac:dyDescent="0.2"/>
    <row r="2109" customFormat="1" x14ac:dyDescent="0.2"/>
    <row r="2110" customFormat="1" x14ac:dyDescent="0.2"/>
    <row r="2111" customFormat="1" x14ac:dyDescent="0.2"/>
    <row r="2112" customFormat="1" x14ac:dyDescent="0.2"/>
    <row r="2113" customFormat="1" x14ac:dyDescent="0.2"/>
    <row r="2114" customFormat="1" x14ac:dyDescent="0.2"/>
    <row r="2115" customFormat="1" x14ac:dyDescent="0.2"/>
    <row r="2116" customFormat="1" x14ac:dyDescent="0.2"/>
    <row r="2117" customFormat="1" x14ac:dyDescent="0.2"/>
    <row r="2118" customFormat="1" x14ac:dyDescent="0.2"/>
    <row r="2119" customFormat="1" x14ac:dyDescent="0.2"/>
    <row r="2120" customFormat="1" x14ac:dyDescent="0.2"/>
    <row r="2121" customFormat="1" x14ac:dyDescent="0.2"/>
    <row r="2122" customFormat="1" x14ac:dyDescent="0.2"/>
    <row r="2123" customFormat="1" x14ac:dyDescent="0.2"/>
    <row r="2124" customFormat="1" x14ac:dyDescent="0.2"/>
    <row r="2125" customFormat="1" x14ac:dyDescent="0.2"/>
    <row r="2126" customFormat="1" x14ac:dyDescent="0.2"/>
    <row r="2127" customFormat="1" x14ac:dyDescent="0.2"/>
    <row r="2128" customFormat="1" x14ac:dyDescent="0.2"/>
    <row r="2129" customFormat="1" x14ac:dyDescent="0.2"/>
    <row r="2130" customFormat="1" x14ac:dyDescent="0.2"/>
    <row r="2131" customFormat="1" x14ac:dyDescent="0.2"/>
    <row r="2132" customFormat="1" x14ac:dyDescent="0.2"/>
    <row r="2133" customFormat="1" x14ac:dyDescent="0.2"/>
    <row r="2134" customFormat="1" x14ac:dyDescent="0.2"/>
    <row r="2135" customFormat="1" x14ac:dyDescent="0.2"/>
    <row r="2136" customFormat="1" x14ac:dyDescent="0.2"/>
    <row r="2137" customFormat="1" x14ac:dyDescent="0.2"/>
    <row r="2138" customFormat="1" x14ac:dyDescent="0.2"/>
    <row r="2139" customFormat="1" x14ac:dyDescent="0.2"/>
    <row r="2140" customFormat="1" x14ac:dyDescent="0.2"/>
    <row r="2141" customFormat="1" x14ac:dyDescent="0.2"/>
    <row r="2142" customFormat="1" x14ac:dyDescent="0.2"/>
    <row r="2143" customFormat="1" x14ac:dyDescent="0.2"/>
    <row r="2144" customFormat="1" x14ac:dyDescent="0.2"/>
    <row r="2145" customFormat="1" x14ac:dyDescent="0.2"/>
    <row r="2146" customFormat="1" x14ac:dyDescent="0.2"/>
    <row r="2147" customFormat="1" x14ac:dyDescent="0.2"/>
    <row r="2148" customFormat="1" x14ac:dyDescent="0.2"/>
    <row r="2149" customFormat="1" x14ac:dyDescent="0.2"/>
    <row r="2150" customFormat="1" x14ac:dyDescent="0.2"/>
    <row r="2151" customFormat="1" x14ac:dyDescent="0.2"/>
    <row r="2152" customFormat="1" x14ac:dyDescent="0.2"/>
    <row r="2153" customFormat="1" x14ac:dyDescent="0.2"/>
    <row r="2154" customFormat="1" x14ac:dyDescent="0.2"/>
    <row r="2155" customFormat="1" x14ac:dyDescent="0.2"/>
    <row r="2156" customFormat="1" x14ac:dyDescent="0.2"/>
    <row r="2157" customFormat="1" x14ac:dyDescent="0.2"/>
    <row r="2158" customFormat="1" x14ac:dyDescent="0.2"/>
    <row r="2159" customFormat="1" x14ac:dyDescent="0.2"/>
    <row r="2160" customFormat="1" x14ac:dyDescent="0.2"/>
    <row r="2161" customFormat="1" x14ac:dyDescent="0.2"/>
    <row r="2162" customFormat="1" x14ac:dyDescent="0.2"/>
    <row r="2163" customFormat="1" x14ac:dyDescent="0.2"/>
    <row r="2164" customFormat="1" x14ac:dyDescent="0.2"/>
    <row r="2165" customFormat="1" x14ac:dyDescent="0.2"/>
    <row r="2166" customFormat="1" x14ac:dyDescent="0.2"/>
    <row r="2167" customFormat="1" x14ac:dyDescent="0.2"/>
    <row r="2168" customFormat="1" x14ac:dyDescent="0.2"/>
    <row r="2169" customFormat="1" x14ac:dyDescent="0.2"/>
    <row r="2170" customFormat="1" x14ac:dyDescent="0.2"/>
    <row r="2171" customFormat="1" x14ac:dyDescent="0.2"/>
    <row r="2172" customFormat="1" x14ac:dyDescent="0.2"/>
    <row r="2173" customFormat="1" x14ac:dyDescent="0.2"/>
    <row r="2174" customFormat="1" x14ac:dyDescent="0.2"/>
    <row r="2175" customFormat="1" x14ac:dyDescent="0.2"/>
    <row r="2176" customFormat="1" x14ac:dyDescent="0.2"/>
    <row r="2177" customFormat="1" x14ac:dyDescent="0.2"/>
    <row r="2178" customFormat="1" x14ac:dyDescent="0.2"/>
    <row r="2179" customFormat="1" x14ac:dyDescent="0.2"/>
    <row r="2180" customFormat="1" x14ac:dyDescent="0.2"/>
    <row r="2181" customFormat="1" x14ac:dyDescent="0.2"/>
    <row r="2182" customFormat="1" x14ac:dyDescent="0.2"/>
    <row r="2183" customFormat="1" x14ac:dyDescent="0.2"/>
    <row r="2184" customFormat="1" x14ac:dyDescent="0.2"/>
    <row r="2185" customFormat="1" x14ac:dyDescent="0.2"/>
    <row r="2186" customFormat="1" x14ac:dyDescent="0.2"/>
    <row r="2187" customFormat="1" x14ac:dyDescent="0.2"/>
    <row r="2188" customFormat="1" x14ac:dyDescent="0.2"/>
    <row r="2189" customFormat="1" x14ac:dyDescent="0.2"/>
    <row r="2190" customFormat="1" x14ac:dyDescent="0.2"/>
    <row r="2191" customFormat="1" x14ac:dyDescent="0.2"/>
    <row r="2192" customFormat="1" x14ac:dyDescent="0.2"/>
    <row r="2193" customFormat="1" x14ac:dyDescent="0.2"/>
    <row r="2194" customFormat="1" x14ac:dyDescent="0.2"/>
    <row r="2195" customFormat="1" x14ac:dyDescent="0.2"/>
    <row r="2196" customFormat="1" x14ac:dyDescent="0.2"/>
    <row r="2197" customFormat="1" x14ac:dyDescent="0.2"/>
    <row r="2198" customFormat="1" x14ac:dyDescent="0.2"/>
    <row r="2199" customFormat="1" x14ac:dyDescent="0.2"/>
    <row r="2200" customFormat="1" x14ac:dyDescent="0.2"/>
    <row r="2201" customFormat="1" x14ac:dyDescent="0.2"/>
    <row r="2202" customFormat="1" x14ac:dyDescent="0.2"/>
    <row r="2203" customFormat="1" x14ac:dyDescent="0.2"/>
    <row r="2204" customFormat="1" x14ac:dyDescent="0.2"/>
    <row r="2205" customFormat="1" x14ac:dyDescent="0.2"/>
    <row r="2206" customFormat="1" x14ac:dyDescent="0.2"/>
    <row r="2207" customFormat="1" x14ac:dyDescent="0.2"/>
    <row r="2208" customFormat="1" x14ac:dyDescent="0.2"/>
    <row r="2209" customFormat="1" x14ac:dyDescent="0.2"/>
    <row r="2210" customFormat="1" x14ac:dyDescent="0.2"/>
    <row r="2211" customFormat="1" x14ac:dyDescent="0.2"/>
    <row r="2212" customFormat="1" x14ac:dyDescent="0.2"/>
    <row r="2213" customFormat="1" x14ac:dyDescent="0.2"/>
    <row r="2214" customFormat="1" x14ac:dyDescent="0.2"/>
    <row r="2215" customFormat="1" x14ac:dyDescent="0.2"/>
    <row r="2216" customFormat="1" x14ac:dyDescent="0.2"/>
    <row r="2217" customFormat="1" x14ac:dyDescent="0.2"/>
    <row r="2218" customFormat="1" x14ac:dyDescent="0.2"/>
    <row r="2219" customFormat="1" x14ac:dyDescent="0.2"/>
    <row r="2220" customFormat="1" x14ac:dyDescent="0.2"/>
    <row r="2221" customFormat="1" x14ac:dyDescent="0.2"/>
    <row r="2222" customFormat="1" x14ac:dyDescent="0.2"/>
    <row r="2223" customFormat="1" x14ac:dyDescent="0.2"/>
    <row r="2224" customFormat="1" x14ac:dyDescent="0.2"/>
    <row r="2225" customFormat="1" x14ac:dyDescent="0.2"/>
    <row r="2226" customFormat="1" x14ac:dyDescent="0.2"/>
    <row r="2227" customFormat="1" x14ac:dyDescent="0.2"/>
    <row r="2228" customFormat="1" x14ac:dyDescent="0.2"/>
    <row r="2229" customFormat="1" x14ac:dyDescent="0.2"/>
    <row r="2230" customFormat="1" x14ac:dyDescent="0.2"/>
    <row r="2231" customFormat="1" x14ac:dyDescent="0.2"/>
    <row r="2232" customFormat="1" x14ac:dyDescent="0.2"/>
    <row r="2233" customFormat="1" x14ac:dyDescent="0.2"/>
    <row r="2234" customFormat="1" x14ac:dyDescent="0.2"/>
    <row r="2235" customFormat="1" x14ac:dyDescent="0.2"/>
    <row r="2236" customFormat="1" x14ac:dyDescent="0.2"/>
    <row r="2237" customFormat="1" x14ac:dyDescent="0.2"/>
    <row r="2238" customFormat="1" x14ac:dyDescent="0.2"/>
    <row r="2239" customFormat="1" x14ac:dyDescent="0.2"/>
    <row r="2240" customFormat="1" x14ac:dyDescent="0.2"/>
    <row r="2241" customFormat="1" x14ac:dyDescent="0.2"/>
    <row r="2242" customFormat="1" x14ac:dyDescent="0.2"/>
    <row r="2243" customFormat="1" x14ac:dyDescent="0.2"/>
    <row r="2244" customFormat="1" x14ac:dyDescent="0.2"/>
    <row r="2245" customFormat="1" x14ac:dyDescent="0.2"/>
    <row r="2246" customFormat="1" x14ac:dyDescent="0.2"/>
    <row r="2247" customFormat="1" x14ac:dyDescent="0.2"/>
    <row r="2248" customFormat="1" x14ac:dyDescent="0.2"/>
    <row r="2249" customFormat="1" x14ac:dyDescent="0.2"/>
    <row r="2250" customFormat="1" x14ac:dyDescent="0.2"/>
    <row r="2251" customFormat="1" x14ac:dyDescent="0.2"/>
    <row r="2252" customFormat="1" x14ac:dyDescent="0.2"/>
    <row r="2253" customFormat="1" x14ac:dyDescent="0.2"/>
    <row r="2254" customFormat="1" x14ac:dyDescent="0.2"/>
    <row r="2255" customFormat="1" x14ac:dyDescent="0.2"/>
    <row r="2256" customFormat="1" x14ac:dyDescent="0.2"/>
    <row r="2257" customFormat="1" x14ac:dyDescent="0.2"/>
    <row r="2258" customFormat="1" x14ac:dyDescent="0.2"/>
    <row r="2259" customFormat="1" x14ac:dyDescent="0.2"/>
    <row r="2260" customFormat="1" x14ac:dyDescent="0.2"/>
    <row r="2261" customFormat="1" x14ac:dyDescent="0.2"/>
    <row r="2262" customFormat="1" x14ac:dyDescent="0.2"/>
    <row r="2263" customFormat="1" x14ac:dyDescent="0.2"/>
    <row r="2264" customFormat="1" x14ac:dyDescent="0.2"/>
    <row r="2265" customFormat="1" x14ac:dyDescent="0.2"/>
    <row r="2266" customFormat="1" x14ac:dyDescent="0.2"/>
    <row r="2267" customFormat="1" x14ac:dyDescent="0.2"/>
    <row r="2268" customFormat="1" x14ac:dyDescent="0.2"/>
    <row r="2269" customFormat="1" x14ac:dyDescent="0.2"/>
    <row r="2270" customFormat="1" x14ac:dyDescent="0.2"/>
    <row r="2271" customFormat="1" x14ac:dyDescent="0.2"/>
    <row r="2272" customFormat="1" x14ac:dyDescent="0.2"/>
    <row r="2273" customFormat="1" x14ac:dyDescent="0.2"/>
    <row r="2274" customFormat="1" x14ac:dyDescent="0.2"/>
    <row r="2275" customFormat="1" x14ac:dyDescent="0.2"/>
    <row r="2276" customFormat="1" x14ac:dyDescent="0.2"/>
    <row r="2277" customFormat="1" x14ac:dyDescent="0.2"/>
    <row r="2278" customFormat="1" x14ac:dyDescent="0.2"/>
    <row r="2279" customFormat="1" x14ac:dyDescent="0.2"/>
    <row r="2280" customFormat="1" x14ac:dyDescent="0.2"/>
    <row r="2281" customFormat="1" x14ac:dyDescent="0.2"/>
    <row r="2282" customFormat="1" x14ac:dyDescent="0.2"/>
    <row r="2283" customFormat="1" x14ac:dyDescent="0.2"/>
    <row r="2284" customFormat="1" x14ac:dyDescent="0.2"/>
    <row r="2285" customFormat="1" x14ac:dyDescent="0.2"/>
    <row r="2286" customFormat="1" x14ac:dyDescent="0.2"/>
    <row r="2287" customFormat="1" x14ac:dyDescent="0.2"/>
    <row r="2288" customFormat="1" x14ac:dyDescent="0.2"/>
    <row r="2289" customFormat="1" x14ac:dyDescent="0.2"/>
    <row r="2290" customFormat="1" x14ac:dyDescent="0.2"/>
    <row r="2291" customFormat="1" x14ac:dyDescent="0.2"/>
    <row r="2292" customFormat="1" x14ac:dyDescent="0.2"/>
    <row r="2293" customFormat="1" x14ac:dyDescent="0.2"/>
    <row r="2294" customFormat="1" x14ac:dyDescent="0.2"/>
    <row r="2295" customFormat="1" x14ac:dyDescent="0.2"/>
    <row r="2296" customFormat="1" x14ac:dyDescent="0.2"/>
    <row r="2297" customFormat="1" x14ac:dyDescent="0.2"/>
    <row r="2298" customFormat="1" x14ac:dyDescent="0.2"/>
    <row r="2299" customFormat="1" x14ac:dyDescent="0.2"/>
    <row r="2300" customFormat="1" x14ac:dyDescent="0.2"/>
    <row r="2301" customFormat="1" x14ac:dyDescent="0.2"/>
    <row r="2302" customFormat="1" x14ac:dyDescent="0.2"/>
    <row r="2303" customFormat="1" x14ac:dyDescent="0.2"/>
    <row r="2304" customFormat="1" x14ac:dyDescent="0.2"/>
    <row r="2305" customFormat="1" x14ac:dyDescent="0.2"/>
    <row r="2306" customFormat="1" x14ac:dyDescent="0.2"/>
    <row r="2307" customFormat="1" x14ac:dyDescent="0.2"/>
    <row r="2308" customFormat="1" x14ac:dyDescent="0.2"/>
    <row r="2309" customFormat="1" x14ac:dyDescent="0.2"/>
    <row r="2310" customFormat="1" x14ac:dyDescent="0.2"/>
    <row r="2311" customFormat="1" x14ac:dyDescent="0.2"/>
    <row r="2312" customFormat="1" x14ac:dyDescent="0.2"/>
    <row r="2313" customFormat="1" x14ac:dyDescent="0.2"/>
    <row r="2314" customFormat="1" x14ac:dyDescent="0.2"/>
    <row r="2315" customFormat="1" x14ac:dyDescent="0.2"/>
    <row r="2316" customFormat="1" x14ac:dyDescent="0.2"/>
    <row r="2317" customFormat="1" x14ac:dyDescent="0.2"/>
    <row r="2318" customFormat="1" x14ac:dyDescent="0.2"/>
    <row r="2319" customFormat="1" x14ac:dyDescent="0.2"/>
    <row r="2320" customFormat="1" x14ac:dyDescent="0.2"/>
    <row r="2321" customFormat="1" x14ac:dyDescent="0.2"/>
    <row r="2322" customFormat="1" x14ac:dyDescent="0.2"/>
    <row r="2323" customFormat="1" x14ac:dyDescent="0.2"/>
    <row r="2324" customFormat="1" x14ac:dyDescent="0.2"/>
    <row r="2325" customFormat="1" x14ac:dyDescent="0.2"/>
    <row r="2326" customFormat="1" x14ac:dyDescent="0.2"/>
    <row r="2327" customFormat="1" x14ac:dyDescent="0.2"/>
    <row r="2328" customFormat="1" x14ac:dyDescent="0.2"/>
    <row r="2329" customFormat="1" x14ac:dyDescent="0.2"/>
    <row r="2330" customFormat="1" x14ac:dyDescent="0.2"/>
    <row r="2331" customFormat="1" x14ac:dyDescent="0.2"/>
    <row r="2332" customFormat="1" x14ac:dyDescent="0.2"/>
    <row r="2333" customFormat="1" x14ac:dyDescent="0.2"/>
    <row r="2334" customFormat="1" x14ac:dyDescent="0.2"/>
    <row r="2335" customFormat="1" x14ac:dyDescent="0.2"/>
    <row r="2336" customFormat="1" x14ac:dyDescent="0.2"/>
    <row r="2337" customFormat="1" x14ac:dyDescent="0.2"/>
    <row r="2338" customFormat="1" x14ac:dyDescent="0.2"/>
    <row r="2339" customFormat="1" x14ac:dyDescent="0.2"/>
    <row r="2340" customFormat="1" x14ac:dyDescent="0.2"/>
    <row r="2341" customFormat="1" x14ac:dyDescent="0.2"/>
    <row r="2342" customFormat="1" x14ac:dyDescent="0.2"/>
    <row r="2343" customFormat="1" x14ac:dyDescent="0.2"/>
    <row r="2344" customFormat="1" x14ac:dyDescent="0.2"/>
    <row r="2345" customFormat="1" x14ac:dyDescent="0.2"/>
    <row r="2346" customFormat="1" x14ac:dyDescent="0.2"/>
    <row r="2347" customFormat="1" x14ac:dyDescent="0.2"/>
    <row r="2348" customFormat="1" x14ac:dyDescent="0.2"/>
    <row r="2349" customFormat="1" x14ac:dyDescent="0.2"/>
    <row r="2350" customFormat="1" x14ac:dyDescent="0.2"/>
    <row r="2351" customFormat="1" x14ac:dyDescent="0.2"/>
    <row r="2352" customFormat="1" x14ac:dyDescent="0.2"/>
    <row r="2353" customFormat="1" x14ac:dyDescent="0.2"/>
    <row r="2354" customFormat="1" x14ac:dyDescent="0.2"/>
    <row r="2355" customFormat="1" x14ac:dyDescent="0.2"/>
    <row r="2356" customFormat="1" x14ac:dyDescent="0.2"/>
    <row r="2357" customFormat="1" x14ac:dyDescent="0.2"/>
    <row r="2358" customFormat="1" x14ac:dyDescent="0.2"/>
    <row r="2359" customFormat="1" x14ac:dyDescent="0.2"/>
    <row r="2360" customFormat="1" x14ac:dyDescent="0.2"/>
    <row r="2361" customFormat="1" x14ac:dyDescent="0.2"/>
    <row r="2362" customFormat="1" x14ac:dyDescent="0.2"/>
    <row r="2363" customFormat="1" x14ac:dyDescent="0.2"/>
    <row r="2364" customFormat="1" x14ac:dyDescent="0.2"/>
    <row r="2365" customFormat="1" x14ac:dyDescent="0.2"/>
    <row r="2366" customFormat="1" x14ac:dyDescent="0.2"/>
    <row r="2367" customFormat="1" x14ac:dyDescent="0.2"/>
    <row r="2368" customFormat="1" x14ac:dyDescent="0.2"/>
    <row r="2369" customFormat="1" x14ac:dyDescent="0.2"/>
    <row r="2370" customFormat="1" x14ac:dyDescent="0.2"/>
    <row r="2371" customFormat="1" x14ac:dyDescent="0.2"/>
    <row r="2372" customFormat="1" x14ac:dyDescent="0.2"/>
    <row r="2373" customFormat="1" x14ac:dyDescent="0.2"/>
    <row r="2374" customFormat="1" x14ac:dyDescent="0.2"/>
    <row r="2375" customFormat="1" x14ac:dyDescent="0.2"/>
    <row r="2376" customFormat="1" x14ac:dyDescent="0.2"/>
    <row r="2377" customFormat="1" x14ac:dyDescent="0.2"/>
    <row r="2378" customFormat="1" x14ac:dyDescent="0.2"/>
    <row r="2379" customFormat="1" x14ac:dyDescent="0.2"/>
    <row r="2380" customFormat="1" x14ac:dyDescent="0.2"/>
    <row r="2381" customFormat="1" x14ac:dyDescent="0.2"/>
    <row r="2382" customFormat="1" x14ac:dyDescent="0.2"/>
    <row r="2383" customFormat="1" x14ac:dyDescent="0.2"/>
    <row r="2384" customFormat="1" x14ac:dyDescent="0.2"/>
    <row r="2385" customFormat="1" x14ac:dyDescent="0.2"/>
    <row r="2386" customFormat="1" x14ac:dyDescent="0.2"/>
    <row r="2387" customFormat="1" x14ac:dyDescent="0.2"/>
    <row r="2388" customFormat="1" x14ac:dyDescent="0.2"/>
    <row r="2389" customFormat="1" x14ac:dyDescent="0.2"/>
    <row r="2390" customFormat="1" x14ac:dyDescent="0.2"/>
    <row r="2391" customFormat="1" x14ac:dyDescent="0.2"/>
    <row r="2392" customFormat="1" x14ac:dyDescent="0.2"/>
    <row r="2393" customFormat="1" x14ac:dyDescent="0.2"/>
    <row r="2394" customFormat="1" x14ac:dyDescent="0.2"/>
    <row r="2395" customFormat="1" x14ac:dyDescent="0.2"/>
    <row r="2396" customFormat="1" x14ac:dyDescent="0.2"/>
    <row r="2397" customFormat="1" x14ac:dyDescent="0.2"/>
    <row r="2398" customFormat="1" x14ac:dyDescent="0.2"/>
    <row r="2399" customFormat="1" x14ac:dyDescent="0.2"/>
    <row r="2400" customFormat="1" x14ac:dyDescent="0.2"/>
    <row r="2401" customFormat="1" x14ac:dyDescent="0.2"/>
    <row r="2402" customFormat="1" x14ac:dyDescent="0.2"/>
    <row r="2403" customFormat="1" x14ac:dyDescent="0.2"/>
    <row r="2404" customFormat="1" x14ac:dyDescent="0.2"/>
    <row r="2405" customFormat="1" x14ac:dyDescent="0.2"/>
    <row r="2406" customFormat="1" x14ac:dyDescent="0.2"/>
    <row r="2407" customFormat="1" x14ac:dyDescent="0.2"/>
    <row r="2408" customFormat="1" x14ac:dyDescent="0.2"/>
    <row r="2409" customFormat="1" x14ac:dyDescent="0.2"/>
    <row r="2410" customFormat="1" x14ac:dyDescent="0.2"/>
    <row r="2411" customFormat="1" x14ac:dyDescent="0.2"/>
    <row r="2412" customFormat="1" x14ac:dyDescent="0.2"/>
    <row r="2413" customFormat="1" x14ac:dyDescent="0.2"/>
    <row r="2414" customFormat="1" x14ac:dyDescent="0.2"/>
    <row r="2415" customFormat="1" x14ac:dyDescent="0.2"/>
    <row r="2416" customFormat="1" x14ac:dyDescent="0.2"/>
    <row r="2417" customFormat="1" x14ac:dyDescent="0.2"/>
    <row r="2418" customFormat="1" x14ac:dyDescent="0.2"/>
    <row r="2419" customFormat="1" x14ac:dyDescent="0.2"/>
    <row r="2420" customFormat="1" x14ac:dyDescent="0.2"/>
    <row r="2421" customFormat="1" x14ac:dyDescent="0.2"/>
    <row r="2422" customFormat="1" x14ac:dyDescent="0.2"/>
    <row r="2423" customFormat="1" x14ac:dyDescent="0.2"/>
    <row r="2424" customFormat="1" x14ac:dyDescent="0.2"/>
    <row r="2425" customFormat="1" x14ac:dyDescent="0.2"/>
    <row r="2426" customFormat="1" x14ac:dyDescent="0.2"/>
    <row r="2427" customFormat="1" x14ac:dyDescent="0.2"/>
    <row r="2428" customFormat="1" x14ac:dyDescent="0.2"/>
    <row r="2429" customFormat="1" x14ac:dyDescent="0.2"/>
    <row r="2430" customFormat="1" x14ac:dyDescent="0.2"/>
    <row r="2431" customFormat="1" x14ac:dyDescent="0.2"/>
    <row r="2432" customFormat="1" x14ac:dyDescent="0.2"/>
    <row r="2433" customFormat="1" x14ac:dyDescent="0.2"/>
    <row r="2434" customFormat="1" x14ac:dyDescent="0.2"/>
    <row r="2435" customFormat="1" x14ac:dyDescent="0.2"/>
    <row r="2436" customFormat="1" x14ac:dyDescent="0.2"/>
    <row r="2437" customFormat="1" x14ac:dyDescent="0.2"/>
    <row r="2438" customFormat="1" x14ac:dyDescent="0.2"/>
    <row r="2439" customFormat="1" x14ac:dyDescent="0.2"/>
    <row r="2440" customFormat="1" x14ac:dyDescent="0.2"/>
    <row r="2441" customFormat="1" x14ac:dyDescent="0.2"/>
    <row r="2442" customFormat="1" x14ac:dyDescent="0.2"/>
    <row r="2443" customFormat="1" x14ac:dyDescent="0.2"/>
    <row r="2444" customFormat="1" x14ac:dyDescent="0.2"/>
    <row r="2445" customFormat="1" x14ac:dyDescent="0.2"/>
    <row r="2446" customFormat="1" x14ac:dyDescent="0.2"/>
    <row r="2447" customFormat="1" x14ac:dyDescent="0.2"/>
    <row r="2448" customFormat="1" x14ac:dyDescent="0.2"/>
    <row r="2449" customFormat="1" x14ac:dyDescent="0.2"/>
    <row r="2450" customFormat="1" x14ac:dyDescent="0.2"/>
    <row r="2451" customFormat="1" x14ac:dyDescent="0.2"/>
    <row r="2452" customFormat="1" x14ac:dyDescent="0.2"/>
    <row r="2453" customFormat="1" x14ac:dyDescent="0.2"/>
    <row r="2454" customFormat="1" x14ac:dyDescent="0.2"/>
    <row r="2455" customFormat="1" x14ac:dyDescent="0.2"/>
    <row r="2456" customFormat="1" x14ac:dyDescent="0.2"/>
    <row r="2457" customFormat="1" x14ac:dyDescent="0.2"/>
    <row r="2458" customFormat="1" x14ac:dyDescent="0.2"/>
    <row r="2459" customFormat="1" x14ac:dyDescent="0.2"/>
    <row r="2460" customFormat="1" x14ac:dyDescent="0.2"/>
    <row r="2461" customFormat="1" x14ac:dyDescent="0.2"/>
    <row r="2462" customFormat="1" x14ac:dyDescent="0.2"/>
    <row r="2463" customFormat="1" x14ac:dyDescent="0.2"/>
    <row r="2464" customFormat="1" x14ac:dyDescent="0.2"/>
    <row r="2465" customFormat="1" x14ac:dyDescent="0.2"/>
    <row r="2466" customFormat="1" x14ac:dyDescent="0.2"/>
    <row r="2467" customFormat="1" x14ac:dyDescent="0.2"/>
    <row r="2468" customFormat="1" x14ac:dyDescent="0.2"/>
    <row r="2469" customFormat="1" x14ac:dyDescent="0.2"/>
    <row r="2470" customFormat="1" x14ac:dyDescent="0.2"/>
    <row r="2471" customFormat="1" x14ac:dyDescent="0.2"/>
    <row r="2472" customFormat="1" x14ac:dyDescent="0.2"/>
    <row r="2473" customFormat="1" x14ac:dyDescent="0.2"/>
    <row r="2474" customFormat="1" x14ac:dyDescent="0.2"/>
    <row r="2475" customFormat="1" x14ac:dyDescent="0.2"/>
    <row r="2476" customFormat="1" x14ac:dyDescent="0.2"/>
    <row r="2477" customFormat="1" x14ac:dyDescent="0.2"/>
    <row r="2478" customFormat="1" x14ac:dyDescent="0.2"/>
    <row r="2479" customFormat="1" x14ac:dyDescent="0.2"/>
    <row r="2480" customFormat="1" x14ac:dyDescent="0.2"/>
    <row r="2481" customFormat="1" x14ac:dyDescent="0.2"/>
    <row r="2482" customFormat="1" x14ac:dyDescent="0.2"/>
    <row r="2483" customFormat="1" x14ac:dyDescent="0.2"/>
    <row r="2484" customFormat="1" x14ac:dyDescent="0.2"/>
    <row r="2485" customFormat="1" x14ac:dyDescent="0.2"/>
    <row r="2486" customFormat="1" x14ac:dyDescent="0.2"/>
    <row r="2487" customFormat="1" x14ac:dyDescent="0.2"/>
    <row r="2488" customFormat="1" x14ac:dyDescent="0.2"/>
    <row r="2489" customFormat="1" x14ac:dyDescent="0.2"/>
    <row r="2490" customFormat="1" x14ac:dyDescent="0.2"/>
    <row r="2491" customFormat="1" x14ac:dyDescent="0.2"/>
    <row r="2492" customFormat="1" x14ac:dyDescent="0.2"/>
    <row r="2493" customFormat="1" x14ac:dyDescent="0.2"/>
    <row r="2494" customFormat="1" x14ac:dyDescent="0.2"/>
    <row r="2495" customFormat="1" x14ac:dyDescent="0.2"/>
    <row r="2496" customFormat="1" x14ac:dyDescent="0.2"/>
    <row r="2497" customFormat="1" x14ac:dyDescent="0.2"/>
    <row r="2498" customFormat="1" x14ac:dyDescent="0.2"/>
    <row r="2499" customFormat="1" x14ac:dyDescent="0.2"/>
    <row r="2500" customFormat="1" x14ac:dyDescent="0.2"/>
    <row r="2501" customFormat="1" x14ac:dyDescent="0.2"/>
    <row r="2502" customFormat="1" x14ac:dyDescent="0.2"/>
    <row r="2503" customFormat="1" x14ac:dyDescent="0.2"/>
    <row r="2504" customFormat="1" x14ac:dyDescent="0.2"/>
    <row r="2505" customFormat="1" x14ac:dyDescent="0.2"/>
    <row r="2506" customFormat="1" x14ac:dyDescent="0.2"/>
    <row r="2507" customFormat="1" x14ac:dyDescent="0.2"/>
    <row r="2508" customFormat="1" x14ac:dyDescent="0.2"/>
    <row r="2509" customFormat="1" x14ac:dyDescent="0.2"/>
    <row r="2510" customFormat="1" x14ac:dyDescent="0.2"/>
    <row r="2511" customFormat="1" x14ac:dyDescent="0.2"/>
    <row r="2512" customFormat="1" x14ac:dyDescent="0.2"/>
    <row r="2513" customFormat="1" x14ac:dyDescent="0.2"/>
    <row r="2514" customFormat="1" x14ac:dyDescent="0.2"/>
    <row r="2515" customFormat="1" x14ac:dyDescent="0.2"/>
    <row r="2516" customFormat="1" x14ac:dyDescent="0.2"/>
    <row r="2517" customFormat="1" x14ac:dyDescent="0.2"/>
    <row r="2518" customFormat="1" x14ac:dyDescent="0.2"/>
    <row r="2519" customFormat="1" x14ac:dyDescent="0.2"/>
    <row r="2520" customFormat="1" x14ac:dyDescent="0.2"/>
    <row r="2521" customFormat="1" x14ac:dyDescent="0.2"/>
    <row r="2522" customFormat="1" x14ac:dyDescent="0.2"/>
    <row r="2523" customFormat="1" x14ac:dyDescent="0.2"/>
    <row r="2524" customFormat="1" x14ac:dyDescent="0.2"/>
    <row r="2525" customFormat="1" x14ac:dyDescent="0.2"/>
    <row r="2526" customFormat="1" x14ac:dyDescent="0.2"/>
    <row r="2527" customFormat="1" x14ac:dyDescent="0.2"/>
    <row r="2528" customFormat="1" x14ac:dyDescent="0.2"/>
    <row r="2529" customFormat="1" x14ac:dyDescent="0.2"/>
    <row r="2530" customFormat="1" x14ac:dyDescent="0.2"/>
    <row r="2531" customFormat="1" x14ac:dyDescent="0.2"/>
    <row r="2532" customFormat="1" x14ac:dyDescent="0.2"/>
    <row r="2533" customFormat="1" x14ac:dyDescent="0.2"/>
    <row r="2534" customFormat="1" x14ac:dyDescent="0.2"/>
    <row r="2535" customFormat="1" x14ac:dyDescent="0.2"/>
    <row r="2536" customFormat="1" x14ac:dyDescent="0.2"/>
    <row r="2537" customFormat="1" x14ac:dyDescent="0.2"/>
    <row r="2538" customFormat="1" x14ac:dyDescent="0.2"/>
    <row r="2539" customFormat="1" x14ac:dyDescent="0.2"/>
    <row r="2540" customFormat="1" x14ac:dyDescent="0.2"/>
    <row r="2541" customFormat="1" x14ac:dyDescent="0.2"/>
    <row r="2542" customFormat="1" x14ac:dyDescent="0.2"/>
    <row r="2543" customFormat="1" x14ac:dyDescent="0.2"/>
    <row r="2544" customFormat="1" x14ac:dyDescent="0.2"/>
    <row r="2545" customFormat="1" x14ac:dyDescent="0.2"/>
    <row r="2546" customFormat="1" x14ac:dyDescent="0.2"/>
    <row r="2547" customFormat="1" x14ac:dyDescent="0.2"/>
    <row r="2548" customFormat="1" x14ac:dyDescent="0.2"/>
    <row r="2549" customFormat="1" x14ac:dyDescent="0.2"/>
    <row r="2550" customFormat="1" x14ac:dyDescent="0.2"/>
    <row r="2551" customFormat="1" x14ac:dyDescent="0.2"/>
    <row r="2552" customFormat="1" x14ac:dyDescent="0.2"/>
    <row r="2553" customFormat="1" x14ac:dyDescent="0.2"/>
    <row r="2554" customFormat="1" x14ac:dyDescent="0.2"/>
    <row r="2555" customFormat="1" x14ac:dyDescent="0.2"/>
    <row r="2556" customFormat="1" x14ac:dyDescent="0.2"/>
    <row r="2557" customFormat="1" x14ac:dyDescent="0.2"/>
    <row r="2558" customFormat="1" x14ac:dyDescent="0.2"/>
    <row r="2559" customFormat="1" x14ac:dyDescent="0.2"/>
    <row r="2560" customFormat="1" x14ac:dyDescent="0.2"/>
    <row r="2561" customFormat="1" x14ac:dyDescent="0.2"/>
    <row r="2562" customFormat="1" x14ac:dyDescent="0.2"/>
    <row r="2563" customFormat="1" x14ac:dyDescent="0.2"/>
    <row r="2564" customFormat="1" x14ac:dyDescent="0.2"/>
    <row r="2565" customFormat="1" x14ac:dyDescent="0.2"/>
    <row r="2566" customFormat="1" x14ac:dyDescent="0.2"/>
    <row r="2567" customFormat="1" x14ac:dyDescent="0.2"/>
    <row r="2568" customFormat="1" x14ac:dyDescent="0.2"/>
    <row r="2569" customFormat="1" x14ac:dyDescent="0.2"/>
    <row r="2570" customFormat="1" x14ac:dyDescent="0.2"/>
    <row r="2571" customFormat="1" x14ac:dyDescent="0.2"/>
    <row r="2572" customFormat="1" x14ac:dyDescent="0.2"/>
    <row r="2573" customFormat="1" x14ac:dyDescent="0.2"/>
    <row r="2574" customFormat="1" x14ac:dyDescent="0.2"/>
    <row r="2575" customFormat="1" x14ac:dyDescent="0.2"/>
    <row r="2576" customFormat="1" x14ac:dyDescent="0.2"/>
    <row r="2577" customFormat="1" x14ac:dyDescent="0.2"/>
    <row r="2578" customFormat="1" x14ac:dyDescent="0.2"/>
    <row r="2579" customFormat="1" x14ac:dyDescent="0.2"/>
    <row r="2580" customFormat="1" x14ac:dyDescent="0.2"/>
    <row r="2581" customFormat="1" x14ac:dyDescent="0.2"/>
    <row r="2582" customFormat="1" x14ac:dyDescent="0.2"/>
    <row r="2583" customFormat="1" x14ac:dyDescent="0.2"/>
    <row r="2584" customFormat="1" x14ac:dyDescent="0.2"/>
    <row r="2585" customFormat="1" x14ac:dyDescent="0.2"/>
    <row r="2586" customFormat="1" x14ac:dyDescent="0.2"/>
    <row r="2587" customFormat="1" x14ac:dyDescent="0.2"/>
    <row r="2588" customFormat="1" x14ac:dyDescent="0.2"/>
    <row r="2589" customFormat="1" x14ac:dyDescent="0.2"/>
    <row r="2590" customFormat="1" x14ac:dyDescent="0.2"/>
    <row r="2591" customFormat="1" x14ac:dyDescent="0.2"/>
    <row r="2592" customFormat="1" x14ac:dyDescent="0.2"/>
    <row r="2593" customFormat="1" x14ac:dyDescent="0.2"/>
    <row r="2594" customFormat="1" x14ac:dyDescent="0.2"/>
    <row r="2595" customFormat="1" x14ac:dyDescent="0.2"/>
    <row r="2596" customFormat="1" x14ac:dyDescent="0.2"/>
    <row r="2597" customFormat="1" x14ac:dyDescent="0.2"/>
    <row r="2598" customFormat="1" x14ac:dyDescent="0.2"/>
    <row r="2599" customFormat="1" x14ac:dyDescent="0.2"/>
    <row r="2600" customFormat="1" x14ac:dyDescent="0.2"/>
    <row r="2601" customFormat="1" x14ac:dyDescent="0.2"/>
    <row r="2602" customFormat="1" x14ac:dyDescent="0.2"/>
    <row r="2603" customFormat="1" x14ac:dyDescent="0.2"/>
    <row r="2604" customFormat="1" x14ac:dyDescent="0.2"/>
    <row r="2605" customFormat="1" x14ac:dyDescent="0.2"/>
    <row r="2606" customFormat="1" x14ac:dyDescent="0.2"/>
    <row r="2607" customFormat="1" x14ac:dyDescent="0.2"/>
    <row r="2608" customFormat="1" x14ac:dyDescent="0.2"/>
    <row r="2609" customFormat="1" x14ac:dyDescent="0.2"/>
    <row r="2610" customFormat="1" x14ac:dyDescent="0.2"/>
    <row r="2611" customFormat="1" x14ac:dyDescent="0.2"/>
    <row r="2612" customFormat="1" x14ac:dyDescent="0.2"/>
    <row r="2613" customFormat="1" x14ac:dyDescent="0.2"/>
    <row r="2614" customFormat="1" x14ac:dyDescent="0.2"/>
    <row r="2615" customFormat="1" x14ac:dyDescent="0.2"/>
    <row r="2616" customFormat="1" x14ac:dyDescent="0.2"/>
    <row r="2617" customFormat="1" x14ac:dyDescent="0.2"/>
    <row r="2618" customFormat="1" x14ac:dyDescent="0.2"/>
    <row r="2619" customFormat="1" x14ac:dyDescent="0.2"/>
    <row r="2620" customFormat="1" x14ac:dyDescent="0.2"/>
    <row r="2621" customFormat="1" x14ac:dyDescent="0.2"/>
    <row r="2622" customFormat="1" x14ac:dyDescent="0.2"/>
    <row r="2623" customFormat="1" x14ac:dyDescent="0.2"/>
    <row r="2624" customFormat="1" x14ac:dyDescent="0.2"/>
    <row r="2625" customFormat="1" x14ac:dyDescent="0.2"/>
    <row r="2626" customFormat="1" x14ac:dyDescent="0.2"/>
    <row r="2627" customFormat="1" x14ac:dyDescent="0.2"/>
    <row r="2628" customFormat="1" x14ac:dyDescent="0.2"/>
    <row r="2629" customFormat="1" x14ac:dyDescent="0.2"/>
    <row r="2630" customFormat="1" x14ac:dyDescent="0.2"/>
    <row r="2631" customFormat="1" x14ac:dyDescent="0.2"/>
    <row r="2632" customFormat="1" x14ac:dyDescent="0.2"/>
    <row r="2633" customFormat="1" x14ac:dyDescent="0.2"/>
    <row r="2634" customFormat="1" x14ac:dyDescent="0.2"/>
    <row r="2635" customFormat="1" x14ac:dyDescent="0.2"/>
    <row r="2636" customFormat="1" x14ac:dyDescent="0.2"/>
    <row r="2637" customFormat="1" x14ac:dyDescent="0.2"/>
    <row r="2638" customFormat="1" x14ac:dyDescent="0.2"/>
    <row r="2639" customFormat="1" x14ac:dyDescent="0.2"/>
    <row r="2640" customFormat="1" x14ac:dyDescent="0.2"/>
    <row r="2641" customFormat="1" x14ac:dyDescent="0.2"/>
    <row r="2642" customFormat="1" x14ac:dyDescent="0.2"/>
    <row r="2643" customFormat="1" x14ac:dyDescent="0.2"/>
    <row r="2644" customFormat="1" x14ac:dyDescent="0.2"/>
    <row r="2645" customFormat="1" x14ac:dyDescent="0.2"/>
    <row r="2646" customFormat="1" x14ac:dyDescent="0.2"/>
    <row r="2647" customFormat="1" x14ac:dyDescent="0.2"/>
    <row r="2648" customFormat="1" x14ac:dyDescent="0.2"/>
    <row r="2649" customFormat="1" x14ac:dyDescent="0.2"/>
    <row r="2650" customFormat="1" x14ac:dyDescent="0.2"/>
    <row r="2651" customFormat="1" x14ac:dyDescent="0.2"/>
    <row r="2652" customFormat="1" x14ac:dyDescent="0.2"/>
    <row r="2653" customFormat="1" x14ac:dyDescent="0.2"/>
    <row r="2654" customFormat="1" x14ac:dyDescent="0.2"/>
    <row r="2655" customFormat="1" x14ac:dyDescent="0.2"/>
    <row r="2656" customFormat="1" x14ac:dyDescent="0.2"/>
    <row r="2657" customFormat="1" x14ac:dyDescent="0.2"/>
    <row r="2658" customFormat="1" x14ac:dyDescent="0.2"/>
    <row r="2659" customFormat="1" x14ac:dyDescent="0.2"/>
    <row r="2660" customFormat="1" x14ac:dyDescent="0.2"/>
    <row r="2661" customFormat="1" x14ac:dyDescent="0.2"/>
    <row r="2662" customFormat="1" x14ac:dyDescent="0.2"/>
    <row r="2663" customFormat="1" x14ac:dyDescent="0.2"/>
    <row r="2664" customFormat="1" x14ac:dyDescent="0.2"/>
    <row r="2665" customFormat="1" x14ac:dyDescent="0.2"/>
    <row r="2666" customFormat="1" x14ac:dyDescent="0.2"/>
    <row r="2667" customFormat="1" x14ac:dyDescent="0.2"/>
    <row r="2668" customFormat="1" x14ac:dyDescent="0.2"/>
    <row r="2669" customFormat="1" x14ac:dyDescent="0.2"/>
    <row r="2670" customFormat="1" x14ac:dyDescent="0.2"/>
    <row r="2671" customFormat="1" x14ac:dyDescent="0.2"/>
    <row r="2672" customFormat="1" x14ac:dyDescent="0.2"/>
    <row r="2673" customFormat="1" x14ac:dyDescent="0.2"/>
    <row r="2674" customFormat="1" x14ac:dyDescent="0.2"/>
    <row r="2675" customFormat="1" x14ac:dyDescent="0.2"/>
    <row r="2676" customFormat="1" x14ac:dyDescent="0.2"/>
    <row r="2677" customFormat="1" x14ac:dyDescent="0.2"/>
    <row r="2678" customFormat="1" x14ac:dyDescent="0.2"/>
    <row r="2679" customFormat="1" x14ac:dyDescent="0.2"/>
    <row r="2680" customFormat="1" x14ac:dyDescent="0.2"/>
    <row r="2681" customFormat="1" x14ac:dyDescent="0.2"/>
    <row r="2682" customFormat="1" x14ac:dyDescent="0.2"/>
    <row r="2683" customFormat="1" x14ac:dyDescent="0.2"/>
    <row r="2684" customFormat="1" x14ac:dyDescent="0.2"/>
    <row r="2685" customFormat="1" x14ac:dyDescent="0.2"/>
    <row r="2686" customFormat="1" x14ac:dyDescent="0.2"/>
    <row r="2687" customFormat="1" x14ac:dyDescent="0.2"/>
    <row r="2688" customFormat="1" x14ac:dyDescent="0.2"/>
    <row r="2689" customFormat="1" x14ac:dyDescent="0.2"/>
    <row r="2690" customFormat="1" x14ac:dyDescent="0.2"/>
    <row r="2691" customFormat="1" x14ac:dyDescent="0.2"/>
    <row r="2692" customFormat="1" x14ac:dyDescent="0.2"/>
    <row r="2693" customFormat="1" x14ac:dyDescent="0.2"/>
    <row r="2694" customFormat="1" x14ac:dyDescent="0.2"/>
    <row r="2695" customFormat="1" x14ac:dyDescent="0.2"/>
    <row r="2696" customFormat="1" x14ac:dyDescent="0.2"/>
    <row r="2697" customFormat="1" x14ac:dyDescent="0.2"/>
    <row r="2698" customFormat="1" x14ac:dyDescent="0.2"/>
    <row r="2699" customFormat="1" x14ac:dyDescent="0.2"/>
    <row r="2700" customFormat="1" x14ac:dyDescent="0.2"/>
    <row r="2701" customFormat="1" x14ac:dyDescent="0.2"/>
    <row r="2702" customFormat="1" x14ac:dyDescent="0.2"/>
    <row r="2703" customFormat="1" x14ac:dyDescent="0.2"/>
    <row r="2704" customFormat="1" x14ac:dyDescent="0.2"/>
    <row r="2705" customFormat="1" x14ac:dyDescent="0.2"/>
    <row r="2706" customFormat="1" x14ac:dyDescent="0.2"/>
    <row r="2707" customFormat="1" x14ac:dyDescent="0.2"/>
    <row r="2708" customFormat="1" x14ac:dyDescent="0.2"/>
    <row r="2709" customFormat="1" x14ac:dyDescent="0.2"/>
    <row r="2710" customFormat="1" x14ac:dyDescent="0.2"/>
    <row r="2711" customFormat="1" x14ac:dyDescent="0.2"/>
    <row r="2712" customFormat="1" x14ac:dyDescent="0.2"/>
    <row r="2713" customFormat="1" x14ac:dyDescent="0.2"/>
    <row r="2714" customFormat="1" x14ac:dyDescent="0.2"/>
    <row r="2715" customFormat="1" x14ac:dyDescent="0.2"/>
    <row r="2716" customFormat="1" x14ac:dyDescent="0.2"/>
    <row r="2717" customFormat="1" x14ac:dyDescent="0.2"/>
    <row r="2718" customFormat="1" x14ac:dyDescent="0.2"/>
    <row r="2719" customFormat="1" x14ac:dyDescent="0.2"/>
    <row r="2720" customFormat="1" x14ac:dyDescent="0.2"/>
    <row r="2721" customFormat="1" x14ac:dyDescent="0.2"/>
    <row r="2722" customFormat="1" x14ac:dyDescent="0.2"/>
    <row r="2723" customFormat="1" x14ac:dyDescent="0.2"/>
    <row r="2724" customFormat="1" x14ac:dyDescent="0.2"/>
    <row r="2725" customFormat="1" x14ac:dyDescent="0.2"/>
    <row r="2726" customFormat="1" x14ac:dyDescent="0.2"/>
    <row r="2727" customFormat="1" x14ac:dyDescent="0.2"/>
    <row r="2728" customFormat="1" x14ac:dyDescent="0.2"/>
    <row r="2729" customFormat="1" x14ac:dyDescent="0.2"/>
    <row r="2730" customFormat="1" x14ac:dyDescent="0.2"/>
    <row r="2731" customFormat="1" x14ac:dyDescent="0.2"/>
    <row r="2732" customFormat="1" x14ac:dyDescent="0.2"/>
    <row r="2733" customFormat="1" x14ac:dyDescent="0.2"/>
    <row r="2734" customFormat="1" x14ac:dyDescent="0.2"/>
    <row r="2735" customFormat="1" x14ac:dyDescent="0.2"/>
    <row r="2736" customFormat="1" x14ac:dyDescent="0.2"/>
    <row r="2737" customFormat="1" x14ac:dyDescent="0.2"/>
    <row r="2738" customFormat="1" x14ac:dyDescent="0.2"/>
    <row r="2739" customFormat="1" x14ac:dyDescent="0.2"/>
    <row r="2740" customFormat="1" x14ac:dyDescent="0.2"/>
    <row r="2741" customFormat="1" x14ac:dyDescent="0.2"/>
    <row r="2742" customFormat="1" x14ac:dyDescent="0.2"/>
    <row r="2743" customFormat="1" x14ac:dyDescent="0.2"/>
    <row r="2744" customFormat="1" x14ac:dyDescent="0.2"/>
    <row r="2745" customFormat="1" x14ac:dyDescent="0.2"/>
    <row r="2746" customFormat="1" x14ac:dyDescent="0.2"/>
    <row r="2747" customFormat="1" x14ac:dyDescent="0.2"/>
    <row r="2748" customFormat="1" x14ac:dyDescent="0.2"/>
    <row r="2749" customFormat="1" x14ac:dyDescent="0.2"/>
    <row r="2750" customFormat="1" x14ac:dyDescent="0.2"/>
    <row r="2751" customFormat="1" x14ac:dyDescent="0.2"/>
    <row r="2752" customFormat="1" x14ac:dyDescent="0.2"/>
    <row r="2753" customFormat="1" x14ac:dyDescent="0.2"/>
    <row r="2754" customFormat="1" x14ac:dyDescent="0.2"/>
    <row r="2755" customFormat="1" x14ac:dyDescent="0.2"/>
    <row r="2756" customFormat="1" x14ac:dyDescent="0.2"/>
    <row r="2757" customFormat="1" x14ac:dyDescent="0.2"/>
    <row r="2758" customFormat="1" x14ac:dyDescent="0.2"/>
    <row r="2759" customFormat="1" x14ac:dyDescent="0.2"/>
    <row r="2760" customFormat="1" x14ac:dyDescent="0.2"/>
    <row r="2761" customFormat="1" x14ac:dyDescent="0.2"/>
    <row r="2762" customFormat="1" x14ac:dyDescent="0.2"/>
    <row r="2763" customFormat="1" x14ac:dyDescent="0.2"/>
    <row r="2764" customFormat="1" x14ac:dyDescent="0.2"/>
    <row r="2765" customFormat="1" x14ac:dyDescent="0.2"/>
    <row r="2766" customFormat="1" x14ac:dyDescent="0.2"/>
    <row r="2767" customFormat="1" x14ac:dyDescent="0.2"/>
    <row r="2768" customFormat="1" x14ac:dyDescent="0.2"/>
    <row r="2769" customFormat="1" x14ac:dyDescent="0.2"/>
    <row r="2770" customFormat="1" x14ac:dyDescent="0.2"/>
    <row r="2771" customFormat="1" x14ac:dyDescent="0.2"/>
    <row r="2772" customFormat="1" x14ac:dyDescent="0.2"/>
    <row r="2773" customFormat="1" x14ac:dyDescent="0.2"/>
    <row r="2774" customFormat="1" x14ac:dyDescent="0.2"/>
    <row r="2775" customFormat="1" x14ac:dyDescent="0.2"/>
    <row r="2776" customFormat="1" x14ac:dyDescent="0.2"/>
    <row r="2777" customFormat="1" x14ac:dyDescent="0.2"/>
    <row r="2778" customFormat="1" x14ac:dyDescent="0.2"/>
    <row r="2779" customFormat="1" x14ac:dyDescent="0.2"/>
    <row r="2780" customFormat="1" x14ac:dyDescent="0.2"/>
    <row r="2781" customFormat="1" x14ac:dyDescent="0.2"/>
    <row r="2782" customFormat="1" x14ac:dyDescent="0.2"/>
    <row r="2783" customFormat="1" x14ac:dyDescent="0.2"/>
    <row r="2784" customFormat="1" x14ac:dyDescent="0.2"/>
    <row r="2785" customFormat="1" x14ac:dyDescent="0.2"/>
    <row r="2786" customFormat="1" x14ac:dyDescent="0.2"/>
    <row r="2787" customFormat="1" x14ac:dyDescent="0.2"/>
    <row r="2788" customFormat="1" x14ac:dyDescent="0.2"/>
    <row r="2789" customFormat="1" x14ac:dyDescent="0.2"/>
    <row r="2790" customFormat="1" x14ac:dyDescent="0.2"/>
    <row r="2791" customFormat="1" x14ac:dyDescent="0.2"/>
    <row r="2792" customFormat="1" x14ac:dyDescent="0.2"/>
    <row r="2793" customFormat="1" x14ac:dyDescent="0.2"/>
    <row r="2794" customFormat="1" x14ac:dyDescent="0.2"/>
    <row r="2795" customFormat="1" x14ac:dyDescent="0.2"/>
    <row r="2796" customFormat="1" x14ac:dyDescent="0.2"/>
    <row r="2797" customFormat="1" x14ac:dyDescent="0.2"/>
    <row r="2798" customFormat="1" x14ac:dyDescent="0.2"/>
    <row r="2799" customFormat="1" x14ac:dyDescent="0.2"/>
    <row r="2800" customFormat="1" x14ac:dyDescent="0.2"/>
    <row r="2801" customFormat="1" x14ac:dyDescent="0.2"/>
    <row r="2802" customFormat="1" x14ac:dyDescent="0.2"/>
    <row r="2803" customFormat="1" x14ac:dyDescent="0.2"/>
    <row r="2804" customFormat="1" x14ac:dyDescent="0.2"/>
    <row r="2805" customFormat="1" x14ac:dyDescent="0.2"/>
    <row r="2806" customFormat="1" x14ac:dyDescent="0.2"/>
    <row r="2807" customFormat="1" x14ac:dyDescent="0.2"/>
    <row r="2808" customFormat="1" x14ac:dyDescent="0.2"/>
    <row r="2809" customFormat="1" x14ac:dyDescent="0.2"/>
    <row r="2810" customFormat="1" x14ac:dyDescent="0.2"/>
    <row r="2811" customFormat="1" x14ac:dyDescent="0.2"/>
    <row r="2812" customFormat="1" x14ac:dyDescent="0.2"/>
    <row r="2813" customFormat="1" x14ac:dyDescent="0.2"/>
    <row r="2814" customFormat="1" x14ac:dyDescent="0.2"/>
    <row r="2815" customFormat="1" x14ac:dyDescent="0.2"/>
    <row r="2816" customFormat="1" x14ac:dyDescent="0.2"/>
    <row r="2817" customFormat="1" x14ac:dyDescent="0.2"/>
    <row r="2818" customFormat="1" x14ac:dyDescent="0.2"/>
    <row r="2819" customFormat="1" x14ac:dyDescent="0.2"/>
    <row r="2820" customFormat="1" x14ac:dyDescent="0.2"/>
    <row r="2821" customFormat="1" x14ac:dyDescent="0.2"/>
    <row r="2822" customFormat="1" x14ac:dyDescent="0.2"/>
    <row r="2823" customFormat="1" x14ac:dyDescent="0.2"/>
    <row r="2824" customFormat="1" x14ac:dyDescent="0.2"/>
    <row r="2825" customFormat="1" x14ac:dyDescent="0.2"/>
    <row r="2826" customFormat="1" x14ac:dyDescent="0.2"/>
    <row r="2827" customFormat="1" x14ac:dyDescent="0.2"/>
    <row r="2828" customFormat="1" x14ac:dyDescent="0.2"/>
    <row r="2829" customFormat="1" x14ac:dyDescent="0.2"/>
    <row r="2830" customFormat="1" x14ac:dyDescent="0.2"/>
    <row r="2831" customFormat="1" x14ac:dyDescent="0.2"/>
    <row r="2832" customFormat="1" x14ac:dyDescent="0.2"/>
    <row r="2833" customFormat="1" x14ac:dyDescent="0.2"/>
    <row r="2834" customFormat="1" x14ac:dyDescent="0.2"/>
    <row r="2835" customFormat="1" x14ac:dyDescent="0.2"/>
    <row r="2836" customFormat="1" x14ac:dyDescent="0.2"/>
    <row r="2837" customFormat="1" x14ac:dyDescent="0.2"/>
    <row r="2838" customFormat="1" x14ac:dyDescent="0.2"/>
    <row r="2839" customFormat="1" x14ac:dyDescent="0.2"/>
    <row r="2840" customFormat="1" x14ac:dyDescent="0.2"/>
    <row r="2841" customFormat="1" x14ac:dyDescent="0.2"/>
    <row r="2842" customFormat="1" x14ac:dyDescent="0.2"/>
    <row r="2843" customFormat="1" x14ac:dyDescent="0.2"/>
    <row r="2844" customFormat="1" x14ac:dyDescent="0.2"/>
    <row r="2845" customFormat="1" x14ac:dyDescent="0.2"/>
    <row r="2846" customFormat="1" x14ac:dyDescent="0.2"/>
    <row r="2847" customFormat="1" x14ac:dyDescent="0.2"/>
    <row r="2848" customFormat="1" x14ac:dyDescent="0.2"/>
    <row r="2849" customFormat="1" x14ac:dyDescent="0.2"/>
    <row r="2850" customFormat="1" x14ac:dyDescent="0.2"/>
    <row r="2851" customFormat="1" x14ac:dyDescent="0.2"/>
    <row r="2852" customFormat="1" x14ac:dyDescent="0.2"/>
    <row r="2853" customFormat="1" x14ac:dyDescent="0.2"/>
    <row r="2854" customFormat="1" x14ac:dyDescent="0.2"/>
    <row r="2855" customFormat="1" x14ac:dyDescent="0.2"/>
    <row r="2856" customFormat="1" x14ac:dyDescent="0.2"/>
    <row r="2857" customFormat="1" x14ac:dyDescent="0.2"/>
    <row r="2858" customFormat="1" x14ac:dyDescent="0.2"/>
    <row r="2859" customFormat="1" x14ac:dyDescent="0.2"/>
    <row r="2860" customFormat="1" x14ac:dyDescent="0.2"/>
    <row r="2861" customFormat="1" x14ac:dyDescent="0.2"/>
    <row r="2862" customFormat="1" x14ac:dyDescent="0.2"/>
    <row r="2863" customFormat="1" x14ac:dyDescent="0.2"/>
    <row r="2864" customFormat="1" x14ac:dyDescent="0.2"/>
    <row r="2865" customFormat="1" x14ac:dyDescent="0.2"/>
    <row r="2866" customFormat="1" x14ac:dyDescent="0.2"/>
    <row r="2867" customFormat="1" x14ac:dyDescent="0.2"/>
    <row r="2868" customFormat="1" x14ac:dyDescent="0.2"/>
    <row r="2869" customFormat="1" x14ac:dyDescent="0.2"/>
    <row r="2870" customFormat="1" x14ac:dyDescent="0.2"/>
    <row r="2871" customFormat="1" x14ac:dyDescent="0.2"/>
    <row r="2872" customFormat="1" x14ac:dyDescent="0.2"/>
    <row r="2873" customFormat="1" x14ac:dyDescent="0.2"/>
    <row r="2874" customFormat="1" x14ac:dyDescent="0.2"/>
    <row r="2875" customFormat="1" x14ac:dyDescent="0.2"/>
    <row r="2876" customFormat="1" x14ac:dyDescent="0.2"/>
    <row r="2877" customFormat="1" x14ac:dyDescent="0.2"/>
    <row r="2878" customFormat="1" x14ac:dyDescent="0.2"/>
    <row r="2879" customFormat="1" x14ac:dyDescent="0.2"/>
    <row r="2880" customFormat="1" x14ac:dyDescent="0.2"/>
    <row r="2881" customFormat="1" x14ac:dyDescent="0.2"/>
    <row r="2882" customFormat="1" x14ac:dyDescent="0.2"/>
    <row r="2883" customFormat="1" x14ac:dyDescent="0.2"/>
    <row r="2884" customFormat="1" x14ac:dyDescent="0.2"/>
    <row r="2885" customFormat="1" x14ac:dyDescent="0.2"/>
    <row r="2886" customFormat="1" x14ac:dyDescent="0.2"/>
    <row r="2887" customFormat="1" x14ac:dyDescent="0.2"/>
    <row r="2888" customFormat="1" x14ac:dyDescent="0.2"/>
    <row r="2889" customFormat="1" x14ac:dyDescent="0.2"/>
    <row r="2890" customFormat="1" x14ac:dyDescent="0.2"/>
    <row r="2891" customFormat="1" x14ac:dyDescent="0.2"/>
    <row r="2892" customFormat="1" x14ac:dyDescent="0.2"/>
    <row r="2893" customFormat="1" x14ac:dyDescent="0.2"/>
    <row r="2894" customFormat="1" x14ac:dyDescent="0.2"/>
    <row r="2895" customFormat="1" x14ac:dyDescent="0.2"/>
    <row r="2896" customFormat="1" x14ac:dyDescent="0.2"/>
    <row r="2897" customFormat="1" x14ac:dyDescent="0.2"/>
    <row r="2898" customFormat="1" x14ac:dyDescent="0.2"/>
    <row r="2899" customFormat="1" x14ac:dyDescent="0.2"/>
    <row r="2900" customFormat="1" x14ac:dyDescent="0.2"/>
    <row r="2901" customFormat="1" x14ac:dyDescent="0.2"/>
    <row r="2902" customFormat="1" x14ac:dyDescent="0.2"/>
    <row r="2903" customFormat="1" x14ac:dyDescent="0.2"/>
    <row r="2904" customFormat="1" x14ac:dyDescent="0.2"/>
    <row r="2905" customFormat="1" x14ac:dyDescent="0.2"/>
    <row r="2906" customFormat="1" x14ac:dyDescent="0.2"/>
    <row r="2907" customFormat="1" x14ac:dyDescent="0.2"/>
    <row r="2908" customFormat="1" x14ac:dyDescent="0.2"/>
    <row r="2909" customFormat="1" x14ac:dyDescent="0.2"/>
    <row r="2910" customFormat="1" x14ac:dyDescent="0.2"/>
    <row r="2911" customFormat="1" x14ac:dyDescent="0.2"/>
    <row r="2912" customFormat="1" x14ac:dyDescent="0.2"/>
    <row r="2913" customFormat="1" x14ac:dyDescent="0.2"/>
    <row r="2914" customFormat="1" x14ac:dyDescent="0.2"/>
    <row r="2915" customFormat="1" x14ac:dyDescent="0.2"/>
    <row r="2916" customFormat="1" x14ac:dyDescent="0.2"/>
    <row r="2917" customFormat="1" x14ac:dyDescent="0.2"/>
    <row r="2918" customFormat="1" x14ac:dyDescent="0.2"/>
    <row r="2919" customFormat="1" x14ac:dyDescent="0.2"/>
    <row r="2920" customFormat="1" x14ac:dyDescent="0.2"/>
    <row r="2921" customFormat="1" x14ac:dyDescent="0.2"/>
    <row r="2922" customFormat="1" x14ac:dyDescent="0.2"/>
    <row r="2923" customFormat="1" x14ac:dyDescent="0.2"/>
    <row r="2924" customFormat="1" x14ac:dyDescent="0.2"/>
    <row r="2925" customFormat="1" x14ac:dyDescent="0.2"/>
    <row r="2926" customFormat="1" x14ac:dyDescent="0.2"/>
    <row r="2927" customFormat="1" x14ac:dyDescent="0.2"/>
    <row r="2928" customFormat="1" x14ac:dyDescent="0.2"/>
    <row r="2929" customFormat="1" x14ac:dyDescent="0.2"/>
    <row r="2930" customFormat="1" x14ac:dyDescent="0.2"/>
    <row r="2931" customFormat="1" x14ac:dyDescent="0.2"/>
    <row r="2932" customFormat="1" x14ac:dyDescent="0.2"/>
    <row r="2933" customFormat="1" x14ac:dyDescent="0.2"/>
    <row r="2934" customFormat="1" x14ac:dyDescent="0.2"/>
    <row r="2935" customFormat="1" x14ac:dyDescent="0.2"/>
    <row r="2936" customFormat="1" x14ac:dyDescent="0.2"/>
    <row r="2937" customFormat="1" x14ac:dyDescent="0.2"/>
    <row r="2938" customFormat="1" x14ac:dyDescent="0.2"/>
    <row r="2939" customFormat="1" x14ac:dyDescent="0.2"/>
    <row r="2940" customFormat="1" x14ac:dyDescent="0.2"/>
    <row r="2941" customFormat="1" x14ac:dyDescent="0.2"/>
    <row r="2942" customFormat="1" x14ac:dyDescent="0.2"/>
    <row r="2943" customFormat="1" x14ac:dyDescent="0.2"/>
    <row r="2944" customFormat="1" x14ac:dyDescent="0.2"/>
    <row r="2945" customFormat="1" x14ac:dyDescent="0.2"/>
    <row r="2946" customFormat="1" x14ac:dyDescent="0.2"/>
    <row r="2947" customFormat="1" x14ac:dyDescent="0.2"/>
    <row r="2948" customFormat="1" x14ac:dyDescent="0.2"/>
    <row r="2949" customFormat="1" x14ac:dyDescent="0.2"/>
    <row r="2950" customFormat="1" x14ac:dyDescent="0.2"/>
    <row r="2951" customFormat="1" x14ac:dyDescent="0.2"/>
    <row r="2952" customFormat="1" x14ac:dyDescent="0.2"/>
    <row r="2953" customFormat="1" x14ac:dyDescent="0.2"/>
    <row r="2954" customFormat="1" x14ac:dyDescent="0.2"/>
    <row r="2955" customFormat="1" x14ac:dyDescent="0.2"/>
    <row r="2956" customFormat="1" x14ac:dyDescent="0.2"/>
    <row r="2957" customFormat="1" x14ac:dyDescent="0.2"/>
    <row r="2958" customFormat="1" x14ac:dyDescent="0.2"/>
    <row r="2959" customFormat="1" x14ac:dyDescent="0.2"/>
    <row r="2960" customFormat="1" x14ac:dyDescent="0.2"/>
    <row r="2961" customFormat="1" x14ac:dyDescent="0.2"/>
    <row r="2962" customFormat="1" x14ac:dyDescent="0.2"/>
    <row r="2963" customFormat="1" x14ac:dyDescent="0.2"/>
    <row r="2964" customFormat="1" x14ac:dyDescent="0.2"/>
    <row r="2965" customFormat="1" x14ac:dyDescent="0.2"/>
    <row r="2966" customFormat="1" x14ac:dyDescent="0.2"/>
    <row r="2967" customFormat="1" x14ac:dyDescent="0.2"/>
    <row r="2968" customFormat="1" x14ac:dyDescent="0.2"/>
    <row r="2969" customFormat="1" x14ac:dyDescent="0.2"/>
    <row r="2970" customFormat="1" x14ac:dyDescent="0.2"/>
    <row r="2971" customFormat="1" x14ac:dyDescent="0.2"/>
    <row r="2972" customFormat="1" x14ac:dyDescent="0.2"/>
    <row r="2973" customFormat="1" x14ac:dyDescent="0.2"/>
    <row r="2974" customFormat="1" x14ac:dyDescent="0.2"/>
    <row r="2975" customFormat="1" x14ac:dyDescent="0.2"/>
    <row r="2976" customFormat="1" x14ac:dyDescent="0.2"/>
    <row r="2977" customFormat="1" x14ac:dyDescent="0.2"/>
    <row r="2978" customFormat="1" x14ac:dyDescent="0.2"/>
    <row r="2979" customFormat="1" x14ac:dyDescent="0.2"/>
    <row r="2980" customFormat="1" x14ac:dyDescent="0.2"/>
    <row r="2981" customFormat="1" x14ac:dyDescent="0.2"/>
    <row r="2982" customFormat="1" x14ac:dyDescent="0.2"/>
    <row r="2983" customFormat="1" x14ac:dyDescent="0.2"/>
    <row r="2984" customFormat="1" x14ac:dyDescent="0.2"/>
    <row r="2985" customFormat="1" x14ac:dyDescent="0.2"/>
    <row r="2986" customFormat="1" x14ac:dyDescent="0.2"/>
    <row r="2987" customFormat="1" x14ac:dyDescent="0.2"/>
    <row r="2988" customFormat="1" x14ac:dyDescent="0.2"/>
    <row r="2989" customFormat="1" x14ac:dyDescent="0.2"/>
    <row r="2990" customFormat="1" x14ac:dyDescent="0.2"/>
    <row r="2991" customFormat="1" x14ac:dyDescent="0.2"/>
    <row r="2992" customFormat="1" x14ac:dyDescent="0.2"/>
    <row r="2993" customFormat="1" x14ac:dyDescent="0.2"/>
    <row r="2994" customFormat="1" x14ac:dyDescent="0.2"/>
    <row r="2995" customFormat="1" x14ac:dyDescent="0.2"/>
    <row r="2996" customFormat="1" x14ac:dyDescent="0.2"/>
    <row r="2997" customFormat="1" x14ac:dyDescent="0.2"/>
    <row r="2998" customFormat="1" x14ac:dyDescent="0.2"/>
    <row r="2999" customFormat="1" x14ac:dyDescent="0.2"/>
    <row r="3000" customFormat="1" x14ac:dyDescent="0.2"/>
    <row r="3001" customFormat="1" x14ac:dyDescent="0.2"/>
    <row r="3002" customFormat="1" x14ac:dyDescent="0.2"/>
    <row r="3003" customFormat="1" x14ac:dyDescent="0.2"/>
    <row r="3004" customFormat="1" x14ac:dyDescent="0.2"/>
    <row r="3005" customFormat="1" x14ac:dyDescent="0.2"/>
    <row r="3006" customFormat="1" x14ac:dyDescent="0.2"/>
    <row r="3007" customFormat="1" x14ac:dyDescent="0.2"/>
    <row r="3008" customFormat="1" x14ac:dyDescent="0.2"/>
    <row r="3009" customFormat="1" x14ac:dyDescent="0.2"/>
    <row r="3010" customFormat="1" x14ac:dyDescent="0.2"/>
    <row r="3011" customFormat="1" x14ac:dyDescent="0.2"/>
    <row r="3012" customFormat="1" x14ac:dyDescent="0.2"/>
    <row r="3013" customFormat="1" x14ac:dyDescent="0.2"/>
    <row r="3014" customFormat="1" x14ac:dyDescent="0.2"/>
    <row r="3015" customFormat="1" x14ac:dyDescent="0.2"/>
    <row r="3016" customFormat="1" x14ac:dyDescent="0.2"/>
    <row r="3017" customFormat="1" x14ac:dyDescent="0.2"/>
    <row r="3018" customFormat="1" x14ac:dyDescent="0.2"/>
    <row r="3019" customFormat="1" x14ac:dyDescent="0.2"/>
    <row r="3020" customFormat="1" x14ac:dyDescent="0.2"/>
    <row r="3021" customFormat="1" x14ac:dyDescent="0.2"/>
    <row r="3022" customFormat="1" x14ac:dyDescent="0.2"/>
    <row r="3023" customFormat="1" x14ac:dyDescent="0.2"/>
    <row r="3024" customFormat="1" x14ac:dyDescent="0.2"/>
    <row r="3025" customFormat="1" x14ac:dyDescent="0.2"/>
    <row r="3026" customFormat="1" x14ac:dyDescent="0.2"/>
    <row r="3027" customFormat="1" x14ac:dyDescent="0.2"/>
    <row r="3028" customFormat="1" x14ac:dyDescent="0.2"/>
    <row r="3029" customFormat="1" x14ac:dyDescent="0.2"/>
    <row r="3030" customFormat="1" x14ac:dyDescent="0.2"/>
    <row r="3031" customFormat="1" x14ac:dyDescent="0.2"/>
    <row r="3032" customFormat="1" x14ac:dyDescent="0.2"/>
    <row r="3033" customFormat="1" x14ac:dyDescent="0.2"/>
    <row r="3034" customFormat="1" x14ac:dyDescent="0.2"/>
    <row r="3035" customFormat="1" x14ac:dyDescent="0.2"/>
    <row r="3036" customFormat="1" x14ac:dyDescent="0.2"/>
    <row r="3037" customFormat="1" x14ac:dyDescent="0.2"/>
    <row r="3038" customFormat="1" x14ac:dyDescent="0.2"/>
    <row r="3039" customFormat="1" x14ac:dyDescent="0.2"/>
    <row r="3040" customFormat="1" x14ac:dyDescent="0.2"/>
    <row r="3041" customFormat="1" x14ac:dyDescent="0.2"/>
    <row r="3042" customFormat="1" x14ac:dyDescent="0.2"/>
    <row r="3043" customFormat="1" x14ac:dyDescent="0.2"/>
    <row r="3044" customFormat="1" x14ac:dyDescent="0.2"/>
    <row r="3045" customFormat="1" x14ac:dyDescent="0.2"/>
    <row r="3046" customFormat="1" x14ac:dyDescent="0.2"/>
    <row r="3047" customFormat="1" x14ac:dyDescent="0.2"/>
    <row r="3048" customFormat="1" x14ac:dyDescent="0.2"/>
    <row r="3049" customFormat="1" x14ac:dyDescent="0.2"/>
    <row r="3050" customFormat="1" x14ac:dyDescent="0.2"/>
    <row r="3051" customFormat="1" x14ac:dyDescent="0.2"/>
    <row r="3052" customFormat="1" x14ac:dyDescent="0.2"/>
    <row r="3053" customFormat="1" x14ac:dyDescent="0.2"/>
    <row r="3054" customFormat="1" x14ac:dyDescent="0.2"/>
    <row r="3055" customFormat="1" x14ac:dyDescent="0.2"/>
    <row r="3056" customFormat="1" x14ac:dyDescent="0.2"/>
    <row r="3057" customFormat="1" x14ac:dyDescent="0.2"/>
    <row r="3058" customFormat="1" x14ac:dyDescent="0.2"/>
    <row r="3059" customFormat="1" x14ac:dyDescent="0.2"/>
    <row r="3060" customFormat="1" x14ac:dyDescent="0.2"/>
    <row r="3061" customFormat="1" x14ac:dyDescent="0.2"/>
    <row r="3062" customFormat="1" x14ac:dyDescent="0.2"/>
    <row r="3063" customFormat="1" x14ac:dyDescent="0.2"/>
    <row r="3064" customFormat="1" x14ac:dyDescent="0.2"/>
    <row r="3065" customFormat="1" x14ac:dyDescent="0.2"/>
    <row r="3066" customFormat="1" x14ac:dyDescent="0.2"/>
    <row r="3067" customFormat="1" x14ac:dyDescent="0.2"/>
    <row r="3068" customFormat="1" x14ac:dyDescent="0.2"/>
    <row r="3069" customFormat="1" x14ac:dyDescent="0.2"/>
    <row r="3070" customFormat="1" x14ac:dyDescent="0.2"/>
    <row r="3071" customFormat="1" x14ac:dyDescent="0.2"/>
    <row r="3072" customFormat="1" x14ac:dyDescent="0.2"/>
    <row r="3073" customFormat="1" x14ac:dyDescent="0.2"/>
    <row r="3074" customFormat="1" x14ac:dyDescent="0.2"/>
    <row r="3075" customFormat="1" x14ac:dyDescent="0.2"/>
    <row r="3076" customFormat="1" x14ac:dyDescent="0.2"/>
    <row r="3077" customFormat="1" x14ac:dyDescent="0.2"/>
    <row r="3078" customFormat="1" x14ac:dyDescent="0.2"/>
    <row r="3079" customFormat="1" x14ac:dyDescent="0.2"/>
    <row r="3080" customFormat="1" x14ac:dyDescent="0.2"/>
    <row r="3081" customFormat="1" x14ac:dyDescent="0.2"/>
    <row r="3082" customFormat="1" x14ac:dyDescent="0.2"/>
    <row r="3083" customFormat="1" x14ac:dyDescent="0.2"/>
    <row r="3084" customFormat="1" x14ac:dyDescent="0.2"/>
    <row r="3085" customFormat="1" x14ac:dyDescent="0.2"/>
    <row r="3086" customFormat="1" x14ac:dyDescent="0.2"/>
    <row r="3087" customFormat="1" x14ac:dyDescent="0.2"/>
    <row r="3088" customFormat="1" x14ac:dyDescent="0.2"/>
    <row r="3089" customFormat="1" x14ac:dyDescent="0.2"/>
    <row r="3090" customFormat="1" x14ac:dyDescent="0.2"/>
    <row r="3091" customFormat="1" x14ac:dyDescent="0.2"/>
    <row r="3092" customFormat="1" x14ac:dyDescent="0.2"/>
    <row r="3093" customFormat="1" x14ac:dyDescent="0.2"/>
    <row r="3094" customFormat="1" x14ac:dyDescent="0.2"/>
    <row r="3095" customFormat="1" x14ac:dyDescent="0.2"/>
    <row r="3096" customFormat="1" x14ac:dyDescent="0.2"/>
    <row r="3097" customFormat="1" x14ac:dyDescent="0.2"/>
    <row r="3098" customFormat="1" x14ac:dyDescent="0.2"/>
    <row r="3099" customFormat="1" x14ac:dyDescent="0.2"/>
    <row r="3100" customFormat="1" x14ac:dyDescent="0.2"/>
    <row r="3101" customFormat="1" x14ac:dyDescent="0.2"/>
    <row r="3102" customFormat="1" x14ac:dyDescent="0.2"/>
    <row r="3103" customFormat="1" x14ac:dyDescent="0.2"/>
    <row r="3104" customFormat="1" x14ac:dyDescent="0.2"/>
    <row r="3105" customFormat="1" x14ac:dyDescent="0.2"/>
    <row r="3106" customFormat="1" x14ac:dyDescent="0.2"/>
    <row r="3107" customFormat="1" x14ac:dyDescent="0.2"/>
    <row r="3108" customFormat="1" x14ac:dyDescent="0.2"/>
    <row r="3109" customFormat="1" x14ac:dyDescent="0.2"/>
    <row r="3110" customFormat="1" x14ac:dyDescent="0.2"/>
    <row r="3111" customFormat="1" x14ac:dyDescent="0.2"/>
    <row r="3112" customFormat="1" x14ac:dyDescent="0.2"/>
    <row r="3113" customFormat="1" x14ac:dyDescent="0.2"/>
    <row r="3114" customFormat="1" x14ac:dyDescent="0.2"/>
    <row r="3115" customFormat="1" x14ac:dyDescent="0.2"/>
    <row r="3116" customFormat="1" x14ac:dyDescent="0.2"/>
    <row r="3117" customFormat="1" x14ac:dyDescent="0.2"/>
    <row r="3118" customFormat="1" x14ac:dyDescent="0.2"/>
    <row r="3119" customFormat="1" x14ac:dyDescent="0.2"/>
    <row r="3120" customFormat="1" x14ac:dyDescent="0.2"/>
    <row r="3121" customFormat="1" x14ac:dyDescent="0.2"/>
    <row r="3122" customFormat="1" x14ac:dyDescent="0.2"/>
    <row r="3123" customFormat="1" x14ac:dyDescent="0.2"/>
    <row r="3124" customFormat="1" x14ac:dyDescent="0.2"/>
    <row r="3125" customFormat="1" x14ac:dyDescent="0.2"/>
    <row r="3126" customFormat="1" x14ac:dyDescent="0.2"/>
    <row r="3127" customFormat="1" x14ac:dyDescent="0.2"/>
    <row r="3128" customFormat="1" x14ac:dyDescent="0.2"/>
    <row r="3129" customFormat="1" x14ac:dyDescent="0.2"/>
    <row r="3130" customFormat="1" x14ac:dyDescent="0.2"/>
    <row r="3131" customFormat="1" x14ac:dyDescent="0.2"/>
    <row r="3132" customFormat="1" x14ac:dyDescent="0.2"/>
    <row r="3133" customFormat="1" x14ac:dyDescent="0.2"/>
    <row r="3134" customFormat="1" x14ac:dyDescent="0.2"/>
    <row r="3135" customFormat="1" x14ac:dyDescent="0.2"/>
    <row r="3136" customFormat="1" x14ac:dyDescent="0.2"/>
    <row r="3137" customFormat="1" x14ac:dyDescent="0.2"/>
    <row r="3138" customFormat="1" x14ac:dyDescent="0.2"/>
    <row r="3139" customFormat="1" x14ac:dyDescent="0.2"/>
    <row r="3140" customFormat="1" x14ac:dyDescent="0.2"/>
    <row r="3141" customFormat="1" x14ac:dyDescent="0.2"/>
    <row r="3142" customFormat="1" x14ac:dyDescent="0.2"/>
    <row r="3143" customFormat="1" x14ac:dyDescent="0.2"/>
    <row r="3144" customFormat="1" x14ac:dyDescent="0.2"/>
    <row r="3145" customFormat="1" x14ac:dyDescent="0.2"/>
    <row r="3146" customFormat="1" x14ac:dyDescent="0.2"/>
    <row r="3147" customFormat="1" x14ac:dyDescent="0.2"/>
    <row r="3148" customFormat="1" x14ac:dyDescent="0.2"/>
    <row r="3149" customFormat="1" x14ac:dyDescent="0.2"/>
    <row r="3150" customFormat="1" x14ac:dyDescent="0.2"/>
    <row r="3151" customFormat="1" x14ac:dyDescent="0.2"/>
    <row r="3152" customFormat="1" x14ac:dyDescent="0.2"/>
    <row r="3153" customFormat="1" x14ac:dyDescent="0.2"/>
    <row r="3154" customFormat="1" x14ac:dyDescent="0.2"/>
    <row r="3155" customFormat="1" x14ac:dyDescent="0.2"/>
    <row r="3156" customFormat="1" x14ac:dyDescent="0.2"/>
    <row r="3157" customFormat="1" x14ac:dyDescent="0.2"/>
    <row r="3158" customFormat="1" x14ac:dyDescent="0.2"/>
    <row r="3159" customFormat="1" x14ac:dyDescent="0.2"/>
    <row r="3160" customFormat="1" x14ac:dyDescent="0.2"/>
    <row r="3161" customFormat="1" x14ac:dyDescent="0.2"/>
    <row r="3162" customFormat="1" x14ac:dyDescent="0.2"/>
    <row r="3163" customFormat="1" x14ac:dyDescent="0.2"/>
    <row r="3164" customFormat="1" x14ac:dyDescent="0.2"/>
    <row r="3165" customFormat="1" x14ac:dyDescent="0.2"/>
    <row r="3166" customFormat="1" x14ac:dyDescent="0.2"/>
    <row r="3167" customFormat="1" x14ac:dyDescent="0.2"/>
    <row r="3168" customFormat="1" x14ac:dyDescent="0.2"/>
    <row r="3169" customFormat="1" x14ac:dyDescent="0.2"/>
    <row r="3170" customFormat="1" x14ac:dyDescent="0.2"/>
    <row r="3171" customFormat="1" x14ac:dyDescent="0.2"/>
    <row r="3172" customFormat="1" x14ac:dyDescent="0.2"/>
    <row r="3173" customFormat="1" x14ac:dyDescent="0.2"/>
    <row r="3174" customFormat="1" x14ac:dyDescent="0.2"/>
    <row r="3175" customFormat="1" x14ac:dyDescent="0.2"/>
    <row r="3176" customFormat="1" x14ac:dyDescent="0.2"/>
    <row r="3177" customFormat="1" x14ac:dyDescent="0.2"/>
    <row r="3178" customFormat="1" x14ac:dyDescent="0.2"/>
    <row r="3179" customFormat="1" x14ac:dyDescent="0.2"/>
    <row r="3180" customFormat="1" x14ac:dyDescent="0.2"/>
    <row r="3181" customFormat="1" x14ac:dyDescent="0.2"/>
    <row r="3182" customFormat="1" x14ac:dyDescent="0.2"/>
    <row r="3183" customFormat="1" x14ac:dyDescent="0.2"/>
    <row r="3184" customFormat="1" x14ac:dyDescent="0.2"/>
    <row r="3185" customFormat="1" x14ac:dyDescent="0.2"/>
    <row r="3186" customFormat="1" x14ac:dyDescent="0.2"/>
    <row r="3187" customFormat="1" x14ac:dyDescent="0.2"/>
    <row r="3188" customFormat="1" x14ac:dyDescent="0.2"/>
    <row r="3189" customFormat="1" x14ac:dyDescent="0.2"/>
    <row r="3190" customFormat="1" x14ac:dyDescent="0.2"/>
    <row r="3191" customFormat="1" x14ac:dyDescent="0.2"/>
    <row r="3192" customFormat="1" x14ac:dyDescent="0.2"/>
    <row r="3193" customFormat="1" x14ac:dyDescent="0.2"/>
    <row r="3194" customFormat="1" x14ac:dyDescent="0.2"/>
    <row r="3195" customFormat="1" x14ac:dyDescent="0.2"/>
    <row r="3196" customFormat="1" x14ac:dyDescent="0.2"/>
    <row r="3197" customFormat="1" x14ac:dyDescent="0.2"/>
    <row r="3198" customFormat="1" x14ac:dyDescent="0.2"/>
    <row r="3199" customFormat="1" x14ac:dyDescent="0.2"/>
    <row r="3200" customFormat="1" x14ac:dyDescent="0.2"/>
    <row r="3201" customFormat="1" x14ac:dyDescent="0.2"/>
    <row r="3202" customFormat="1" x14ac:dyDescent="0.2"/>
    <row r="3203" customFormat="1" x14ac:dyDescent="0.2"/>
    <row r="3204" customFormat="1" x14ac:dyDescent="0.2"/>
    <row r="3205" customFormat="1" x14ac:dyDescent="0.2"/>
    <row r="3206" customFormat="1" x14ac:dyDescent="0.2"/>
    <row r="3207" customFormat="1" x14ac:dyDescent="0.2"/>
    <row r="3208" customFormat="1" x14ac:dyDescent="0.2"/>
    <row r="3209" customFormat="1" x14ac:dyDescent="0.2"/>
    <row r="3210" customFormat="1" x14ac:dyDescent="0.2"/>
    <row r="3211" customFormat="1" x14ac:dyDescent="0.2"/>
    <row r="3212" customFormat="1" x14ac:dyDescent="0.2"/>
    <row r="3213" customFormat="1" x14ac:dyDescent="0.2"/>
    <row r="3214" customFormat="1" x14ac:dyDescent="0.2"/>
    <row r="3215" customFormat="1" x14ac:dyDescent="0.2"/>
    <row r="3216" customFormat="1" x14ac:dyDescent="0.2"/>
    <row r="3217" customFormat="1" x14ac:dyDescent="0.2"/>
    <row r="3218" customFormat="1" x14ac:dyDescent="0.2"/>
    <row r="3219" customFormat="1" x14ac:dyDescent="0.2"/>
    <row r="3220" customFormat="1" x14ac:dyDescent="0.2"/>
    <row r="3221" customFormat="1" x14ac:dyDescent="0.2"/>
    <row r="3222" customFormat="1" x14ac:dyDescent="0.2"/>
    <row r="3223" customFormat="1" x14ac:dyDescent="0.2"/>
    <row r="3224" customFormat="1" x14ac:dyDescent="0.2"/>
    <row r="3225" customFormat="1" x14ac:dyDescent="0.2"/>
    <row r="3226" customFormat="1" x14ac:dyDescent="0.2"/>
    <row r="3227" customFormat="1" x14ac:dyDescent="0.2"/>
    <row r="3228" customFormat="1" x14ac:dyDescent="0.2"/>
    <row r="3229" customFormat="1" x14ac:dyDescent="0.2"/>
    <row r="3230" customFormat="1" x14ac:dyDescent="0.2"/>
    <row r="3231" customFormat="1" x14ac:dyDescent="0.2"/>
    <row r="3232" customFormat="1" x14ac:dyDescent="0.2"/>
    <row r="3233" customFormat="1" x14ac:dyDescent="0.2"/>
    <row r="3234" customFormat="1" x14ac:dyDescent="0.2"/>
    <row r="3235" customFormat="1" x14ac:dyDescent="0.2"/>
    <row r="3236" customFormat="1" x14ac:dyDescent="0.2"/>
    <row r="3237" customFormat="1" x14ac:dyDescent="0.2"/>
    <row r="3238" customFormat="1" x14ac:dyDescent="0.2"/>
    <row r="3239" customFormat="1" x14ac:dyDescent="0.2"/>
    <row r="3240" customFormat="1" x14ac:dyDescent="0.2"/>
    <row r="3241" customFormat="1" x14ac:dyDescent="0.2"/>
    <row r="3242" customFormat="1" x14ac:dyDescent="0.2"/>
    <row r="3243" customFormat="1" x14ac:dyDescent="0.2"/>
    <row r="3244" customFormat="1" x14ac:dyDescent="0.2"/>
    <row r="3245" customFormat="1" x14ac:dyDescent="0.2"/>
    <row r="3246" customFormat="1" x14ac:dyDescent="0.2"/>
    <row r="3247" customFormat="1" x14ac:dyDescent="0.2"/>
    <row r="3248" customFormat="1" x14ac:dyDescent="0.2"/>
    <row r="3249" customFormat="1" x14ac:dyDescent="0.2"/>
    <row r="3250" customFormat="1" x14ac:dyDescent="0.2"/>
    <row r="3251" customFormat="1" x14ac:dyDescent="0.2"/>
    <row r="3252" customFormat="1" x14ac:dyDescent="0.2"/>
    <row r="3253" customFormat="1" x14ac:dyDescent="0.2"/>
    <row r="3254" customFormat="1" x14ac:dyDescent="0.2"/>
    <row r="3255" customFormat="1" x14ac:dyDescent="0.2"/>
    <row r="3256" customFormat="1" x14ac:dyDescent="0.2"/>
    <row r="3257" customFormat="1" x14ac:dyDescent="0.2"/>
    <row r="3258" customFormat="1" x14ac:dyDescent="0.2"/>
    <row r="3259" customFormat="1" x14ac:dyDescent="0.2"/>
    <row r="3260" customFormat="1" x14ac:dyDescent="0.2"/>
    <row r="3261" customFormat="1" x14ac:dyDescent="0.2"/>
    <row r="3262" customFormat="1" x14ac:dyDescent="0.2"/>
    <row r="3263" customFormat="1" x14ac:dyDescent="0.2"/>
    <row r="3264" customFormat="1" x14ac:dyDescent="0.2"/>
    <row r="3265" customFormat="1" x14ac:dyDescent="0.2"/>
    <row r="3266" customFormat="1" x14ac:dyDescent="0.2"/>
    <row r="3267" customFormat="1" x14ac:dyDescent="0.2"/>
    <row r="3268" customFormat="1" x14ac:dyDescent="0.2"/>
    <row r="3269" customFormat="1" x14ac:dyDescent="0.2"/>
    <row r="3270" customFormat="1" x14ac:dyDescent="0.2"/>
    <row r="3271" customFormat="1" x14ac:dyDescent="0.2"/>
    <row r="3272" customFormat="1" x14ac:dyDescent="0.2"/>
    <row r="3273" customFormat="1" x14ac:dyDescent="0.2"/>
    <row r="3274" customFormat="1" x14ac:dyDescent="0.2"/>
    <row r="3275" customFormat="1" x14ac:dyDescent="0.2"/>
    <row r="3276" customFormat="1" x14ac:dyDescent="0.2"/>
    <row r="3277" customFormat="1" x14ac:dyDescent="0.2"/>
    <row r="3278" customFormat="1" x14ac:dyDescent="0.2"/>
    <row r="3279" customFormat="1" x14ac:dyDescent="0.2"/>
    <row r="3280" customFormat="1" x14ac:dyDescent="0.2"/>
    <row r="3281" customFormat="1" x14ac:dyDescent="0.2"/>
    <row r="3282" customFormat="1" x14ac:dyDescent="0.2"/>
    <row r="3283" customFormat="1" x14ac:dyDescent="0.2"/>
    <row r="3284" customFormat="1" x14ac:dyDescent="0.2"/>
    <row r="3285" customFormat="1" x14ac:dyDescent="0.2"/>
    <row r="3286" customFormat="1" x14ac:dyDescent="0.2"/>
    <row r="3287" customFormat="1" x14ac:dyDescent="0.2"/>
    <row r="3288" customFormat="1" x14ac:dyDescent="0.2"/>
    <row r="3289" customFormat="1" x14ac:dyDescent="0.2"/>
    <row r="3290" customFormat="1" x14ac:dyDescent="0.2"/>
    <row r="3291" customFormat="1" x14ac:dyDescent="0.2"/>
    <row r="3292" customFormat="1" x14ac:dyDescent="0.2"/>
    <row r="3293" customFormat="1" x14ac:dyDescent="0.2"/>
    <row r="3294" customFormat="1" x14ac:dyDescent="0.2"/>
    <row r="3295" customFormat="1" x14ac:dyDescent="0.2"/>
    <row r="3296" customFormat="1" x14ac:dyDescent="0.2"/>
    <row r="3297" customFormat="1" x14ac:dyDescent="0.2"/>
    <row r="3298" customFormat="1" x14ac:dyDescent="0.2"/>
    <row r="3299" customFormat="1" x14ac:dyDescent="0.2"/>
    <row r="3300" customFormat="1" x14ac:dyDescent="0.2"/>
    <row r="3301" customFormat="1" x14ac:dyDescent="0.2"/>
    <row r="3302" customFormat="1" x14ac:dyDescent="0.2"/>
    <row r="3303" customFormat="1" x14ac:dyDescent="0.2"/>
    <row r="3304" customFormat="1" x14ac:dyDescent="0.2"/>
    <row r="3305" customFormat="1" x14ac:dyDescent="0.2"/>
    <row r="3306" customFormat="1" x14ac:dyDescent="0.2"/>
    <row r="3307" customFormat="1" x14ac:dyDescent="0.2"/>
    <row r="3308" customFormat="1" x14ac:dyDescent="0.2"/>
    <row r="3309" customFormat="1" x14ac:dyDescent="0.2"/>
    <row r="3310" customFormat="1" x14ac:dyDescent="0.2"/>
    <row r="3311" customFormat="1" x14ac:dyDescent="0.2"/>
    <row r="3312" customFormat="1" x14ac:dyDescent="0.2"/>
    <row r="3313" customFormat="1" x14ac:dyDescent="0.2"/>
    <row r="3314" customFormat="1" x14ac:dyDescent="0.2"/>
    <row r="3315" customFormat="1" x14ac:dyDescent="0.2"/>
    <row r="3316" customFormat="1" x14ac:dyDescent="0.2"/>
    <row r="3317" customFormat="1" x14ac:dyDescent="0.2"/>
    <row r="3318" customFormat="1" x14ac:dyDescent="0.2"/>
    <row r="3319" customFormat="1" x14ac:dyDescent="0.2"/>
    <row r="3320" customFormat="1" x14ac:dyDescent="0.2"/>
    <row r="3321" customFormat="1" x14ac:dyDescent="0.2"/>
    <row r="3322" customFormat="1" x14ac:dyDescent="0.2"/>
    <row r="3323" customFormat="1" x14ac:dyDescent="0.2"/>
    <row r="3324" customFormat="1" x14ac:dyDescent="0.2"/>
    <row r="3325" customFormat="1" x14ac:dyDescent="0.2"/>
    <row r="3326" customFormat="1" x14ac:dyDescent="0.2"/>
    <row r="3327" customFormat="1" x14ac:dyDescent="0.2"/>
    <row r="3328" customFormat="1" x14ac:dyDescent="0.2"/>
    <row r="3329" customFormat="1" x14ac:dyDescent="0.2"/>
    <row r="3330" customFormat="1" x14ac:dyDescent="0.2"/>
    <row r="3331" customFormat="1" x14ac:dyDescent="0.2"/>
    <row r="3332" customFormat="1" x14ac:dyDescent="0.2"/>
    <row r="3333" customFormat="1" x14ac:dyDescent="0.2"/>
    <row r="3334" customFormat="1" x14ac:dyDescent="0.2"/>
    <row r="3335" customFormat="1" x14ac:dyDescent="0.2"/>
    <row r="3336" customFormat="1" x14ac:dyDescent="0.2"/>
    <row r="3337" customFormat="1" x14ac:dyDescent="0.2"/>
    <row r="3338" customFormat="1" x14ac:dyDescent="0.2"/>
    <row r="3339" customFormat="1" x14ac:dyDescent="0.2"/>
    <row r="3340" customFormat="1" x14ac:dyDescent="0.2"/>
    <row r="3341" customFormat="1" x14ac:dyDescent="0.2"/>
    <row r="3342" customFormat="1" x14ac:dyDescent="0.2"/>
    <row r="3343" customFormat="1" x14ac:dyDescent="0.2"/>
    <row r="3344" customFormat="1" x14ac:dyDescent="0.2"/>
    <row r="3345" customFormat="1" x14ac:dyDescent="0.2"/>
    <row r="3346" customFormat="1" x14ac:dyDescent="0.2"/>
    <row r="3347" customFormat="1" x14ac:dyDescent="0.2"/>
    <row r="3348" customFormat="1" x14ac:dyDescent="0.2"/>
    <row r="3349" customFormat="1" x14ac:dyDescent="0.2"/>
    <row r="3350" customFormat="1" x14ac:dyDescent="0.2"/>
    <row r="3351" customFormat="1" x14ac:dyDescent="0.2"/>
    <row r="3352" customFormat="1" x14ac:dyDescent="0.2"/>
    <row r="3353" customFormat="1" x14ac:dyDescent="0.2"/>
    <row r="3354" customFormat="1" x14ac:dyDescent="0.2"/>
    <row r="3355" customFormat="1" x14ac:dyDescent="0.2"/>
    <row r="3356" customFormat="1" x14ac:dyDescent="0.2"/>
    <row r="3357" customFormat="1" x14ac:dyDescent="0.2"/>
    <row r="3358" customFormat="1" x14ac:dyDescent="0.2"/>
    <row r="3359" customFormat="1" x14ac:dyDescent="0.2"/>
    <row r="3360" customFormat="1" x14ac:dyDescent="0.2"/>
    <row r="3361" customFormat="1" x14ac:dyDescent="0.2"/>
    <row r="3362" customFormat="1" x14ac:dyDescent="0.2"/>
    <row r="3363" customFormat="1" x14ac:dyDescent="0.2"/>
    <row r="3364" customFormat="1" x14ac:dyDescent="0.2"/>
    <row r="3365" customFormat="1" x14ac:dyDescent="0.2"/>
    <row r="3366" customFormat="1" x14ac:dyDescent="0.2"/>
    <row r="3367" customFormat="1" x14ac:dyDescent="0.2"/>
    <row r="3368" customFormat="1" x14ac:dyDescent="0.2"/>
    <row r="3369" customFormat="1" x14ac:dyDescent="0.2"/>
    <row r="3370" customFormat="1" x14ac:dyDescent="0.2"/>
    <row r="3371" customFormat="1" x14ac:dyDescent="0.2"/>
    <row r="3372" customFormat="1" x14ac:dyDescent="0.2"/>
    <row r="3373" customFormat="1" x14ac:dyDescent="0.2"/>
    <row r="3374" customFormat="1" x14ac:dyDescent="0.2"/>
    <row r="3375" customFormat="1" x14ac:dyDescent="0.2"/>
    <row r="3376" customFormat="1" x14ac:dyDescent="0.2"/>
    <row r="3377" customFormat="1" x14ac:dyDescent="0.2"/>
    <row r="3378" customFormat="1" x14ac:dyDescent="0.2"/>
    <row r="3379" customFormat="1" x14ac:dyDescent="0.2"/>
    <row r="3380" customFormat="1" x14ac:dyDescent="0.2"/>
    <row r="3381" customFormat="1" x14ac:dyDescent="0.2"/>
    <row r="3382" customFormat="1" x14ac:dyDescent="0.2"/>
    <row r="3383" customFormat="1" x14ac:dyDescent="0.2"/>
    <row r="3384" customFormat="1" x14ac:dyDescent="0.2"/>
    <row r="3385" customFormat="1" x14ac:dyDescent="0.2"/>
    <row r="3386" customFormat="1" x14ac:dyDescent="0.2"/>
    <row r="3387" customFormat="1" x14ac:dyDescent="0.2"/>
    <row r="3388" customFormat="1" x14ac:dyDescent="0.2"/>
    <row r="3389" customFormat="1" x14ac:dyDescent="0.2"/>
    <row r="3390" customFormat="1" x14ac:dyDescent="0.2"/>
    <row r="3391" customFormat="1" x14ac:dyDescent="0.2"/>
    <row r="3392" customFormat="1" x14ac:dyDescent="0.2"/>
    <row r="3393" customFormat="1" x14ac:dyDescent="0.2"/>
    <row r="3394" customFormat="1" x14ac:dyDescent="0.2"/>
    <row r="3395" customFormat="1" x14ac:dyDescent="0.2"/>
    <row r="3396" customFormat="1" x14ac:dyDescent="0.2"/>
    <row r="3397" customFormat="1" x14ac:dyDescent="0.2"/>
    <row r="3398" customFormat="1" x14ac:dyDescent="0.2"/>
    <row r="3399" customFormat="1" x14ac:dyDescent="0.2"/>
    <row r="3400" customFormat="1" x14ac:dyDescent="0.2"/>
    <row r="3401" customFormat="1" x14ac:dyDescent="0.2"/>
    <row r="3402" customFormat="1" x14ac:dyDescent="0.2"/>
    <row r="3403" customFormat="1" x14ac:dyDescent="0.2"/>
    <row r="3404" customFormat="1" x14ac:dyDescent="0.2"/>
    <row r="3405" customFormat="1" x14ac:dyDescent="0.2"/>
    <row r="3406" customFormat="1" x14ac:dyDescent="0.2"/>
    <row r="3407" customFormat="1" x14ac:dyDescent="0.2"/>
    <row r="3408" customFormat="1" x14ac:dyDescent="0.2"/>
    <row r="3409" customFormat="1" x14ac:dyDescent="0.2"/>
    <row r="3410" customFormat="1" x14ac:dyDescent="0.2"/>
    <row r="3411" customFormat="1" x14ac:dyDescent="0.2"/>
    <row r="3412" customFormat="1" x14ac:dyDescent="0.2"/>
    <row r="3413" customFormat="1" x14ac:dyDescent="0.2"/>
    <row r="3414" customFormat="1" x14ac:dyDescent="0.2"/>
    <row r="3415" customFormat="1" x14ac:dyDescent="0.2"/>
    <row r="3416" customFormat="1" x14ac:dyDescent="0.2"/>
    <row r="3417" customFormat="1" x14ac:dyDescent="0.2"/>
    <row r="3418" customFormat="1" x14ac:dyDescent="0.2"/>
    <row r="3419" customFormat="1" x14ac:dyDescent="0.2"/>
    <row r="3420" customFormat="1" x14ac:dyDescent="0.2"/>
    <row r="3421" customFormat="1" x14ac:dyDescent="0.2"/>
    <row r="3422" customFormat="1" x14ac:dyDescent="0.2"/>
    <row r="3423" customFormat="1" x14ac:dyDescent="0.2"/>
    <row r="3424" customFormat="1" x14ac:dyDescent="0.2"/>
    <row r="3425" customFormat="1" x14ac:dyDescent="0.2"/>
    <row r="3426" customFormat="1" x14ac:dyDescent="0.2"/>
    <row r="3427" customFormat="1" x14ac:dyDescent="0.2"/>
    <row r="3428" customFormat="1" x14ac:dyDescent="0.2"/>
    <row r="3429" customFormat="1" x14ac:dyDescent="0.2"/>
    <row r="3430" customFormat="1" x14ac:dyDescent="0.2"/>
    <row r="3431" customFormat="1" x14ac:dyDescent="0.2"/>
    <row r="3432" customFormat="1" x14ac:dyDescent="0.2"/>
    <row r="3433" customFormat="1" x14ac:dyDescent="0.2"/>
    <row r="3434" customFormat="1" x14ac:dyDescent="0.2"/>
    <row r="3435" customFormat="1" x14ac:dyDescent="0.2"/>
    <row r="3436" customFormat="1" x14ac:dyDescent="0.2"/>
    <row r="3437" customFormat="1" x14ac:dyDescent="0.2"/>
    <row r="3438" customFormat="1" x14ac:dyDescent="0.2"/>
    <row r="3439" customFormat="1" x14ac:dyDescent="0.2"/>
    <row r="3440" customFormat="1" x14ac:dyDescent="0.2"/>
    <row r="3441" customFormat="1" x14ac:dyDescent="0.2"/>
    <row r="3442" customFormat="1" x14ac:dyDescent="0.2"/>
    <row r="3443" customFormat="1" x14ac:dyDescent="0.2"/>
    <row r="3444" customFormat="1" x14ac:dyDescent="0.2"/>
    <row r="3445" customFormat="1" x14ac:dyDescent="0.2"/>
    <row r="3446" customFormat="1" x14ac:dyDescent="0.2"/>
    <row r="3447" customFormat="1" x14ac:dyDescent="0.2"/>
    <row r="3448" customFormat="1" x14ac:dyDescent="0.2"/>
    <row r="3449" customFormat="1" x14ac:dyDescent="0.2"/>
    <row r="3450" customFormat="1" x14ac:dyDescent="0.2"/>
    <row r="3451" customFormat="1" x14ac:dyDescent="0.2"/>
    <row r="3452" customFormat="1" x14ac:dyDescent="0.2"/>
    <row r="3453" customFormat="1" x14ac:dyDescent="0.2"/>
    <row r="3454" customFormat="1" x14ac:dyDescent="0.2"/>
    <row r="3455" customFormat="1" x14ac:dyDescent="0.2"/>
    <row r="3456" customFormat="1" x14ac:dyDescent="0.2"/>
    <row r="3457" customFormat="1" x14ac:dyDescent="0.2"/>
    <row r="3458" customFormat="1" x14ac:dyDescent="0.2"/>
    <row r="3459" customFormat="1" x14ac:dyDescent="0.2"/>
    <row r="3460" customFormat="1" x14ac:dyDescent="0.2"/>
    <row r="3461" customFormat="1" x14ac:dyDescent="0.2"/>
    <row r="3462" customFormat="1" x14ac:dyDescent="0.2"/>
    <row r="3463" customFormat="1" x14ac:dyDescent="0.2"/>
    <row r="3464" customFormat="1" x14ac:dyDescent="0.2"/>
    <row r="3465" customFormat="1" x14ac:dyDescent="0.2"/>
    <row r="3466" customFormat="1" x14ac:dyDescent="0.2"/>
    <row r="3467" customFormat="1" x14ac:dyDescent="0.2"/>
    <row r="3468" customFormat="1" x14ac:dyDescent="0.2"/>
    <row r="3469" customFormat="1" x14ac:dyDescent="0.2"/>
    <row r="3470" customFormat="1" x14ac:dyDescent="0.2"/>
    <row r="3471" customFormat="1" x14ac:dyDescent="0.2"/>
    <row r="3472" customFormat="1" x14ac:dyDescent="0.2"/>
    <row r="3473" customFormat="1" x14ac:dyDescent="0.2"/>
    <row r="3474" customFormat="1" x14ac:dyDescent="0.2"/>
    <row r="3475" customFormat="1" x14ac:dyDescent="0.2"/>
    <row r="3476" customFormat="1" x14ac:dyDescent="0.2"/>
    <row r="3477" customFormat="1" x14ac:dyDescent="0.2"/>
    <row r="3478" customFormat="1" x14ac:dyDescent="0.2"/>
    <row r="3479" customFormat="1" x14ac:dyDescent="0.2"/>
    <row r="3480" customFormat="1" x14ac:dyDescent="0.2"/>
    <row r="3481" customFormat="1" x14ac:dyDescent="0.2"/>
    <row r="3482" customFormat="1" x14ac:dyDescent="0.2"/>
    <row r="3483" customFormat="1" x14ac:dyDescent="0.2"/>
    <row r="3484" customFormat="1" x14ac:dyDescent="0.2"/>
    <row r="3485" customFormat="1" x14ac:dyDescent="0.2"/>
    <row r="3486" customFormat="1" x14ac:dyDescent="0.2"/>
    <row r="3487" customFormat="1" x14ac:dyDescent="0.2"/>
    <row r="3488" customFormat="1" x14ac:dyDescent="0.2"/>
    <row r="3489" customFormat="1" x14ac:dyDescent="0.2"/>
    <row r="3490" customFormat="1" x14ac:dyDescent="0.2"/>
    <row r="3491" customFormat="1" x14ac:dyDescent="0.2"/>
    <row r="3492" customFormat="1" x14ac:dyDescent="0.2"/>
    <row r="3493" customFormat="1" x14ac:dyDescent="0.2"/>
    <row r="3494" customFormat="1" x14ac:dyDescent="0.2"/>
    <row r="3495" customFormat="1" x14ac:dyDescent="0.2"/>
    <row r="3496" customFormat="1" x14ac:dyDescent="0.2"/>
    <row r="3497" customFormat="1" x14ac:dyDescent="0.2"/>
    <row r="3498" customFormat="1" x14ac:dyDescent="0.2"/>
    <row r="3499" customFormat="1" x14ac:dyDescent="0.2"/>
    <row r="3500" customFormat="1" x14ac:dyDescent="0.2"/>
    <row r="3501" customFormat="1" x14ac:dyDescent="0.2"/>
    <row r="3502" customFormat="1" x14ac:dyDescent="0.2"/>
    <row r="3503" customFormat="1" x14ac:dyDescent="0.2"/>
    <row r="3504" customFormat="1" x14ac:dyDescent="0.2"/>
    <row r="3505" customFormat="1" x14ac:dyDescent="0.2"/>
    <row r="3506" customFormat="1" x14ac:dyDescent="0.2"/>
    <row r="3507" customFormat="1" x14ac:dyDescent="0.2"/>
    <row r="3508" customFormat="1" x14ac:dyDescent="0.2"/>
    <row r="3509" customFormat="1" x14ac:dyDescent="0.2"/>
    <row r="3510" customFormat="1" x14ac:dyDescent="0.2"/>
    <row r="3511" customFormat="1" x14ac:dyDescent="0.2"/>
    <row r="3512" customFormat="1" x14ac:dyDescent="0.2"/>
    <row r="3513" customFormat="1" x14ac:dyDescent="0.2"/>
    <row r="3514" customFormat="1" x14ac:dyDescent="0.2"/>
    <row r="3515" customFormat="1" x14ac:dyDescent="0.2"/>
    <row r="3516" customFormat="1" x14ac:dyDescent="0.2"/>
    <row r="3517" customFormat="1" x14ac:dyDescent="0.2"/>
    <row r="3518" customFormat="1" x14ac:dyDescent="0.2"/>
    <row r="3519" customFormat="1" x14ac:dyDescent="0.2"/>
    <row r="3520" customFormat="1" x14ac:dyDescent="0.2"/>
    <row r="3521" customFormat="1" x14ac:dyDescent="0.2"/>
    <row r="3522" customFormat="1" x14ac:dyDescent="0.2"/>
    <row r="3523" customFormat="1" x14ac:dyDescent="0.2"/>
    <row r="3524" customFormat="1" x14ac:dyDescent="0.2"/>
    <row r="3525" customFormat="1" x14ac:dyDescent="0.2"/>
    <row r="3526" customFormat="1" x14ac:dyDescent="0.2"/>
    <row r="3527" customFormat="1" x14ac:dyDescent="0.2"/>
    <row r="3528" customFormat="1" x14ac:dyDescent="0.2"/>
    <row r="3529" customFormat="1" x14ac:dyDescent="0.2"/>
    <row r="3530" customFormat="1" x14ac:dyDescent="0.2"/>
    <row r="3531" customFormat="1" x14ac:dyDescent="0.2"/>
    <row r="3532" customFormat="1" x14ac:dyDescent="0.2"/>
    <row r="3533" customFormat="1" x14ac:dyDescent="0.2"/>
    <row r="3534" customFormat="1" x14ac:dyDescent="0.2"/>
    <row r="3535" customFormat="1" x14ac:dyDescent="0.2"/>
    <row r="3536" customFormat="1" x14ac:dyDescent="0.2"/>
    <row r="3537" customFormat="1" x14ac:dyDescent="0.2"/>
    <row r="3538" customFormat="1" x14ac:dyDescent="0.2"/>
    <row r="3539" customFormat="1" x14ac:dyDescent="0.2"/>
    <row r="3540" customFormat="1" x14ac:dyDescent="0.2"/>
    <row r="3541" customFormat="1" x14ac:dyDescent="0.2"/>
    <row r="3542" customFormat="1" x14ac:dyDescent="0.2"/>
    <row r="3543" customFormat="1" x14ac:dyDescent="0.2"/>
    <row r="3544" customFormat="1" x14ac:dyDescent="0.2"/>
    <row r="3545" customFormat="1" x14ac:dyDescent="0.2"/>
    <row r="3546" customFormat="1" x14ac:dyDescent="0.2"/>
    <row r="3547" customFormat="1" x14ac:dyDescent="0.2"/>
    <row r="3548" customFormat="1" x14ac:dyDescent="0.2"/>
    <row r="3549" customFormat="1" x14ac:dyDescent="0.2"/>
    <row r="3550" customFormat="1" x14ac:dyDescent="0.2"/>
    <row r="3551" customFormat="1" x14ac:dyDescent="0.2"/>
    <row r="3552" customFormat="1" x14ac:dyDescent="0.2"/>
    <row r="3553" customFormat="1" x14ac:dyDescent="0.2"/>
    <row r="3554" customFormat="1" x14ac:dyDescent="0.2"/>
    <row r="3555" customFormat="1" x14ac:dyDescent="0.2"/>
    <row r="3556" customFormat="1" x14ac:dyDescent="0.2"/>
    <row r="3557" customFormat="1" x14ac:dyDescent="0.2"/>
    <row r="3558" customFormat="1" x14ac:dyDescent="0.2"/>
    <row r="3559" customFormat="1" x14ac:dyDescent="0.2"/>
    <row r="3560" customFormat="1" x14ac:dyDescent="0.2"/>
    <row r="3561" customFormat="1" x14ac:dyDescent="0.2"/>
    <row r="3562" customFormat="1" x14ac:dyDescent="0.2"/>
    <row r="3563" customFormat="1" x14ac:dyDescent="0.2"/>
    <row r="3564" customFormat="1" x14ac:dyDescent="0.2"/>
    <row r="3565" customFormat="1" x14ac:dyDescent="0.2"/>
    <row r="3566" customFormat="1" x14ac:dyDescent="0.2"/>
    <row r="3567" customFormat="1" x14ac:dyDescent="0.2"/>
    <row r="3568" customFormat="1" x14ac:dyDescent="0.2"/>
    <row r="3569" customFormat="1" x14ac:dyDescent="0.2"/>
    <row r="3570" customFormat="1" x14ac:dyDescent="0.2"/>
    <row r="3571" customFormat="1" x14ac:dyDescent="0.2"/>
    <row r="3572" customFormat="1" x14ac:dyDescent="0.2"/>
    <row r="3573" customFormat="1" x14ac:dyDescent="0.2"/>
    <row r="3574" customFormat="1" x14ac:dyDescent="0.2"/>
    <row r="3575" customFormat="1" x14ac:dyDescent="0.2"/>
    <row r="3576" customFormat="1" x14ac:dyDescent="0.2"/>
    <row r="3577" customFormat="1" x14ac:dyDescent="0.2"/>
    <row r="3578" customFormat="1" x14ac:dyDescent="0.2"/>
    <row r="3579" customFormat="1" x14ac:dyDescent="0.2"/>
    <row r="3580" customFormat="1" x14ac:dyDescent="0.2"/>
    <row r="3581" customFormat="1" x14ac:dyDescent="0.2"/>
    <row r="3582" customFormat="1" x14ac:dyDescent="0.2"/>
    <row r="3583" customFormat="1" x14ac:dyDescent="0.2"/>
    <row r="3584" customFormat="1" x14ac:dyDescent="0.2"/>
    <row r="3585" customFormat="1" x14ac:dyDescent="0.2"/>
    <row r="3586" customFormat="1" x14ac:dyDescent="0.2"/>
    <row r="3587" customFormat="1" x14ac:dyDescent="0.2"/>
    <row r="3588" customFormat="1" x14ac:dyDescent="0.2"/>
    <row r="3589" customFormat="1" x14ac:dyDescent="0.2"/>
    <row r="3590" customFormat="1" x14ac:dyDescent="0.2"/>
    <row r="3591" customFormat="1" x14ac:dyDescent="0.2"/>
    <row r="3592" customFormat="1" x14ac:dyDescent="0.2"/>
    <row r="3593" customFormat="1" x14ac:dyDescent="0.2"/>
    <row r="3594" customFormat="1" x14ac:dyDescent="0.2"/>
    <row r="3595" customFormat="1" x14ac:dyDescent="0.2"/>
    <row r="3596" customFormat="1" x14ac:dyDescent="0.2"/>
    <row r="3597" customFormat="1" x14ac:dyDescent="0.2"/>
    <row r="3598" customFormat="1" x14ac:dyDescent="0.2"/>
    <row r="3599" customFormat="1" x14ac:dyDescent="0.2"/>
    <row r="3600" customFormat="1" x14ac:dyDescent="0.2"/>
    <row r="3601" customFormat="1" x14ac:dyDescent="0.2"/>
    <row r="3602" customFormat="1" x14ac:dyDescent="0.2"/>
    <row r="3603" customFormat="1" x14ac:dyDescent="0.2"/>
    <row r="3604" customFormat="1" x14ac:dyDescent="0.2"/>
    <row r="3605" customFormat="1" x14ac:dyDescent="0.2"/>
    <row r="3606" customFormat="1" x14ac:dyDescent="0.2"/>
    <row r="3607" customFormat="1" x14ac:dyDescent="0.2"/>
    <row r="3608" customFormat="1" x14ac:dyDescent="0.2"/>
    <row r="3609" customFormat="1" x14ac:dyDescent="0.2"/>
    <row r="3610" customFormat="1" x14ac:dyDescent="0.2"/>
    <row r="3611" customFormat="1" x14ac:dyDescent="0.2"/>
    <row r="3612" customFormat="1" x14ac:dyDescent="0.2"/>
    <row r="3613" customFormat="1" x14ac:dyDescent="0.2"/>
    <row r="3614" customFormat="1" x14ac:dyDescent="0.2"/>
    <row r="3615" customFormat="1" x14ac:dyDescent="0.2"/>
    <row r="3616" customFormat="1" x14ac:dyDescent="0.2"/>
    <row r="3617" customFormat="1" x14ac:dyDescent="0.2"/>
    <row r="3618" customFormat="1" x14ac:dyDescent="0.2"/>
    <row r="3619" customFormat="1" x14ac:dyDescent="0.2"/>
    <row r="3620" customFormat="1" x14ac:dyDescent="0.2"/>
    <row r="3621" customFormat="1" x14ac:dyDescent="0.2"/>
    <row r="3622" customFormat="1" x14ac:dyDescent="0.2"/>
    <row r="3623" customFormat="1" x14ac:dyDescent="0.2"/>
    <row r="3624" customFormat="1" x14ac:dyDescent="0.2"/>
    <row r="3625" customFormat="1" x14ac:dyDescent="0.2"/>
    <row r="3626" customFormat="1" x14ac:dyDescent="0.2"/>
    <row r="3627" customFormat="1" x14ac:dyDescent="0.2"/>
    <row r="3628" customFormat="1" x14ac:dyDescent="0.2"/>
    <row r="3629" customFormat="1" x14ac:dyDescent="0.2"/>
    <row r="3630" customFormat="1" x14ac:dyDescent="0.2"/>
    <row r="3631" customFormat="1" x14ac:dyDescent="0.2"/>
    <row r="3632" customFormat="1" x14ac:dyDescent="0.2"/>
    <row r="3633" customFormat="1" x14ac:dyDescent="0.2"/>
    <row r="3634" customFormat="1" x14ac:dyDescent="0.2"/>
    <row r="3635" customFormat="1" x14ac:dyDescent="0.2"/>
    <row r="3636" customFormat="1" x14ac:dyDescent="0.2"/>
    <row r="3637" customFormat="1" x14ac:dyDescent="0.2"/>
    <row r="3638" customFormat="1" x14ac:dyDescent="0.2"/>
    <row r="3639" customFormat="1" x14ac:dyDescent="0.2"/>
    <row r="3640" customFormat="1" x14ac:dyDescent="0.2"/>
    <row r="3641" customFormat="1" x14ac:dyDescent="0.2"/>
    <row r="3642" customFormat="1" x14ac:dyDescent="0.2"/>
    <row r="3643" customFormat="1" x14ac:dyDescent="0.2"/>
    <row r="3644" customFormat="1" x14ac:dyDescent="0.2"/>
    <row r="3645" customFormat="1" x14ac:dyDescent="0.2"/>
    <row r="3646" customFormat="1" x14ac:dyDescent="0.2"/>
    <row r="3647" customFormat="1" x14ac:dyDescent="0.2"/>
    <row r="3648" customFormat="1" x14ac:dyDescent="0.2"/>
    <row r="3649" customFormat="1" x14ac:dyDescent="0.2"/>
    <row r="3650" customFormat="1" x14ac:dyDescent="0.2"/>
    <row r="3651" customFormat="1" x14ac:dyDescent="0.2"/>
    <row r="3652" customFormat="1" x14ac:dyDescent="0.2"/>
    <row r="3653" customFormat="1" x14ac:dyDescent="0.2"/>
    <row r="3654" customFormat="1" x14ac:dyDescent="0.2"/>
    <row r="3655" customFormat="1" x14ac:dyDescent="0.2"/>
    <row r="3656" customFormat="1" x14ac:dyDescent="0.2"/>
    <row r="3657" customFormat="1" x14ac:dyDescent="0.2"/>
    <row r="3658" customFormat="1" x14ac:dyDescent="0.2"/>
    <row r="3659" customFormat="1" x14ac:dyDescent="0.2"/>
    <row r="3660" customFormat="1" x14ac:dyDescent="0.2"/>
    <row r="3661" customFormat="1" x14ac:dyDescent="0.2"/>
    <row r="3662" customFormat="1" x14ac:dyDescent="0.2"/>
    <row r="3663" customFormat="1" x14ac:dyDescent="0.2"/>
    <row r="3664" customFormat="1" x14ac:dyDescent="0.2"/>
    <row r="3665" customFormat="1" x14ac:dyDescent="0.2"/>
    <row r="3666" customFormat="1" x14ac:dyDescent="0.2"/>
    <row r="3667" customFormat="1" x14ac:dyDescent="0.2"/>
    <row r="3668" customFormat="1" x14ac:dyDescent="0.2"/>
    <row r="3669" customFormat="1" x14ac:dyDescent="0.2"/>
    <row r="3670" customFormat="1" x14ac:dyDescent="0.2"/>
    <row r="3671" customFormat="1" x14ac:dyDescent="0.2"/>
    <row r="3672" customFormat="1" x14ac:dyDescent="0.2"/>
    <row r="3673" customFormat="1" x14ac:dyDescent="0.2"/>
    <row r="3674" customFormat="1" x14ac:dyDescent="0.2"/>
    <row r="3675" customFormat="1" x14ac:dyDescent="0.2"/>
    <row r="3676" customFormat="1" x14ac:dyDescent="0.2"/>
    <row r="3677" customFormat="1" x14ac:dyDescent="0.2"/>
    <row r="3678" customFormat="1" x14ac:dyDescent="0.2"/>
    <row r="3679" customFormat="1" x14ac:dyDescent="0.2"/>
    <row r="3680" customFormat="1" x14ac:dyDescent="0.2"/>
    <row r="3681" customFormat="1" x14ac:dyDescent="0.2"/>
    <row r="3682" customFormat="1" x14ac:dyDescent="0.2"/>
    <row r="3683" customFormat="1" x14ac:dyDescent="0.2"/>
    <row r="3684" customFormat="1" x14ac:dyDescent="0.2"/>
    <row r="3685" customFormat="1" x14ac:dyDescent="0.2"/>
    <row r="3686" customFormat="1" x14ac:dyDescent="0.2"/>
    <row r="3687" customFormat="1" x14ac:dyDescent="0.2"/>
    <row r="3688" customFormat="1" x14ac:dyDescent="0.2"/>
    <row r="3689" customFormat="1" x14ac:dyDescent="0.2"/>
    <row r="3690" customFormat="1" x14ac:dyDescent="0.2"/>
    <row r="3691" customFormat="1" x14ac:dyDescent="0.2"/>
    <row r="3692" customFormat="1" x14ac:dyDescent="0.2"/>
    <row r="3693" customFormat="1" x14ac:dyDescent="0.2"/>
    <row r="3694" customFormat="1" x14ac:dyDescent="0.2"/>
    <row r="3695" customFormat="1" x14ac:dyDescent="0.2"/>
    <row r="3696" customFormat="1" x14ac:dyDescent="0.2"/>
    <row r="3697" customFormat="1" x14ac:dyDescent="0.2"/>
    <row r="3698" customFormat="1" x14ac:dyDescent="0.2"/>
    <row r="3699" customFormat="1" x14ac:dyDescent="0.2"/>
    <row r="3700" customFormat="1" x14ac:dyDescent="0.2"/>
    <row r="3701" customFormat="1" x14ac:dyDescent="0.2"/>
    <row r="3702" customFormat="1" x14ac:dyDescent="0.2"/>
    <row r="3703" customFormat="1" x14ac:dyDescent="0.2"/>
    <row r="3704" customFormat="1" x14ac:dyDescent="0.2"/>
    <row r="3705" customFormat="1" x14ac:dyDescent="0.2"/>
    <row r="3706" customFormat="1" x14ac:dyDescent="0.2"/>
    <row r="3707" customFormat="1" x14ac:dyDescent="0.2"/>
    <row r="3708" customFormat="1" x14ac:dyDescent="0.2"/>
    <row r="3709" customFormat="1" x14ac:dyDescent="0.2"/>
    <row r="3710" customFormat="1" x14ac:dyDescent="0.2"/>
    <row r="3711" customFormat="1" x14ac:dyDescent="0.2"/>
    <row r="3712" customFormat="1" x14ac:dyDescent="0.2"/>
    <row r="3713" customFormat="1" x14ac:dyDescent="0.2"/>
    <row r="3714" customFormat="1" x14ac:dyDescent="0.2"/>
    <row r="3715" customFormat="1" x14ac:dyDescent="0.2"/>
    <row r="3716" customFormat="1" x14ac:dyDescent="0.2"/>
    <row r="3717" customFormat="1" x14ac:dyDescent="0.2"/>
    <row r="3718" customFormat="1" x14ac:dyDescent="0.2"/>
    <row r="3719" customFormat="1" x14ac:dyDescent="0.2"/>
    <row r="3720" customFormat="1" x14ac:dyDescent="0.2"/>
    <row r="3721" customFormat="1" x14ac:dyDescent="0.2"/>
    <row r="3722" customFormat="1" x14ac:dyDescent="0.2"/>
    <row r="3723" customFormat="1" x14ac:dyDescent="0.2"/>
    <row r="3724" customFormat="1" x14ac:dyDescent="0.2"/>
    <row r="3725" customFormat="1" x14ac:dyDescent="0.2"/>
    <row r="3726" customFormat="1" x14ac:dyDescent="0.2"/>
    <row r="3727" customFormat="1" x14ac:dyDescent="0.2"/>
    <row r="3728" customFormat="1" x14ac:dyDescent="0.2"/>
    <row r="3729" customFormat="1" x14ac:dyDescent="0.2"/>
    <row r="3730" customFormat="1" x14ac:dyDescent="0.2"/>
    <row r="3731" customFormat="1" x14ac:dyDescent="0.2"/>
    <row r="3732" customFormat="1" x14ac:dyDescent="0.2"/>
    <row r="3733" customFormat="1" x14ac:dyDescent="0.2"/>
    <row r="3734" customFormat="1" x14ac:dyDescent="0.2"/>
    <row r="3735" customFormat="1" x14ac:dyDescent="0.2"/>
    <row r="3736" customFormat="1" x14ac:dyDescent="0.2"/>
    <row r="3737" customFormat="1" x14ac:dyDescent="0.2"/>
    <row r="3738" customFormat="1" x14ac:dyDescent="0.2"/>
    <row r="3739" customFormat="1" x14ac:dyDescent="0.2"/>
    <row r="3740" customFormat="1" x14ac:dyDescent="0.2"/>
    <row r="3741" customFormat="1" x14ac:dyDescent="0.2"/>
    <row r="3742" customFormat="1" x14ac:dyDescent="0.2"/>
    <row r="3743" customFormat="1" x14ac:dyDescent="0.2"/>
    <row r="3744" customFormat="1" x14ac:dyDescent="0.2"/>
    <row r="3745" customFormat="1" x14ac:dyDescent="0.2"/>
    <row r="3746" customFormat="1" x14ac:dyDescent="0.2"/>
    <row r="3747" customFormat="1" x14ac:dyDescent="0.2"/>
    <row r="3748" customFormat="1" x14ac:dyDescent="0.2"/>
    <row r="3749" customFormat="1" x14ac:dyDescent="0.2"/>
    <row r="3750" customFormat="1" x14ac:dyDescent="0.2"/>
    <row r="3751" customFormat="1" x14ac:dyDescent="0.2"/>
    <row r="3752" customFormat="1" x14ac:dyDescent="0.2"/>
    <row r="3753" customFormat="1" x14ac:dyDescent="0.2"/>
    <row r="3754" customFormat="1" x14ac:dyDescent="0.2"/>
    <row r="3755" customFormat="1" x14ac:dyDescent="0.2"/>
    <row r="3756" customFormat="1" x14ac:dyDescent="0.2"/>
    <row r="3757" customFormat="1" x14ac:dyDescent="0.2"/>
    <row r="3758" customFormat="1" x14ac:dyDescent="0.2"/>
    <row r="3759" customFormat="1" x14ac:dyDescent="0.2"/>
    <row r="3760" customFormat="1" x14ac:dyDescent="0.2"/>
    <row r="3761" customFormat="1" x14ac:dyDescent="0.2"/>
    <row r="3762" customFormat="1" x14ac:dyDescent="0.2"/>
    <row r="3763" customFormat="1" x14ac:dyDescent="0.2"/>
    <row r="3764" customFormat="1" x14ac:dyDescent="0.2"/>
    <row r="3765" customFormat="1" x14ac:dyDescent="0.2"/>
    <row r="3766" customFormat="1" x14ac:dyDescent="0.2"/>
    <row r="3767" customFormat="1" x14ac:dyDescent="0.2"/>
    <row r="3768" customFormat="1" x14ac:dyDescent="0.2"/>
    <row r="3769" customFormat="1" x14ac:dyDescent="0.2"/>
    <row r="3770" customFormat="1" x14ac:dyDescent="0.2"/>
    <row r="3771" customFormat="1" x14ac:dyDescent="0.2"/>
    <row r="3772" customFormat="1" x14ac:dyDescent="0.2"/>
    <row r="3773" customFormat="1" x14ac:dyDescent="0.2"/>
    <row r="3774" customFormat="1" x14ac:dyDescent="0.2"/>
    <row r="3775" customFormat="1" x14ac:dyDescent="0.2"/>
    <row r="3776" customFormat="1" x14ac:dyDescent="0.2"/>
    <row r="3777" customFormat="1" x14ac:dyDescent="0.2"/>
    <row r="3778" customFormat="1" x14ac:dyDescent="0.2"/>
    <row r="3779" customFormat="1" x14ac:dyDescent="0.2"/>
    <row r="3780" customFormat="1" x14ac:dyDescent="0.2"/>
    <row r="3781" customFormat="1" x14ac:dyDescent="0.2"/>
    <row r="3782" customFormat="1" x14ac:dyDescent="0.2"/>
    <row r="3783" customFormat="1" x14ac:dyDescent="0.2"/>
    <row r="3784" customFormat="1" x14ac:dyDescent="0.2"/>
    <row r="3785" customFormat="1" x14ac:dyDescent="0.2"/>
    <row r="3786" customFormat="1" x14ac:dyDescent="0.2"/>
    <row r="3787" customFormat="1" x14ac:dyDescent="0.2"/>
    <row r="3788" customFormat="1" x14ac:dyDescent="0.2"/>
    <row r="3789" customFormat="1" x14ac:dyDescent="0.2"/>
    <row r="3790" customFormat="1" x14ac:dyDescent="0.2"/>
    <row r="3791" customFormat="1" x14ac:dyDescent="0.2"/>
    <row r="3792" customFormat="1" x14ac:dyDescent="0.2"/>
    <row r="3793" customFormat="1" x14ac:dyDescent="0.2"/>
    <row r="3794" customFormat="1" x14ac:dyDescent="0.2"/>
    <row r="3795" customFormat="1" x14ac:dyDescent="0.2"/>
    <row r="3796" customFormat="1" x14ac:dyDescent="0.2"/>
    <row r="3797" customFormat="1" x14ac:dyDescent="0.2"/>
    <row r="3798" customFormat="1" x14ac:dyDescent="0.2"/>
    <row r="3799" customFormat="1" x14ac:dyDescent="0.2"/>
    <row r="3800" customFormat="1" x14ac:dyDescent="0.2"/>
    <row r="3801" customFormat="1" x14ac:dyDescent="0.2"/>
    <row r="3802" customFormat="1" x14ac:dyDescent="0.2"/>
    <row r="3803" customFormat="1" x14ac:dyDescent="0.2"/>
    <row r="3804" customFormat="1" x14ac:dyDescent="0.2"/>
    <row r="3805" customFormat="1" x14ac:dyDescent="0.2"/>
    <row r="3806" customFormat="1" x14ac:dyDescent="0.2"/>
    <row r="3807" customFormat="1" x14ac:dyDescent="0.2"/>
    <row r="3808" customFormat="1" x14ac:dyDescent="0.2"/>
    <row r="3809" customFormat="1" x14ac:dyDescent="0.2"/>
    <row r="3810" customFormat="1" x14ac:dyDescent="0.2"/>
    <row r="3811" customFormat="1" x14ac:dyDescent="0.2"/>
    <row r="3812" customFormat="1" x14ac:dyDescent="0.2"/>
    <row r="3813" customFormat="1" x14ac:dyDescent="0.2"/>
    <row r="3814" customFormat="1" x14ac:dyDescent="0.2"/>
    <row r="3815" customFormat="1" x14ac:dyDescent="0.2"/>
    <row r="3816" customFormat="1" x14ac:dyDescent="0.2"/>
    <row r="3817" customFormat="1" x14ac:dyDescent="0.2"/>
    <row r="3818" customFormat="1" x14ac:dyDescent="0.2"/>
    <row r="3819" customFormat="1" x14ac:dyDescent="0.2"/>
    <row r="3820" customFormat="1" x14ac:dyDescent="0.2"/>
    <row r="3821" customFormat="1" x14ac:dyDescent="0.2"/>
    <row r="3822" customFormat="1" x14ac:dyDescent="0.2"/>
    <row r="3823" customFormat="1" x14ac:dyDescent="0.2"/>
    <row r="3824" customFormat="1" x14ac:dyDescent="0.2"/>
    <row r="3825" customFormat="1" x14ac:dyDescent="0.2"/>
    <row r="3826" customFormat="1" x14ac:dyDescent="0.2"/>
    <row r="3827" customFormat="1" x14ac:dyDescent="0.2"/>
    <row r="3828" customFormat="1" x14ac:dyDescent="0.2"/>
    <row r="3829" customFormat="1" x14ac:dyDescent="0.2"/>
    <row r="3830" customFormat="1" x14ac:dyDescent="0.2"/>
    <row r="3831" customFormat="1" x14ac:dyDescent="0.2"/>
    <row r="3832" customFormat="1" x14ac:dyDescent="0.2"/>
    <row r="3833" customFormat="1" x14ac:dyDescent="0.2"/>
    <row r="3834" customFormat="1" x14ac:dyDescent="0.2"/>
    <row r="3835" customFormat="1" x14ac:dyDescent="0.2"/>
    <row r="3836" customFormat="1" x14ac:dyDescent="0.2"/>
    <row r="3837" customFormat="1" x14ac:dyDescent="0.2"/>
    <row r="3838" customFormat="1" x14ac:dyDescent="0.2"/>
    <row r="3839" customFormat="1" x14ac:dyDescent="0.2"/>
    <row r="3840" customFormat="1" x14ac:dyDescent="0.2"/>
    <row r="3841" customFormat="1" x14ac:dyDescent="0.2"/>
    <row r="3842" customFormat="1" x14ac:dyDescent="0.2"/>
    <row r="3843" customFormat="1" x14ac:dyDescent="0.2"/>
    <row r="3844" customFormat="1" x14ac:dyDescent="0.2"/>
    <row r="3845" customFormat="1" x14ac:dyDescent="0.2"/>
    <row r="3846" customFormat="1" x14ac:dyDescent="0.2"/>
    <row r="3847" customFormat="1" x14ac:dyDescent="0.2"/>
    <row r="3848" customFormat="1" x14ac:dyDescent="0.2"/>
    <row r="3849" customFormat="1" x14ac:dyDescent="0.2"/>
    <row r="3850" customFormat="1" x14ac:dyDescent="0.2"/>
    <row r="3851" customFormat="1" x14ac:dyDescent="0.2"/>
    <row r="3852" customFormat="1" x14ac:dyDescent="0.2"/>
    <row r="3853" customFormat="1" x14ac:dyDescent="0.2"/>
    <row r="3854" customFormat="1" x14ac:dyDescent="0.2"/>
    <row r="3855" customFormat="1" x14ac:dyDescent="0.2"/>
    <row r="3856" customFormat="1" x14ac:dyDescent="0.2"/>
    <row r="3857" customFormat="1" x14ac:dyDescent="0.2"/>
    <row r="3858" customFormat="1" x14ac:dyDescent="0.2"/>
    <row r="3859" customFormat="1" x14ac:dyDescent="0.2"/>
    <row r="3860" customFormat="1" x14ac:dyDescent="0.2"/>
    <row r="3861" customFormat="1" x14ac:dyDescent="0.2"/>
    <row r="3862" customFormat="1" x14ac:dyDescent="0.2"/>
    <row r="3863" customFormat="1" x14ac:dyDescent="0.2"/>
    <row r="3864" customFormat="1" x14ac:dyDescent="0.2"/>
    <row r="3865" customFormat="1" x14ac:dyDescent="0.2"/>
    <row r="3866" customFormat="1" x14ac:dyDescent="0.2"/>
    <row r="3867" customFormat="1" x14ac:dyDescent="0.2"/>
    <row r="3868" customFormat="1" x14ac:dyDescent="0.2"/>
    <row r="3869" customFormat="1" x14ac:dyDescent="0.2"/>
    <row r="3870" customFormat="1" x14ac:dyDescent="0.2"/>
    <row r="3871" customFormat="1" x14ac:dyDescent="0.2"/>
    <row r="3872" customFormat="1" x14ac:dyDescent="0.2"/>
    <row r="3873" customFormat="1" x14ac:dyDescent="0.2"/>
    <row r="3874" customFormat="1" x14ac:dyDescent="0.2"/>
    <row r="3875" customFormat="1" x14ac:dyDescent="0.2"/>
    <row r="3876" customFormat="1" x14ac:dyDescent="0.2"/>
    <row r="3877" customFormat="1" x14ac:dyDescent="0.2"/>
    <row r="3878" customFormat="1" x14ac:dyDescent="0.2"/>
    <row r="3879" customFormat="1" x14ac:dyDescent="0.2"/>
    <row r="3880" customFormat="1" x14ac:dyDescent="0.2"/>
    <row r="3881" customFormat="1" x14ac:dyDescent="0.2"/>
    <row r="3882" customFormat="1" x14ac:dyDescent="0.2"/>
    <row r="3883" customFormat="1" x14ac:dyDescent="0.2"/>
    <row r="3884" customFormat="1" x14ac:dyDescent="0.2"/>
    <row r="3885" customFormat="1" x14ac:dyDescent="0.2"/>
    <row r="3886" customFormat="1" x14ac:dyDescent="0.2"/>
    <row r="3887" customFormat="1" x14ac:dyDescent="0.2"/>
    <row r="3888" customFormat="1" x14ac:dyDescent="0.2"/>
    <row r="3889" customFormat="1" x14ac:dyDescent="0.2"/>
    <row r="3890" customFormat="1" x14ac:dyDescent="0.2"/>
    <row r="3891" customFormat="1" x14ac:dyDescent="0.2"/>
    <row r="3892" customFormat="1" x14ac:dyDescent="0.2"/>
    <row r="3893" customFormat="1" x14ac:dyDescent="0.2"/>
    <row r="3894" customFormat="1" x14ac:dyDescent="0.2"/>
    <row r="3895" customFormat="1" x14ac:dyDescent="0.2"/>
    <row r="3896" customFormat="1" x14ac:dyDescent="0.2"/>
    <row r="3897" customFormat="1" x14ac:dyDescent="0.2"/>
    <row r="3898" customFormat="1" x14ac:dyDescent="0.2"/>
    <row r="3899" customFormat="1" x14ac:dyDescent="0.2"/>
    <row r="3900" customFormat="1" x14ac:dyDescent="0.2"/>
    <row r="3901" customFormat="1" x14ac:dyDescent="0.2"/>
    <row r="3902" customFormat="1" x14ac:dyDescent="0.2"/>
    <row r="3903" customFormat="1" x14ac:dyDescent="0.2"/>
    <row r="3904" customFormat="1" x14ac:dyDescent="0.2"/>
    <row r="3905" customFormat="1" x14ac:dyDescent="0.2"/>
    <row r="3906" customFormat="1" x14ac:dyDescent="0.2"/>
    <row r="3907" customFormat="1" x14ac:dyDescent="0.2"/>
    <row r="3908" customFormat="1" x14ac:dyDescent="0.2"/>
    <row r="3909" customFormat="1" x14ac:dyDescent="0.2"/>
    <row r="3910" customFormat="1" x14ac:dyDescent="0.2"/>
    <row r="3911" customFormat="1" x14ac:dyDescent="0.2"/>
    <row r="3912" customFormat="1" x14ac:dyDescent="0.2"/>
    <row r="3913" customFormat="1" x14ac:dyDescent="0.2"/>
    <row r="3914" customFormat="1" x14ac:dyDescent="0.2"/>
    <row r="3915" customFormat="1" x14ac:dyDescent="0.2"/>
    <row r="3916" customFormat="1" x14ac:dyDescent="0.2"/>
    <row r="3917" customFormat="1" x14ac:dyDescent="0.2"/>
    <row r="3918" customFormat="1" x14ac:dyDescent="0.2"/>
    <row r="3919" customFormat="1" x14ac:dyDescent="0.2"/>
    <row r="3920" customFormat="1" x14ac:dyDescent="0.2"/>
    <row r="3921" customFormat="1" x14ac:dyDescent="0.2"/>
    <row r="3922" customFormat="1" x14ac:dyDescent="0.2"/>
    <row r="3923" customFormat="1" x14ac:dyDescent="0.2"/>
    <row r="3924" customFormat="1" x14ac:dyDescent="0.2"/>
    <row r="3925" customFormat="1" x14ac:dyDescent="0.2"/>
    <row r="3926" customFormat="1" x14ac:dyDescent="0.2"/>
    <row r="3927" customFormat="1" x14ac:dyDescent="0.2"/>
    <row r="3928" customFormat="1" x14ac:dyDescent="0.2"/>
    <row r="3929" customFormat="1" x14ac:dyDescent="0.2"/>
    <row r="3930" customFormat="1" x14ac:dyDescent="0.2"/>
    <row r="3931" customFormat="1" x14ac:dyDescent="0.2"/>
    <row r="3932" customFormat="1" x14ac:dyDescent="0.2"/>
    <row r="3933" customFormat="1" x14ac:dyDescent="0.2"/>
    <row r="3934" customFormat="1" x14ac:dyDescent="0.2"/>
    <row r="3935" customFormat="1" x14ac:dyDescent="0.2"/>
    <row r="3936" customFormat="1" x14ac:dyDescent="0.2"/>
    <row r="3937" customFormat="1" x14ac:dyDescent="0.2"/>
    <row r="3938" customFormat="1" x14ac:dyDescent="0.2"/>
    <row r="3939" customFormat="1" x14ac:dyDescent="0.2"/>
    <row r="3940" customFormat="1" x14ac:dyDescent="0.2"/>
    <row r="3941" customFormat="1" x14ac:dyDescent="0.2"/>
    <row r="3942" customFormat="1" x14ac:dyDescent="0.2"/>
    <row r="3943" customFormat="1" x14ac:dyDescent="0.2"/>
    <row r="3944" customFormat="1" x14ac:dyDescent="0.2"/>
    <row r="3945" customFormat="1" x14ac:dyDescent="0.2"/>
    <row r="3946" customFormat="1" x14ac:dyDescent="0.2"/>
    <row r="3947" customFormat="1" x14ac:dyDescent="0.2"/>
    <row r="3948" customFormat="1" x14ac:dyDescent="0.2"/>
    <row r="3949" customFormat="1" x14ac:dyDescent="0.2"/>
    <row r="3950" customFormat="1" x14ac:dyDescent="0.2"/>
    <row r="3951" customFormat="1" x14ac:dyDescent="0.2"/>
    <row r="3952" customFormat="1" x14ac:dyDescent="0.2"/>
    <row r="3953" customFormat="1" x14ac:dyDescent="0.2"/>
    <row r="3954" customFormat="1" x14ac:dyDescent="0.2"/>
    <row r="3955" customFormat="1" x14ac:dyDescent="0.2"/>
    <row r="3956" customFormat="1" x14ac:dyDescent="0.2"/>
    <row r="3957" customFormat="1" x14ac:dyDescent="0.2"/>
    <row r="3958" customFormat="1" x14ac:dyDescent="0.2"/>
    <row r="3959" customFormat="1" x14ac:dyDescent="0.2"/>
    <row r="3960" customFormat="1" x14ac:dyDescent="0.2"/>
    <row r="3961" customFormat="1" x14ac:dyDescent="0.2"/>
    <row r="3962" customFormat="1" x14ac:dyDescent="0.2"/>
    <row r="3963" customFormat="1" x14ac:dyDescent="0.2"/>
    <row r="3964" customFormat="1" x14ac:dyDescent="0.2"/>
    <row r="3965" customFormat="1" x14ac:dyDescent="0.2"/>
    <row r="3966" customFormat="1" x14ac:dyDescent="0.2"/>
    <row r="3967" customFormat="1" x14ac:dyDescent="0.2"/>
    <row r="3968" customFormat="1" x14ac:dyDescent="0.2"/>
    <row r="3969" customFormat="1" x14ac:dyDescent="0.2"/>
    <row r="3970" customFormat="1" x14ac:dyDescent="0.2"/>
    <row r="3971" customFormat="1" x14ac:dyDescent="0.2"/>
    <row r="3972" customFormat="1" x14ac:dyDescent="0.2"/>
    <row r="3973" customFormat="1" x14ac:dyDescent="0.2"/>
    <row r="3974" customFormat="1" x14ac:dyDescent="0.2"/>
    <row r="3975" customFormat="1" x14ac:dyDescent="0.2"/>
    <row r="3976" customFormat="1" x14ac:dyDescent="0.2"/>
    <row r="3977" customFormat="1" x14ac:dyDescent="0.2"/>
    <row r="3978" customFormat="1" x14ac:dyDescent="0.2"/>
    <row r="3979" customFormat="1" x14ac:dyDescent="0.2"/>
    <row r="3980" customFormat="1" x14ac:dyDescent="0.2"/>
    <row r="3981" customFormat="1" x14ac:dyDescent="0.2"/>
    <row r="3982" customFormat="1" x14ac:dyDescent="0.2"/>
    <row r="3983" customFormat="1" x14ac:dyDescent="0.2"/>
    <row r="3984" customFormat="1" x14ac:dyDescent="0.2"/>
    <row r="3985" customFormat="1" x14ac:dyDescent="0.2"/>
    <row r="3986" customFormat="1" x14ac:dyDescent="0.2"/>
    <row r="3987" customFormat="1" x14ac:dyDescent="0.2"/>
    <row r="3988" customFormat="1" x14ac:dyDescent="0.2"/>
    <row r="3989" customFormat="1" x14ac:dyDescent="0.2"/>
    <row r="3990" customFormat="1" x14ac:dyDescent="0.2"/>
    <row r="3991" customFormat="1" x14ac:dyDescent="0.2"/>
    <row r="3992" customFormat="1" x14ac:dyDescent="0.2"/>
    <row r="3993" customFormat="1" x14ac:dyDescent="0.2"/>
    <row r="3994" customFormat="1" x14ac:dyDescent="0.2"/>
    <row r="3995" customFormat="1" x14ac:dyDescent="0.2"/>
    <row r="3996" customFormat="1" x14ac:dyDescent="0.2"/>
    <row r="3997" customFormat="1" x14ac:dyDescent="0.2"/>
    <row r="3998" customFormat="1" x14ac:dyDescent="0.2"/>
    <row r="3999" customFormat="1" x14ac:dyDescent="0.2"/>
    <row r="4000" customFormat="1" x14ac:dyDescent="0.2"/>
    <row r="4001" customFormat="1" x14ac:dyDescent="0.2"/>
    <row r="4002" customFormat="1" x14ac:dyDescent="0.2"/>
    <row r="4003" customFormat="1" x14ac:dyDescent="0.2"/>
    <row r="4004" customFormat="1" x14ac:dyDescent="0.2"/>
    <row r="4005" customFormat="1" x14ac:dyDescent="0.2"/>
    <row r="4006" customFormat="1" x14ac:dyDescent="0.2"/>
    <row r="4007" customFormat="1" x14ac:dyDescent="0.2"/>
    <row r="4008" customFormat="1" x14ac:dyDescent="0.2"/>
    <row r="4009" customFormat="1" x14ac:dyDescent="0.2"/>
    <row r="4010" customFormat="1" x14ac:dyDescent="0.2"/>
    <row r="4011" customFormat="1" x14ac:dyDescent="0.2"/>
    <row r="4012" customFormat="1" x14ac:dyDescent="0.2"/>
    <row r="4013" customFormat="1" x14ac:dyDescent="0.2"/>
    <row r="4014" customFormat="1" x14ac:dyDescent="0.2"/>
    <row r="4015" customFormat="1" x14ac:dyDescent="0.2"/>
    <row r="4016" customFormat="1" x14ac:dyDescent="0.2"/>
    <row r="4017" customFormat="1" x14ac:dyDescent="0.2"/>
    <row r="4018" customFormat="1" x14ac:dyDescent="0.2"/>
    <row r="4019" customFormat="1" x14ac:dyDescent="0.2"/>
    <row r="4020" customFormat="1" x14ac:dyDescent="0.2"/>
    <row r="4021" customFormat="1" x14ac:dyDescent="0.2"/>
    <row r="4022" customFormat="1" x14ac:dyDescent="0.2"/>
    <row r="4023" customFormat="1" x14ac:dyDescent="0.2"/>
    <row r="4024" customFormat="1" x14ac:dyDescent="0.2"/>
    <row r="4025" customFormat="1" x14ac:dyDescent="0.2"/>
    <row r="4026" customFormat="1" x14ac:dyDescent="0.2"/>
    <row r="4027" customFormat="1" x14ac:dyDescent="0.2"/>
    <row r="4028" customFormat="1" x14ac:dyDescent="0.2"/>
    <row r="4029" customFormat="1" x14ac:dyDescent="0.2"/>
    <row r="4030" customFormat="1" x14ac:dyDescent="0.2"/>
    <row r="4031" customFormat="1" x14ac:dyDescent="0.2"/>
    <row r="4032" customFormat="1" x14ac:dyDescent="0.2"/>
    <row r="4033" customFormat="1" x14ac:dyDescent="0.2"/>
    <row r="4034" customFormat="1" x14ac:dyDescent="0.2"/>
    <row r="4035" customFormat="1" x14ac:dyDescent="0.2"/>
    <row r="4036" customFormat="1" x14ac:dyDescent="0.2"/>
    <row r="4037" customFormat="1" x14ac:dyDescent="0.2"/>
    <row r="4038" customFormat="1" x14ac:dyDescent="0.2"/>
    <row r="4039" customFormat="1" x14ac:dyDescent="0.2"/>
    <row r="4040" customFormat="1" x14ac:dyDescent="0.2"/>
    <row r="4041" customFormat="1" x14ac:dyDescent="0.2"/>
    <row r="4042" customFormat="1" x14ac:dyDescent="0.2"/>
    <row r="4043" customFormat="1" x14ac:dyDescent="0.2"/>
    <row r="4044" customFormat="1" x14ac:dyDescent="0.2"/>
    <row r="4045" customFormat="1" x14ac:dyDescent="0.2"/>
    <row r="4046" customFormat="1" x14ac:dyDescent="0.2"/>
    <row r="4047" customFormat="1" x14ac:dyDescent="0.2"/>
    <row r="4048" customFormat="1" x14ac:dyDescent="0.2"/>
    <row r="4049" customFormat="1" x14ac:dyDescent="0.2"/>
    <row r="4050" customFormat="1" x14ac:dyDescent="0.2"/>
    <row r="4051" customFormat="1" x14ac:dyDescent="0.2"/>
    <row r="4052" customFormat="1" x14ac:dyDescent="0.2"/>
    <row r="4053" customFormat="1" x14ac:dyDescent="0.2"/>
    <row r="4054" customFormat="1" x14ac:dyDescent="0.2"/>
    <row r="4055" customFormat="1" x14ac:dyDescent="0.2"/>
    <row r="4056" customFormat="1" x14ac:dyDescent="0.2"/>
    <row r="4057" customFormat="1" x14ac:dyDescent="0.2"/>
    <row r="4058" customFormat="1" x14ac:dyDescent="0.2"/>
    <row r="4059" customFormat="1" x14ac:dyDescent="0.2"/>
    <row r="4060" customFormat="1" x14ac:dyDescent="0.2"/>
    <row r="4061" customFormat="1" x14ac:dyDescent="0.2"/>
    <row r="4062" customFormat="1" x14ac:dyDescent="0.2"/>
    <row r="4063" customFormat="1" x14ac:dyDescent="0.2"/>
    <row r="4064" customFormat="1" x14ac:dyDescent="0.2"/>
    <row r="4065" customFormat="1" x14ac:dyDescent="0.2"/>
    <row r="4066" customFormat="1" x14ac:dyDescent="0.2"/>
    <row r="4067" customFormat="1" x14ac:dyDescent="0.2"/>
    <row r="4068" customFormat="1" x14ac:dyDescent="0.2"/>
    <row r="4069" customFormat="1" x14ac:dyDescent="0.2"/>
    <row r="4070" customFormat="1" x14ac:dyDescent="0.2"/>
    <row r="4071" customFormat="1" x14ac:dyDescent="0.2"/>
    <row r="4072" customFormat="1" x14ac:dyDescent="0.2"/>
    <row r="4073" customFormat="1" x14ac:dyDescent="0.2"/>
    <row r="4074" customFormat="1" x14ac:dyDescent="0.2"/>
    <row r="4075" customFormat="1" x14ac:dyDescent="0.2"/>
    <row r="4076" customFormat="1" x14ac:dyDescent="0.2"/>
    <row r="4077" customFormat="1" x14ac:dyDescent="0.2"/>
    <row r="4078" customFormat="1" x14ac:dyDescent="0.2"/>
    <row r="4079" customFormat="1" x14ac:dyDescent="0.2"/>
    <row r="4080" customFormat="1" x14ac:dyDescent="0.2"/>
    <row r="4081" customFormat="1" x14ac:dyDescent="0.2"/>
    <row r="4082" customFormat="1" x14ac:dyDescent="0.2"/>
    <row r="4083" customFormat="1" x14ac:dyDescent="0.2"/>
    <row r="4084" customFormat="1" x14ac:dyDescent="0.2"/>
    <row r="4085" customFormat="1" x14ac:dyDescent="0.2"/>
    <row r="4086" customFormat="1" x14ac:dyDescent="0.2"/>
    <row r="4087" customFormat="1" x14ac:dyDescent="0.2"/>
    <row r="4088" customFormat="1" x14ac:dyDescent="0.2"/>
    <row r="4089" customFormat="1" x14ac:dyDescent="0.2"/>
    <row r="4090" customFormat="1" x14ac:dyDescent="0.2"/>
    <row r="4091" customFormat="1" x14ac:dyDescent="0.2"/>
    <row r="4092" customFormat="1" x14ac:dyDescent="0.2"/>
    <row r="4093" customFormat="1" x14ac:dyDescent="0.2"/>
    <row r="4094" customFormat="1" x14ac:dyDescent="0.2"/>
    <row r="4095" customFormat="1" x14ac:dyDescent="0.2"/>
    <row r="4096" customFormat="1" x14ac:dyDescent="0.2"/>
    <row r="4097" customFormat="1" x14ac:dyDescent="0.2"/>
    <row r="4098" customFormat="1" x14ac:dyDescent="0.2"/>
    <row r="4099" customFormat="1" x14ac:dyDescent="0.2"/>
    <row r="4100" customFormat="1" x14ac:dyDescent="0.2"/>
    <row r="4101" customFormat="1" x14ac:dyDescent="0.2"/>
    <row r="4102" customFormat="1" x14ac:dyDescent="0.2"/>
    <row r="4103" customFormat="1" x14ac:dyDescent="0.2"/>
    <row r="4104" customFormat="1" x14ac:dyDescent="0.2"/>
    <row r="4105" customFormat="1" x14ac:dyDescent="0.2"/>
    <row r="4106" customFormat="1" x14ac:dyDescent="0.2"/>
    <row r="4107" customFormat="1" x14ac:dyDescent="0.2"/>
    <row r="4108" customFormat="1" x14ac:dyDescent="0.2"/>
    <row r="4109" customFormat="1" x14ac:dyDescent="0.2"/>
    <row r="4110" customFormat="1" x14ac:dyDescent="0.2"/>
    <row r="4111" customFormat="1" x14ac:dyDescent="0.2"/>
    <row r="4112" customFormat="1" x14ac:dyDescent="0.2"/>
    <row r="4113" customFormat="1" x14ac:dyDescent="0.2"/>
    <row r="4114" customFormat="1" x14ac:dyDescent="0.2"/>
    <row r="4115" customFormat="1" x14ac:dyDescent="0.2"/>
    <row r="4116" customFormat="1" x14ac:dyDescent="0.2"/>
    <row r="4117" customFormat="1" x14ac:dyDescent="0.2"/>
    <row r="4118" customFormat="1" x14ac:dyDescent="0.2"/>
    <row r="4119" customFormat="1" x14ac:dyDescent="0.2"/>
    <row r="4120" customFormat="1" x14ac:dyDescent="0.2"/>
    <row r="4121" customFormat="1" x14ac:dyDescent="0.2"/>
    <row r="4122" customFormat="1" x14ac:dyDescent="0.2"/>
    <row r="4123" customFormat="1" x14ac:dyDescent="0.2"/>
    <row r="4124" customFormat="1" x14ac:dyDescent="0.2"/>
    <row r="4125" customFormat="1" x14ac:dyDescent="0.2"/>
    <row r="4126" customFormat="1" x14ac:dyDescent="0.2"/>
    <row r="4127" customFormat="1" x14ac:dyDescent="0.2"/>
    <row r="4128" customFormat="1" x14ac:dyDescent="0.2"/>
    <row r="4129" customFormat="1" x14ac:dyDescent="0.2"/>
    <row r="4130" customFormat="1" x14ac:dyDescent="0.2"/>
    <row r="4131" customFormat="1" x14ac:dyDescent="0.2"/>
    <row r="4132" customFormat="1" x14ac:dyDescent="0.2"/>
    <row r="4133" customFormat="1" x14ac:dyDescent="0.2"/>
    <row r="4134" customFormat="1" x14ac:dyDescent="0.2"/>
    <row r="4135" customFormat="1" x14ac:dyDescent="0.2"/>
    <row r="4136" customFormat="1" x14ac:dyDescent="0.2"/>
    <row r="4137" customFormat="1" x14ac:dyDescent="0.2"/>
    <row r="4138" customFormat="1" x14ac:dyDescent="0.2"/>
    <row r="4139" customFormat="1" x14ac:dyDescent="0.2"/>
    <row r="4140" customFormat="1" x14ac:dyDescent="0.2"/>
    <row r="4141" customFormat="1" x14ac:dyDescent="0.2"/>
    <row r="4142" customFormat="1" x14ac:dyDescent="0.2"/>
    <row r="4143" customFormat="1" x14ac:dyDescent="0.2"/>
    <row r="4144" customFormat="1" x14ac:dyDescent="0.2"/>
    <row r="4145" customFormat="1" x14ac:dyDescent="0.2"/>
    <row r="4146" customFormat="1" x14ac:dyDescent="0.2"/>
    <row r="4147" customFormat="1" x14ac:dyDescent="0.2"/>
    <row r="4148" customFormat="1" x14ac:dyDescent="0.2"/>
    <row r="4149" customFormat="1" x14ac:dyDescent="0.2"/>
    <row r="4150" customFormat="1" x14ac:dyDescent="0.2"/>
    <row r="4151" customFormat="1" x14ac:dyDescent="0.2"/>
    <row r="4152" customFormat="1" x14ac:dyDescent="0.2"/>
    <row r="4153" customFormat="1" x14ac:dyDescent="0.2"/>
    <row r="4154" customFormat="1" x14ac:dyDescent="0.2"/>
    <row r="4155" customFormat="1" x14ac:dyDescent="0.2"/>
    <row r="4156" customFormat="1" x14ac:dyDescent="0.2"/>
    <row r="4157" customFormat="1" x14ac:dyDescent="0.2"/>
    <row r="4158" customFormat="1" x14ac:dyDescent="0.2"/>
    <row r="4159" customFormat="1" x14ac:dyDescent="0.2"/>
    <row r="4160" customFormat="1" x14ac:dyDescent="0.2"/>
    <row r="4161" customFormat="1" x14ac:dyDescent="0.2"/>
    <row r="4162" customFormat="1" x14ac:dyDescent="0.2"/>
    <row r="4163" customFormat="1" x14ac:dyDescent="0.2"/>
    <row r="4164" customFormat="1" x14ac:dyDescent="0.2"/>
    <row r="4165" customFormat="1" x14ac:dyDescent="0.2"/>
    <row r="4166" customFormat="1" x14ac:dyDescent="0.2"/>
    <row r="4167" customFormat="1" x14ac:dyDescent="0.2"/>
    <row r="4168" customFormat="1" x14ac:dyDescent="0.2"/>
    <row r="4169" customFormat="1" x14ac:dyDescent="0.2"/>
    <row r="4170" customFormat="1" x14ac:dyDescent="0.2"/>
    <row r="4171" customFormat="1" x14ac:dyDescent="0.2"/>
    <row r="4172" customFormat="1" x14ac:dyDescent="0.2"/>
    <row r="4173" customFormat="1" x14ac:dyDescent="0.2"/>
    <row r="4174" customFormat="1" x14ac:dyDescent="0.2"/>
    <row r="4175" customFormat="1" x14ac:dyDescent="0.2"/>
    <row r="4176" customFormat="1" x14ac:dyDescent="0.2"/>
    <row r="4177" customFormat="1" x14ac:dyDescent="0.2"/>
    <row r="4178" customFormat="1" x14ac:dyDescent="0.2"/>
    <row r="4179" customFormat="1" x14ac:dyDescent="0.2"/>
    <row r="4180" customFormat="1" x14ac:dyDescent="0.2"/>
    <row r="4181" customFormat="1" x14ac:dyDescent="0.2"/>
    <row r="4182" customFormat="1" x14ac:dyDescent="0.2"/>
    <row r="4183" customFormat="1" x14ac:dyDescent="0.2"/>
    <row r="4184" customFormat="1" x14ac:dyDescent="0.2"/>
    <row r="4185" customFormat="1" x14ac:dyDescent="0.2"/>
    <row r="4186" customFormat="1" x14ac:dyDescent="0.2"/>
    <row r="4187" customFormat="1" x14ac:dyDescent="0.2"/>
    <row r="4188" customFormat="1" x14ac:dyDescent="0.2"/>
    <row r="4189" customFormat="1" x14ac:dyDescent="0.2"/>
    <row r="4190" customFormat="1" x14ac:dyDescent="0.2"/>
    <row r="4191" customFormat="1" x14ac:dyDescent="0.2"/>
    <row r="4192" customFormat="1" x14ac:dyDescent="0.2"/>
    <row r="4193" customFormat="1" x14ac:dyDescent="0.2"/>
    <row r="4194" customFormat="1" x14ac:dyDescent="0.2"/>
    <row r="4195" customFormat="1" x14ac:dyDescent="0.2"/>
    <row r="4196" customFormat="1" x14ac:dyDescent="0.2"/>
    <row r="4197" customFormat="1" x14ac:dyDescent="0.2"/>
    <row r="4198" customFormat="1" x14ac:dyDescent="0.2"/>
    <row r="4199" customFormat="1" x14ac:dyDescent="0.2"/>
    <row r="4200" customFormat="1" x14ac:dyDescent="0.2"/>
    <row r="4201" customFormat="1" x14ac:dyDescent="0.2"/>
    <row r="4202" customFormat="1" x14ac:dyDescent="0.2"/>
    <row r="4203" customFormat="1" x14ac:dyDescent="0.2"/>
    <row r="4204" customFormat="1" x14ac:dyDescent="0.2"/>
    <row r="4205" customFormat="1" x14ac:dyDescent="0.2"/>
    <row r="4206" customFormat="1" x14ac:dyDescent="0.2"/>
    <row r="4207" customFormat="1" x14ac:dyDescent="0.2"/>
    <row r="4208" customFormat="1" x14ac:dyDescent="0.2"/>
    <row r="4209" customFormat="1" x14ac:dyDescent="0.2"/>
    <row r="4210" customFormat="1" x14ac:dyDescent="0.2"/>
    <row r="4211" customFormat="1" x14ac:dyDescent="0.2"/>
    <row r="4212" customFormat="1" x14ac:dyDescent="0.2"/>
    <row r="4213" customFormat="1" x14ac:dyDescent="0.2"/>
    <row r="4214" customFormat="1" x14ac:dyDescent="0.2"/>
    <row r="4215" customFormat="1" x14ac:dyDescent="0.2"/>
    <row r="4216" customFormat="1" x14ac:dyDescent="0.2"/>
    <row r="4217" customFormat="1" x14ac:dyDescent="0.2"/>
    <row r="4218" customFormat="1" x14ac:dyDescent="0.2"/>
    <row r="4219" customFormat="1" x14ac:dyDescent="0.2"/>
    <row r="4220" customFormat="1" x14ac:dyDescent="0.2"/>
    <row r="4221" customFormat="1" x14ac:dyDescent="0.2"/>
    <row r="4222" customFormat="1" x14ac:dyDescent="0.2"/>
    <row r="4223" customFormat="1" x14ac:dyDescent="0.2"/>
    <row r="4224" customFormat="1" x14ac:dyDescent="0.2"/>
    <row r="4225" customFormat="1" x14ac:dyDescent="0.2"/>
    <row r="4226" customFormat="1" x14ac:dyDescent="0.2"/>
    <row r="4227" customFormat="1" x14ac:dyDescent="0.2"/>
    <row r="4228" customFormat="1" x14ac:dyDescent="0.2"/>
    <row r="4229" customFormat="1" x14ac:dyDescent="0.2"/>
    <row r="4230" customFormat="1" x14ac:dyDescent="0.2"/>
    <row r="4231" customFormat="1" x14ac:dyDescent="0.2"/>
    <row r="4232" customFormat="1" x14ac:dyDescent="0.2"/>
    <row r="4233" customFormat="1" x14ac:dyDescent="0.2"/>
    <row r="4234" customFormat="1" x14ac:dyDescent="0.2"/>
    <row r="4235" customFormat="1" x14ac:dyDescent="0.2"/>
    <row r="4236" customFormat="1" x14ac:dyDescent="0.2"/>
    <row r="4237" customFormat="1" x14ac:dyDescent="0.2"/>
    <row r="4238" customFormat="1" x14ac:dyDescent="0.2"/>
    <row r="4239" customFormat="1" x14ac:dyDescent="0.2"/>
    <row r="4240" customFormat="1" x14ac:dyDescent="0.2"/>
    <row r="4241" customFormat="1" x14ac:dyDescent="0.2"/>
    <row r="4242" customFormat="1" x14ac:dyDescent="0.2"/>
    <row r="4243" customFormat="1" x14ac:dyDescent="0.2"/>
    <row r="4244" customFormat="1" x14ac:dyDescent="0.2"/>
    <row r="4245" customFormat="1" x14ac:dyDescent="0.2"/>
    <row r="4246" customFormat="1" x14ac:dyDescent="0.2"/>
    <row r="4247" customFormat="1" x14ac:dyDescent="0.2"/>
    <row r="4248" customFormat="1" x14ac:dyDescent="0.2"/>
    <row r="4249" customFormat="1" x14ac:dyDescent="0.2"/>
    <row r="4250" customFormat="1" x14ac:dyDescent="0.2"/>
    <row r="4251" customFormat="1" x14ac:dyDescent="0.2"/>
    <row r="4252" customFormat="1" x14ac:dyDescent="0.2"/>
    <row r="4253" customFormat="1" x14ac:dyDescent="0.2"/>
    <row r="4254" customFormat="1" x14ac:dyDescent="0.2"/>
    <row r="4255" customFormat="1" x14ac:dyDescent="0.2"/>
    <row r="4256" customFormat="1" x14ac:dyDescent="0.2"/>
    <row r="4257" customFormat="1" x14ac:dyDescent="0.2"/>
    <row r="4258" customFormat="1" x14ac:dyDescent="0.2"/>
    <row r="4259" customFormat="1" x14ac:dyDescent="0.2"/>
    <row r="4260" customFormat="1" x14ac:dyDescent="0.2"/>
    <row r="4261" customFormat="1" x14ac:dyDescent="0.2"/>
    <row r="4262" customFormat="1" x14ac:dyDescent="0.2"/>
    <row r="4263" customFormat="1" x14ac:dyDescent="0.2"/>
    <row r="4264" customFormat="1" x14ac:dyDescent="0.2"/>
    <row r="4265" customFormat="1" x14ac:dyDescent="0.2"/>
    <row r="4266" customFormat="1" x14ac:dyDescent="0.2"/>
    <row r="4267" customFormat="1" x14ac:dyDescent="0.2"/>
    <row r="4268" customFormat="1" x14ac:dyDescent="0.2"/>
    <row r="4269" customFormat="1" x14ac:dyDescent="0.2"/>
    <row r="4270" customFormat="1" x14ac:dyDescent="0.2"/>
    <row r="4271" customFormat="1" x14ac:dyDescent="0.2"/>
    <row r="4272" customFormat="1" x14ac:dyDescent="0.2"/>
    <row r="4273" customFormat="1" x14ac:dyDescent="0.2"/>
    <row r="4274" customFormat="1" x14ac:dyDescent="0.2"/>
    <row r="4275" customFormat="1" x14ac:dyDescent="0.2"/>
    <row r="4276" customFormat="1" x14ac:dyDescent="0.2"/>
    <row r="4277" customFormat="1" x14ac:dyDescent="0.2"/>
    <row r="4278" customFormat="1" x14ac:dyDescent="0.2"/>
    <row r="4279" customFormat="1" x14ac:dyDescent="0.2"/>
    <row r="4280" customFormat="1" x14ac:dyDescent="0.2"/>
    <row r="4281" customFormat="1" x14ac:dyDescent="0.2"/>
    <row r="4282" customFormat="1" x14ac:dyDescent="0.2"/>
    <row r="4283" customFormat="1" x14ac:dyDescent="0.2"/>
    <row r="4284" customFormat="1" x14ac:dyDescent="0.2"/>
    <row r="4285" customFormat="1" x14ac:dyDescent="0.2"/>
    <row r="4286" customFormat="1" x14ac:dyDescent="0.2"/>
    <row r="4287" customFormat="1" x14ac:dyDescent="0.2"/>
    <row r="4288" customFormat="1" x14ac:dyDescent="0.2"/>
    <row r="4289" customFormat="1" x14ac:dyDescent="0.2"/>
    <row r="4290" customFormat="1" x14ac:dyDescent="0.2"/>
    <row r="4291" customFormat="1" x14ac:dyDescent="0.2"/>
    <row r="4292" customFormat="1" x14ac:dyDescent="0.2"/>
    <row r="4293" customFormat="1" x14ac:dyDescent="0.2"/>
    <row r="4294" customFormat="1" x14ac:dyDescent="0.2"/>
    <row r="4295" customFormat="1" x14ac:dyDescent="0.2"/>
    <row r="4296" customFormat="1" x14ac:dyDescent="0.2"/>
    <row r="4297" customFormat="1" x14ac:dyDescent="0.2"/>
    <row r="4298" customFormat="1" x14ac:dyDescent="0.2"/>
    <row r="4299" customFormat="1" x14ac:dyDescent="0.2"/>
    <row r="4300" customFormat="1" x14ac:dyDescent="0.2"/>
    <row r="4301" customFormat="1" x14ac:dyDescent="0.2"/>
    <row r="4302" customFormat="1" x14ac:dyDescent="0.2"/>
    <row r="4303" customFormat="1" x14ac:dyDescent="0.2"/>
    <row r="4304" customFormat="1" x14ac:dyDescent="0.2"/>
    <row r="4305" customFormat="1" x14ac:dyDescent="0.2"/>
    <row r="4306" customFormat="1" x14ac:dyDescent="0.2"/>
    <row r="4307" customFormat="1" x14ac:dyDescent="0.2"/>
    <row r="4308" customFormat="1" x14ac:dyDescent="0.2"/>
    <row r="4309" customFormat="1" x14ac:dyDescent="0.2"/>
    <row r="4310" customFormat="1" x14ac:dyDescent="0.2"/>
    <row r="4311" customFormat="1" x14ac:dyDescent="0.2"/>
    <row r="4312" customFormat="1" x14ac:dyDescent="0.2"/>
    <row r="4313" customFormat="1" x14ac:dyDescent="0.2"/>
    <row r="4314" customFormat="1" x14ac:dyDescent="0.2"/>
    <row r="4315" customFormat="1" x14ac:dyDescent="0.2"/>
    <row r="4316" customFormat="1" x14ac:dyDescent="0.2"/>
    <row r="4317" customFormat="1" x14ac:dyDescent="0.2"/>
    <row r="4318" customFormat="1" x14ac:dyDescent="0.2"/>
    <row r="4319" customFormat="1" x14ac:dyDescent="0.2"/>
    <row r="4320" customFormat="1" x14ac:dyDescent="0.2"/>
    <row r="4321" customFormat="1" x14ac:dyDescent="0.2"/>
    <row r="4322" customFormat="1" x14ac:dyDescent="0.2"/>
    <row r="4323" customFormat="1" x14ac:dyDescent="0.2"/>
    <row r="4324" customFormat="1" x14ac:dyDescent="0.2"/>
    <row r="4325" customFormat="1" x14ac:dyDescent="0.2"/>
    <row r="4326" customFormat="1" x14ac:dyDescent="0.2"/>
    <row r="4327" customFormat="1" x14ac:dyDescent="0.2"/>
    <row r="4328" customFormat="1" x14ac:dyDescent="0.2"/>
    <row r="4329" customFormat="1" x14ac:dyDescent="0.2"/>
    <row r="4330" customFormat="1" x14ac:dyDescent="0.2"/>
    <row r="4331" customFormat="1" x14ac:dyDescent="0.2"/>
    <row r="4332" customFormat="1" x14ac:dyDescent="0.2"/>
    <row r="4333" customFormat="1" x14ac:dyDescent="0.2"/>
    <row r="4334" customFormat="1" x14ac:dyDescent="0.2"/>
    <row r="4335" customFormat="1" x14ac:dyDescent="0.2"/>
    <row r="4336" customFormat="1" x14ac:dyDescent="0.2"/>
    <row r="4337" customFormat="1" x14ac:dyDescent="0.2"/>
    <row r="4338" customFormat="1" x14ac:dyDescent="0.2"/>
    <row r="4339" customFormat="1" x14ac:dyDescent="0.2"/>
    <row r="4340" customFormat="1" x14ac:dyDescent="0.2"/>
    <row r="4341" customFormat="1" x14ac:dyDescent="0.2"/>
    <row r="4342" customFormat="1" x14ac:dyDescent="0.2"/>
    <row r="4343" customFormat="1" x14ac:dyDescent="0.2"/>
    <row r="4344" customFormat="1" x14ac:dyDescent="0.2"/>
    <row r="4345" customFormat="1" x14ac:dyDescent="0.2"/>
    <row r="4346" customFormat="1" x14ac:dyDescent="0.2"/>
    <row r="4347" customFormat="1" x14ac:dyDescent="0.2"/>
    <row r="4348" customFormat="1" x14ac:dyDescent="0.2"/>
    <row r="4349" customFormat="1" x14ac:dyDescent="0.2"/>
    <row r="4350" customFormat="1" x14ac:dyDescent="0.2"/>
    <row r="4351" customFormat="1" x14ac:dyDescent="0.2"/>
    <row r="4352" customFormat="1" x14ac:dyDescent="0.2"/>
    <row r="4353" customFormat="1" x14ac:dyDescent="0.2"/>
    <row r="4354" customFormat="1" x14ac:dyDescent="0.2"/>
    <row r="4355" customFormat="1" x14ac:dyDescent="0.2"/>
    <row r="4356" customFormat="1" x14ac:dyDescent="0.2"/>
    <row r="4357" customFormat="1" x14ac:dyDescent="0.2"/>
    <row r="4358" customFormat="1" x14ac:dyDescent="0.2"/>
    <row r="4359" customFormat="1" x14ac:dyDescent="0.2"/>
    <row r="4360" customFormat="1" x14ac:dyDescent="0.2"/>
    <row r="4361" customFormat="1" x14ac:dyDescent="0.2"/>
    <row r="4362" customFormat="1" x14ac:dyDescent="0.2"/>
    <row r="4363" customFormat="1" x14ac:dyDescent="0.2"/>
    <row r="4364" customFormat="1" x14ac:dyDescent="0.2"/>
    <row r="4365" customFormat="1" x14ac:dyDescent="0.2"/>
    <row r="4366" customFormat="1" x14ac:dyDescent="0.2"/>
    <row r="4367" customFormat="1" x14ac:dyDescent="0.2"/>
    <row r="4368" customFormat="1" x14ac:dyDescent="0.2"/>
    <row r="4369" customFormat="1" x14ac:dyDescent="0.2"/>
    <row r="4370" customFormat="1" x14ac:dyDescent="0.2"/>
    <row r="4371" customFormat="1" x14ac:dyDescent="0.2"/>
    <row r="4372" customFormat="1" x14ac:dyDescent="0.2"/>
    <row r="4373" customFormat="1" x14ac:dyDescent="0.2"/>
    <row r="4374" customFormat="1" x14ac:dyDescent="0.2"/>
    <row r="4375" customFormat="1" x14ac:dyDescent="0.2"/>
    <row r="4376" customFormat="1" x14ac:dyDescent="0.2"/>
    <row r="4377" customFormat="1" x14ac:dyDescent="0.2"/>
    <row r="4378" customFormat="1" x14ac:dyDescent="0.2"/>
    <row r="4379" customFormat="1" x14ac:dyDescent="0.2"/>
    <row r="4380" customFormat="1" x14ac:dyDescent="0.2"/>
    <row r="4381" customFormat="1" x14ac:dyDescent="0.2"/>
    <row r="4382" customFormat="1" x14ac:dyDescent="0.2"/>
    <row r="4383" customFormat="1" x14ac:dyDescent="0.2"/>
    <row r="4384" customFormat="1" x14ac:dyDescent="0.2"/>
    <row r="4385" customFormat="1" x14ac:dyDescent="0.2"/>
    <row r="4386" customFormat="1" x14ac:dyDescent="0.2"/>
    <row r="4387" customFormat="1" x14ac:dyDescent="0.2"/>
    <row r="4388" customFormat="1" x14ac:dyDescent="0.2"/>
    <row r="4389" customFormat="1" x14ac:dyDescent="0.2"/>
    <row r="4390" customFormat="1" x14ac:dyDescent="0.2"/>
    <row r="4391" customFormat="1" x14ac:dyDescent="0.2"/>
    <row r="4392" customFormat="1" x14ac:dyDescent="0.2"/>
    <row r="4393" customFormat="1" x14ac:dyDescent="0.2"/>
    <row r="4394" customFormat="1" x14ac:dyDescent="0.2"/>
    <row r="4395" customFormat="1" x14ac:dyDescent="0.2"/>
    <row r="4396" customFormat="1" x14ac:dyDescent="0.2"/>
    <row r="4397" customFormat="1" x14ac:dyDescent="0.2"/>
    <row r="4398" customFormat="1" x14ac:dyDescent="0.2"/>
    <row r="4399" customFormat="1" x14ac:dyDescent="0.2"/>
    <row r="4400" customFormat="1" x14ac:dyDescent="0.2"/>
    <row r="4401" customFormat="1" x14ac:dyDescent="0.2"/>
    <row r="4402" customFormat="1" x14ac:dyDescent="0.2"/>
    <row r="4403" customFormat="1" x14ac:dyDescent="0.2"/>
    <row r="4404" customFormat="1" x14ac:dyDescent="0.2"/>
    <row r="4405" customFormat="1" x14ac:dyDescent="0.2"/>
    <row r="4406" customFormat="1" x14ac:dyDescent="0.2"/>
    <row r="4407" customFormat="1" x14ac:dyDescent="0.2"/>
    <row r="4408" customFormat="1" x14ac:dyDescent="0.2"/>
    <row r="4409" customFormat="1" x14ac:dyDescent="0.2"/>
    <row r="4410" customFormat="1" x14ac:dyDescent="0.2"/>
    <row r="4411" customFormat="1" x14ac:dyDescent="0.2"/>
    <row r="4412" customFormat="1" x14ac:dyDescent="0.2"/>
    <row r="4413" customFormat="1" x14ac:dyDescent="0.2"/>
    <row r="4414" customFormat="1" x14ac:dyDescent="0.2"/>
    <row r="4415" customFormat="1" x14ac:dyDescent="0.2"/>
    <row r="4416" customFormat="1" x14ac:dyDescent="0.2"/>
    <row r="4417" customFormat="1" x14ac:dyDescent="0.2"/>
    <row r="4418" customFormat="1" x14ac:dyDescent="0.2"/>
    <row r="4419" customFormat="1" x14ac:dyDescent="0.2"/>
    <row r="4420" customFormat="1" x14ac:dyDescent="0.2"/>
    <row r="4421" customFormat="1" x14ac:dyDescent="0.2"/>
    <row r="4422" customFormat="1" x14ac:dyDescent="0.2"/>
    <row r="4423" customFormat="1" x14ac:dyDescent="0.2"/>
    <row r="4424" customFormat="1" x14ac:dyDescent="0.2"/>
    <row r="4425" customFormat="1" x14ac:dyDescent="0.2"/>
    <row r="4426" customFormat="1" x14ac:dyDescent="0.2"/>
    <row r="4427" customFormat="1" x14ac:dyDescent="0.2"/>
    <row r="4428" customFormat="1" x14ac:dyDescent="0.2"/>
    <row r="4429" customFormat="1" x14ac:dyDescent="0.2"/>
    <row r="4430" customFormat="1" x14ac:dyDescent="0.2"/>
    <row r="4431" customFormat="1" x14ac:dyDescent="0.2"/>
    <row r="4432" customFormat="1" x14ac:dyDescent="0.2"/>
    <row r="4433" customFormat="1" x14ac:dyDescent="0.2"/>
    <row r="4434" customFormat="1" x14ac:dyDescent="0.2"/>
    <row r="4435" customFormat="1" x14ac:dyDescent="0.2"/>
    <row r="4436" customFormat="1" x14ac:dyDescent="0.2"/>
    <row r="4437" customFormat="1" x14ac:dyDescent="0.2"/>
    <row r="4438" customFormat="1" x14ac:dyDescent="0.2"/>
    <row r="4439" customFormat="1" x14ac:dyDescent="0.2"/>
    <row r="4440" customFormat="1" x14ac:dyDescent="0.2"/>
    <row r="4441" customFormat="1" x14ac:dyDescent="0.2"/>
    <row r="4442" customFormat="1" x14ac:dyDescent="0.2"/>
    <row r="4443" customFormat="1" x14ac:dyDescent="0.2"/>
    <row r="4444" customFormat="1" x14ac:dyDescent="0.2"/>
    <row r="4445" customFormat="1" x14ac:dyDescent="0.2"/>
    <row r="4446" customFormat="1" x14ac:dyDescent="0.2"/>
    <row r="4447" customFormat="1" x14ac:dyDescent="0.2"/>
    <row r="4448" customFormat="1" x14ac:dyDescent="0.2"/>
    <row r="4449" customFormat="1" x14ac:dyDescent="0.2"/>
    <row r="4450" customFormat="1" x14ac:dyDescent="0.2"/>
    <row r="4451" customFormat="1" x14ac:dyDescent="0.2"/>
    <row r="4452" customFormat="1" x14ac:dyDescent="0.2"/>
    <row r="4453" customFormat="1" x14ac:dyDescent="0.2"/>
    <row r="4454" customFormat="1" x14ac:dyDescent="0.2"/>
    <row r="4455" customFormat="1" x14ac:dyDescent="0.2"/>
    <row r="4456" customFormat="1" x14ac:dyDescent="0.2"/>
    <row r="4457" customFormat="1" x14ac:dyDescent="0.2"/>
    <row r="4458" customFormat="1" x14ac:dyDescent="0.2"/>
    <row r="4459" customFormat="1" x14ac:dyDescent="0.2"/>
    <row r="4460" customFormat="1" x14ac:dyDescent="0.2"/>
    <row r="4461" customFormat="1" x14ac:dyDescent="0.2"/>
    <row r="4462" customFormat="1" x14ac:dyDescent="0.2"/>
    <row r="4463" customFormat="1" x14ac:dyDescent="0.2"/>
    <row r="4464" customFormat="1" x14ac:dyDescent="0.2"/>
    <row r="4465" customFormat="1" x14ac:dyDescent="0.2"/>
    <row r="4466" customFormat="1" x14ac:dyDescent="0.2"/>
    <row r="4467" customFormat="1" x14ac:dyDescent="0.2"/>
    <row r="4468" customFormat="1" x14ac:dyDescent="0.2"/>
    <row r="4469" customFormat="1" x14ac:dyDescent="0.2"/>
    <row r="4470" customFormat="1" x14ac:dyDescent="0.2"/>
    <row r="4471" customFormat="1" x14ac:dyDescent="0.2"/>
    <row r="4472" customFormat="1" x14ac:dyDescent="0.2"/>
    <row r="4473" customFormat="1" x14ac:dyDescent="0.2"/>
    <row r="4474" customFormat="1" x14ac:dyDescent="0.2"/>
    <row r="4475" customFormat="1" x14ac:dyDescent="0.2"/>
    <row r="4476" customFormat="1" x14ac:dyDescent="0.2"/>
    <row r="4477" customFormat="1" x14ac:dyDescent="0.2"/>
    <row r="4478" customFormat="1" x14ac:dyDescent="0.2"/>
    <row r="4479" customFormat="1" x14ac:dyDescent="0.2"/>
    <row r="4480" customFormat="1" x14ac:dyDescent="0.2"/>
    <row r="4481" customFormat="1" x14ac:dyDescent="0.2"/>
    <row r="4482" customFormat="1" x14ac:dyDescent="0.2"/>
    <row r="4483" customFormat="1" x14ac:dyDescent="0.2"/>
    <row r="4484" customFormat="1" x14ac:dyDescent="0.2"/>
    <row r="4485" customFormat="1" x14ac:dyDescent="0.2"/>
    <row r="4486" customFormat="1" x14ac:dyDescent="0.2"/>
    <row r="4487" customFormat="1" x14ac:dyDescent="0.2"/>
    <row r="4488" customFormat="1" x14ac:dyDescent="0.2"/>
    <row r="4489" customFormat="1" x14ac:dyDescent="0.2"/>
    <row r="4490" customFormat="1" x14ac:dyDescent="0.2"/>
    <row r="4491" customFormat="1" x14ac:dyDescent="0.2"/>
    <row r="4492" customFormat="1" x14ac:dyDescent="0.2"/>
    <row r="4493" customFormat="1" x14ac:dyDescent="0.2"/>
    <row r="4494" customFormat="1" x14ac:dyDescent="0.2"/>
    <row r="4495" customFormat="1" x14ac:dyDescent="0.2"/>
    <row r="4496" customFormat="1" x14ac:dyDescent="0.2"/>
    <row r="4497" customFormat="1" x14ac:dyDescent="0.2"/>
    <row r="4498" customFormat="1" x14ac:dyDescent="0.2"/>
    <row r="4499" customFormat="1" x14ac:dyDescent="0.2"/>
    <row r="4500" customFormat="1" x14ac:dyDescent="0.2"/>
    <row r="4501" customFormat="1" x14ac:dyDescent="0.2"/>
    <row r="4502" customFormat="1" x14ac:dyDescent="0.2"/>
    <row r="4503" customFormat="1" x14ac:dyDescent="0.2"/>
    <row r="4504" customFormat="1" x14ac:dyDescent="0.2"/>
    <row r="4505" customFormat="1" x14ac:dyDescent="0.2"/>
    <row r="4506" customFormat="1" x14ac:dyDescent="0.2"/>
    <row r="4507" customFormat="1" x14ac:dyDescent="0.2"/>
    <row r="4508" customFormat="1" x14ac:dyDescent="0.2"/>
    <row r="4509" customFormat="1" x14ac:dyDescent="0.2"/>
    <row r="4510" customFormat="1" x14ac:dyDescent="0.2"/>
    <row r="4511" customFormat="1" x14ac:dyDescent="0.2"/>
    <row r="4512" customFormat="1" x14ac:dyDescent="0.2"/>
    <row r="4513" customFormat="1" x14ac:dyDescent="0.2"/>
    <row r="4514" customFormat="1" x14ac:dyDescent="0.2"/>
    <row r="4515" customFormat="1" x14ac:dyDescent="0.2"/>
    <row r="4516" customFormat="1" x14ac:dyDescent="0.2"/>
    <row r="4517" customFormat="1" x14ac:dyDescent="0.2"/>
    <row r="4518" customFormat="1" x14ac:dyDescent="0.2"/>
    <row r="4519" customFormat="1" x14ac:dyDescent="0.2"/>
    <row r="4520" customFormat="1" x14ac:dyDescent="0.2"/>
    <row r="4521" customFormat="1" x14ac:dyDescent="0.2"/>
    <row r="4522" customFormat="1" x14ac:dyDescent="0.2"/>
    <row r="4523" customFormat="1" x14ac:dyDescent="0.2"/>
    <row r="4524" customFormat="1" x14ac:dyDescent="0.2"/>
    <row r="4525" customFormat="1" x14ac:dyDescent="0.2"/>
    <row r="4526" customFormat="1" x14ac:dyDescent="0.2"/>
    <row r="4527" customFormat="1" x14ac:dyDescent="0.2"/>
    <row r="4528" customFormat="1" x14ac:dyDescent="0.2"/>
    <row r="4529" customFormat="1" x14ac:dyDescent="0.2"/>
    <row r="4530" customFormat="1" x14ac:dyDescent="0.2"/>
    <row r="4531" customFormat="1" x14ac:dyDescent="0.2"/>
    <row r="4532" customFormat="1" x14ac:dyDescent="0.2"/>
    <row r="4533" customFormat="1" x14ac:dyDescent="0.2"/>
    <row r="4534" customFormat="1" x14ac:dyDescent="0.2"/>
    <row r="4535" customFormat="1" x14ac:dyDescent="0.2"/>
    <row r="4536" customFormat="1" x14ac:dyDescent="0.2"/>
    <row r="4537" customFormat="1" x14ac:dyDescent="0.2"/>
    <row r="4538" customFormat="1" x14ac:dyDescent="0.2"/>
    <row r="4539" customFormat="1" x14ac:dyDescent="0.2"/>
    <row r="4540" customFormat="1" x14ac:dyDescent="0.2"/>
    <row r="4541" customFormat="1" x14ac:dyDescent="0.2"/>
    <row r="4542" customFormat="1" x14ac:dyDescent="0.2"/>
    <row r="4543" customFormat="1" x14ac:dyDescent="0.2"/>
    <row r="4544" customFormat="1" x14ac:dyDescent="0.2"/>
    <row r="4545" customFormat="1" x14ac:dyDescent="0.2"/>
    <row r="4546" customFormat="1" x14ac:dyDescent="0.2"/>
    <row r="4547" customFormat="1" x14ac:dyDescent="0.2"/>
    <row r="4548" customFormat="1" x14ac:dyDescent="0.2"/>
    <row r="4549" customFormat="1" x14ac:dyDescent="0.2"/>
    <row r="4550" customFormat="1" x14ac:dyDescent="0.2"/>
    <row r="4551" customFormat="1" x14ac:dyDescent="0.2"/>
    <row r="4552" customFormat="1" x14ac:dyDescent="0.2"/>
    <row r="4553" customFormat="1" x14ac:dyDescent="0.2"/>
    <row r="4554" customFormat="1" x14ac:dyDescent="0.2"/>
    <row r="4555" customFormat="1" x14ac:dyDescent="0.2"/>
    <row r="4556" customFormat="1" x14ac:dyDescent="0.2"/>
    <row r="4557" customFormat="1" x14ac:dyDescent="0.2"/>
    <row r="4558" customFormat="1" x14ac:dyDescent="0.2"/>
    <row r="4559" customFormat="1" x14ac:dyDescent="0.2"/>
    <row r="4560" customFormat="1" x14ac:dyDescent="0.2"/>
    <row r="4561" customFormat="1" x14ac:dyDescent="0.2"/>
    <row r="4562" customFormat="1" x14ac:dyDescent="0.2"/>
    <row r="4563" customFormat="1" x14ac:dyDescent="0.2"/>
    <row r="4564" customFormat="1" x14ac:dyDescent="0.2"/>
    <row r="4565" customFormat="1" x14ac:dyDescent="0.2"/>
    <row r="4566" customFormat="1" x14ac:dyDescent="0.2"/>
    <row r="4567" customFormat="1" x14ac:dyDescent="0.2"/>
    <row r="4568" customFormat="1" x14ac:dyDescent="0.2"/>
    <row r="4569" customFormat="1" x14ac:dyDescent="0.2"/>
    <row r="4570" customFormat="1" x14ac:dyDescent="0.2"/>
    <row r="4571" customFormat="1" x14ac:dyDescent="0.2"/>
    <row r="4572" customFormat="1" x14ac:dyDescent="0.2"/>
    <row r="4573" customFormat="1" x14ac:dyDescent="0.2"/>
    <row r="4574" customFormat="1" x14ac:dyDescent="0.2"/>
    <row r="4575" customFormat="1" x14ac:dyDescent="0.2"/>
    <row r="4576" customFormat="1" x14ac:dyDescent="0.2"/>
    <row r="4577" customFormat="1" x14ac:dyDescent="0.2"/>
    <row r="4578" customFormat="1" x14ac:dyDescent="0.2"/>
    <row r="4579" customFormat="1" x14ac:dyDescent="0.2"/>
    <row r="4580" customFormat="1" x14ac:dyDescent="0.2"/>
    <row r="4581" customFormat="1" x14ac:dyDescent="0.2"/>
    <row r="4582" customFormat="1" x14ac:dyDescent="0.2"/>
    <row r="4583" customFormat="1" x14ac:dyDescent="0.2"/>
    <row r="4584" customFormat="1" x14ac:dyDescent="0.2"/>
    <row r="4585" customFormat="1" x14ac:dyDescent="0.2"/>
    <row r="4586" customFormat="1" x14ac:dyDescent="0.2"/>
    <row r="4587" customFormat="1" x14ac:dyDescent="0.2"/>
    <row r="4588" customFormat="1" x14ac:dyDescent="0.2"/>
    <row r="4589" customFormat="1" x14ac:dyDescent="0.2"/>
    <row r="4590" customFormat="1" x14ac:dyDescent="0.2"/>
    <row r="4591" customFormat="1" x14ac:dyDescent="0.2"/>
    <row r="4592" customFormat="1" x14ac:dyDescent="0.2"/>
    <row r="4593" customFormat="1" x14ac:dyDescent="0.2"/>
    <row r="4594" customFormat="1" x14ac:dyDescent="0.2"/>
    <row r="4595" customFormat="1" x14ac:dyDescent="0.2"/>
    <row r="4596" customFormat="1" x14ac:dyDescent="0.2"/>
    <row r="4597" customFormat="1" x14ac:dyDescent="0.2"/>
    <row r="4598" customFormat="1" x14ac:dyDescent="0.2"/>
    <row r="4599" customFormat="1" x14ac:dyDescent="0.2"/>
    <row r="4600" customFormat="1" x14ac:dyDescent="0.2"/>
    <row r="4601" customFormat="1" x14ac:dyDescent="0.2"/>
    <row r="4602" customFormat="1" x14ac:dyDescent="0.2"/>
    <row r="4603" customFormat="1" x14ac:dyDescent="0.2"/>
    <row r="4604" customFormat="1" x14ac:dyDescent="0.2"/>
    <row r="4605" customFormat="1" x14ac:dyDescent="0.2"/>
    <row r="4606" customFormat="1" x14ac:dyDescent="0.2"/>
    <row r="4607" customFormat="1" x14ac:dyDescent="0.2"/>
    <row r="4608" customFormat="1" x14ac:dyDescent="0.2"/>
    <row r="4609" customFormat="1" x14ac:dyDescent="0.2"/>
    <row r="4610" customFormat="1" x14ac:dyDescent="0.2"/>
    <row r="4611" customFormat="1" x14ac:dyDescent="0.2"/>
    <row r="4612" customFormat="1" x14ac:dyDescent="0.2"/>
    <row r="4613" customFormat="1" x14ac:dyDescent="0.2"/>
    <row r="4614" customFormat="1" x14ac:dyDescent="0.2"/>
    <row r="4615" customFormat="1" x14ac:dyDescent="0.2"/>
    <row r="4616" customFormat="1" x14ac:dyDescent="0.2"/>
    <row r="4617" customFormat="1" x14ac:dyDescent="0.2"/>
    <row r="4618" customFormat="1" x14ac:dyDescent="0.2"/>
    <row r="4619" customFormat="1" x14ac:dyDescent="0.2"/>
    <row r="4620" customFormat="1" x14ac:dyDescent="0.2"/>
    <row r="4621" customFormat="1" x14ac:dyDescent="0.2"/>
    <row r="4622" customFormat="1" x14ac:dyDescent="0.2"/>
    <row r="4623" customFormat="1" x14ac:dyDescent="0.2"/>
    <row r="4624" customFormat="1" x14ac:dyDescent="0.2"/>
    <row r="4625" customFormat="1" x14ac:dyDescent="0.2"/>
    <row r="4626" customFormat="1" x14ac:dyDescent="0.2"/>
    <row r="4627" customFormat="1" x14ac:dyDescent="0.2"/>
    <row r="4628" customFormat="1" x14ac:dyDescent="0.2"/>
    <row r="4629" customFormat="1" x14ac:dyDescent="0.2"/>
    <row r="4630" customFormat="1" x14ac:dyDescent="0.2"/>
    <row r="4631" customFormat="1" x14ac:dyDescent="0.2"/>
    <row r="4632" customFormat="1" x14ac:dyDescent="0.2"/>
    <row r="4633" customFormat="1" x14ac:dyDescent="0.2"/>
    <row r="4634" customFormat="1" x14ac:dyDescent="0.2"/>
    <row r="4635" customFormat="1" x14ac:dyDescent="0.2"/>
    <row r="4636" customFormat="1" x14ac:dyDescent="0.2"/>
    <row r="4637" customFormat="1" x14ac:dyDescent="0.2"/>
    <row r="4638" customFormat="1" x14ac:dyDescent="0.2"/>
    <row r="4639" customFormat="1" x14ac:dyDescent="0.2"/>
    <row r="4640" customFormat="1" x14ac:dyDescent="0.2"/>
    <row r="4641" customFormat="1" x14ac:dyDescent="0.2"/>
    <row r="4642" customFormat="1" x14ac:dyDescent="0.2"/>
    <row r="4643" customFormat="1" x14ac:dyDescent="0.2"/>
    <row r="4644" customFormat="1" x14ac:dyDescent="0.2"/>
    <row r="4645" customFormat="1" x14ac:dyDescent="0.2"/>
    <row r="4646" customFormat="1" x14ac:dyDescent="0.2"/>
    <row r="4647" customFormat="1" x14ac:dyDescent="0.2"/>
    <row r="4648" customFormat="1" x14ac:dyDescent="0.2"/>
    <row r="4649" customFormat="1" x14ac:dyDescent="0.2"/>
    <row r="4650" customFormat="1" x14ac:dyDescent="0.2"/>
    <row r="4651" customFormat="1" x14ac:dyDescent="0.2"/>
    <row r="4652" customFormat="1" x14ac:dyDescent="0.2"/>
    <row r="4653" customFormat="1" x14ac:dyDescent="0.2"/>
    <row r="4654" customFormat="1" x14ac:dyDescent="0.2"/>
    <row r="4655" customFormat="1" x14ac:dyDescent="0.2"/>
    <row r="4656" customFormat="1" x14ac:dyDescent="0.2"/>
    <row r="4657" customFormat="1" x14ac:dyDescent="0.2"/>
    <row r="4658" customFormat="1" x14ac:dyDescent="0.2"/>
    <row r="4659" customFormat="1" x14ac:dyDescent="0.2"/>
    <row r="4660" customFormat="1" x14ac:dyDescent="0.2"/>
    <row r="4661" customFormat="1" x14ac:dyDescent="0.2"/>
    <row r="4662" customFormat="1" x14ac:dyDescent="0.2"/>
    <row r="4663" customFormat="1" x14ac:dyDescent="0.2"/>
    <row r="4664" customFormat="1" x14ac:dyDescent="0.2"/>
    <row r="4665" customFormat="1" x14ac:dyDescent="0.2"/>
    <row r="4666" customFormat="1" x14ac:dyDescent="0.2"/>
    <row r="4667" customFormat="1" x14ac:dyDescent="0.2"/>
    <row r="4668" customFormat="1" x14ac:dyDescent="0.2"/>
    <row r="4669" customFormat="1" x14ac:dyDescent="0.2"/>
    <row r="4670" customFormat="1" x14ac:dyDescent="0.2"/>
    <row r="4671" customFormat="1" x14ac:dyDescent="0.2"/>
    <row r="4672" customFormat="1" x14ac:dyDescent="0.2"/>
    <row r="4673" customFormat="1" x14ac:dyDescent="0.2"/>
    <row r="4674" customFormat="1" x14ac:dyDescent="0.2"/>
    <row r="4675" customFormat="1" x14ac:dyDescent="0.2"/>
    <row r="4676" customFormat="1" x14ac:dyDescent="0.2"/>
    <row r="4677" customFormat="1" x14ac:dyDescent="0.2"/>
    <row r="4678" customFormat="1" x14ac:dyDescent="0.2"/>
    <row r="4679" customFormat="1" x14ac:dyDescent="0.2"/>
    <row r="4680" customFormat="1" x14ac:dyDescent="0.2"/>
    <row r="4681" customFormat="1" x14ac:dyDescent="0.2"/>
    <row r="4682" customFormat="1" x14ac:dyDescent="0.2"/>
    <row r="4683" customFormat="1" x14ac:dyDescent="0.2"/>
    <row r="4684" customFormat="1" x14ac:dyDescent="0.2"/>
    <row r="4685" customFormat="1" x14ac:dyDescent="0.2"/>
    <row r="4686" customFormat="1" x14ac:dyDescent="0.2"/>
    <row r="4687" customFormat="1" x14ac:dyDescent="0.2"/>
    <row r="4688" customFormat="1" x14ac:dyDescent="0.2"/>
    <row r="4689" customFormat="1" x14ac:dyDescent="0.2"/>
    <row r="4690" customFormat="1" x14ac:dyDescent="0.2"/>
    <row r="4691" customFormat="1" x14ac:dyDescent="0.2"/>
    <row r="4692" customFormat="1" x14ac:dyDescent="0.2"/>
    <row r="4693" customFormat="1" x14ac:dyDescent="0.2"/>
    <row r="4694" customFormat="1" x14ac:dyDescent="0.2"/>
    <row r="4695" customFormat="1" x14ac:dyDescent="0.2"/>
    <row r="4696" customFormat="1" x14ac:dyDescent="0.2"/>
    <row r="4697" customFormat="1" x14ac:dyDescent="0.2"/>
    <row r="4698" customFormat="1" x14ac:dyDescent="0.2"/>
    <row r="4699" customFormat="1" x14ac:dyDescent="0.2"/>
    <row r="4700" customFormat="1" x14ac:dyDescent="0.2"/>
    <row r="4701" customFormat="1" x14ac:dyDescent="0.2"/>
    <row r="4702" customFormat="1" x14ac:dyDescent="0.2"/>
    <row r="4703" customFormat="1" x14ac:dyDescent="0.2"/>
    <row r="4704" customFormat="1" x14ac:dyDescent="0.2"/>
    <row r="4705" customFormat="1" x14ac:dyDescent="0.2"/>
    <row r="4706" customFormat="1" x14ac:dyDescent="0.2"/>
    <row r="4707" customFormat="1" x14ac:dyDescent="0.2"/>
    <row r="4708" customFormat="1" x14ac:dyDescent="0.2"/>
    <row r="4709" customFormat="1" x14ac:dyDescent="0.2"/>
    <row r="4710" customFormat="1" x14ac:dyDescent="0.2"/>
    <row r="4711" customFormat="1" x14ac:dyDescent="0.2"/>
    <row r="4712" customFormat="1" x14ac:dyDescent="0.2"/>
    <row r="4713" customFormat="1" x14ac:dyDescent="0.2"/>
    <row r="4714" customFormat="1" x14ac:dyDescent="0.2"/>
    <row r="4715" customFormat="1" x14ac:dyDescent="0.2"/>
    <row r="4716" customFormat="1" x14ac:dyDescent="0.2"/>
    <row r="4717" customFormat="1" x14ac:dyDescent="0.2"/>
    <row r="4718" customFormat="1" x14ac:dyDescent="0.2"/>
    <row r="4719" customFormat="1" x14ac:dyDescent="0.2"/>
    <row r="4720" customFormat="1" x14ac:dyDescent="0.2"/>
    <row r="4721" customFormat="1" x14ac:dyDescent="0.2"/>
    <row r="4722" customFormat="1" x14ac:dyDescent="0.2"/>
    <row r="4723" customFormat="1" x14ac:dyDescent="0.2"/>
    <row r="4724" customFormat="1" x14ac:dyDescent="0.2"/>
    <row r="4725" customFormat="1" x14ac:dyDescent="0.2"/>
    <row r="4726" customFormat="1" x14ac:dyDescent="0.2"/>
    <row r="4727" customFormat="1" x14ac:dyDescent="0.2"/>
    <row r="4728" customFormat="1" x14ac:dyDescent="0.2"/>
    <row r="4729" customFormat="1" x14ac:dyDescent="0.2"/>
    <row r="4730" customFormat="1" x14ac:dyDescent="0.2"/>
    <row r="4731" customFormat="1" x14ac:dyDescent="0.2"/>
    <row r="4732" customFormat="1" x14ac:dyDescent="0.2"/>
    <row r="4733" customFormat="1" x14ac:dyDescent="0.2"/>
    <row r="4734" customFormat="1" x14ac:dyDescent="0.2"/>
    <row r="4735" customFormat="1" x14ac:dyDescent="0.2"/>
    <row r="4736" customFormat="1" x14ac:dyDescent="0.2"/>
    <row r="4737" customFormat="1" x14ac:dyDescent="0.2"/>
    <row r="4738" customFormat="1" x14ac:dyDescent="0.2"/>
    <row r="4739" customFormat="1" x14ac:dyDescent="0.2"/>
    <row r="4740" customFormat="1" x14ac:dyDescent="0.2"/>
    <row r="4741" customFormat="1" x14ac:dyDescent="0.2"/>
    <row r="4742" customFormat="1" x14ac:dyDescent="0.2"/>
    <row r="4743" customFormat="1" x14ac:dyDescent="0.2"/>
    <row r="4744" customFormat="1" x14ac:dyDescent="0.2"/>
    <row r="4745" customFormat="1" x14ac:dyDescent="0.2"/>
    <row r="4746" customFormat="1" x14ac:dyDescent="0.2"/>
    <row r="4747" customFormat="1" x14ac:dyDescent="0.2"/>
    <row r="4748" customFormat="1" x14ac:dyDescent="0.2"/>
    <row r="4749" customFormat="1" x14ac:dyDescent="0.2"/>
    <row r="4750" customFormat="1" x14ac:dyDescent="0.2"/>
    <row r="4751" customFormat="1" x14ac:dyDescent="0.2"/>
    <row r="4752" customFormat="1" x14ac:dyDescent="0.2"/>
    <row r="4753" customFormat="1" x14ac:dyDescent="0.2"/>
    <row r="4754" customFormat="1" x14ac:dyDescent="0.2"/>
    <row r="4755" customFormat="1" x14ac:dyDescent="0.2"/>
    <row r="4756" customFormat="1" x14ac:dyDescent="0.2"/>
    <row r="4757" customFormat="1" x14ac:dyDescent="0.2"/>
    <row r="4758" customFormat="1" x14ac:dyDescent="0.2"/>
    <row r="4759" customFormat="1" x14ac:dyDescent="0.2"/>
    <row r="4760" customFormat="1" x14ac:dyDescent="0.2"/>
    <row r="4761" customFormat="1" x14ac:dyDescent="0.2"/>
    <row r="4762" customFormat="1" x14ac:dyDescent="0.2"/>
    <row r="4763" customFormat="1" x14ac:dyDescent="0.2"/>
    <row r="4764" customFormat="1" x14ac:dyDescent="0.2"/>
    <row r="4765" customFormat="1" x14ac:dyDescent="0.2"/>
    <row r="4766" customFormat="1" x14ac:dyDescent="0.2"/>
    <row r="4767" customFormat="1" x14ac:dyDescent="0.2"/>
    <row r="4768" customFormat="1" x14ac:dyDescent="0.2"/>
    <row r="4769" customFormat="1" x14ac:dyDescent="0.2"/>
    <row r="4770" customFormat="1" x14ac:dyDescent="0.2"/>
    <row r="4771" customFormat="1" x14ac:dyDescent="0.2"/>
    <row r="4772" customFormat="1" x14ac:dyDescent="0.2"/>
    <row r="4773" customFormat="1" x14ac:dyDescent="0.2"/>
    <row r="4774" customFormat="1" x14ac:dyDescent="0.2"/>
    <row r="4775" customFormat="1" x14ac:dyDescent="0.2"/>
    <row r="4776" customFormat="1" x14ac:dyDescent="0.2"/>
    <row r="4777" customFormat="1" x14ac:dyDescent="0.2"/>
    <row r="4778" customFormat="1" x14ac:dyDescent="0.2"/>
    <row r="4779" customFormat="1" x14ac:dyDescent="0.2"/>
    <row r="4780" customFormat="1" x14ac:dyDescent="0.2"/>
    <row r="4781" customFormat="1" x14ac:dyDescent="0.2"/>
    <row r="4782" customFormat="1" x14ac:dyDescent="0.2"/>
    <row r="4783" customFormat="1" x14ac:dyDescent="0.2"/>
    <row r="4784" customFormat="1" x14ac:dyDescent="0.2"/>
    <row r="4785" customFormat="1" x14ac:dyDescent="0.2"/>
    <row r="4786" customFormat="1" x14ac:dyDescent="0.2"/>
    <row r="4787" customFormat="1" x14ac:dyDescent="0.2"/>
    <row r="4788" customFormat="1" x14ac:dyDescent="0.2"/>
    <row r="4789" customFormat="1" x14ac:dyDescent="0.2"/>
    <row r="4790" customFormat="1" x14ac:dyDescent="0.2"/>
    <row r="4791" customFormat="1" x14ac:dyDescent="0.2"/>
    <row r="4792" customFormat="1" x14ac:dyDescent="0.2"/>
    <row r="4793" customFormat="1" x14ac:dyDescent="0.2"/>
    <row r="4794" customFormat="1" x14ac:dyDescent="0.2"/>
    <row r="4795" customFormat="1" x14ac:dyDescent="0.2"/>
    <row r="4796" customFormat="1" x14ac:dyDescent="0.2"/>
    <row r="4797" customFormat="1" x14ac:dyDescent="0.2"/>
    <row r="4798" customFormat="1" x14ac:dyDescent="0.2"/>
    <row r="4799" customFormat="1" x14ac:dyDescent="0.2"/>
    <row r="4800" customFormat="1" x14ac:dyDescent="0.2"/>
    <row r="4801" customFormat="1" x14ac:dyDescent="0.2"/>
    <row r="4802" customFormat="1" x14ac:dyDescent="0.2"/>
    <row r="4803" customFormat="1" x14ac:dyDescent="0.2"/>
    <row r="4804" customFormat="1" x14ac:dyDescent="0.2"/>
    <row r="4805" customFormat="1" x14ac:dyDescent="0.2"/>
    <row r="4806" customFormat="1" x14ac:dyDescent="0.2"/>
    <row r="4807" customFormat="1" x14ac:dyDescent="0.2"/>
    <row r="4808" customFormat="1" x14ac:dyDescent="0.2"/>
    <row r="4809" customFormat="1" x14ac:dyDescent="0.2"/>
    <row r="4810" customFormat="1" x14ac:dyDescent="0.2"/>
    <row r="4811" customFormat="1" x14ac:dyDescent="0.2"/>
    <row r="4812" customFormat="1" x14ac:dyDescent="0.2"/>
    <row r="4813" customFormat="1" x14ac:dyDescent="0.2"/>
    <row r="4814" customFormat="1" x14ac:dyDescent="0.2"/>
    <row r="4815" customFormat="1" x14ac:dyDescent="0.2"/>
    <row r="4816" customFormat="1" x14ac:dyDescent="0.2"/>
    <row r="4817" customFormat="1" x14ac:dyDescent="0.2"/>
    <row r="4818" customFormat="1" x14ac:dyDescent="0.2"/>
    <row r="4819" customFormat="1" x14ac:dyDescent="0.2"/>
    <row r="4820" customFormat="1" x14ac:dyDescent="0.2"/>
    <row r="4821" customFormat="1" x14ac:dyDescent="0.2"/>
    <row r="4822" customFormat="1" x14ac:dyDescent="0.2"/>
    <row r="4823" customFormat="1" x14ac:dyDescent="0.2"/>
    <row r="4824" customFormat="1" x14ac:dyDescent="0.2"/>
    <row r="4825" customFormat="1" x14ac:dyDescent="0.2"/>
    <row r="4826" customFormat="1" x14ac:dyDescent="0.2"/>
    <row r="4827" customFormat="1" x14ac:dyDescent="0.2"/>
    <row r="4828" customFormat="1" x14ac:dyDescent="0.2"/>
    <row r="4829" customFormat="1" x14ac:dyDescent="0.2"/>
    <row r="4830" customFormat="1" x14ac:dyDescent="0.2"/>
    <row r="4831" customFormat="1" x14ac:dyDescent="0.2"/>
    <row r="4832" customFormat="1" x14ac:dyDescent="0.2"/>
    <row r="4833" customFormat="1" x14ac:dyDescent="0.2"/>
    <row r="4834" customFormat="1" x14ac:dyDescent="0.2"/>
    <row r="4835" customFormat="1" x14ac:dyDescent="0.2"/>
    <row r="4836" customFormat="1" x14ac:dyDescent="0.2"/>
    <row r="4837" customFormat="1" x14ac:dyDescent="0.2"/>
    <row r="4838" customFormat="1" x14ac:dyDescent="0.2"/>
    <row r="4839" customFormat="1" x14ac:dyDescent="0.2"/>
    <row r="4840" customFormat="1" x14ac:dyDescent="0.2"/>
    <row r="4841" customFormat="1" x14ac:dyDescent="0.2"/>
    <row r="4842" customFormat="1" x14ac:dyDescent="0.2"/>
    <row r="4843" customFormat="1" x14ac:dyDescent="0.2"/>
    <row r="4844" customFormat="1" x14ac:dyDescent="0.2"/>
    <row r="4845" customFormat="1" x14ac:dyDescent="0.2"/>
    <row r="4846" customFormat="1" x14ac:dyDescent="0.2"/>
    <row r="4847" customFormat="1" x14ac:dyDescent="0.2"/>
    <row r="4848" customFormat="1" x14ac:dyDescent="0.2"/>
    <row r="4849" customFormat="1" x14ac:dyDescent="0.2"/>
    <row r="4850" customFormat="1" x14ac:dyDescent="0.2"/>
    <row r="4851" customFormat="1" x14ac:dyDescent="0.2"/>
    <row r="4852" customFormat="1" x14ac:dyDescent="0.2"/>
    <row r="4853" customFormat="1" x14ac:dyDescent="0.2"/>
    <row r="4854" customFormat="1" x14ac:dyDescent="0.2"/>
    <row r="4855" customFormat="1" x14ac:dyDescent="0.2"/>
    <row r="4856" customFormat="1" x14ac:dyDescent="0.2"/>
    <row r="4857" customFormat="1" x14ac:dyDescent="0.2"/>
    <row r="4858" customFormat="1" x14ac:dyDescent="0.2"/>
    <row r="4859" customFormat="1" x14ac:dyDescent="0.2"/>
    <row r="4860" customFormat="1" x14ac:dyDescent="0.2"/>
    <row r="4861" customFormat="1" x14ac:dyDescent="0.2"/>
    <row r="4862" customFormat="1" x14ac:dyDescent="0.2"/>
    <row r="4863" customFormat="1" x14ac:dyDescent="0.2"/>
    <row r="4864" customFormat="1" x14ac:dyDescent="0.2"/>
    <row r="4865" customFormat="1" x14ac:dyDescent="0.2"/>
    <row r="4866" customFormat="1" x14ac:dyDescent="0.2"/>
    <row r="4867" customFormat="1" x14ac:dyDescent="0.2"/>
    <row r="4868" customFormat="1" x14ac:dyDescent="0.2"/>
    <row r="4869" customFormat="1" x14ac:dyDescent="0.2"/>
    <row r="4870" customFormat="1" x14ac:dyDescent="0.2"/>
    <row r="4871" customFormat="1" x14ac:dyDescent="0.2"/>
    <row r="4872" customFormat="1" x14ac:dyDescent="0.2"/>
    <row r="4873" customFormat="1" x14ac:dyDescent="0.2"/>
    <row r="4874" customFormat="1" x14ac:dyDescent="0.2"/>
    <row r="4875" customFormat="1" x14ac:dyDescent="0.2"/>
    <row r="4876" customFormat="1" x14ac:dyDescent="0.2"/>
    <row r="4877" customFormat="1" x14ac:dyDescent="0.2"/>
    <row r="4878" customFormat="1" x14ac:dyDescent="0.2"/>
    <row r="4879" customFormat="1" x14ac:dyDescent="0.2"/>
    <row r="4880" customFormat="1" x14ac:dyDescent="0.2"/>
    <row r="4881" customFormat="1" x14ac:dyDescent="0.2"/>
    <row r="4882" customFormat="1" x14ac:dyDescent="0.2"/>
    <row r="4883" customFormat="1" x14ac:dyDescent="0.2"/>
    <row r="4884" customFormat="1" x14ac:dyDescent="0.2"/>
    <row r="4885" customFormat="1" x14ac:dyDescent="0.2"/>
    <row r="4886" customFormat="1" x14ac:dyDescent="0.2"/>
    <row r="4887" customFormat="1" x14ac:dyDescent="0.2"/>
    <row r="4888" customFormat="1" x14ac:dyDescent="0.2"/>
    <row r="4889" customFormat="1" x14ac:dyDescent="0.2"/>
    <row r="4890" customFormat="1" x14ac:dyDescent="0.2"/>
    <row r="4891" customFormat="1" x14ac:dyDescent="0.2"/>
    <row r="4892" customFormat="1" x14ac:dyDescent="0.2"/>
    <row r="4893" customFormat="1" x14ac:dyDescent="0.2"/>
    <row r="4894" customFormat="1" x14ac:dyDescent="0.2"/>
    <row r="4895" customFormat="1" x14ac:dyDescent="0.2"/>
    <row r="4896" customFormat="1" x14ac:dyDescent="0.2"/>
    <row r="4897" customFormat="1" x14ac:dyDescent="0.2"/>
    <row r="4898" customFormat="1" x14ac:dyDescent="0.2"/>
    <row r="4899" customFormat="1" x14ac:dyDescent="0.2"/>
    <row r="4900" customFormat="1" x14ac:dyDescent="0.2"/>
    <row r="4901" customFormat="1" x14ac:dyDescent="0.2"/>
    <row r="4902" customFormat="1" x14ac:dyDescent="0.2"/>
    <row r="4903" customFormat="1" x14ac:dyDescent="0.2"/>
    <row r="4904" customFormat="1" x14ac:dyDescent="0.2"/>
    <row r="4905" customFormat="1" x14ac:dyDescent="0.2"/>
    <row r="4906" customFormat="1" x14ac:dyDescent="0.2"/>
    <row r="4907" customFormat="1" x14ac:dyDescent="0.2"/>
    <row r="4908" customFormat="1" x14ac:dyDescent="0.2"/>
    <row r="4909" customFormat="1" x14ac:dyDescent="0.2"/>
    <row r="4910" customFormat="1" x14ac:dyDescent="0.2"/>
    <row r="4911" customFormat="1" x14ac:dyDescent="0.2"/>
    <row r="4912" customFormat="1" x14ac:dyDescent="0.2"/>
    <row r="4913" customFormat="1" x14ac:dyDescent="0.2"/>
    <row r="4914" customFormat="1" x14ac:dyDescent="0.2"/>
    <row r="4915" customFormat="1" x14ac:dyDescent="0.2"/>
    <row r="4916" customFormat="1" x14ac:dyDescent="0.2"/>
    <row r="4917" customFormat="1" x14ac:dyDescent="0.2"/>
    <row r="4918" customFormat="1" x14ac:dyDescent="0.2"/>
    <row r="4919" customFormat="1" x14ac:dyDescent="0.2"/>
    <row r="4920" customFormat="1" x14ac:dyDescent="0.2"/>
    <row r="4921" customFormat="1" x14ac:dyDescent="0.2"/>
    <row r="4922" customFormat="1" x14ac:dyDescent="0.2"/>
    <row r="4923" customFormat="1" x14ac:dyDescent="0.2"/>
    <row r="4924" customFormat="1" x14ac:dyDescent="0.2"/>
    <row r="4925" customFormat="1" x14ac:dyDescent="0.2"/>
    <row r="4926" customFormat="1" x14ac:dyDescent="0.2"/>
    <row r="4927" customFormat="1" x14ac:dyDescent="0.2"/>
    <row r="4928" customFormat="1" x14ac:dyDescent="0.2"/>
    <row r="4929" customFormat="1" x14ac:dyDescent="0.2"/>
    <row r="4930" customFormat="1" x14ac:dyDescent="0.2"/>
    <row r="4931" customFormat="1" x14ac:dyDescent="0.2"/>
    <row r="4932" customFormat="1" x14ac:dyDescent="0.2"/>
    <row r="4933" customFormat="1" x14ac:dyDescent="0.2"/>
    <row r="4934" customFormat="1" x14ac:dyDescent="0.2"/>
    <row r="4935" customFormat="1" x14ac:dyDescent="0.2"/>
    <row r="4936" customFormat="1" x14ac:dyDescent="0.2"/>
    <row r="4937" customFormat="1" x14ac:dyDescent="0.2"/>
    <row r="4938" customFormat="1" x14ac:dyDescent="0.2"/>
    <row r="4939" customFormat="1" x14ac:dyDescent="0.2"/>
    <row r="4940" customFormat="1" x14ac:dyDescent="0.2"/>
    <row r="4941" customFormat="1" x14ac:dyDescent="0.2"/>
    <row r="4942" customFormat="1" x14ac:dyDescent="0.2"/>
    <row r="4943" customFormat="1" x14ac:dyDescent="0.2"/>
    <row r="4944" customFormat="1" x14ac:dyDescent="0.2"/>
    <row r="4945" customFormat="1" x14ac:dyDescent="0.2"/>
    <row r="4946" customFormat="1" x14ac:dyDescent="0.2"/>
    <row r="4947" customFormat="1" x14ac:dyDescent="0.2"/>
    <row r="4948" customFormat="1" x14ac:dyDescent="0.2"/>
    <row r="4949" customFormat="1" x14ac:dyDescent="0.2"/>
    <row r="4950" customFormat="1" x14ac:dyDescent="0.2"/>
    <row r="4951" customFormat="1" x14ac:dyDescent="0.2"/>
    <row r="4952" customFormat="1" x14ac:dyDescent="0.2"/>
    <row r="4953" customFormat="1" x14ac:dyDescent="0.2"/>
    <row r="4954" customFormat="1" x14ac:dyDescent="0.2"/>
    <row r="4955" customFormat="1" x14ac:dyDescent="0.2"/>
    <row r="4956" customFormat="1" x14ac:dyDescent="0.2"/>
    <row r="4957" customFormat="1" x14ac:dyDescent="0.2"/>
    <row r="4958" customFormat="1" x14ac:dyDescent="0.2"/>
    <row r="4959" customFormat="1" x14ac:dyDescent="0.2"/>
    <row r="4960" customFormat="1" x14ac:dyDescent="0.2"/>
    <row r="4961" customFormat="1" x14ac:dyDescent="0.2"/>
    <row r="4962" customFormat="1" x14ac:dyDescent="0.2"/>
    <row r="4963" customFormat="1" x14ac:dyDescent="0.2"/>
    <row r="4964" customFormat="1" x14ac:dyDescent="0.2"/>
    <row r="4965" customFormat="1" x14ac:dyDescent="0.2"/>
    <row r="4966" customFormat="1" x14ac:dyDescent="0.2"/>
    <row r="4967" customFormat="1" x14ac:dyDescent="0.2"/>
    <row r="4968" customFormat="1" x14ac:dyDescent="0.2"/>
    <row r="4969" customFormat="1" x14ac:dyDescent="0.2"/>
    <row r="4970" customFormat="1" x14ac:dyDescent="0.2"/>
    <row r="4971" customFormat="1" x14ac:dyDescent="0.2"/>
    <row r="4972" customFormat="1" x14ac:dyDescent="0.2"/>
    <row r="4973" customFormat="1" x14ac:dyDescent="0.2"/>
    <row r="4974" customFormat="1" x14ac:dyDescent="0.2"/>
    <row r="4975" customFormat="1" x14ac:dyDescent="0.2"/>
    <row r="4976" customFormat="1" x14ac:dyDescent="0.2"/>
    <row r="4977" customFormat="1" x14ac:dyDescent="0.2"/>
    <row r="4978" customFormat="1" x14ac:dyDescent="0.2"/>
    <row r="4979" customFormat="1" x14ac:dyDescent="0.2"/>
    <row r="4980" customFormat="1" x14ac:dyDescent="0.2"/>
    <row r="4981" customFormat="1" x14ac:dyDescent="0.2"/>
    <row r="4982" customFormat="1" x14ac:dyDescent="0.2"/>
    <row r="4983" customFormat="1" x14ac:dyDescent="0.2"/>
    <row r="4984" customFormat="1" x14ac:dyDescent="0.2"/>
    <row r="4985" customFormat="1" x14ac:dyDescent="0.2"/>
    <row r="4986" customFormat="1" x14ac:dyDescent="0.2"/>
    <row r="4987" customFormat="1" x14ac:dyDescent="0.2"/>
    <row r="4988" customFormat="1" x14ac:dyDescent="0.2"/>
    <row r="4989" customFormat="1" x14ac:dyDescent="0.2"/>
    <row r="4990" customFormat="1" x14ac:dyDescent="0.2"/>
    <row r="4991" customFormat="1" x14ac:dyDescent="0.2"/>
    <row r="4992" customFormat="1" x14ac:dyDescent="0.2"/>
    <row r="4993" customFormat="1" x14ac:dyDescent="0.2"/>
    <row r="4994" customFormat="1" x14ac:dyDescent="0.2"/>
    <row r="4995" customFormat="1" x14ac:dyDescent="0.2"/>
    <row r="4996" customFormat="1" x14ac:dyDescent="0.2"/>
    <row r="4997" customFormat="1" x14ac:dyDescent="0.2"/>
    <row r="4998" customFormat="1" x14ac:dyDescent="0.2"/>
    <row r="4999" customFormat="1" x14ac:dyDescent="0.2"/>
    <row r="5000" customFormat="1" x14ac:dyDescent="0.2"/>
    <row r="5001" customFormat="1" x14ac:dyDescent="0.2"/>
    <row r="5002" customFormat="1" x14ac:dyDescent="0.2"/>
    <row r="5003" customFormat="1" x14ac:dyDescent="0.2"/>
    <row r="5004" customFormat="1" x14ac:dyDescent="0.2"/>
    <row r="5005" customFormat="1" x14ac:dyDescent="0.2"/>
    <row r="5006" customFormat="1" x14ac:dyDescent="0.2"/>
    <row r="5007" customFormat="1" x14ac:dyDescent="0.2"/>
    <row r="5008" customFormat="1" x14ac:dyDescent="0.2"/>
    <row r="5009" customFormat="1" x14ac:dyDescent="0.2"/>
    <row r="5010" customFormat="1" x14ac:dyDescent="0.2"/>
    <row r="5011" customFormat="1" x14ac:dyDescent="0.2"/>
    <row r="5012" customFormat="1" x14ac:dyDescent="0.2"/>
    <row r="5013" customFormat="1" x14ac:dyDescent="0.2"/>
    <row r="5014" customFormat="1" x14ac:dyDescent="0.2"/>
    <row r="5015" customFormat="1" x14ac:dyDescent="0.2"/>
    <row r="5016" customFormat="1" x14ac:dyDescent="0.2"/>
    <row r="5017" customFormat="1" x14ac:dyDescent="0.2"/>
    <row r="5018" customFormat="1" x14ac:dyDescent="0.2"/>
    <row r="5019" customFormat="1" x14ac:dyDescent="0.2"/>
    <row r="5020" customFormat="1" x14ac:dyDescent="0.2"/>
    <row r="5021" customFormat="1" x14ac:dyDescent="0.2"/>
    <row r="5022" customFormat="1" x14ac:dyDescent="0.2"/>
    <row r="5023" customFormat="1" x14ac:dyDescent="0.2"/>
    <row r="5024" customFormat="1" x14ac:dyDescent="0.2"/>
    <row r="5025" customFormat="1" x14ac:dyDescent="0.2"/>
    <row r="5026" customFormat="1" x14ac:dyDescent="0.2"/>
    <row r="5027" customFormat="1" x14ac:dyDescent="0.2"/>
    <row r="5028" customFormat="1" x14ac:dyDescent="0.2"/>
    <row r="5029" customFormat="1" x14ac:dyDescent="0.2"/>
    <row r="5030" customFormat="1" x14ac:dyDescent="0.2"/>
    <row r="5031" customFormat="1" x14ac:dyDescent="0.2"/>
    <row r="5032" customFormat="1" x14ac:dyDescent="0.2"/>
    <row r="5033" customFormat="1" x14ac:dyDescent="0.2"/>
    <row r="5034" customFormat="1" x14ac:dyDescent="0.2"/>
    <row r="5035" customFormat="1" x14ac:dyDescent="0.2"/>
    <row r="5036" customFormat="1" x14ac:dyDescent="0.2"/>
    <row r="5037" customFormat="1" x14ac:dyDescent="0.2"/>
    <row r="5038" customFormat="1" x14ac:dyDescent="0.2"/>
    <row r="5039" customFormat="1" x14ac:dyDescent="0.2"/>
    <row r="5040" customFormat="1" x14ac:dyDescent="0.2"/>
    <row r="5041" customFormat="1" x14ac:dyDescent="0.2"/>
    <row r="5042" customFormat="1" x14ac:dyDescent="0.2"/>
    <row r="5043" customFormat="1" x14ac:dyDescent="0.2"/>
    <row r="5044" customFormat="1" x14ac:dyDescent="0.2"/>
    <row r="5045" customFormat="1" x14ac:dyDescent="0.2"/>
    <row r="5046" customFormat="1" x14ac:dyDescent="0.2"/>
    <row r="5047" customFormat="1" x14ac:dyDescent="0.2"/>
    <row r="5048" customFormat="1" x14ac:dyDescent="0.2"/>
    <row r="5049" customFormat="1" x14ac:dyDescent="0.2"/>
    <row r="5050" customFormat="1" x14ac:dyDescent="0.2"/>
    <row r="5051" customFormat="1" x14ac:dyDescent="0.2"/>
    <row r="5052" customFormat="1" x14ac:dyDescent="0.2"/>
    <row r="5053" customFormat="1" x14ac:dyDescent="0.2"/>
    <row r="5054" customFormat="1" x14ac:dyDescent="0.2"/>
    <row r="5055" customFormat="1" x14ac:dyDescent="0.2"/>
    <row r="5056" customFormat="1" x14ac:dyDescent="0.2"/>
    <row r="5057" customFormat="1" x14ac:dyDescent="0.2"/>
    <row r="5058" customFormat="1" x14ac:dyDescent="0.2"/>
    <row r="5059" customFormat="1" x14ac:dyDescent="0.2"/>
    <row r="5060" customFormat="1" x14ac:dyDescent="0.2"/>
    <row r="5061" customFormat="1" x14ac:dyDescent="0.2"/>
    <row r="5062" customFormat="1" x14ac:dyDescent="0.2"/>
    <row r="5063" customFormat="1" x14ac:dyDescent="0.2"/>
    <row r="5064" customFormat="1" x14ac:dyDescent="0.2"/>
    <row r="5065" customFormat="1" x14ac:dyDescent="0.2"/>
    <row r="5066" customFormat="1" x14ac:dyDescent="0.2"/>
    <row r="5067" customFormat="1" x14ac:dyDescent="0.2"/>
    <row r="5068" customFormat="1" x14ac:dyDescent="0.2"/>
    <row r="5069" customFormat="1" x14ac:dyDescent="0.2"/>
    <row r="5070" customFormat="1" x14ac:dyDescent="0.2"/>
    <row r="5071" customFormat="1" x14ac:dyDescent="0.2"/>
    <row r="5072" customFormat="1" x14ac:dyDescent="0.2"/>
    <row r="5073" customFormat="1" x14ac:dyDescent="0.2"/>
    <row r="5074" customFormat="1" x14ac:dyDescent="0.2"/>
    <row r="5075" customFormat="1" x14ac:dyDescent="0.2"/>
    <row r="5076" customFormat="1" x14ac:dyDescent="0.2"/>
    <row r="5077" customFormat="1" x14ac:dyDescent="0.2"/>
    <row r="5078" customFormat="1" x14ac:dyDescent="0.2"/>
    <row r="5079" customFormat="1" x14ac:dyDescent="0.2"/>
    <row r="5080" customFormat="1" x14ac:dyDescent="0.2"/>
    <row r="5081" customFormat="1" x14ac:dyDescent="0.2"/>
    <row r="5082" customFormat="1" x14ac:dyDescent="0.2"/>
    <row r="5083" customFormat="1" x14ac:dyDescent="0.2"/>
    <row r="5084" customFormat="1" x14ac:dyDescent="0.2"/>
    <row r="5085" customFormat="1" x14ac:dyDescent="0.2"/>
    <row r="5086" customFormat="1" x14ac:dyDescent="0.2"/>
    <row r="5087" customFormat="1" x14ac:dyDescent="0.2"/>
    <row r="5088" customFormat="1" x14ac:dyDescent="0.2"/>
    <row r="5089" customFormat="1" x14ac:dyDescent="0.2"/>
    <row r="5090" customFormat="1" x14ac:dyDescent="0.2"/>
    <row r="5091" customFormat="1" x14ac:dyDescent="0.2"/>
    <row r="5092" customFormat="1" x14ac:dyDescent="0.2"/>
    <row r="5093" customFormat="1" x14ac:dyDescent="0.2"/>
    <row r="5094" customFormat="1" x14ac:dyDescent="0.2"/>
    <row r="5095" customFormat="1" x14ac:dyDescent="0.2"/>
    <row r="5096" customFormat="1" x14ac:dyDescent="0.2"/>
    <row r="5097" customFormat="1" x14ac:dyDescent="0.2"/>
    <row r="5098" customFormat="1" x14ac:dyDescent="0.2"/>
    <row r="5099" customFormat="1" x14ac:dyDescent="0.2"/>
    <row r="5100" customFormat="1" x14ac:dyDescent="0.2"/>
    <row r="5101" customFormat="1" x14ac:dyDescent="0.2"/>
    <row r="5102" customFormat="1" x14ac:dyDescent="0.2"/>
    <row r="5103" customFormat="1" x14ac:dyDescent="0.2"/>
    <row r="5104" customFormat="1" x14ac:dyDescent="0.2"/>
    <row r="5105" customFormat="1" x14ac:dyDescent="0.2"/>
    <row r="5106" customFormat="1" x14ac:dyDescent="0.2"/>
    <row r="5107" customFormat="1" x14ac:dyDescent="0.2"/>
    <row r="5108" customFormat="1" x14ac:dyDescent="0.2"/>
    <row r="5109" customFormat="1" x14ac:dyDescent="0.2"/>
    <row r="5110" customFormat="1" x14ac:dyDescent="0.2"/>
    <row r="5111" customFormat="1" x14ac:dyDescent="0.2"/>
    <row r="5112" customFormat="1" x14ac:dyDescent="0.2"/>
    <row r="5113" customFormat="1" x14ac:dyDescent="0.2"/>
    <row r="5114" customFormat="1" x14ac:dyDescent="0.2"/>
    <row r="5115" customFormat="1" x14ac:dyDescent="0.2"/>
    <row r="5116" customFormat="1" x14ac:dyDescent="0.2"/>
    <row r="5117" customFormat="1" x14ac:dyDescent="0.2"/>
    <row r="5118" customFormat="1" x14ac:dyDescent="0.2"/>
    <row r="5119" customFormat="1" x14ac:dyDescent="0.2"/>
    <row r="5120" customFormat="1" x14ac:dyDescent="0.2"/>
    <row r="5121" customFormat="1" x14ac:dyDescent="0.2"/>
    <row r="5122" customFormat="1" x14ac:dyDescent="0.2"/>
    <row r="5123" customFormat="1" x14ac:dyDescent="0.2"/>
    <row r="5124" customFormat="1" x14ac:dyDescent="0.2"/>
    <row r="5125" customFormat="1" x14ac:dyDescent="0.2"/>
    <row r="5126" customFormat="1" x14ac:dyDescent="0.2"/>
    <row r="5127" customFormat="1" x14ac:dyDescent="0.2"/>
    <row r="5128" customFormat="1" x14ac:dyDescent="0.2"/>
    <row r="5129" customFormat="1" x14ac:dyDescent="0.2"/>
    <row r="5130" customFormat="1" x14ac:dyDescent="0.2"/>
    <row r="5131" customFormat="1" x14ac:dyDescent="0.2"/>
    <row r="5132" customFormat="1" x14ac:dyDescent="0.2"/>
    <row r="5133" customFormat="1" x14ac:dyDescent="0.2"/>
    <row r="5134" customFormat="1" x14ac:dyDescent="0.2"/>
    <row r="5135" customFormat="1" x14ac:dyDescent="0.2"/>
    <row r="5136" customFormat="1" x14ac:dyDescent="0.2"/>
    <row r="5137" customFormat="1" x14ac:dyDescent="0.2"/>
    <row r="5138" customFormat="1" x14ac:dyDescent="0.2"/>
    <row r="5139" customFormat="1" x14ac:dyDescent="0.2"/>
    <row r="5140" customFormat="1" x14ac:dyDescent="0.2"/>
    <row r="5141" customFormat="1" x14ac:dyDescent="0.2"/>
    <row r="5142" customFormat="1" x14ac:dyDescent="0.2"/>
    <row r="5143" customFormat="1" x14ac:dyDescent="0.2"/>
    <row r="5144" customFormat="1" x14ac:dyDescent="0.2"/>
    <row r="5145" customFormat="1" x14ac:dyDescent="0.2"/>
    <row r="5146" customFormat="1" x14ac:dyDescent="0.2"/>
    <row r="5147" customFormat="1" x14ac:dyDescent="0.2"/>
    <row r="5148" customFormat="1" x14ac:dyDescent="0.2"/>
    <row r="5149" customFormat="1" x14ac:dyDescent="0.2"/>
    <row r="5150" customFormat="1" x14ac:dyDescent="0.2"/>
    <row r="5151" customFormat="1" x14ac:dyDescent="0.2"/>
    <row r="5152" customFormat="1" x14ac:dyDescent="0.2"/>
    <row r="5153" customFormat="1" x14ac:dyDescent="0.2"/>
    <row r="5154" customFormat="1" x14ac:dyDescent="0.2"/>
    <row r="5155" customFormat="1" x14ac:dyDescent="0.2"/>
    <row r="5156" customFormat="1" x14ac:dyDescent="0.2"/>
    <row r="5157" customFormat="1" x14ac:dyDescent="0.2"/>
    <row r="5158" customFormat="1" x14ac:dyDescent="0.2"/>
    <row r="5159" customFormat="1" x14ac:dyDescent="0.2"/>
    <row r="5160" customFormat="1" x14ac:dyDescent="0.2"/>
    <row r="5161" customFormat="1" x14ac:dyDescent="0.2"/>
    <row r="5162" customFormat="1" x14ac:dyDescent="0.2"/>
    <row r="5163" customFormat="1" x14ac:dyDescent="0.2"/>
    <row r="5164" customFormat="1" x14ac:dyDescent="0.2"/>
    <row r="5165" customFormat="1" x14ac:dyDescent="0.2"/>
    <row r="5166" customFormat="1" x14ac:dyDescent="0.2"/>
    <row r="5167" customFormat="1" x14ac:dyDescent="0.2"/>
    <row r="5168" customFormat="1" x14ac:dyDescent="0.2"/>
    <row r="5169" customFormat="1" x14ac:dyDescent="0.2"/>
    <row r="5170" customFormat="1" x14ac:dyDescent="0.2"/>
    <row r="5171" customFormat="1" x14ac:dyDescent="0.2"/>
    <row r="5172" customFormat="1" x14ac:dyDescent="0.2"/>
    <row r="5173" customFormat="1" x14ac:dyDescent="0.2"/>
    <row r="5174" customFormat="1" x14ac:dyDescent="0.2"/>
    <row r="5175" customFormat="1" x14ac:dyDescent="0.2"/>
    <row r="5176" customFormat="1" x14ac:dyDescent="0.2"/>
    <row r="5177" customFormat="1" x14ac:dyDescent="0.2"/>
    <row r="5178" customFormat="1" x14ac:dyDescent="0.2"/>
    <row r="5179" customFormat="1" x14ac:dyDescent="0.2"/>
    <row r="5180" customFormat="1" x14ac:dyDescent="0.2"/>
    <row r="5181" customFormat="1" x14ac:dyDescent="0.2"/>
    <row r="5182" customFormat="1" x14ac:dyDescent="0.2"/>
    <row r="5183" customFormat="1" x14ac:dyDescent="0.2"/>
    <row r="5184" customFormat="1" x14ac:dyDescent="0.2"/>
    <row r="5185" customFormat="1" x14ac:dyDescent="0.2"/>
    <row r="5186" customFormat="1" x14ac:dyDescent="0.2"/>
    <row r="5187" customFormat="1" x14ac:dyDescent="0.2"/>
    <row r="5188" customFormat="1" x14ac:dyDescent="0.2"/>
    <row r="5189" customFormat="1" x14ac:dyDescent="0.2"/>
    <row r="5190" customFormat="1" x14ac:dyDescent="0.2"/>
    <row r="5191" customFormat="1" x14ac:dyDescent="0.2"/>
    <row r="5192" customFormat="1" x14ac:dyDescent="0.2"/>
    <row r="5193" customFormat="1" x14ac:dyDescent="0.2"/>
    <row r="5194" customFormat="1" x14ac:dyDescent="0.2"/>
    <row r="5195" customFormat="1" x14ac:dyDescent="0.2"/>
    <row r="5196" customFormat="1" x14ac:dyDescent="0.2"/>
    <row r="5197" customFormat="1" x14ac:dyDescent="0.2"/>
    <row r="5198" customFormat="1" x14ac:dyDescent="0.2"/>
    <row r="5199" customFormat="1" x14ac:dyDescent="0.2"/>
    <row r="5200" customFormat="1" x14ac:dyDescent="0.2"/>
    <row r="5201" customFormat="1" x14ac:dyDescent="0.2"/>
    <row r="5202" customFormat="1" x14ac:dyDescent="0.2"/>
    <row r="5203" customFormat="1" x14ac:dyDescent="0.2"/>
    <row r="5204" customFormat="1" x14ac:dyDescent="0.2"/>
    <row r="5205" customFormat="1" x14ac:dyDescent="0.2"/>
    <row r="5206" customFormat="1" x14ac:dyDescent="0.2"/>
    <row r="5207" customFormat="1" x14ac:dyDescent="0.2"/>
    <row r="5208" customFormat="1" x14ac:dyDescent="0.2"/>
    <row r="5209" customFormat="1" x14ac:dyDescent="0.2"/>
    <row r="5210" customFormat="1" x14ac:dyDescent="0.2"/>
    <row r="5211" customFormat="1" x14ac:dyDescent="0.2"/>
    <row r="5212" customFormat="1" x14ac:dyDescent="0.2"/>
    <row r="5213" customFormat="1" x14ac:dyDescent="0.2"/>
    <row r="5214" customFormat="1" x14ac:dyDescent="0.2"/>
    <row r="5215" customFormat="1" x14ac:dyDescent="0.2"/>
    <row r="5216" customFormat="1" x14ac:dyDescent="0.2"/>
    <row r="5217" customFormat="1" x14ac:dyDescent="0.2"/>
    <row r="5218" customFormat="1" x14ac:dyDescent="0.2"/>
    <row r="5219" customFormat="1" x14ac:dyDescent="0.2"/>
    <row r="5220" customFormat="1" x14ac:dyDescent="0.2"/>
    <row r="5221" customFormat="1" x14ac:dyDescent="0.2"/>
    <row r="5222" customFormat="1" x14ac:dyDescent="0.2"/>
    <row r="5223" customFormat="1" x14ac:dyDescent="0.2"/>
    <row r="5224" customFormat="1" x14ac:dyDescent="0.2"/>
    <row r="5225" customFormat="1" x14ac:dyDescent="0.2"/>
    <row r="5226" customFormat="1" x14ac:dyDescent="0.2"/>
    <row r="5227" customFormat="1" x14ac:dyDescent="0.2"/>
    <row r="5228" customFormat="1" x14ac:dyDescent="0.2"/>
    <row r="5229" customFormat="1" x14ac:dyDescent="0.2"/>
    <row r="5230" customFormat="1" x14ac:dyDescent="0.2"/>
    <row r="5231" customFormat="1" x14ac:dyDescent="0.2"/>
    <row r="5232" customFormat="1" x14ac:dyDescent="0.2"/>
    <row r="5233" customFormat="1" x14ac:dyDescent="0.2"/>
    <row r="5234" customFormat="1" x14ac:dyDescent="0.2"/>
    <row r="5235" customFormat="1" x14ac:dyDescent="0.2"/>
    <row r="5236" customFormat="1" x14ac:dyDescent="0.2"/>
    <row r="5237" customFormat="1" x14ac:dyDescent="0.2"/>
    <row r="5238" customFormat="1" x14ac:dyDescent="0.2"/>
    <row r="5239" customFormat="1" x14ac:dyDescent="0.2"/>
    <row r="5240" customFormat="1" x14ac:dyDescent="0.2"/>
    <row r="5241" customFormat="1" x14ac:dyDescent="0.2"/>
    <row r="5242" customFormat="1" x14ac:dyDescent="0.2"/>
    <row r="5243" customFormat="1" x14ac:dyDescent="0.2"/>
    <row r="5244" customFormat="1" x14ac:dyDescent="0.2"/>
    <row r="5245" customFormat="1" x14ac:dyDescent="0.2"/>
    <row r="5246" customFormat="1" x14ac:dyDescent="0.2"/>
    <row r="5247" customFormat="1" x14ac:dyDescent="0.2"/>
    <row r="5248" customFormat="1" x14ac:dyDescent="0.2"/>
    <row r="5249" customFormat="1" x14ac:dyDescent="0.2"/>
    <row r="5250" customFormat="1" x14ac:dyDescent="0.2"/>
    <row r="5251" customFormat="1" x14ac:dyDescent="0.2"/>
    <row r="5252" customFormat="1" x14ac:dyDescent="0.2"/>
    <row r="5253" customFormat="1" x14ac:dyDescent="0.2"/>
    <row r="5254" customFormat="1" x14ac:dyDescent="0.2"/>
    <row r="5255" customFormat="1" x14ac:dyDescent="0.2"/>
    <row r="5256" customFormat="1" x14ac:dyDescent="0.2"/>
    <row r="5257" customFormat="1" x14ac:dyDescent="0.2"/>
    <row r="5258" customFormat="1" x14ac:dyDescent="0.2"/>
    <row r="5259" customFormat="1" x14ac:dyDescent="0.2"/>
    <row r="5260" customFormat="1" x14ac:dyDescent="0.2"/>
    <row r="5261" customFormat="1" x14ac:dyDescent="0.2"/>
    <row r="5262" customFormat="1" x14ac:dyDescent="0.2"/>
    <row r="5263" customFormat="1" x14ac:dyDescent="0.2"/>
    <row r="5264" customFormat="1" x14ac:dyDescent="0.2"/>
    <row r="5265" customFormat="1" x14ac:dyDescent="0.2"/>
    <row r="5266" customFormat="1" x14ac:dyDescent="0.2"/>
    <row r="5267" customFormat="1" x14ac:dyDescent="0.2"/>
    <row r="5268" customFormat="1" x14ac:dyDescent="0.2"/>
    <row r="5269" customFormat="1" x14ac:dyDescent="0.2"/>
    <row r="5270" customFormat="1" x14ac:dyDescent="0.2"/>
    <row r="5271" customFormat="1" x14ac:dyDescent="0.2"/>
    <row r="5272" customFormat="1" x14ac:dyDescent="0.2"/>
    <row r="5273" customFormat="1" x14ac:dyDescent="0.2"/>
    <row r="5274" customFormat="1" x14ac:dyDescent="0.2"/>
    <row r="5275" customFormat="1" x14ac:dyDescent="0.2"/>
    <row r="5276" customFormat="1" x14ac:dyDescent="0.2"/>
    <row r="5277" customFormat="1" x14ac:dyDescent="0.2"/>
    <row r="5278" customFormat="1" x14ac:dyDescent="0.2"/>
    <row r="5279" customFormat="1" x14ac:dyDescent="0.2"/>
    <row r="5280" customFormat="1" x14ac:dyDescent="0.2"/>
    <row r="5281" customFormat="1" x14ac:dyDescent="0.2"/>
    <row r="5282" customFormat="1" x14ac:dyDescent="0.2"/>
    <row r="5283" customFormat="1" x14ac:dyDescent="0.2"/>
    <row r="5284" customFormat="1" x14ac:dyDescent="0.2"/>
    <row r="5285" customFormat="1" x14ac:dyDescent="0.2"/>
    <row r="5286" customFormat="1" x14ac:dyDescent="0.2"/>
    <row r="5287" customFormat="1" x14ac:dyDescent="0.2"/>
    <row r="5288" customFormat="1" x14ac:dyDescent="0.2"/>
    <row r="5289" customFormat="1" x14ac:dyDescent="0.2"/>
    <row r="5290" customFormat="1" x14ac:dyDescent="0.2"/>
    <row r="5291" customFormat="1" x14ac:dyDescent="0.2"/>
    <row r="5292" customFormat="1" x14ac:dyDescent="0.2"/>
    <row r="5293" customFormat="1" x14ac:dyDescent="0.2"/>
    <row r="5294" customFormat="1" x14ac:dyDescent="0.2"/>
    <row r="5295" customFormat="1" x14ac:dyDescent="0.2"/>
    <row r="5296" customFormat="1" x14ac:dyDescent="0.2"/>
    <row r="5297" customFormat="1" x14ac:dyDescent="0.2"/>
    <row r="5298" customFormat="1" x14ac:dyDescent="0.2"/>
    <row r="5299" customFormat="1" x14ac:dyDescent="0.2"/>
    <row r="5300" customFormat="1" x14ac:dyDescent="0.2"/>
    <row r="5301" customFormat="1" x14ac:dyDescent="0.2"/>
    <row r="5302" customFormat="1" x14ac:dyDescent="0.2"/>
    <row r="5303" customFormat="1" x14ac:dyDescent="0.2"/>
    <row r="5304" customFormat="1" x14ac:dyDescent="0.2"/>
    <row r="5305" customFormat="1" x14ac:dyDescent="0.2"/>
    <row r="5306" customFormat="1" x14ac:dyDescent="0.2"/>
    <row r="5307" customFormat="1" x14ac:dyDescent="0.2"/>
    <row r="5308" customFormat="1" x14ac:dyDescent="0.2"/>
    <row r="5309" customFormat="1" x14ac:dyDescent="0.2"/>
    <row r="5310" customFormat="1" x14ac:dyDescent="0.2"/>
    <row r="5311" customFormat="1" x14ac:dyDescent="0.2"/>
    <row r="5312" customFormat="1" x14ac:dyDescent="0.2"/>
    <row r="5313" customFormat="1" x14ac:dyDescent="0.2"/>
    <row r="5314" customFormat="1" x14ac:dyDescent="0.2"/>
    <row r="5315" customFormat="1" x14ac:dyDescent="0.2"/>
    <row r="5316" customFormat="1" x14ac:dyDescent="0.2"/>
    <row r="5317" customFormat="1" x14ac:dyDescent="0.2"/>
    <row r="5318" customFormat="1" x14ac:dyDescent="0.2"/>
    <row r="5319" customFormat="1" x14ac:dyDescent="0.2"/>
    <row r="5320" customFormat="1" x14ac:dyDescent="0.2"/>
    <row r="5321" customFormat="1" x14ac:dyDescent="0.2"/>
    <row r="5322" customFormat="1" x14ac:dyDescent="0.2"/>
    <row r="5323" customFormat="1" x14ac:dyDescent="0.2"/>
    <row r="5324" customFormat="1" x14ac:dyDescent="0.2"/>
    <row r="5325" customFormat="1" x14ac:dyDescent="0.2"/>
    <row r="5326" customFormat="1" x14ac:dyDescent="0.2"/>
    <row r="5327" customFormat="1" x14ac:dyDescent="0.2"/>
    <row r="5328" customFormat="1" x14ac:dyDescent="0.2"/>
    <row r="5329" customFormat="1" x14ac:dyDescent="0.2"/>
    <row r="5330" customFormat="1" x14ac:dyDescent="0.2"/>
    <row r="5331" customFormat="1" x14ac:dyDescent="0.2"/>
    <row r="5332" customFormat="1" x14ac:dyDescent="0.2"/>
    <row r="5333" customFormat="1" x14ac:dyDescent="0.2"/>
    <row r="5334" customFormat="1" x14ac:dyDescent="0.2"/>
    <row r="5335" customFormat="1" x14ac:dyDescent="0.2"/>
    <row r="5336" customFormat="1" x14ac:dyDescent="0.2"/>
    <row r="5337" customFormat="1" x14ac:dyDescent="0.2"/>
    <row r="5338" customFormat="1" x14ac:dyDescent="0.2"/>
    <row r="5339" customFormat="1" x14ac:dyDescent="0.2"/>
    <row r="5340" customFormat="1" x14ac:dyDescent="0.2"/>
    <row r="5341" customFormat="1" x14ac:dyDescent="0.2"/>
    <row r="5342" customFormat="1" x14ac:dyDescent="0.2"/>
    <row r="5343" customFormat="1" x14ac:dyDescent="0.2"/>
    <row r="5344" customFormat="1" x14ac:dyDescent="0.2"/>
    <row r="5345" customFormat="1" x14ac:dyDescent="0.2"/>
    <row r="5346" customFormat="1" x14ac:dyDescent="0.2"/>
    <row r="5347" customFormat="1" x14ac:dyDescent="0.2"/>
    <row r="5348" customFormat="1" x14ac:dyDescent="0.2"/>
    <row r="5349" customFormat="1" x14ac:dyDescent="0.2"/>
    <row r="5350" customFormat="1" x14ac:dyDescent="0.2"/>
    <row r="5351" customFormat="1" x14ac:dyDescent="0.2"/>
    <row r="5352" customFormat="1" x14ac:dyDescent="0.2"/>
    <row r="5353" customFormat="1" x14ac:dyDescent="0.2"/>
    <row r="5354" customFormat="1" x14ac:dyDescent="0.2"/>
    <row r="5355" customFormat="1" x14ac:dyDescent="0.2"/>
    <row r="5356" customFormat="1" x14ac:dyDescent="0.2"/>
    <row r="5357" customFormat="1" x14ac:dyDescent="0.2"/>
    <row r="5358" customFormat="1" x14ac:dyDescent="0.2"/>
    <row r="5359" customFormat="1" x14ac:dyDescent="0.2"/>
    <row r="5360" customFormat="1" x14ac:dyDescent="0.2"/>
    <row r="5361" customFormat="1" x14ac:dyDescent="0.2"/>
    <row r="5362" customFormat="1" x14ac:dyDescent="0.2"/>
    <row r="5363" customFormat="1" x14ac:dyDescent="0.2"/>
    <row r="5364" customFormat="1" x14ac:dyDescent="0.2"/>
    <row r="5365" customFormat="1" x14ac:dyDescent="0.2"/>
    <row r="5366" customFormat="1" x14ac:dyDescent="0.2"/>
    <row r="5367" customFormat="1" x14ac:dyDescent="0.2"/>
    <row r="5368" customFormat="1" x14ac:dyDescent="0.2"/>
    <row r="5369" customFormat="1" x14ac:dyDescent="0.2"/>
    <row r="5370" customFormat="1" x14ac:dyDescent="0.2"/>
    <row r="5371" customFormat="1" x14ac:dyDescent="0.2"/>
    <row r="5372" customFormat="1" x14ac:dyDescent="0.2"/>
    <row r="5373" customFormat="1" x14ac:dyDescent="0.2"/>
    <row r="5374" customFormat="1" x14ac:dyDescent="0.2"/>
    <row r="5375" customFormat="1" x14ac:dyDescent="0.2"/>
    <row r="5376" customFormat="1" x14ac:dyDescent="0.2"/>
    <row r="5377" customFormat="1" x14ac:dyDescent="0.2"/>
    <row r="5378" customFormat="1" x14ac:dyDescent="0.2"/>
    <row r="5379" customFormat="1" x14ac:dyDescent="0.2"/>
    <row r="5380" customFormat="1" x14ac:dyDescent="0.2"/>
    <row r="5381" customFormat="1" x14ac:dyDescent="0.2"/>
    <row r="5382" customFormat="1" x14ac:dyDescent="0.2"/>
    <row r="5383" customFormat="1" x14ac:dyDescent="0.2"/>
    <row r="5384" customFormat="1" x14ac:dyDescent="0.2"/>
    <row r="5385" customFormat="1" x14ac:dyDescent="0.2"/>
    <row r="5386" customFormat="1" x14ac:dyDescent="0.2"/>
    <row r="5387" customFormat="1" x14ac:dyDescent="0.2"/>
    <row r="5388" customFormat="1" x14ac:dyDescent="0.2"/>
    <row r="5389" customFormat="1" x14ac:dyDescent="0.2"/>
    <row r="5390" customFormat="1" x14ac:dyDescent="0.2"/>
    <row r="5391" customFormat="1" x14ac:dyDescent="0.2"/>
    <row r="5392" customFormat="1" x14ac:dyDescent="0.2"/>
    <row r="5393" customFormat="1" x14ac:dyDescent="0.2"/>
    <row r="5394" customFormat="1" x14ac:dyDescent="0.2"/>
    <row r="5395" customFormat="1" x14ac:dyDescent="0.2"/>
    <row r="5396" customFormat="1" x14ac:dyDescent="0.2"/>
    <row r="5397" customFormat="1" x14ac:dyDescent="0.2"/>
    <row r="5398" customFormat="1" x14ac:dyDescent="0.2"/>
    <row r="5399" customFormat="1" x14ac:dyDescent="0.2"/>
    <row r="5400" customFormat="1" x14ac:dyDescent="0.2"/>
    <row r="5401" customFormat="1" x14ac:dyDescent="0.2"/>
    <row r="5402" customFormat="1" x14ac:dyDescent="0.2"/>
    <row r="5403" customFormat="1" x14ac:dyDescent="0.2"/>
    <row r="5404" customFormat="1" x14ac:dyDescent="0.2"/>
    <row r="5405" customFormat="1" x14ac:dyDescent="0.2"/>
    <row r="5406" customFormat="1" x14ac:dyDescent="0.2"/>
    <row r="5407" customFormat="1" x14ac:dyDescent="0.2"/>
    <row r="5408" customFormat="1" x14ac:dyDescent="0.2"/>
    <row r="5409" customFormat="1" x14ac:dyDescent="0.2"/>
    <row r="5410" customFormat="1" x14ac:dyDescent="0.2"/>
    <row r="5411" customFormat="1" x14ac:dyDescent="0.2"/>
    <row r="5412" customFormat="1" x14ac:dyDescent="0.2"/>
    <row r="5413" customFormat="1" x14ac:dyDescent="0.2"/>
    <row r="5414" customFormat="1" x14ac:dyDescent="0.2"/>
    <row r="5415" customFormat="1" x14ac:dyDescent="0.2"/>
    <row r="5416" customFormat="1" x14ac:dyDescent="0.2"/>
    <row r="5417" customFormat="1" x14ac:dyDescent="0.2"/>
    <row r="5418" customFormat="1" x14ac:dyDescent="0.2"/>
    <row r="5419" customFormat="1" x14ac:dyDescent="0.2"/>
    <row r="5420" customFormat="1" x14ac:dyDescent="0.2"/>
    <row r="5421" customFormat="1" x14ac:dyDescent="0.2"/>
    <row r="5422" customFormat="1" x14ac:dyDescent="0.2"/>
    <row r="5423" customFormat="1" x14ac:dyDescent="0.2"/>
    <row r="5424" customFormat="1" x14ac:dyDescent="0.2"/>
    <row r="5425" customFormat="1" x14ac:dyDescent="0.2"/>
    <row r="5426" customFormat="1" x14ac:dyDescent="0.2"/>
    <row r="5427" customFormat="1" x14ac:dyDescent="0.2"/>
    <row r="5428" customFormat="1" x14ac:dyDescent="0.2"/>
    <row r="5429" customFormat="1" x14ac:dyDescent="0.2"/>
    <row r="5430" customFormat="1" x14ac:dyDescent="0.2"/>
    <row r="5431" customFormat="1" x14ac:dyDescent="0.2"/>
    <row r="5432" customFormat="1" x14ac:dyDescent="0.2"/>
    <row r="5433" customFormat="1" x14ac:dyDescent="0.2"/>
    <row r="5434" customFormat="1" x14ac:dyDescent="0.2"/>
    <row r="5435" customFormat="1" x14ac:dyDescent="0.2"/>
    <row r="5436" customFormat="1" x14ac:dyDescent="0.2"/>
    <row r="5437" customFormat="1" x14ac:dyDescent="0.2"/>
    <row r="5438" customFormat="1" x14ac:dyDescent="0.2"/>
    <row r="5439" customFormat="1" x14ac:dyDescent="0.2"/>
    <row r="5440" customFormat="1" x14ac:dyDescent="0.2"/>
    <row r="5441" customFormat="1" x14ac:dyDescent="0.2"/>
    <row r="5442" customFormat="1" x14ac:dyDescent="0.2"/>
    <row r="5443" customFormat="1" x14ac:dyDescent="0.2"/>
    <row r="5444" customFormat="1" x14ac:dyDescent="0.2"/>
    <row r="5445" customFormat="1" x14ac:dyDescent="0.2"/>
    <row r="5446" customFormat="1" x14ac:dyDescent="0.2"/>
    <row r="5447" customFormat="1" x14ac:dyDescent="0.2"/>
    <row r="5448" customFormat="1" x14ac:dyDescent="0.2"/>
    <row r="5449" customFormat="1" x14ac:dyDescent="0.2"/>
    <row r="5450" customFormat="1" x14ac:dyDescent="0.2"/>
    <row r="5451" customFormat="1" x14ac:dyDescent="0.2"/>
    <row r="5452" customFormat="1" x14ac:dyDescent="0.2"/>
    <row r="5453" customFormat="1" x14ac:dyDescent="0.2"/>
    <row r="5454" customFormat="1" x14ac:dyDescent="0.2"/>
    <row r="5455" customFormat="1" x14ac:dyDescent="0.2"/>
    <row r="5456" customFormat="1" x14ac:dyDescent="0.2"/>
    <row r="5457" customFormat="1" x14ac:dyDescent="0.2"/>
    <row r="5458" customFormat="1" x14ac:dyDescent="0.2"/>
    <row r="5459" customFormat="1" x14ac:dyDescent="0.2"/>
    <row r="5460" customFormat="1" x14ac:dyDescent="0.2"/>
    <row r="5461" customFormat="1" x14ac:dyDescent="0.2"/>
    <row r="5462" customFormat="1" x14ac:dyDescent="0.2"/>
    <row r="5463" customFormat="1" x14ac:dyDescent="0.2"/>
    <row r="5464" customFormat="1" x14ac:dyDescent="0.2"/>
    <row r="5465" customFormat="1" x14ac:dyDescent="0.2"/>
    <row r="5466" customFormat="1" x14ac:dyDescent="0.2"/>
    <row r="5467" customFormat="1" x14ac:dyDescent="0.2"/>
    <row r="5468" customFormat="1" x14ac:dyDescent="0.2"/>
    <row r="5469" customFormat="1" x14ac:dyDescent="0.2"/>
    <row r="5470" customFormat="1" x14ac:dyDescent="0.2"/>
    <row r="5471" customFormat="1" x14ac:dyDescent="0.2"/>
    <row r="5472" customFormat="1" x14ac:dyDescent="0.2"/>
    <row r="5473" customFormat="1" x14ac:dyDescent="0.2"/>
    <row r="5474" customFormat="1" x14ac:dyDescent="0.2"/>
    <row r="5475" customFormat="1" x14ac:dyDescent="0.2"/>
    <row r="5476" customFormat="1" x14ac:dyDescent="0.2"/>
    <row r="5477" customFormat="1" x14ac:dyDescent="0.2"/>
    <row r="5478" customFormat="1" x14ac:dyDescent="0.2"/>
    <row r="5479" customFormat="1" x14ac:dyDescent="0.2"/>
    <row r="5480" customFormat="1" x14ac:dyDescent="0.2"/>
    <row r="5481" customFormat="1" x14ac:dyDescent="0.2"/>
    <row r="5482" customFormat="1" x14ac:dyDescent="0.2"/>
    <row r="5483" customFormat="1" x14ac:dyDescent="0.2"/>
    <row r="5484" customFormat="1" x14ac:dyDescent="0.2"/>
    <row r="5485" customFormat="1" x14ac:dyDescent="0.2"/>
    <row r="5486" customFormat="1" x14ac:dyDescent="0.2"/>
    <row r="5487" customFormat="1" x14ac:dyDescent="0.2"/>
    <row r="5488" customFormat="1" x14ac:dyDescent="0.2"/>
    <row r="5489" customFormat="1" x14ac:dyDescent="0.2"/>
    <row r="5490" customFormat="1" x14ac:dyDescent="0.2"/>
    <row r="5491" customFormat="1" x14ac:dyDescent="0.2"/>
    <row r="5492" customFormat="1" x14ac:dyDescent="0.2"/>
    <row r="5493" customFormat="1" x14ac:dyDescent="0.2"/>
    <row r="5494" customFormat="1" x14ac:dyDescent="0.2"/>
    <row r="5495" customFormat="1" x14ac:dyDescent="0.2"/>
    <row r="5496" customFormat="1" x14ac:dyDescent="0.2"/>
    <row r="5497" customFormat="1" x14ac:dyDescent="0.2"/>
    <row r="5498" customFormat="1" x14ac:dyDescent="0.2"/>
    <row r="5499" customFormat="1" x14ac:dyDescent="0.2"/>
    <row r="5500" customFormat="1" x14ac:dyDescent="0.2"/>
    <row r="5501" customFormat="1" x14ac:dyDescent="0.2"/>
    <row r="5502" customFormat="1" x14ac:dyDescent="0.2"/>
    <row r="5503" customFormat="1" x14ac:dyDescent="0.2"/>
    <row r="5504" customFormat="1" x14ac:dyDescent="0.2"/>
    <row r="5505" customFormat="1" x14ac:dyDescent="0.2"/>
    <row r="5506" customFormat="1" x14ac:dyDescent="0.2"/>
    <row r="5507" customFormat="1" x14ac:dyDescent="0.2"/>
    <row r="5508" customFormat="1" x14ac:dyDescent="0.2"/>
    <row r="5509" customFormat="1" x14ac:dyDescent="0.2"/>
    <row r="5510" customFormat="1" x14ac:dyDescent="0.2"/>
    <row r="5511" customFormat="1" x14ac:dyDescent="0.2"/>
    <row r="5512" customFormat="1" x14ac:dyDescent="0.2"/>
    <row r="5513" customFormat="1" x14ac:dyDescent="0.2"/>
    <row r="5514" customFormat="1" x14ac:dyDescent="0.2"/>
    <row r="5515" customFormat="1" x14ac:dyDescent="0.2"/>
    <row r="5516" customFormat="1" x14ac:dyDescent="0.2"/>
    <row r="5517" customFormat="1" x14ac:dyDescent="0.2"/>
    <row r="5518" customFormat="1" x14ac:dyDescent="0.2"/>
    <row r="5519" customFormat="1" x14ac:dyDescent="0.2"/>
    <row r="5520" customFormat="1" x14ac:dyDescent="0.2"/>
    <row r="5521" customFormat="1" x14ac:dyDescent="0.2"/>
    <row r="5522" customFormat="1" x14ac:dyDescent="0.2"/>
    <row r="5523" customFormat="1" x14ac:dyDescent="0.2"/>
    <row r="5524" customFormat="1" x14ac:dyDescent="0.2"/>
    <row r="5525" customFormat="1" x14ac:dyDescent="0.2"/>
    <row r="5526" customFormat="1" x14ac:dyDescent="0.2"/>
    <row r="5527" customFormat="1" x14ac:dyDescent="0.2"/>
    <row r="5528" customFormat="1" x14ac:dyDescent="0.2"/>
    <row r="5529" customFormat="1" x14ac:dyDescent="0.2"/>
    <row r="5530" customFormat="1" x14ac:dyDescent="0.2"/>
    <row r="5531" customFormat="1" x14ac:dyDescent="0.2"/>
    <row r="5532" customFormat="1" x14ac:dyDescent="0.2"/>
    <row r="5533" customFormat="1" x14ac:dyDescent="0.2"/>
    <row r="5534" customFormat="1" x14ac:dyDescent="0.2"/>
    <row r="5535" customFormat="1" x14ac:dyDescent="0.2"/>
    <row r="5536" customFormat="1" x14ac:dyDescent="0.2"/>
    <row r="5537" customFormat="1" x14ac:dyDescent="0.2"/>
    <row r="5538" customFormat="1" x14ac:dyDescent="0.2"/>
    <row r="5539" customFormat="1" x14ac:dyDescent="0.2"/>
    <row r="5540" customFormat="1" x14ac:dyDescent="0.2"/>
    <row r="5541" customFormat="1" x14ac:dyDescent="0.2"/>
    <row r="5542" customFormat="1" x14ac:dyDescent="0.2"/>
    <row r="5543" customFormat="1" x14ac:dyDescent="0.2"/>
    <row r="5544" customFormat="1" x14ac:dyDescent="0.2"/>
    <row r="5545" customFormat="1" x14ac:dyDescent="0.2"/>
    <row r="5546" customFormat="1" x14ac:dyDescent="0.2"/>
    <row r="5547" customFormat="1" x14ac:dyDescent="0.2"/>
    <row r="5548" customFormat="1" x14ac:dyDescent="0.2"/>
    <row r="5549" customFormat="1" x14ac:dyDescent="0.2"/>
    <row r="5550" customFormat="1" x14ac:dyDescent="0.2"/>
    <row r="5551" customFormat="1" x14ac:dyDescent="0.2"/>
    <row r="5552" customFormat="1" x14ac:dyDescent="0.2"/>
    <row r="5553" customFormat="1" x14ac:dyDescent="0.2"/>
    <row r="5554" customFormat="1" x14ac:dyDescent="0.2"/>
    <row r="5555" customFormat="1" x14ac:dyDescent="0.2"/>
    <row r="5556" customFormat="1" x14ac:dyDescent="0.2"/>
    <row r="5557" customFormat="1" x14ac:dyDescent="0.2"/>
    <row r="5558" customFormat="1" x14ac:dyDescent="0.2"/>
    <row r="5559" customFormat="1" x14ac:dyDescent="0.2"/>
    <row r="5560" customFormat="1" x14ac:dyDescent="0.2"/>
    <row r="5561" customFormat="1" x14ac:dyDescent="0.2"/>
    <row r="5562" customFormat="1" x14ac:dyDescent="0.2"/>
    <row r="5563" customFormat="1" x14ac:dyDescent="0.2"/>
    <row r="5564" customFormat="1" x14ac:dyDescent="0.2"/>
    <row r="5565" customFormat="1" x14ac:dyDescent="0.2"/>
    <row r="5566" customFormat="1" x14ac:dyDescent="0.2"/>
    <row r="5567" customFormat="1" x14ac:dyDescent="0.2"/>
    <row r="5568" customFormat="1" x14ac:dyDescent="0.2"/>
    <row r="5569" customFormat="1" x14ac:dyDescent="0.2"/>
    <row r="5570" customFormat="1" x14ac:dyDescent="0.2"/>
    <row r="5571" customFormat="1" x14ac:dyDescent="0.2"/>
    <row r="5572" customFormat="1" x14ac:dyDescent="0.2"/>
    <row r="5573" customFormat="1" x14ac:dyDescent="0.2"/>
    <row r="5574" customFormat="1" x14ac:dyDescent="0.2"/>
    <row r="5575" customFormat="1" x14ac:dyDescent="0.2"/>
    <row r="5576" customFormat="1" x14ac:dyDescent="0.2"/>
    <row r="5577" customFormat="1" x14ac:dyDescent="0.2"/>
    <row r="5578" customFormat="1" x14ac:dyDescent="0.2"/>
    <row r="5579" customFormat="1" x14ac:dyDescent="0.2"/>
    <row r="5580" customFormat="1" x14ac:dyDescent="0.2"/>
    <row r="5581" customFormat="1" x14ac:dyDescent="0.2"/>
    <row r="5582" customFormat="1" x14ac:dyDescent="0.2"/>
    <row r="5583" customFormat="1" x14ac:dyDescent="0.2"/>
    <row r="5584" customFormat="1" x14ac:dyDescent="0.2"/>
    <row r="5585" customFormat="1" x14ac:dyDescent="0.2"/>
    <row r="5586" customFormat="1" x14ac:dyDescent="0.2"/>
    <row r="5587" customFormat="1" x14ac:dyDescent="0.2"/>
    <row r="5588" customFormat="1" x14ac:dyDescent="0.2"/>
    <row r="5589" customFormat="1" x14ac:dyDescent="0.2"/>
    <row r="5590" customFormat="1" x14ac:dyDescent="0.2"/>
    <row r="5591" customFormat="1" x14ac:dyDescent="0.2"/>
    <row r="5592" customFormat="1" x14ac:dyDescent="0.2"/>
    <row r="5593" customFormat="1" x14ac:dyDescent="0.2"/>
    <row r="5594" customFormat="1" x14ac:dyDescent="0.2"/>
    <row r="5595" customFormat="1" x14ac:dyDescent="0.2"/>
    <row r="5596" customFormat="1" x14ac:dyDescent="0.2"/>
    <row r="5597" customFormat="1" x14ac:dyDescent="0.2"/>
    <row r="5598" customFormat="1" x14ac:dyDescent="0.2"/>
    <row r="5599" customFormat="1" x14ac:dyDescent="0.2"/>
    <row r="5600" customFormat="1" x14ac:dyDescent="0.2"/>
    <row r="5601" customFormat="1" x14ac:dyDescent="0.2"/>
    <row r="5602" customFormat="1" x14ac:dyDescent="0.2"/>
    <row r="5603" customFormat="1" x14ac:dyDescent="0.2"/>
    <row r="5604" customFormat="1" x14ac:dyDescent="0.2"/>
    <row r="5605" customFormat="1" x14ac:dyDescent="0.2"/>
    <row r="5606" customFormat="1" x14ac:dyDescent="0.2"/>
    <row r="5607" customFormat="1" x14ac:dyDescent="0.2"/>
    <row r="5608" customFormat="1" x14ac:dyDescent="0.2"/>
    <row r="5609" customFormat="1" x14ac:dyDescent="0.2"/>
    <row r="5610" customFormat="1" x14ac:dyDescent="0.2"/>
    <row r="5611" customFormat="1" x14ac:dyDescent="0.2"/>
    <row r="5612" customFormat="1" x14ac:dyDescent="0.2"/>
    <row r="5613" customFormat="1" x14ac:dyDescent="0.2"/>
    <row r="5614" customFormat="1" x14ac:dyDescent="0.2"/>
    <row r="5615" customFormat="1" x14ac:dyDescent="0.2"/>
    <row r="5616" customFormat="1" x14ac:dyDescent="0.2"/>
    <row r="5617" customFormat="1" x14ac:dyDescent="0.2"/>
    <row r="5618" customFormat="1" x14ac:dyDescent="0.2"/>
    <row r="5619" customFormat="1" x14ac:dyDescent="0.2"/>
    <row r="5620" customFormat="1" x14ac:dyDescent="0.2"/>
    <row r="5621" customFormat="1" x14ac:dyDescent="0.2"/>
    <row r="5622" customFormat="1" x14ac:dyDescent="0.2"/>
    <row r="5623" customFormat="1" x14ac:dyDescent="0.2"/>
    <row r="5624" customFormat="1" x14ac:dyDescent="0.2"/>
    <row r="5625" customFormat="1" x14ac:dyDescent="0.2"/>
    <row r="5626" customFormat="1" x14ac:dyDescent="0.2"/>
    <row r="5627" customFormat="1" x14ac:dyDescent="0.2"/>
    <row r="5628" customFormat="1" x14ac:dyDescent="0.2"/>
    <row r="5629" customFormat="1" x14ac:dyDescent="0.2"/>
    <row r="5630" customFormat="1" x14ac:dyDescent="0.2"/>
    <row r="5631" customFormat="1" x14ac:dyDescent="0.2"/>
    <row r="5632" customFormat="1" x14ac:dyDescent="0.2"/>
    <row r="5633" customFormat="1" x14ac:dyDescent="0.2"/>
    <row r="5634" customFormat="1" x14ac:dyDescent="0.2"/>
    <row r="5635" customFormat="1" x14ac:dyDescent="0.2"/>
    <row r="5636" customFormat="1" x14ac:dyDescent="0.2"/>
    <row r="5637" customFormat="1" x14ac:dyDescent="0.2"/>
    <row r="5638" customFormat="1" x14ac:dyDescent="0.2"/>
    <row r="5639" customFormat="1" x14ac:dyDescent="0.2"/>
    <row r="5640" customFormat="1" x14ac:dyDescent="0.2"/>
    <row r="5641" customFormat="1" x14ac:dyDescent="0.2"/>
    <row r="5642" customFormat="1" x14ac:dyDescent="0.2"/>
    <row r="5643" customFormat="1" x14ac:dyDescent="0.2"/>
    <row r="5644" customFormat="1" x14ac:dyDescent="0.2"/>
    <row r="5645" customFormat="1" x14ac:dyDescent="0.2"/>
    <row r="5646" customFormat="1" x14ac:dyDescent="0.2"/>
    <row r="5647" customFormat="1" x14ac:dyDescent="0.2"/>
    <row r="5648" customFormat="1" x14ac:dyDescent="0.2"/>
    <row r="5649" customFormat="1" x14ac:dyDescent="0.2"/>
    <row r="5650" customFormat="1" x14ac:dyDescent="0.2"/>
    <row r="5651" customFormat="1" x14ac:dyDescent="0.2"/>
    <row r="5652" customFormat="1" x14ac:dyDescent="0.2"/>
    <row r="5653" customFormat="1" x14ac:dyDescent="0.2"/>
    <row r="5654" customFormat="1" x14ac:dyDescent="0.2"/>
    <row r="5655" customFormat="1" x14ac:dyDescent="0.2"/>
    <row r="5656" customFormat="1" x14ac:dyDescent="0.2"/>
    <row r="5657" customFormat="1" x14ac:dyDescent="0.2"/>
    <row r="5658" customFormat="1" x14ac:dyDescent="0.2"/>
    <row r="5659" customFormat="1" x14ac:dyDescent="0.2"/>
    <row r="5660" customFormat="1" x14ac:dyDescent="0.2"/>
    <row r="5661" customFormat="1" x14ac:dyDescent="0.2"/>
    <row r="5662" customFormat="1" x14ac:dyDescent="0.2"/>
    <row r="5663" customFormat="1" x14ac:dyDescent="0.2"/>
    <row r="5664" customFormat="1" x14ac:dyDescent="0.2"/>
    <row r="5665" customFormat="1" x14ac:dyDescent="0.2"/>
    <row r="5666" customFormat="1" x14ac:dyDescent="0.2"/>
    <row r="5667" customFormat="1" x14ac:dyDescent="0.2"/>
    <row r="5668" customFormat="1" x14ac:dyDescent="0.2"/>
    <row r="5669" customFormat="1" x14ac:dyDescent="0.2"/>
    <row r="5670" customFormat="1" x14ac:dyDescent="0.2"/>
    <row r="5671" customFormat="1" x14ac:dyDescent="0.2"/>
    <row r="5672" customFormat="1" x14ac:dyDescent="0.2"/>
    <row r="5673" customFormat="1" x14ac:dyDescent="0.2"/>
    <row r="5674" customFormat="1" x14ac:dyDescent="0.2"/>
    <row r="5675" customFormat="1" x14ac:dyDescent="0.2"/>
    <row r="5676" customFormat="1" x14ac:dyDescent="0.2"/>
    <row r="5677" customFormat="1" x14ac:dyDescent="0.2"/>
    <row r="5678" customFormat="1" x14ac:dyDescent="0.2"/>
    <row r="5679" customFormat="1" x14ac:dyDescent="0.2"/>
    <row r="5680" customFormat="1" x14ac:dyDescent="0.2"/>
    <row r="5681" customFormat="1" x14ac:dyDescent="0.2"/>
    <row r="5682" customFormat="1" x14ac:dyDescent="0.2"/>
    <row r="5683" customFormat="1" x14ac:dyDescent="0.2"/>
    <row r="5684" customFormat="1" x14ac:dyDescent="0.2"/>
    <row r="5685" customFormat="1" x14ac:dyDescent="0.2"/>
    <row r="5686" customFormat="1" x14ac:dyDescent="0.2"/>
    <row r="5687" customFormat="1" x14ac:dyDescent="0.2"/>
    <row r="5688" customFormat="1" x14ac:dyDescent="0.2"/>
    <row r="5689" customFormat="1" x14ac:dyDescent="0.2"/>
    <row r="5690" customFormat="1" x14ac:dyDescent="0.2"/>
    <row r="5691" customFormat="1" x14ac:dyDescent="0.2"/>
    <row r="5692" customFormat="1" x14ac:dyDescent="0.2"/>
    <row r="5693" customFormat="1" x14ac:dyDescent="0.2"/>
    <row r="5694" customFormat="1" x14ac:dyDescent="0.2"/>
    <row r="5695" customFormat="1" x14ac:dyDescent="0.2"/>
    <row r="5696" customFormat="1" x14ac:dyDescent="0.2"/>
    <row r="5697" customFormat="1" x14ac:dyDescent="0.2"/>
    <row r="5698" customFormat="1" x14ac:dyDescent="0.2"/>
    <row r="5699" customFormat="1" x14ac:dyDescent="0.2"/>
    <row r="5700" customFormat="1" x14ac:dyDescent="0.2"/>
    <row r="5701" customFormat="1" x14ac:dyDescent="0.2"/>
    <row r="5702" customFormat="1" x14ac:dyDescent="0.2"/>
    <row r="5703" customFormat="1" x14ac:dyDescent="0.2"/>
    <row r="5704" customFormat="1" x14ac:dyDescent="0.2"/>
    <row r="5705" customFormat="1" x14ac:dyDescent="0.2"/>
    <row r="5706" customFormat="1" x14ac:dyDescent="0.2"/>
    <row r="5707" customFormat="1" x14ac:dyDescent="0.2"/>
    <row r="5708" customFormat="1" x14ac:dyDescent="0.2"/>
    <row r="5709" customFormat="1" x14ac:dyDescent="0.2"/>
    <row r="5710" customFormat="1" x14ac:dyDescent="0.2"/>
    <row r="5711" customFormat="1" x14ac:dyDescent="0.2"/>
    <row r="5712" customFormat="1" x14ac:dyDescent="0.2"/>
    <row r="5713" customFormat="1" x14ac:dyDescent="0.2"/>
    <row r="5714" customFormat="1" x14ac:dyDescent="0.2"/>
    <row r="5715" customFormat="1" x14ac:dyDescent="0.2"/>
    <row r="5716" customFormat="1" x14ac:dyDescent="0.2"/>
    <row r="5717" customFormat="1" x14ac:dyDescent="0.2"/>
    <row r="5718" customFormat="1" x14ac:dyDescent="0.2"/>
    <row r="5719" customFormat="1" x14ac:dyDescent="0.2"/>
    <row r="5720" customFormat="1" x14ac:dyDescent="0.2"/>
    <row r="5721" customFormat="1" x14ac:dyDescent="0.2"/>
    <row r="5722" customFormat="1" x14ac:dyDescent="0.2"/>
    <row r="5723" customFormat="1" x14ac:dyDescent="0.2"/>
    <row r="5724" customFormat="1" x14ac:dyDescent="0.2"/>
    <row r="5725" customFormat="1" x14ac:dyDescent="0.2"/>
    <row r="5726" customFormat="1" x14ac:dyDescent="0.2"/>
    <row r="5727" customFormat="1" x14ac:dyDescent="0.2"/>
    <row r="5728" customFormat="1" x14ac:dyDescent="0.2"/>
    <row r="5729" customFormat="1" x14ac:dyDescent="0.2"/>
    <row r="5730" customFormat="1" x14ac:dyDescent="0.2"/>
    <row r="5731" customFormat="1" x14ac:dyDescent="0.2"/>
    <row r="5732" customFormat="1" x14ac:dyDescent="0.2"/>
    <row r="5733" customFormat="1" x14ac:dyDescent="0.2"/>
    <row r="5734" customFormat="1" x14ac:dyDescent="0.2"/>
    <row r="5735" customFormat="1" x14ac:dyDescent="0.2"/>
    <row r="5736" customFormat="1" x14ac:dyDescent="0.2"/>
    <row r="5737" customFormat="1" x14ac:dyDescent="0.2"/>
    <row r="5738" customFormat="1" x14ac:dyDescent="0.2"/>
    <row r="5739" customFormat="1" x14ac:dyDescent="0.2"/>
    <row r="5740" customFormat="1" x14ac:dyDescent="0.2"/>
    <row r="5741" customFormat="1" x14ac:dyDescent="0.2"/>
    <row r="5742" customFormat="1" x14ac:dyDescent="0.2"/>
    <row r="5743" customFormat="1" x14ac:dyDescent="0.2"/>
    <row r="5744" customFormat="1" x14ac:dyDescent="0.2"/>
    <row r="5745" customFormat="1" x14ac:dyDescent="0.2"/>
    <row r="5746" customFormat="1" x14ac:dyDescent="0.2"/>
    <row r="5747" customFormat="1" x14ac:dyDescent="0.2"/>
    <row r="5748" customFormat="1" x14ac:dyDescent="0.2"/>
    <row r="5749" customFormat="1" x14ac:dyDescent="0.2"/>
    <row r="5750" customFormat="1" x14ac:dyDescent="0.2"/>
    <row r="5751" customFormat="1" x14ac:dyDescent="0.2"/>
    <row r="5752" customFormat="1" x14ac:dyDescent="0.2"/>
    <row r="5753" customFormat="1" x14ac:dyDescent="0.2"/>
    <row r="5754" customFormat="1" x14ac:dyDescent="0.2"/>
    <row r="5755" customFormat="1" x14ac:dyDescent="0.2"/>
    <row r="5756" customFormat="1" x14ac:dyDescent="0.2"/>
    <row r="5757" customFormat="1" x14ac:dyDescent="0.2"/>
    <row r="5758" customFormat="1" x14ac:dyDescent="0.2"/>
    <row r="5759" customFormat="1" x14ac:dyDescent="0.2"/>
    <row r="5760" customFormat="1" x14ac:dyDescent="0.2"/>
    <row r="5761" customFormat="1" x14ac:dyDescent="0.2"/>
    <row r="5762" customFormat="1" x14ac:dyDescent="0.2"/>
    <row r="5763" customFormat="1" x14ac:dyDescent="0.2"/>
    <row r="5764" customFormat="1" x14ac:dyDescent="0.2"/>
    <row r="5765" customFormat="1" x14ac:dyDescent="0.2"/>
    <row r="5766" customFormat="1" x14ac:dyDescent="0.2"/>
    <row r="5767" customFormat="1" x14ac:dyDescent="0.2"/>
    <row r="5768" customFormat="1" x14ac:dyDescent="0.2"/>
    <row r="5769" customFormat="1" x14ac:dyDescent="0.2"/>
    <row r="5770" customFormat="1" x14ac:dyDescent="0.2"/>
    <row r="5771" customFormat="1" x14ac:dyDescent="0.2"/>
    <row r="5772" customFormat="1" x14ac:dyDescent="0.2"/>
    <row r="5773" customFormat="1" x14ac:dyDescent="0.2"/>
    <row r="5774" customFormat="1" x14ac:dyDescent="0.2"/>
    <row r="5775" customFormat="1" x14ac:dyDescent="0.2"/>
    <row r="5776" customFormat="1" x14ac:dyDescent="0.2"/>
    <row r="5777" customFormat="1" x14ac:dyDescent="0.2"/>
    <row r="5778" customFormat="1" x14ac:dyDescent="0.2"/>
    <row r="5779" customFormat="1" x14ac:dyDescent="0.2"/>
    <row r="5780" customFormat="1" x14ac:dyDescent="0.2"/>
    <row r="5781" customFormat="1" x14ac:dyDescent="0.2"/>
    <row r="5782" customFormat="1" x14ac:dyDescent="0.2"/>
    <row r="5783" customFormat="1" x14ac:dyDescent="0.2"/>
    <row r="5784" customFormat="1" x14ac:dyDescent="0.2"/>
    <row r="5785" customFormat="1" x14ac:dyDescent="0.2"/>
    <row r="5786" customFormat="1" x14ac:dyDescent="0.2"/>
    <row r="5787" customFormat="1" x14ac:dyDescent="0.2"/>
    <row r="5788" customFormat="1" x14ac:dyDescent="0.2"/>
    <row r="5789" customFormat="1" x14ac:dyDescent="0.2"/>
    <row r="5790" customFormat="1" x14ac:dyDescent="0.2"/>
    <row r="5791" customFormat="1" x14ac:dyDescent="0.2"/>
    <row r="5792" customFormat="1" x14ac:dyDescent="0.2"/>
    <row r="5793" customFormat="1" x14ac:dyDescent="0.2"/>
    <row r="5794" customFormat="1" x14ac:dyDescent="0.2"/>
    <row r="5795" customFormat="1" x14ac:dyDescent="0.2"/>
    <row r="5796" customFormat="1" x14ac:dyDescent="0.2"/>
    <row r="5797" customFormat="1" x14ac:dyDescent="0.2"/>
    <row r="5798" customFormat="1" x14ac:dyDescent="0.2"/>
    <row r="5799" customFormat="1" x14ac:dyDescent="0.2"/>
    <row r="5800" customFormat="1" x14ac:dyDescent="0.2"/>
    <row r="5801" customFormat="1" x14ac:dyDescent="0.2"/>
    <row r="5802" customFormat="1" x14ac:dyDescent="0.2"/>
    <row r="5803" customFormat="1" x14ac:dyDescent="0.2"/>
    <row r="5804" customFormat="1" x14ac:dyDescent="0.2"/>
    <row r="5805" customFormat="1" x14ac:dyDescent="0.2"/>
    <row r="5806" customFormat="1" x14ac:dyDescent="0.2"/>
    <row r="5807" customFormat="1" x14ac:dyDescent="0.2"/>
    <row r="5808" customFormat="1" x14ac:dyDescent="0.2"/>
    <row r="5809" customFormat="1" x14ac:dyDescent="0.2"/>
    <row r="5810" customFormat="1" x14ac:dyDescent="0.2"/>
    <row r="5811" customFormat="1" x14ac:dyDescent="0.2"/>
    <row r="5812" customFormat="1" x14ac:dyDescent="0.2"/>
    <row r="5813" customFormat="1" x14ac:dyDescent="0.2"/>
    <row r="5814" customFormat="1" x14ac:dyDescent="0.2"/>
    <row r="5815" customFormat="1" x14ac:dyDescent="0.2"/>
    <row r="5816" customFormat="1" x14ac:dyDescent="0.2"/>
    <row r="5817" customFormat="1" x14ac:dyDescent="0.2"/>
    <row r="5818" customFormat="1" x14ac:dyDescent="0.2"/>
    <row r="5819" customFormat="1" x14ac:dyDescent="0.2"/>
    <row r="5820" customFormat="1" x14ac:dyDescent="0.2"/>
    <row r="5821" customFormat="1" x14ac:dyDescent="0.2"/>
    <row r="5822" customFormat="1" x14ac:dyDescent="0.2"/>
    <row r="5823" customFormat="1" x14ac:dyDescent="0.2"/>
    <row r="5824" customFormat="1" x14ac:dyDescent="0.2"/>
    <row r="5825" customFormat="1" x14ac:dyDescent="0.2"/>
    <row r="5826" customFormat="1" x14ac:dyDescent="0.2"/>
    <row r="5827" customFormat="1" x14ac:dyDescent="0.2"/>
    <row r="5828" customFormat="1" x14ac:dyDescent="0.2"/>
    <row r="5829" customFormat="1" x14ac:dyDescent="0.2"/>
    <row r="5830" customFormat="1" x14ac:dyDescent="0.2"/>
    <row r="5831" customFormat="1" x14ac:dyDescent="0.2"/>
    <row r="5832" customFormat="1" x14ac:dyDescent="0.2"/>
    <row r="5833" customFormat="1" x14ac:dyDescent="0.2"/>
    <row r="5834" customFormat="1" x14ac:dyDescent="0.2"/>
    <row r="5835" customFormat="1" x14ac:dyDescent="0.2"/>
    <row r="5836" customFormat="1" x14ac:dyDescent="0.2"/>
    <row r="5837" customFormat="1" x14ac:dyDescent="0.2"/>
    <row r="5838" customFormat="1" x14ac:dyDescent="0.2"/>
    <row r="5839" customFormat="1" x14ac:dyDescent="0.2"/>
    <row r="5840" customFormat="1" x14ac:dyDescent="0.2"/>
    <row r="5841" customFormat="1" x14ac:dyDescent="0.2"/>
    <row r="5842" customFormat="1" x14ac:dyDescent="0.2"/>
    <row r="5843" customFormat="1" x14ac:dyDescent="0.2"/>
    <row r="5844" customFormat="1" x14ac:dyDescent="0.2"/>
    <row r="5845" customFormat="1" x14ac:dyDescent="0.2"/>
    <row r="5846" customFormat="1" x14ac:dyDescent="0.2"/>
    <row r="5847" customFormat="1" x14ac:dyDescent="0.2"/>
    <row r="5848" customFormat="1" x14ac:dyDescent="0.2"/>
    <row r="5849" customFormat="1" x14ac:dyDescent="0.2"/>
    <row r="5850" customFormat="1" x14ac:dyDescent="0.2"/>
    <row r="5851" customFormat="1" x14ac:dyDescent="0.2"/>
    <row r="5852" customFormat="1" x14ac:dyDescent="0.2"/>
    <row r="5853" customFormat="1" x14ac:dyDescent="0.2"/>
    <row r="5854" customFormat="1" x14ac:dyDescent="0.2"/>
    <row r="5855" customFormat="1" x14ac:dyDescent="0.2"/>
    <row r="5856" customFormat="1" x14ac:dyDescent="0.2"/>
    <row r="5857" customFormat="1" x14ac:dyDescent="0.2"/>
    <row r="5858" customFormat="1" x14ac:dyDescent="0.2"/>
    <row r="5859" customFormat="1" x14ac:dyDescent="0.2"/>
    <row r="5860" customFormat="1" x14ac:dyDescent="0.2"/>
    <row r="5861" customFormat="1" x14ac:dyDescent="0.2"/>
    <row r="5862" customFormat="1" x14ac:dyDescent="0.2"/>
    <row r="5863" customFormat="1" x14ac:dyDescent="0.2"/>
    <row r="5864" customFormat="1" x14ac:dyDescent="0.2"/>
    <row r="5865" customFormat="1" x14ac:dyDescent="0.2"/>
    <row r="5866" customFormat="1" x14ac:dyDescent="0.2"/>
    <row r="5867" customFormat="1" x14ac:dyDescent="0.2"/>
    <row r="5868" customFormat="1" x14ac:dyDescent="0.2"/>
    <row r="5869" customFormat="1" x14ac:dyDescent="0.2"/>
    <row r="5870" customFormat="1" x14ac:dyDescent="0.2"/>
    <row r="5871" customFormat="1" x14ac:dyDescent="0.2"/>
    <row r="5872" customFormat="1" x14ac:dyDescent="0.2"/>
    <row r="5873" customFormat="1" x14ac:dyDescent="0.2"/>
    <row r="5874" customFormat="1" x14ac:dyDescent="0.2"/>
    <row r="5875" customFormat="1" x14ac:dyDescent="0.2"/>
    <row r="5876" customFormat="1" x14ac:dyDescent="0.2"/>
    <row r="5877" customFormat="1" x14ac:dyDescent="0.2"/>
    <row r="5878" customFormat="1" x14ac:dyDescent="0.2"/>
    <row r="5879" customFormat="1" x14ac:dyDescent="0.2"/>
    <row r="5880" customFormat="1" x14ac:dyDescent="0.2"/>
    <row r="5881" customFormat="1" x14ac:dyDescent="0.2"/>
    <row r="5882" customFormat="1" x14ac:dyDescent="0.2"/>
    <row r="5883" customFormat="1" x14ac:dyDescent="0.2"/>
    <row r="5884" customFormat="1" x14ac:dyDescent="0.2"/>
    <row r="5885" customFormat="1" x14ac:dyDescent="0.2"/>
    <row r="5886" customFormat="1" x14ac:dyDescent="0.2"/>
    <row r="5887" customFormat="1" x14ac:dyDescent="0.2"/>
    <row r="5888" customFormat="1" x14ac:dyDescent="0.2"/>
    <row r="5889" customFormat="1" x14ac:dyDescent="0.2"/>
    <row r="5890" customFormat="1" x14ac:dyDescent="0.2"/>
    <row r="5891" customFormat="1" x14ac:dyDescent="0.2"/>
    <row r="5892" customFormat="1" x14ac:dyDescent="0.2"/>
    <row r="5893" customFormat="1" x14ac:dyDescent="0.2"/>
    <row r="5894" customFormat="1" x14ac:dyDescent="0.2"/>
    <row r="5895" customFormat="1" x14ac:dyDescent="0.2"/>
    <row r="5896" customFormat="1" x14ac:dyDescent="0.2"/>
    <row r="5897" customFormat="1" x14ac:dyDescent="0.2"/>
    <row r="5898" customFormat="1" x14ac:dyDescent="0.2"/>
    <row r="5899" customFormat="1" x14ac:dyDescent="0.2"/>
    <row r="5900" customFormat="1" x14ac:dyDescent="0.2"/>
    <row r="5901" customFormat="1" x14ac:dyDescent="0.2"/>
    <row r="5902" customFormat="1" x14ac:dyDescent="0.2"/>
    <row r="5903" customFormat="1" x14ac:dyDescent="0.2"/>
    <row r="5904" customFormat="1" x14ac:dyDescent="0.2"/>
    <row r="5905" customFormat="1" x14ac:dyDescent="0.2"/>
    <row r="5906" customFormat="1" x14ac:dyDescent="0.2"/>
    <row r="5907" customFormat="1" x14ac:dyDescent="0.2"/>
    <row r="5908" customFormat="1" x14ac:dyDescent="0.2"/>
    <row r="5909" customFormat="1" x14ac:dyDescent="0.2"/>
    <row r="5910" customFormat="1" x14ac:dyDescent="0.2"/>
    <row r="5911" customFormat="1" x14ac:dyDescent="0.2"/>
    <row r="5912" customFormat="1" x14ac:dyDescent="0.2"/>
    <row r="5913" customFormat="1" x14ac:dyDescent="0.2"/>
    <row r="5914" customFormat="1" x14ac:dyDescent="0.2"/>
    <row r="5915" customFormat="1" x14ac:dyDescent="0.2"/>
    <row r="5916" customFormat="1" x14ac:dyDescent="0.2"/>
    <row r="5917" customFormat="1" x14ac:dyDescent="0.2"/>
    <row r="5918" customFormat="1" x14ac:dyDescent="0.2"/>
    <row r="5919" customFormat="1" x14ac:dyDescent="0.2"/>
    <row r="5920" customFormat="1" x14ac:dyDescent="0.2"/>
    <row r="5921" customFormat="1" x14ac:dyDescent="0.2"/>
    <row r="5922" customFormat="1" x14ac:dyDescent="0.2"/>
    <row r="5923" customFormat="1" x14ac:dyDescent="0.2"/>
    <row r="5924" customFormat="1" x14ac:dyDescent="0.2"/>
    <row r="5925" customFormat="1" x14ac:dyDescent="0.2"/>
    <row r="5926" customFormat="1" x14ac:dyDescent="0.2"/>
    <row r="5927" customFormat="1" x14ac:dyDescent="0.2"/>
    <row r="5928" customFormat="1" x14ac:dyDescent="0.2"/>
    <row r="5929" customFormat="1" x14ac:dyDescent="0.2"/>
    <row r="5930" customFormat="1" x14ac:dyDescent="0.2"/>
    <row r="5931" customFormat="1" x14ac:dyDescent="0.2"/>
    <row r="5932" customFormat="1" x14ac:dyDescent="0.2"/>
    <row r="5933" customFormat="1" x14ac:dyDescent="0.2"/>
    <row r="5934" customFormat="1" x14ac:dyDescent="0.2"/>
    <row r="5935" customFormat="1" x14ac:dyDescent="0.2"/>
    <row r="5936" customFormat="1" x14ac:dyDescent="0.2"/>
    <row r="5937" customFormat="1" x14ac:dyDescent="0.2"/>
    <row r="5938" customFormat="1" x14ac:dyDescent="0.2"/>
    <row r="5939" customFormat="1" x14ac:dyDescent="0.2"/>
    <row r="5940" customFormat="1" x14ac:dyDescent="0.2"/>
    <row r="5941" customFormat="1" x14ac:dyDescent="0.2"/>
    <row r="5942" customFormat="1" x14ac:dyDescent="0.2"/>
    <row r="5943" customFormat="1" x14ac:dyDescent="0.2"/>
    <row r="5944" customFormat="1" x14ac:dyDescent="0.2"/>
    <row r="5945" customFormat="1" x14ac:dyDescent="0.2"/>
    <row r="5946" customFormat="1" x14ac:dyDescent="0.2"/>
    <row r="5947" customFormat="1" x14ac:dyDescent="0.2"/>
    <row r="5948" customFormat="1" x14ac:dyDescent="0.2"/>
    <row r="5949" customFormat="1" x14ac:dyDescent="0.2"/>
    <row r="5950" customFormat="1" x14ac:dyDescent="0.2"/>
    <row r="5951" customFormat="1" x14ac:dyDescent="0.2"/>
    <row r="5952" customFormat="1" x14ac:dyDescent="0.2"/>
    <row r="5953" customFormat="1" x14ac:dyDescent="0.2"/>
    <row r="5954" customFormat="1" x14ac:dyDescent="0.2"/>
    <row r="5955" customFormat="1" x14ac:dyDescent="0.2"/>
    <row r="5956" customFormat="1" x14ac:dyDescent="0.2"/>
    <row r="5957" customFormat="1" x14ac:dyDescent="0.2"/>
    <row r="5958" customFormat="1" x14ac:dyDescent="0.2"/>
    <row r="5959" customFormat="1" x14ac:dyDescent="0.2"/>
    <row r="5960" customFormat="1" x14ac:dyDescent="0.2"/>
    <row r="5961" customFormat="1" x14ac:dyDescent="0.2"/>
    <row r="5962" customFormat="1" x14ac:dyDescent="0.2"/>
    <row r="5963" customFormat="1" x14ac:dyDescent="0.2"/>
    <row r="5964" customFormat="1" x14ac:dyDescent="0.2"/>
    <row r="5965" customFormat="1" x14ac:dyDescent="0.2"/>
    <row r="5966" customFormat="1" x14ac:dyDescent="0.2"/>
    <row r="5967" customFormat="1" x14ac:dyDescent="0.2"/>
    <row r="5968" customFormat="1" x14ac:dyDescent="0.2"/>
    <row r="5969" customFormat="1" x14ac:dyDescent="0.2"/>
    <row r="5970" customFormat="1" x14ac:dyDescent="0.2"/>
    <row r="5971" customFormat="1" x14ac:dyDescent="0.2"/>
    <row r="5972" customFormat="1" x14ac:dyDescent="0.2"/>
    <row r="5973" customFormat="1" x14ac:dyDescent="0.2"/>
    <row r="5974" customFormat="1" x14ac:dyDescent="0.2"/>
    <row r="5975" customFormat="1" x14ac:dyDescent="0.2"/>
    <row r="5976" customFormat="1" x14ac:dyDescent="0.2"/>
    <row r="5977" customFormat="1" x14ac:dyDescent="0.2"/>
    <row r="5978" customFormat="1" x14ac:dyDescent="0.2"/>
    <row r="5979" customFormat="1" x14ac:dyDescent="0.2"/>
    <row r="5980" customFormat="1" x14ac:dyDescent="0.2"/>
    <row r="5981" customFormat="1" x14ac:dyDescent="0.2"/>
    <row r="5982" customFormat="1" x14ac:dyDescent="0.2"/>
    <row r="5983" customFormat="1" x14ac:dyDescent="0.2"/>
    <row r="5984" customFormat="1" x14ac:dyDescent="0.2"/>
    <row r="5985" customFormat="1" x14ac:dyDescent="0.2"/>
    <row r="5986" customFormat="1" x14ac:dyDescent="0.2"/>
    <row r="5987" customFormat="1" x14ac:dyDescent="0.2"/>
    <row r="5988" customFormat="1" x14ac:dyDescent="0.2"/>
    <row r="5989" customFormat="1" x14ac:dyDescent="0.2"/>
    <row r="5990" customFormat="1" x14ac:dyDescent="0.2"/>
    <row r="5991" customFormat="1" x14ac:dyDescent="0.2"/>
    <row r="5992" customFormat="1" x14ac:dyDescent="0.2"/>
    <row r="5993" customFormat="1" x14ac:dyDescent="0.2"/>
    <row r="5994" customFormat="1" x14ac:dyDescent="0.2"/>
    <row r="5995" customFormat="1" x14ac:dyDescent="0.2"/>
    <row r="5996" customFormat="1" x14ac:dyDescent="0.2"/>
    <row r="5997" customFormat="1" x14ac:dyDescent="0.2"/>
    <row r="5998" customFormat="1" x14ac:dyDescent="0.2"/>
    <row r="5999" customFormat="1" x14ac:dyDescent="0.2"/>
    <row r="6000" customFormat="1" x14ac:dyDescent="0.2"/>
    <row r="6001" customFormat="1" x14ac:dyDescent="0.2"/>
    <row r="6002" customFormat="1" x14ac:dyDescent="0.2"/>
    <row r="6003" customFormat="1" x14ac:dyDescent="0.2"/>
    <row r="6004" customFormat="1" x14ac:dyDescent="0.2"/>
    <row r="6005" customFormat="1" x14ac:dyDescent="0.2"/>
    <row r="6006" customFormat="1" x14ac:dyDescent="0.2"/>
    <row r="6007" customFormat="1" x14ac:dyDescent="0.2"/>
    <row r="6008" customFormat="1" x14ac:dyDescent="0.2"/>
    <row r="6009" customFormat="1" x14ac:dyDescent="0.2"/>
    <row r="6010" customFormat="1" x14ac:dyDescent="0.2"/>
    <row r="6011" customFormat="1" x14ac:dyDescent="0.2"/>
    <row r="6012" customFormat="1" x14ac:dyDescent="0.2"/>
    <row r="6013" customFormat="1" x14ac:dyDescent="0.2"/>
    <row r="6014" customFormat="1" x14ac:dyDescent="0.2"/>
    <row r="6015" customFormat="1" x14ac:dyDescent="0.2"/>
    <row r="6016" customFormat="1" x14ac:dyDescent="0.2"/>
    <row r="6017" customFormat="1" x14ac:dyDescent="0.2"/>
    <row r="6018" customFormat="1" x14ac:dyDescent="0.2"/>
    <row r="6019" customFormat="1" x14ac:dyDescent="0.2"/>
    <row r="6020" customFormat="1" x14ac:dyDescent="0.2"/>
    <row r="6021" customFormat="1" x14ac:dyDescent="0.2"/>
    <row r="6022" customFormat="1" x14ac:dyDescent="0.2"/>
    <row r="6023" customFormat="1" x14ac:dyDescent="0.2"/>
    <row r="6024" customFormat="1" x14ac:dyDescent="0.2"/>
    <row r="6025" customFormat="1" x14ac:dyDescent="0.2"/>
    <row r="6026" customFormat="1" x14ac:dyDescent="0.2"/>
    <row r="6027" customFormat="1" x14ac:dyDescent="0.2"/>
    <row r="6028" customFormat="1" x14ac:dyDescent="0.2"/>
    <row r="6029" customFormat="1" x14ac:dyDescent="0.2"/>
    <row r="6030" customFormat="1" x14ac:dyDescent="0.2"/>
    <row r="6031" customFormat="1" x14ac:dyDescent="0.2"/>
    <row r="6032" customFormat="1" x14ac:dyDescent="0.2"/>
    <row r="6033" customFormat="1" x14ac:dyDescent="0.2"/>
    <row r="6034" customFormat="1" x14ac:dyDescent="0.2"/>
    <row r="6035" customFormat="1" x14ac:dyDescent="0.2"/>
    <row r="6036" customFormat="1" x14ac:dyDescent="0.2"/>
    <row r="6037" customFormat="1" x14ac:dyDescent="0.2"/>
    <row r="6038" customFormat="1" x14ac:dyDescent="0.2"/>
    <row r="6039" customFormat="1" x14ac:dyDescent="0.2"/>
    <row r="6040" customFormat="1" x14ac:dyDescent="0.2"/>
    <row r="6041" customFormat="1" x14ac:dyDescent="0.2"/>
    <row r="6042" customFormat="1" x14ac:dyDescent="0.2"/>
    <row r="6043" customFormat="1" x14ac:dyDescent="0.2"/>
    <row r="6044" customFormat="1" x14ac:dyDescent="0.2"/>
    <row r="6045" customFormat="1" x14ac:dyDescent="0.2"/>
    <row r="6046" customFormat="1" x14ac:dyDescent="0.2"/>
    <row r="6047" customFormat="1" x14ac:dyDescent="0.2"/>
    <row r="6048" customFormat="1" x14ac:dyDescent="0.2"/>
    <row r="6049" customFormat="1" x14ac:dyDescent="0.2"/>
    <row r="6050" customFormat="1" x14ac:dyDescent="0.2"/>
    <row r="6051" customFormat="1" x14ac:dyDescent="0.2"/>
    <row r="6052" customFormat="1" x14ac:dyDescent="0.2"/>
    <row r="6053" customFormat="1" x14ac:dyDescent="0.2"/>
    <row r="6054" customFormat="1" x14ac:dyDescent="0.2"/>
    <row r="6055" customFormat="1" x14ac:dyDescent="0.2"/>
    <row r="6056" customFormat="1" x14ac:dyDescent="0.2"/>
    <row r="6057" customFormat="1" x14ac:dyDescent="0.2"/>
    <row r="6058" customFormat="1" x14ac:dyDescent="0.2"/>
    <row r="6059" customFormat="1" x14ac:dyDescent="0.2"/>
    <row r="6060" customFormat="1" x14ac:dyDescent="0.2"/>
    <row r="6061" customFormat="1" x14ac:dyDescent="0.2"/>
    <row r="6062" customFormat="1" x14ac:dyDescent="0.2"/>
    <row r="6063" customFormat="1" x14ac:dyDescent="0.2"/>
    <row r="6064" customFormat="1" x14ac:dyDescent="0.2"/>
    <row r="6065" customFormat="1" x14ac:dyDescent="0.2"/>
    <row r="6066" customFormat="1" x14ac:dyDescent="0.2"/>
    <row r="6067" customFormat="1" x14ac:dyDescent="0.2"/>
    <row r="6068" customFormat="1" x14ac:dyDescent="0.2"/>
    <row r="6069" customFormat="1" x14ac:dyDescent="0.2"/>
    <row r="6070" customFormat="1" x14ac:dyDescent="0.2"/>
    <row r="6071" customFormat="1" x14ac:dyDescent="0.2"/>
    <row r="6072" customFormat="1" x14ac:dyDescent="0.2"/>
    <row r="6073" customFormat="1" x14ac:dyDescent="0.2"/>
    <row r="6074" customFormat="1" x14ac:dyDescent="0.2"/>
    <row r="6075" customFormat="1" x14ac:dyDescent="0.2"/>
    <row r="6076" customFormat="1" x14ac:dyDescent="0.2"/>
    <row r="6077" customFormat="1" x14ac:dyDescent="0.2"/>
    <row r="6078" customFormat="1" x14ac:dyDescent="0.2"/>
    <row r="6079" customFormat="1" x14ac:dyDescent="0.2"/>
    <row r="6080" customFormat="1" x14ac:dyDescent="0.2"/>
    <row r="6081" customFormat="1" x14ac:dyDescent="0.2"/>
    <row r="6082" customFormat="1" x14ac:dyDescent="0.2"/>
    <row r="6083" customFormat="1" x14ac:dyDescent="0.2"/>
    <row r="6084" customFormat="1" x14ac:dyDescent="0.2"/>
    <row r="6085" customFormat="1" x14ac:dyDescent="0.2"/>
    <row r="6086" customFormat="1" x14ac:dyDescent="0.2"/>
    <row r="6087" customFormat="1" x14ac:dyDescent="0.2"/>
    <row r="6088" customFormat="1" x14ac:dyDescent="0.2"/>
    <row r="6089" customFormat="1" x14ac:dyDescent="0.2"/>
    <row r="6090" customFormat="1" x14ac:dyDescent="0.2"/>
    <row r="6091" customFormat="1" x14ac:dyDescent="0.2"/>
    <row r="6092" customFormat="1" x14ac:dyDescent="0.2"/>
    <row r="6093" customFormat="1" x14ac:dyDescent="0.2"/>
    <row r="6094" customFormat="1" x14ac:dyDescent="0.2"/>
    <row r="6095" customFormat="1" x14ac:dyDescent="0.2"/>
    <row r="6096" customFormat="1" x14ac:dyDescent="0.2"/>
    <row r="6097" customFormat="1" x14ac:dyDescent="0.2"/>
    <row r="6098" customFormat="1" x14ac:dyDescent="0.2"/>
    <row r="6099" customFormat="1" x14ac:dyDescent="0.2"/>
    <row r="6100" customFormat="1" x14ac:dyDescent="0.2"/>
    <row r="6101" customFormat="1" x14ac:dyDescent="0.2"/>
    <row r="6102" customFormat="1" x14ac:dyDescent="0.2"/>
    <row r="6103" customFormat="1" x14ac:dyDescent="0.2"/>
    <row r="6104" customFormat="1" x14ac:dyDescent="0.2"/>
    <row r="6105" customFormat="1" x14ac:dyDescent="0.2"/>
    <row r="6106" customFormat="1" x14ac:dyDescent="0.2"/>
    <row r="6107" customFormat="1" x14ac:dyDescent="0.2"/>
    <row r="6108" customFormat="1" x14ac:dyDescent="0.2"/>
    <row r="6109" customFormat="1" x14ac:dyDescent="0.2"/>
    <row r="6110" customFormat="1" x14ac:dyDescent="0.2"/>
    <row r="6111" customFormat="1" x14ac:dyDescent="0.2"/>
    <row r="6112" customFormat="1" x14ac:dyDescent="0.2"/>
    <row r="6113" customFormat="1" x14ac:dyDescent="0.2"/>
    <row r="6114" customFormat="1" x14ac:dyDescent="0.2"/>
    <row r="6115" customFormat="1" x14ac:dyDescent="0.2"/>
    <row r="6116" customFormat="1" x14ac:dyDescent="0.2"/>
    <row r="6117" customFormat="1" x14ac:dyDescent="0.2"/>
    <row r="6118" customFormat="1" x14ac:dyDescent="0.2"/>
    <row r="6119" customFormat="1" x14ac:dyDescent="0.2"/>
    <row r="6120" customFormat="1" x14ac:dyDescent="0.2"/>
    <row r="6121" customFormat="1" x14ac:dyDescent="0.2"/>
    <row r="6122" customFormat="1" x14ac:dyDescent="0.2"/>
    <row r="6123" customFormat="1" x14ac:dyDescent="0.2"/>
    <row r="6124" customFormat="1" x14ac:dyDescent="0.2"/>
    <row r="6125" customFormat="1" x14ac:dyDescent="0.2"/>
    <row r="6126" customFormat="1" x14ac:dyDescent="0.2"/>
    <row r="6127" customFormat="1" x14ac:dyDescent="0.2"/>
    <row r="6128" customFormat="1" x14ac:dyDescent="0.2"/>
    <row r="6129" customFormat="1" x14ac:dyDescent="0.2"/>
    <row r="6130" customFormat="1" x14ac:dyDescent="0.2"/>
    <row r="6131" customFormat="1" x14ac:dyDescent="0.2"/>
    <row r="6132" customFormat="1" x14ac:dyDescent="0.2"/>
    <row r="6133" customFormat="1" x14ac:dyDescent="0.2"/>
    <row r="6134" customFormat="1" x14ac:dyDescent="0.2"/>
    <row r="6135" customFormat="1" x14ac:dyDescent="0.2"/>
    <row r="6136" customFormat="1" x14ac:dyDescent="0.2"/>
    <row r="6137" customFormat="1" x14ac:dyDescent="0.2"/>
    <row r="6138" customFormat="1" x14ac:dyDescent="0.2"/>
    <row r="6139" customFormat="1" x14ac:dyDescent="0.2"/>
    <row r="6140" customFormat="1" x14ac:dyDescent="0.2"/>
    <row r="6141" customFormat="1" x14ac:dyDescent="0.2"/>
    <row r="6142" customFormat="1" x14ac:dyDescent="0.2"/>
    <row r="6143" customFormat="1" x14ac:dyDescent="0.2"/>
    <row r="6144" customFormat="1" x14ac:dyDescent="0.2"/>
    <row r="6145" customFormat="1" x14ac:dyDescent="0.2"/>
    <row r="6146" customFormat="1" x14ac:dyDescent="0.2"/>
    <row r="6147" customFormat="1" x14ac:dyDescent="0.2"/>
    <row r="6148" customFormat="1" x14ac:dyDescent="0.2"/>
    <row r="6149" customFormat="1" x14ac:dyDescent="0.2"/>
    <row r="6150" customFormat="1" x14ac:dyDescent="0.2"/>
    <row r="6151" customFormat="1" x14ac:dyDescent="0.2"/>
    <row r="6152" customFormat="1" x14ac:dyDescent="0.2"/>
    <row r="6153" customFormat="1" x14ac:dyDescent="0.2"/>
    <row r="6154" customFormat="1" x14ac:dyDescent="0.2"/>
    <row r="6155" customFormat="1" x14ac:dyDescent="0.2"/>
    <row r="6156" customFormat="1" x14ac:dyDescent="0.2"/>
    <row r="6157" customFormat="1" x14ac:dyDescent="0.2"/>
    <row r="6158" customFormat="1" x14ac:dyDescent="0.2"/>
    <row r="6159" customFormat="1" x14ac:dyDescent="0.2"/>
    <row r="6160" customFormat="1" x14ac:dyDescent="0.2"/>
    <row r="6161" customFormat="1" x14ac:dyDescent="0.2"/>
    <row r="6162" customFormat="1" x14ac:dyDescent="0.2"/>
    <row r="6163" customFormat="1" x14ac:dyDescent="0.2"/>
    <row r="6164" customFormat="1" x14ac:dyDescent="0.2"/>
    <row r="6165" customFormat="1" x14ac:dyDescent="0.2"/>
    <row r="6166" customFormat="1" x14ac:dyDescent="0.2"/>
    <row r="6167" customFormat="1" x14ac:dyDescent="0.2"/>
    <row r="6168" customFormat="1" x14ac:dyDescent="0.2"/>
    <row r="6169" customFormat="1" x14ac:dyDescent="0.2"/>
    <row r="6170" customFormat="1" x14ac:dyDescent="0.2"/>
    <row r="6171" customFormat="1" x14ac:dyDescent="0.2"/>
    <row r="6172" customFormat="1" x14ac:dyDescent="0.2"/>
    <row r="6173" customFormat="1" x14ac:dyDescent="0.2"/>
    <row r="6174" customFormat="1" x14ac:dyDescent="0.2"/>
    <row r="6175" customFormat="1" x14ac:dyDescent="0.2"/>
    <row r="6176" customFormat="1" x14ac:dyDescent="0.2"/>
    <row r="6177" customFormat="1" x14ac:dyDescent="0.2"/>
    <row r="6178" customFormat="1" x14ac:dyDescent="0.2"/>
    <row r="6179" customFormat="1" x14ac:dyDescent="0.2"/>
    <row r="6180" customFormat="1" x14ac:dyDescent="0.2"/>
    <row r="6181" customFormat="1" x14ac:dyDescent="0.2"/>
    <row r="6182" customFormat="1" x14ac:dyDescent="0.2"/>
    <row r="6183" customFormat="1" x14ac:dyDescent="0.2"/>
    <row r="6184" customFormat="1" x14ac:dyDescent="0.2"/>
    <row r="6185" customFormat="1" x14ac:dyDescent="0.2"/>
    <row r="6186" customFormat="1" x14ac:dyDescent="0.2"/>
    <row r="6187" customFormat="1" x14ac:dyDescent="0.2"/>
    <row r="6188" customFormat="1" x14ac:dyDescent="0.2"/>
    <row r="6189" customFormat="1" x14ac:dyDescent="0.2"/>
    <row r="6190" customFormat="1" x14ac:dyDescent="0.2"/>
    <row r="6191" customFormat="1" x14ac:dyDescent="0.2"/>
    <row r="6192" customFormat="1" x14ac:dyDescent="0.2"/>
    <row r="6193" customFormat="1" x14ac:dyDescent="0.2"/>
    <row r="6194" customFormat="1" x14ac:dyDescent="0.2"/>
    <row r="6195" customFormat="1" x14ac:dyDescent="0.2"/>
    <row r="6196" customFormat="1" x14ac:dyDescent="0.2"/>
    <row r="6197" customFormat="1" x14ac:dyDescent="0.2"/>
    <row r="6198" customFormat="1" x14ac:dyDescent="0.2"/>
    <row r="6199" customFormat="1" x14ac:dyDescent="0.2"/>
    <row r="6200" customFormat="1" x14ac:dyDescent="0.2"/>
    <row r="6201" customFormat="1" x14ac:dyDescent="0.2"/>
    <row r="6202" customFormat="1" x14ac:dyDescent="0.2"/>
    <row r="6203" customFormat="1" x14ac:dyDescent="0.2"/>
    <row r="6204" customFormat="1" x14ac:dyDescent="0.2"/>
    <row r="6205" customFormat="1" x14ac:dyDescent="0.2"/>
    <row r="6206" customFormat="1" x14ac:dyDescent="0.2"/>
    <row r="6207" customFormat="1" x14ac:dyDescent="0.2"/>
    <row r="6208" customFormat="1" x14ac:dyDescent="0.2"/>
    <row r="6209" customFormat="1" x14ac:dyDescent="0.2"/>
    <row r="6210" customFormat="1" x14ac:dyDescent="0.2"/>
    <row r="6211" customFormat="1" x14ac:dyDescent="0.2"/>
    <row r="6212" customFormat="1" x14ac:dyDescent="0.2"/>
    <row r="6213" customFormat="1" x14ac:dyDescent="0.2"/>
    <row r="6214" customFormat="1" x14ac:dyDescent="0.2"/>
    <row r="6215" customFormat="1" x14ac:dyDescent="0.2"/>
    <row r="6216" customFormat="1" x14ac:dyDescent="0.2"/>
    <row r="6217" customFormat="1" x14ac:dyDescent="0.2"/>
    <row r="6218" customFormat="1" x14ac:dyDescent="0.2"/>
    <row r="6219" customFormat="1" x14ac:dyDescent="0.2"/>
    <row r="6220" customFormat="1" x14ac:dyDescent="0.2"/>
    <row r="6221" customFormat="1" x14ac:dyDescent="0.2"/>
    <row r="6222" customFormat="1" x14ac:dyDescent="0.2"/>
    <row r="6223" customFormat="1" x14ac:dyDescent="0.2"/>
    <row r="6224" customFormat="1" x14ac:dyDescent="0.2"/>
    <row r="6225" customFormat="1" x14ac:dyDescent="0.2"/>
    <row r="6226" customFormat="1" x14ac:dyDescent="0.2"/>
    <row r="6227" customFormat="1" x14ac:dyDescent="0.2"/>
    <row r="6228" customFormat="1" x14ac:dyDescent="0.2"/>
    <row r="6229" customFormat="1" x14ac:dyDescent="0.2"/>
    <row r="6230" customFormat="1" x14ac:dyDescent="0.2"/>
    <row r="6231" customFormat="1" x14ac:dyDescent="0.2"/>
    <row r="6232" customFormat="1" x14ac:dyDescent="0.2"/>
    <row r="6233" customFormat="1" x14ac:dyDescent="0.2"/>
    <row r="6234" customFormat="1" x14ac:dyDescent="0.2"/>
    <row r="6235" customFormat="1" x14ac:dyDescent="0.2"/>
    <row r="6236" customFormat="1" x14ac:dyDescent="0.2"/>
    <row r="6237" customFormat="1" x14ac:dyDescent="0.2"/>
    <row r="6238" customFormat="1" x14ac:dyDescent="0.2"/>
    <row r="6239" customFormat="1" x14ac:dyDescent="0.2"/>
    <row r="6240" customFormat="1" x14ac:dyDescent="0.2"/>
    <row r="6241" customFormat="1" x14ac:dyDescent="0.2"/>
    <row r="6242" customFormat="1" x14ac:dyDescent="0.2"/>
    <row r="6243" customFormat="1" x14ac:dyDescent="0.2"/>
    <row r="6244" customFormat="1" x14ac:dyDescent="0.2"/>
    <row r="6245" customFormat="1" x14ac:dyDescent="0.2"/>
    <row r="6246" customFormat="1" x14ac:dyDescent="0.2"/>
    <row r="6247" customFormat="1" x14ac:dyDescent="0.2"/>
    <row r="6248" customFormat="1" x14ac:dyDescent="0.2"/>
    <row r="6249" customFormat="1" x14ac:dyDescent="0.2"/>
    <row r="6250" customFormat="1" x14ac:dyDescent="0.2"/>
    <row r="6251" customFormat="1" x14ac:dyDescent="0.2"/>
    <row r="6252" customFormat="1" x14ac:dyDescent="0.2"/>
    <row r="6253" customFormat="1" x14ac:dyDescent="0.2"/>
    <row r="6254" customFormat="1" x14ac:dyDescent="0.2"/>
    <row r="6255" customFormat="1" x14ac:dyDescent="0.2"/>
    <row r="6256" customFormat="1" x14ac:dyDescent="0.2"/>
    <row r="6257" customFormat="1" x14ac:dyDescent="0.2"/>
    <row r="6258" customFormat="1" x14ac:dyDescent="0.2"/>
    <row r="6259" customFormat="1" x14ac:dyDescent="0.2"/>
    <row r="6260" customFormat="1" x14ac:dyDescent="0.2"/>
    <row r="6261" customFormat="1" x14ac:dyDescent="0.2"/>
    <row r="6262" customFormat="1" x14ac:dyDescent="0.2"/>
    <row r="6263" customFormat="1" x14ac:dyDescent="0.2"/>
    <row r="6264" customFormat="1" x14ac:dyDescent="0.2"/>
    <row r="6265" customFormat="1" x14ac:dyDescent="0.2"/>
    <row r="6266" customFormat="1" x14ac:dyDescent="0.2"/>
    <row r="6267" customFormat="1" x14ac:dyDescent="0.2"/>
    <row r="6268" customFormat="1" x14ac:dyDescent="0.2"/>
    <row r="6269" customFormat="1" x14ac:dyDescent="0.2"/>
    <row r="6270" customFormat="1" x14ac:dyDescent="0.2"/>
    <row r="6271" customFormat="1" x14ac:dyDescent="0.2"/>
    <row r="6272" customFormat="1" x14ac:dyDescent="0.2"/>
    <row r="6273" customFormat="1" x14ac:dyDescent="0.2"/>
    <row r="6274" customFormat="1" x14ac:dyDescent="0.2"/>
    <row r="6275" customFormat="1" x14ac:dyDescent="0.2"/>
    <row r="6276" customFormat="1" x14ac:dyDescent="0.2"/>
    <row r="6277" customFormat="1" x14ac:dyDescent="0.2"/>
    <row r="6278" customFormat="1" x14ac:dyDescent="0.2"/>
    <row r="6279" customFormat="1" x14ac:dyDescent="0.2"/>
    <row r="6280" customFormat="1" x14ac:dyDescent="0.2"/>
    <row r="6281" customFormat="1" x14ac:dyDescent="0.2"/>
    <row r="6282" customFormat="1" x14ac:dyDescent="0.2"/>
    <row r="6283" customFormat="1" x14ac:dyDescent="0.2"/>
    <row r="6284" customFormat="1" x14ac:dyDescent="0.2"/>
    <row r="6285" customFormat="1" x14ac:dyDescent="0.2"/>
    <row r="6286" customFormat="1" x14ac:dyDescent="0.2"/>
    <row r="6287" customFormat="1" x14ac:dyDescent="0.2"/>
    <row r="6288" customFormat="1" x14ac:dyDescent="0.2"/>
    <row r="6289" customFormat="1" x14ac:dyDescent="0.2"/>
    <row r="6290" customFormat="1" x14ac:dyDescent="0.2"/>
    <row r="6291" customFormat="1" x14ac:dyDescent="0.2"/>
    <row r="6292" customFormat="1" x14ac:dyDescent="0.2"/>
    <row r="6293" customFormat="1" x14ac:dyDescent="0.2"/>
    <row r="6294" customFormat="1" x14ac:dyDescent="0.2"/>
    <row r="6295" customFormat="1" x14ac:dyDescent="0.2"/>
    <row r="6296" customFormat="1" x14ac:dyDescent="0.2"/>
    <row r="6297" customFormat="1" x14ac:dyDescent="0.2"/>
    <row r="6298" customFormat="1" x14ac:dyDescent="0.2"/>
    <row r="6299" customFormat="1" x14ac:dyDescent="0.2"/>
    <row r="6300" customFormat="1" x14ac:dyDescent="0.2"/>
    <row r="6301" customFormat="1" x14ac:dyDescent="0.2"/>
    <row r="6302" customFormat="1" x14ac:dyDescent="0.2"/>
    <row r="6303" customFormat="1" x14ac:dyDescent="0.2"/>
    <row r="6304" customFormat="1" x14ac:dyDescent="0.2"/>
    <row r="6305" customFormat="1" x14ac:dyDescent="0.2"/>
    <row r="6306" customFormat="1" x14ac:dyDescent="0.2"/>
    <row r="6307" customFormat="1" x14ac:dyDescent="0.2"/>
    <row r="6308" customFormat="1" x14ac:dyDescent="0.2"/>
    <row r="6309" customFormat="1" x14ac:dyDescent="0.2"/>
    <row r="6310" customFormat="1" x14ac:dyDescent="0.2"/>
    <row r="6311" customFormat="1" x14ac:dyDescent="0.2"/>
    <row r="6312" customFormat="1" x14ac:dyDescent="0.2"/>
    <row r="6313" customFormat="1" x14ac:dyDescent="0.2"/>
    <row r="6314" customFormat="1" x14ac:dyDescent="0.2"/>
    <row r="6315" customFormat="1" x14ac:dyDescent="0.2"/>
    <row r="6316" customFormat="1" x14ac:dyDescent="0.2"/>
    <row r="6317" customFormat="1" x14ac:dyDescent="0.2"/>
    <row r="6318" customFormat="1" x14ac:dyDescent="0.2"/>
    <row r="6319" customFormat="1" x14ac:dyDescent="0.2"/>
    <row r="6320" customFormat="1" x14ac:dyDescent="0.2"/>
    <row r="6321" customFormat="1" x14ac:dyDescent="0.2"/>
    <row r="6322" customFormat="1" x14ac:dyDescent="0.2"/>
    <row r="6323" customFormat="1" x14ac:dyDescent="0.2"/>
    <row r="6324" customFormat="1" x14ac:dyDescent="0.2"/>
    <row r="6325" customFormat="1" x14ac:dyDescent="0.2"/>
    <row r="6326" customFormat="1" x14ac:dyDescent="0.2"/>
    <row r="6327" customFormat="1" x14ac:dyDescent="0.2"/>
    <row r="6328" customFormat="1" x14ac:dyDescent="0.2"/>
    <row r="6329" customFormat="1" x14ac:dyDescent="0.2"/>
    <row r="6330" customFormat="1" x14ac:dyDescent="0.2"/>
    <row r="6331" customFormat="1" x14ac:dyDescent="0.2"/>
    <row r="6332" customFormat="1" x14ac:dyDescent="0.2"/>
    <row r="6333" customFormat="1" x14ac:dyDescent="0.2"/>
    <row r="6334" customFormat="1" x14ac:dyDescent="0.2"/>
    <row r="6335" customFormat="1" x14ac:dyDescent="0.2"/>
    <row r="6336" customFormat="1" x14ac:dyDescent="0.2"/>
    <row r="6337" customFormat="1" x14ac:dyDescent="0.2"/>
    <row r="6338" customFormat="1" x14ac:dyDescent="0.2"/>
    <row r="6339" customFormat="1" x14ac:dyDescent="0.2"/>
    <row r="6340" customFormat="1" x14ac:dyDescent="0.2"/>
    <row r="6341" customFormat="1" x14ac:dyDescent="0.2"/>
    <row r="6342" customFormat="1" x14ac:dyDescent="0.2"/>
    <row r="6343" customFormat="1" x14ac:dyDescent="0.2"/>
    <row r="6344" customFormat="1" x14ac:dyDescent="0.2"/>
    <row r="6345" customFormat="1" x14ac:dyDescent="0.2"/>
    <row r="6346" customFormat="1" x14ac:dyDescent="0.2"/>
    <row r="6347" customFormat="1" x14ac:dyDescent="0.2"/>
    <row r="6348" customFormat="1" x14ac:dyDescent="0.2"/>
    <row r="6349" customFormat="1" x14ac:dyDescent="0.2"/>
    <row r="6350" customFormat="1" x14ac:dyDescent="0.2"/>
    <row r="6351" customFormat="1" x14ac:dyDescent="0.2"/>
    <row r="6352" customFormat="1" x14ac:dyDescent="0.2"/>
    <row r="6353" customFormat="1" x14ac:dyDescent="0.2"/>
    <row r="6354" customFormat="1" x14ac:dyDescent="0.2"/>
    <row r="6355" customFormat="1" x14ac:dyDescent="0.2"/>
    <row r="6356" customFormat="1" x14ac:dyDescent="0.2"/>
    <row r="6357" customFormat="1" x14ac:dyDescent="0.2"/>
    <row r="6358" customFormat="1" x14ac:dyDescent="0.2"/>
    <row r="6359" customFormat="1" x14ac:dyDescent="0.2"/>
    <row r="6360" customFormat="1" x14ac:dyDescent="0.2"/>
    <row r="6361" customFormat="1" x14ac:dyDescent="0.2"/>
    <row r="6362" customFormat="1" x14ac:dyDescent="0.2"/>
    <row r="6363" customFormat="1" x14ac:dyDescent="0.2"/>
    <row r="6364" customFormat="1" x14ac:dyDescent="0.2"/>
    <row r="6365" customFormat="1" x14ac:dyDescent="0.2"/>
    <row r="6366" customFormat="1" x14ac:dyDescent="0.2"/>
    <row r="6367" customFormat="1" x14ac:dyDescent="0.2"/>
    <row r="6368" customFormat="1" x14ac:dyDescent="0.2"/>
    <row r="6369" customFormat="1" x14ac:dyDescent="0.2"/>
    <row r="6370" customFormat="1" x14ac:dyDescent="0.2"/>
    <row r="6371" customFormat="1" x14ac:dyDescent="0.2"/>
    <row r="6372" customFormat="1" x14ac:dyDescent="0.2"/>
    <row r="6373" customFormat="1" x14ac:dyDescent="0.2"/>
    <row r="6374" customFormat="1" x14ac:dyDescent="0.2"/>
    <row r="6375" customFormat="1" x14ac:dyDescent="0.2"/>
    <row r="6376" customFormat="1" x14ac:dyDescent="0.2"/>
    <row r="6377" customFormat="1" x14ac:dyDescent="0.2"/>
    <row r="6378" customFormat="1" x14ac:dyDescent="0.2"/>
    <row r="6379" customFormat="1" x14ac:dyDescent="0.2"/>
    <row r="6380" customFormat="1" x14ac:dyDescent="0.2"/>
    <row r="6381" customFormat="1" x14ac:dyDescent="0.2"/>
    <row r="6382" customFormat="1" x14ac:dyDescent="0.2"/>
    <row r="6383" customFormat="1" x14ac:dyDescent="0.2"/>
    <row r="6384" customFormat="1" x14ac:dyDescent="0.2"/>
    <row r="6385" customFormat="1" x14ac:dyDescent="0.2"/>
    <row r="6386" customFormat="1" x14ac:dyDescent="0.2"/>
    <row r="6387" customFormat="1" x14ac:dyDescent="0.2"/>
    <row r="6388" customFormat="1" x14ac:dyDescent="0.2"/>
    <row r="6389" customFormat="1" x14ac:dyDescent="0.2"/>
    <row r="6390" customFormat="1" x14ac:dyDescent="0.2"/>
    <row r="6391" customFormat="1" x14ac:dyDescent="0.2"/>
    <row r="6392" customFormat="1" x14ac:dyDescent="0.2"/>
    <row r="6393" customFormat="1" x14ac:dyDescent="0.2"/>
    <row r="6394" customFormat="1" x14ac:dyDescent="0.2"/>
    <row r="6395" customFormat="1" x14ac:dyDescent="0.2"/>
    <row r="6396" customFormat="1" x14ac:dyDescent="0.2"/>
    <row r="6397" customFormat="1" x14ac:dyDescent="0.2"/>
    <row r="6398" customFormat="1" x14ac:dyDescent="0.2"/>
    <row r="6399" customFormat="1" x14ac:dyDescent="0.2"/>
    <row r="6400" customFormat="1" x14ac:dyDescent="0.2"/>
    <row r="6401" customFormat="1" x14ac:dyDescent="0.2"/>
    <row r="6402" customFormat="1" x14ac:dyDescent="0.2"/>
    <row r="6403" customFormat="1" x14ac:dyDescent="0.2"/>
    <row r="6404" customFormat="1" x14ac:dyDescent="0.2"/>
    <row r="6405" customFormat="1" x14ac:dyDescent="0.2"/>
    <row r="6406" customFormat="1" x14ac:dyDescent="0.2"/>
    <row r="6407" customFormat="1" x14ac:dyDescent="0.2"/>
    <row r="6408" customFormat="1" x14ac:dyDescent="0.2"/>
    <row r="6409" customFormat="1" x14ac:dyDescent="0.2"/>
    <row r="6410" customFormat="1" x14ac:dyDescent="0.2"/>
    <row r="6411" customFormat="1" x14ac:dyDescent="0.2"/>
    <row r="6412" customFormat="1" x14ac:dyDescent="0.2"/>
    <row r="6413" customFormat="1" x14ac:dyDescent="0.2"/>
    <row r="6414" customFormat="1" x14ac:dyDescent="0.2"/>
    <row r="6415" customFormat="1" x14ac:dyDescent="0.2"/>
    <row r="6416" customFormat="1" x14ac:dyDescent="0.2"/>
    <row r="6417" customFormat="1" x14ac:dyDescent="0.2"/>
    <row r="6418" customFormat="1" x14ac:dyDescent="0.2"/>
    <row r="6419" customFormat="1" x14ac:dyDescent="0.2"/>
    <row r="6420" customFormat="1" x14ac:dyDescent="0.2"/>
    <row r="6421" customFormat="1" x14ac:dyDescent="0.2"/>
    <row r="6422" customFormat="1" x14ac:dyDescent="0.2"/>
    <row r="6423" customFormat="1" x14ac:dyDescent="0.2"/>
    <row r="6424" customFormat="1" x14ac:dyDescent="0.2"/>
    <row r="6425" customFormat="1" x14ac:dyDescent="0.2"/>
    <row r="6426" customFormat="1" x14ac:dyDescent="0.2"/>
    <row r="6427" customFormat="1" x14ac:dyDescent="0.2"/>
    <row r="6428" customFormat="1" x14ac:dyDescent="0.2"/>
    <row r="6429" customFormat="1" x14ac:dyDescent="0.2"/>
    <row r="6430" customFormat="1" x14ac:dyDescent="0.2"/>
    <row r="6431" customFormat="1" x14ac:dyDescent="0.2"/>
    <row r="6432" customFormat="1" x14ac:dyDescent="0.2"/>
    <row r="6433" customFormat="1" x14ac:dyDescent="0.2"/>
    <row r="6434" customFormat="1" x14ac:dyDescent="0.2"/>
    <row r="6435" customFormat="1" x14ac:dyDescent="0.2"/>
    <row r="6436" customFormat="1" x14ac:dyDescent="0.2"/>
    <row r="6437" customFormat="1" x14ac:dyDescent="0.2"/>
    <row r="6438" customFormat="1" x14ac:dyDescent="0.2"/>
    <row r="6439" customFormat="1" x14ac:dyDescent="0.2"/>
    <row r="6440" customFormat="1" x14ac:dyDescent="0.2"/>
    <row r="6441" customFormat="1" x14ac:dyDescent="0.2"/>
    <row r="6442" customFormat="1" x14ac:dyDescent="0.2"/>
    <row r="6443" customFormat="1" x14ac:dyDescent="0.2"/>
    <row r="6444" customFormat="1" x14ac:dyDescent="0.2"/>
    <row r="6445" customFormat="1" x14ac:dyDescent="0.2"/>
    <row r="6446" customFormat="1" x14ac:dyDescent="0.2"/>
    <row r="6447" customFormat="1" x14ac:dyDescent="0.2"/>
    <row r="6448" customFormat="1" x14ac:dyDescent="0.2"/>
    <row r="6449" customFormat="1" x14ac:dyDescent="0.2"/>
    <row r="6450" customFormat="1" x14ac:dyDescent="0.2"/>
    <row r="6451" customFormat="1" x14ac:dyDescent="0.2"/>
    <row r="6452" customFormat="1" x14ac:dyDescent="0.2"/>
    <row r="6453" customFormat="1" x14ac:dyDescent="0.2"/>
    <row r="6454" customFormat="1" x14ac:dyDescent="0.2"/>
    <row r="6455" customFormat="1" x14ac:dyDescent="0.2"/>
    <row r="6456" customFormat="1" x14ac:dyDescent="0.2"/>
    <row r="6457" customFormat="1" x14ac:dyDescent="0.2"/>
    <row r="6458" customFormat="1" x14ac:dyDescent="0.2"/>
    <row r="6459" customFormat="1" x14ac:dyDescent="0.2"/>
    <row r="6460" customFormat="1" x14ac:dyDescent="0.2"/>
    <row r="6461" customFormat="1" x14ac:dyDescent="0.2"/>
    <row r="6462" customFormat="1" x14ac:dyDescent="0.2"/>
    <row r="6463" customFormat="1" x14ac:dyDescent="0.2"/>
    <row r="6464" customFormat="1" x14ac:dyDescent="0.2"/>
    <row r="6465" customFormat="1" x14ac:dyDescent="0.2"/>
    <row r="6466" customFormat="1" x14ac:dyDescent="0.2"/>
    <row r="6467" customFormat="1" x14ac:dyDescent="0.2"/>
    <row r="6468" customFormat="1" x14ac:dyDescent="0.2"/>
    <row r="6469" customFormat="1" x14ac:dyDescent="0.2"/>
    <row r="6470" customFormat="1" x14ac:dyDescent="0.2"/>
    <row r="6471" customFormat="1" x14ac:dyDescent="0.2"/>
    <row r="6472" customFormat="1" x14ac:dyDescent="0.2"/>
    <row r="6473" customFormat="1" x14ac:dyDescent="0.2"/>
    <row r="6474" customFormat="1" x14ac:dyDescent="0.2"/>
    <row r="6475" customFormat="1" x14ac:dyDescent="0.2"/>
    <row r="6476" customFormat="1" x14ac:dyDescent="0.2"/>
    <row r="6477" customFormat="1" x14ac:dyDescent="0.2"/>
    <row r="6478" customFormat="1" x14ac:dyDescent="0.2"/>
    <row r="6479" customFormat="1" x14ac:dyDescent="0.2"/>
    <row r="6480" customFormat="1" x14ac:dyDescent="0.2"/>
    <row r="6481" customFormat="1" x14ac:dyDescent="0.2"/>
    <row r="6482" customFormat="1" x14ac:dyDescent="0.2"/>
    <row r="6483" customFormat="1" x14ac:dyDescent="0.2"/>
    <row r="6484" customFormat="1" x14ac:dyDescent="0.2"/>
    <row r="6485" customFormat="1" x14ac:dyDescent="0.2"/>
    <row r="6486" customFormat="1" x14ac:dyDescent="0.2"/>
    <row r="6487" customFormat="1" x14ac:dyDescent="0.2"/>
    <row r="6488" customFormat="1" x14ac:dyDescent="0.2"/>
    <row r="6489" customFormat="1" x14ac:dyDescent="0.2"/>
    <row r="6490" customFormat="1" x14ac:dyDescent="0.2"/>
    <row r="6491" customFormat="1" x14ac:dyDescent="0.2"/>
    <row r="6492" customFormat="1" x14ac:dyDescent="0.2"/>
    <row r="6493" customFormat="1" x14ac:dyDescent="0.2"/>
    <row r="6494" customFormat="1" x14ac:dyDescent="0.2"/>
    <row r="6495" customFormat="1" x14ac:dyDescent="0.2"/>
    <row r="6496" customFormat="1" x14ac:dyDescent="0.2"/>
    <row r="6497" customFormat="1" x14ac:dyDescent="0.2"/>
    <row r="6498" customFormat="1" x14ac:dyDescent="0.2"/>
    <row r="6499" customFormat="1" x14ac:dyDescent="0.2"/>
    <row r="6500" customFormat="1" x14ac:dyDescent="0.2"/>
    <row r="6501" customFormat="1" x14ac:dyDescent="0.2"/>
    <row r="6502" customFormat="1" x14ac:dyDescent="0.2"/>
    <row r="6503" customFormat="1" x14ac:dyDescent="0.2"/>
    <row r="6504" customFormat="1" x14ac:dyDescent="0.2"/>
    <row r="6505" customFormat="1" x14ac:dyDescent="0.2"/>
    <row r="6506" customFormat="1" x14ac:dyDescent="0.2"/>
    <row r="6507" customFormat="1" x14ac:dyDescent="0.2"/>
    <row r="6508" customFormat="1" x14ac:dyDescent="0.2"/>
    <row r="6509" customFormat="1" x14ac:dyDescent="0.2"/>
    <row r="6510" customFormat="1" x14ac:dyDescent="0.2"/>
    <row r="6511" customFormat="1" x14ac:dyDescent="0.2"/>
    <row r="6512" customFormat="1" x14ac:dyDescent="0.2"/>
    <row r="6513" customFormat="1" x14ac:dyDescent="0.2"/>
    <row r="6514" customFormat="1" x14ac:dyDescent="0.2"/>
    <row r="6515" customFormat="1" x14ac:dyDescent="0.2"/>
    <row r="6516" customFormat="1" x14ac:dyDescent="0.2"/>
    <row r="6517" customFormat="1" x14ac:dyDescent="0.2"/>
    <row r="6518" customFormat="1" x14ac:dyDescent="0.2"/>
    <row r="6519" customFormat="1" x14ac:dyDescent="0.2"/>
    <row r="6520" customFormat="1" x14ac:dyDescent="0.2"/>
    <row r="6521" customFormat="1" x14ac:dyDescent="0.2"/>
    <row r="6522" customFormat="1" x14ac:dyDescent="0.2"/>
    <row r="6523" customFormat="1" x14ac:dyDescent="0.2"/>
    <row r="6524" customFormat="1" x14ac:dyDescent="0.2"/>
    <row r="6525" customFormat="1" x14ac:dyDescent="0.2"/>
    <row r="6526" customFormat="1" x14ac:dyDescent="0.2"/>
    <row r="6527" customFormat="1" x14ac:dyDescent="0.2"/>
    <row r="6528" customFormat="1" x14ac:dyDescent="0.2"/>
    <row r="6529" customFormat="1" x14ac:dyDescent="0.2"/>
    <row r="6530" customFormat="1" x14ac:dyDescent="0.2"/>
    <row r="6531" customFormat="1" x14ac:dyDescent="0.2"/>
    <row r="6532" customFormat="1" x14ac:dyDescent="0.2"/>
    <row r="6533" customFormat="1" x14ac:dyDescent="0.2"/>
    <row r="6534" customFormat="1" x14ac:dyDescent="0.2"/>
    <row r="6535" customFormat="1" x14ac:dyDescent="0.2"/>
    <row r="6536" customFormat="1" x14ac:dyDescent="0.2"/>
    <row r="6537" customFormat="1" x14ac:dyDescent="0.2"/>
    <row r="6538" customFormat="1" x14ac:dyDescent="0.2"/>
    <row r="6539" customFormat="1" x14ac:dyDescent="0.2"/>
    <row r="6540" customFormat="1" x14ac:dyDescent="0.2"/>
    <row r="6541" customFormat="1" x14ac:dyDescent="0.2"/>
    <row r="6542" customFormat="1" x14ac:dyDescent="0.2"/>
    <row r="6543" customFormat="1" x14ac:dyDescent="0.2"/>
    <row r="6544" customFormat="1" x14ac:dyDescent="0.2"/>
    <row r="6545" customFormat="1" x14ac:dyDescent="0.2"/>
    <row r="6546" customFormat="1" x14ac:dyDescent="0.2"/>
    <row r="6547" customFormat="1" x14ac:dyDescent="0.2"/>
    <row r="6548" customFormat="1" x14ac:dyDescent="0.2"/>
    <row r="6549" customFormat="1" x14ac:dyDescent="0.2"/>
    <row r="6550" customFormat="1" x14ac:dyDescent="0.2"/>
    <row r="6551" customFormat="1" x14ac:dyDescent="0.2"/>
    <row r="6552" customFormat="1" x14ac:dyDescent="0.2"/>
    <row r="6553" customFormat="1" x14ac:dyDescent="0.2"/>
    <row r="6554" customFormat="1" x14ac:dyDescent="0.2"/>
    <row r="6555" customFormat="1" x14ac:dyDescent="0.2"/>
    <row r="6556" customFormat="1" x14ac:dyDescent="0.2"/>
    <row r="6557" customFormat="1" x14ac:dyDescent="0.2"/>
    <row r="6558" customFormat="1" x14ac:dyDescent="0.2"/>
    <row r="6559" customFormat="1" x14ac:dyDescent="0.2"/>
    <row r="6560" customFormat="1" x14ac:dyDescent="0.2"/>
    <row r="6561" customFormat="1" x14ac:dyDescent="0.2"/>
    <row r="6562" customFormat="1" x14ac:dyDescent="0.2"/>
    <row r="6563" customFormat="1" x14ac:dyDescent="0.2"/>
    <row r="6564" customFormat="1" x14ac:dyDescent="0.2"/>
    <row r="6565" customFormat="1" x14ac:dyDescent="0.2"/>
    <row r="6566" customFormat="1" x14ac:dyDescent="0.2"/>
    <row r="6567" customFormat="1" x14ac:dyDescent="0.2"/>
    <row r="6568" customFormat="1" x14ac:dyDescent="0.2"/>
    <row r="6569" customFormat="1" x14ac:dyDescent="0.2"/>
    <row r="6570" customFormat="1" x14ac:dyDescent="0.2"/>
    <row r="6571" customFormat="1" x14ac:dyDescent="0.2"/>
    <row r="6572" customFormat="1" x14ac:dyDescent="0.2"/>
    <row r="6573" customFormat="1" x14ac:dyDescent="0.2"/>
    <row r="6574" customFormat="1" x14ac:dyDescent="0.2"/>
    <row r="6575" customFormat="1" x14ac:dyDescent="0.2"/>
    <row r="6576" customFormat="1" x14ac:dyDescent="0.2"/>
    <row r="6577" customFormat="1" x14ac:dyDescent="0.2"/>
    <row r="6578" customFormat="1" x14ac:dyDescent="0.2"/>
    <row r="6579" customFormat="1" x14ac:dyDescent="0.2"/>
    <row r="6580" customFormat="1" x14ac:dyDescent="0.2"/>
    <row r="6581" customFormat="1" x14ac:dyDescent="0.2"/>
    <row r="6582" customFormat="1" x14ac:dyDescent="0.2"/>
    <row r="6583" customFormat="1" x14ac:dyDescent="0.2"/>
    <row r="6584" customFormat="1" x14ac:dyDescent="0.2"/>
    <row r="6585" customFormat="1" x14ac:dyDescent="0.2"/>
    <row r="6586" customFormat="1" x14ac:dyDescent="0.2"/>
    <row r="6587" customFormat="1" x14ac:dyDescent="0.2"/>
    <row r="6588" customFormat="1" x14ac:dyDescent="0.2"/>
    <row r="6589" customFormat="1" x14ac:dyDescent="0.2"/>
    <row r="6590" customFormat="1" x14ac:dyDescent="0.2"/>
    <row r="6591" customFormat="1" x14ac:dyDescent="0.2"/>
    <row r="6592" customFormat="1" x14ac:dyDescent="0.2"/>
    <row r="6593" customFormat="1" x14ac:dyDescent="0.2"/>
    <row r="6594" customFormat="1" x14ac:dyDescent="0.2"/>
    <row r="6595" customFormat="1" x14ac:dyDescent="0.2"/>
    <row r="6596" customFormat="1" x14ac:dyDescent="0.2"/>
    <row r="6597" customFormat="1" x14ac:dyDescent="0.2"/>
    <row r="6598" customFormat="1" x14ac:dyDescent="0.2"/>
    <row r="6599" customFormat="1" x14ac:dyDescent="0.2"/>
    <row r="6600" customFormat="1" x14ac:dyDescent="0.2"/>
    <row r="6601" customFormat="1" x14ac:dyDescent="0.2"/>
    <row r="6602" customFormat="1" x14ac:dyDescent="0.2"/>
    <row r="6603" customFormat="1" x14ac:dyDescent="0.2"/>
    <row r="6604" customFormat="1" x14ac:dyDescent="0.2"/>
    <row r="6605" customFormat="1" x14ac:dyDescent="0.2"/>
    <row r="6606" customFormat="1" x14ac:dyDescent="0.2"/>
    <row r="6607" customFormat="1" x14ac:dyDescent="0.2"/>
    <row r="6608" customFormat="1" x14ac:dyDescent="0.2"/>
    <row r="6609" customFormat="1" x14ac:dyDescent="0.2"/>
    <row r="6610" customFormat="1" x14ac:dyDescent="0.2"/>
    <row r="6611" customFormat="1" x14ac:dyDescent="0.2"/>
    <row r="6612" customFormat="1" x14ac:dyDescent="0.2"/>
    <row r="6613" customFormat="1" x14ac:dyDescent="0.2"/>
    <row r="6614" customFormat="1" x14ac:dyDescent="0.2"/>
    <row r="6615" customFormat="1" x14ac:dyDescent="0.2"/>
    <row r="6616" customFormat="1" x14ac:dyDescent="0.2"/>
    <row r="6617" customFormat="1" x14ac:dyDescent="0.2"/>
    <row r="6618" customFormat="1" x14ac:dyDescent="0.2"/>
    <row r="6619" customFormat="1" x14ac:dyDescent="0.2"/>
    <row r="6620" customFormat="1" x14ac:dyDescent="0.2"/>
    <row r="6621" customFormat="1" x14ac:dyDescent="0.2"/>
    <row r="6622" customFormat="1" x14ac:dyDescent="0.2"/>
    <row r="6623" customFormat="1" x14ac:dyDescent="0.2"/>
    <row r="6624" customFormat="1" x14ac:dyDescent="0.2"/>
    <row r="6625" customFormat="1" x14ac:dyDescent="0.2"/>
    <row r="6626" customFormat="1" x14ac:dyDescent="0.2"/>
    <row r="6627" customFormat="1" x14ac:dyDescent="0.2"/>
    <row r="6628" customFormat="1" x14ac:dyDescent="0.2"/>
    <row r="6629" customFormat="1" x14ac:dyDescent="0.2"/>
    <row r="6630" customFormat="1" x14ac:dyDescent="0.2"/>
    <row r="6631" customFormat="1" x14ac:dyDescent="0.2"/>
    <row r="6632" customFormat="1" x14ac:dyDescent="0.2"/>
    <row r="6633" customFormat="1" x14ac:dyDescent="0.2"/>
    <row r="6634" customFormat="1" x14ac:dyDescent="0.2"/>
    <row r="6635" customFormat="1" x14ac:dyDescent="0.2"/>
    <row r="6636" customFormat="1" x14ac:dyDescent="0.2"/>
    <row r="6637" customFormat="1" x14ac:dyDescent="0.2"/>
    <row r="6638" customFormat="1" x14ac:dyDescent="0.2"/>
    <row r="6639" customFormat="1" x14ac:dyDescent="0.2"/>
    <row r="6640" customFormat="1" x14ac:dyDescent="0.2"/>
    <row r="6641" customFormat="1" x14ac:dyDescent="0.2"/>
    <row r="6642" customFormat="1" x14ac:dyDescent="0.2"/>
    <row r="6643" customFormat="1" x14ac:dyDescent="0.2"/>
    <row r="6644" customFormat="1" x14ac:dyDescent="0.2"/>
    <row r="6645" customFormat="1" x14ac:dyDescent="0.2"/>
    <row r="6646" customFormat="1" x14ac:dyDescent="0.2"/>
    <row r="6647" customFormat="1" x14ac:dyDescent="0.2"/>
    <row r="6648" customFormat="1" x14ac:dyDescent="0.2"/>
    <row r="6649" customFormat="1" x14ac:dyDescent="0.2"/>
    <row r="6650" customFormat="1" x14ac:dyDescent="0.2"/>
    <row r="6651" customFormat="1" x14ac:dyDescent="0.2"/>
    <row r="6652" customFormat="1" x14ac:dyDescent="0.2"/>
    <row r="6653" customFormat="1" x14ac:dyDescent="0.2"/>
    <row r="6654" customFormat="1" x14ac:dyDescent="0.2"/>
    <row r="6655" customFormat="1" x14ac:dyDescent="0.2"/>
    <row r="6656" customFormat="1" x14ac:dyDescent="0.2"/>
    <row r="6657" customFormat="1" x14ac:dyDescent="0.2"/>
    <row r="6658" customFormat="1" x14ac:dyDescent="0.2"/>
    <row r="6659" customFormat="1" x14ac:dyDescent="0.2"/>
    <row r="6660" customFormat="1" x14ac:dyDescent="0.2"/>
    <row r="6661" customFormat="1" x14ac:dyDescent="0.2"/>
    <row r="6662" customFormat="1" x14ac:dyDescent="0.2"/>
    <row r="6663" customFormat="1" x14ac:dyDescent="0.2"/>
    <row r="6664" customFormat="1" x14ac:dyDescent="0.2"/>
    <row r="6665" customFormat="1" x14ac:dyDescent="0.2"/>
    <row r="6666" customFormat="1" x14ac:dyDescent="0.2"/>
    <row r="6667" customFormat="1" x14ac:dyDescent="0.2"/>
    <row r="6668" customFormat="1" x14ac:dyDescent="0.2"/>
    <row r="6669" customFormat="1" x14ac:dyDescent="0.2"/>
    <row r="6670" customFormat="1" x14ac:dyDescent="0.2"/>
    <row r="6671" customFormat="1" x14ac:dyDescent="0.2"/>
    <row r="6672" customFormat="1" x14ac:dyDescent="0.2"/>
    <row r="6673" customFormat="1" x14ac:dyDescent="0.2"/>
    <row r="6674" customFormat="1" x14ac:dyDescent="0.2"/>
    <row r="6675" customFormat="1" x14ac:dyDescent="0.2"/>
    <row r="6676" customFormat="1" x14ac:dyDescent="0.2"/>
    <row r="6677" customFormat="1" x14ac:dyDescent="0.2"/>
    <row r="6678" customFormat="1" x14ac:dyDescent="0.2"/>
    <row r="6679" customFormat="1" x14ac:dyDescent="0.2"/>
    <row r="6680" customFormat="1" x14ac:dyDescent="0.2"/>
    <row r="6681" customFormat="1" x14ac:dyDescent="0.2"/>
    <row r="6682" customFormat="1" x14ac:dyDescent="0.2"/>
    <row r="6683" customFormat="1" x14ac:dyDescent="0.2"/>
    <row r="6684" customFormat="1" x14ac:dyDescent="0.2"/>
    <row r="6685" customFormat="1" x14ac:dyDescent="0.2"/>
    <row r="6686" customFormat="1" x14ac:dyDescent="0.2"/>
    <row r="6687" customFormat="1" x14ac:dyDescent="0.2"/>
    <row r="6688" customFormat="1" x14ac:dyDescent="0.2"/>
    <row r="6689" customFormat="1" x14ac:dyDescent="0.2"/>
    <row r="6690" customFormat="1" x14ac:dyDescent="0.2"/>
    <row r="6691" customFormat="1" x14ac:dyDescent="0.2"/>
    <row r="6692" customFormat="1" x14ac:dyDescent="0.2"/>
    <row r="6693" customFormat="1" x14ac:dyDescent="0.2"/>
    <row r="6694" customFormat="1" x14ac:dyDescent="0.2"/>
    <row r="6695" customFormat="1" x14ac:dyDescent="0.2"/>
    <row r="6696" customFormat="1" x14ac:dyDescent="0.2"/>
    <row r="6697" customFormat="1" x14ac:dyDescent="0.2"/>
    <row r="6698" customFormat="1" x14ac:dyDescent="0.2"/>
    <row r="6699" customFormat="1" x14ac:dyDescent="0.2"/>
    <row r="6700" customFormat="1" x14ac:dyDescent="0.2"/>
    <row r="6701" customFormat="1" x14ac:dyDescent="0.2"/>
    <row r="6702" customFormat="1" x14ac:dyDescent="0.2"/>
    <row r="6703" customFormat="1" x14ac:dyDescent="0.2"/>
    <row r="6704" customFormat="1" x14ac:dyDescent="0.2"/>
    <row r="6705" customFormat="1" x14ac:dyDescent="0.2"/>
    <row r="6706" customFormat="1" x14ac:dyDescent="0.2"/>
    <row r="6707" customFormat="1" x14ac:dyDescent="0.2"/>
    <row r="6708" customFormat="1" x14ac:dyDescent="0.2"/>
    <row r="6709" customFormat="1" x14ac:dyDescent="0.2"/>
    <row r="6710" customFormat="1" x14ac:dyDescent="0.2"/>
    <row r="6711" customFormat="1" x14ac:dyDescent="0.2"/>
    <row r="6712" customFormat="1" x14ac:dyDescent="0.2"/>
    <row r="6713" customFormat="1" x14ac:dyDescent="0.2"/>
    <row r="6714" customFormat="1" x14ac:dyDescent="0.2"/>
    <row r="6715" customFormat="1" x14ac:dyDescent="0.2"/>
    <row r="6716" customFormat="1" x14ac:dyDescent="0.2"/>
    <row r="6717" customFormat="1" x14ac:dyDescent="0.2"/>
    <row r="6718" customFormat="1" x14ac:dyDescent="0.2"/>
    <row r="6719" customFormat="1" x14ac:dyDescent="0.2"/>
    <row r="6720" customFormat="1" x14ac:dyDescent="0.2"/>
    <row r="6721" customFormat="1" x14ac:dyDescent="0.2"/>
    <row r="6722" customFormat="1" x14ac:dyDescent="0.2"/>
    <row r="6723" customFormat="1" x14ac:dyDescent="0.2"/>
    <row r="6724" customFormat="1" x14ac:dyDescent="0.2"/>
    <row r="6725" customFormat="1" x14ac:dyDescent="0.2"/>
    <row r="6726" customFormat="1" x14ac:dyDescent="0.2"/>
    <row r="6727" customFormat="1" x14ac:dyDescent="0.2"/>
    <row r="6728" customFormat="1" x14ac:dyDescent="0.2"/>
    <row r="6729" customFormat="1" x14ac:dyDescent="0.2"/>
    <row r="6730" customFormat="1" x14ac:dyDescent="0.2"/>
    <row r="6731" customFormat="1" x14ac:dyDescent="0.2"/>
    <row r="6732" customFormat="1" x14ac:dyDescent="0.2"/>
    <row r="6733" customFormat="1" x14ac:dyDescent="0.2"/>
    <row r="6734" customFormat="1" x14ac:dyDescent="0.2"/>
    <row r="6735" customFormat="1" x14ac:dyDescent="0.2"/>
    <row r="6736" customFormat="1" x14ac:dyDescent="0.2"/>
    <row r="6737" customFormat="1" x14ac:dyDescent="0.2"/>
    <row r="6738" customFormat="1" x14ac:dyDescent="0.2"/>
    <row r="6739" customFormat="1" x14ac:dyDescent="0.2"/>
    <row r="6740" customFormat="1" x14ac:dyDescent="0.2"/>
    <row r="6741" customFormat="1" x14ac:dyDescent="0.2"/>
    <row r="6742" customFormat="1" x14ac:dyDescent="0.2"/>
    <row r="6743" customFormat="1" x14ac:dyDescent="0.2"/>
    <row r="6744" customFormat="1" x14ac:dyDescent="0.2"/>
    <row r="6745" customFormat="1" x14ac:dyDescent="0.2"/>
    <row r="6746" customFormat="1" x14ac:dyDescent="0.2"/>
    <row r="6747" customFormat="1" x14ac:dyDescent="0.2"/>
    <row r="6748" customFormat="1" x14ac:dyDescent="0.2"/>
    <row r="6749" customFormat="1" x14ac:dyDescent="0.2"/>
    <row r="6750" customFormat="1" x14ac:dyDescent="0.2"/>
    <row r="6751" customFormat="1" x14ac:dyDescent="0.2"/>
    <row r="6752" customFormat="1" x14ac:dyDescent="0.2"/>
    <row r="6753" customFormat="1" x14ac:dyDescent="0.2"/>
    <row r="6754" customFormat="1" x14ac:dyDescent="0.2"/>
    <row r="6755" customFormat="1" x14ac:dyDescent="0.2"/>
    <row r="6756" customFormat="1" x14ac:dyDescent="0.2"/>
    <row r="6757" customFormat="1" x14ac:dyDescent="0.2"/>
    <row r="6758" customFormat="1" x14ac:dyDescent="0.2"/>
    <row r="6759" customFormat="1" x14ac:dyDescent="0.2"/>
    <row r="6760" customFormat="1" x14ac:dyDescent="0.2"/>
    <row r="6761" customFormat="1" x14ac:dyDescent="0.2"/>
    <row r="6762" customFormat="1" x14ac:dyDescent="0.2"/>
    <row r="6763" customFormat="1" x14ac:dyDescent="0.2"/>
    <row r="6764" customFormat="1" x14ac:dyDescent="0.2"/>
    <row r="6765" customFormat="1" x14ac:dyDescent="0.2"/>
    <row r="6766" customFormat="1" x14ac:dyDescent="0.2"/>
    <row r="6767" customFormat="1" x14ac:dyDescent="0.2"/>
    <row r="6768" customFormat="1" x14ac:dyDescent="0.2"/>
    <row r="6769" customFormat="1" x14ac:dyDescent="0.2"/>
    <row r="6770" customFormat="1" x14ac:dyDescent="0.2"/>
    <row r="6771" customFormat="1" x14ac:dyDescent="0.2"/>
    <row r="6772" customFormat="1" x14ac:dyDescent="0.2"/>
    <row r="6773" customFormat="1" x14ac:dyDescent="0.2"/>
    <row r="6774" customFormat="1" x14ac:dyDescent="0.2"/>
    <row r="6775" customFormat="1" x14ac:dyDescent="0.2"/>
    <row r="6776" customFormat="1" x14ac:dyDescent="0.2"/>
    <row r="6777" customFormat="1" x14ac:dyDescent="0.2"/>
    <row r="6778" customFormat="1" x14ac:dyDescent="0.2"/>
    <row r="6779" customFormat="1" x14ac:dyDescent="0.2"/>
    <row r="6780" customFormat="1" x14ac:dyDescent="0.2"/>
    <row r="6781" customFormat="1" x14ac:dyDescent="0.2"/>
    <row r="6782" customFormat="1" x14ac:dyDescent="0.2"/>
    <row r="6783" customFormat="1" x14ac:dyDescent="0.2"/>
    <row r="6784" customFormat="1" x14ac:dyDescent="0.2"/>
    <row r="6785" customFormat="1" x14ac:dyDescent="0.2"/>
    <row r="6786" customFormat="1" x14ac:dyDescent="0.2"/>
    <row r="6787" customFormat="1" x14ac:dyDescent="0.2"/>
    <row r="6788" customFormat="1" x14ac:dyDescent="0.2"/>
    <row r="6789" customFormat="1" x14ac:dyDescent="0.2"/>
    <row r="6790" customFormat="1" x14ac:dyDescent="0.2"/>
    <row r="6791" customFormat="1" x14ac:dyDescent="0.2"/>
    <row r="6792" customFormat="1" x14ac:dyDescent="0.2"/>
    <row r="6793" customFormat="1" x14ac:dyDescent="0.2"/>
    <row r="6794" customFormat="1" x14ac:dyDescent="0.2"/>
    <row r="6795" customFormat="1" x14ac:dyDescent="0.2"/>
    <row r="6796" customFormat="1" x14ac:dyDescent="0.2"/>
    <row r="6797" customFormat="1" x14ac:dyDescent="0.2"/>
    <row r="6798" customFormat="1" x14ac:dyDescent="0.2"/>
    <row r="6799" customFormat="1" x14ac:dyDescent="0.2"/>
    <row r="6800" customFormat="1" x14ac:dyDescent="0.2"/>
    <row r="6801" customFormat="1" x14ac:dyDescent="0.2"/>
    <row r="6802" customFormat="1" x14ac:dyDescent="0.2"/>
    <row r="6803" customFormat="1" x14ac:dyDescent="0.2"/>
    <row r="6804" customFormat="1" x14ac:dyDescent="0.2"/>
    <row r="6805" customFormat="1" x14ac:dyDescent="0.2"/>
    <row r="6806" customFormat="1" x14ac:dyDescent="0.2"/>
    <row r="6807" customFormat="1" x14ac:dyDescent="0.2"/>
    <row r="6808" customFormat="1" x14ac:dyDescent="0.2"/>
    <row r="6809" customFormat="1" x14ac:dyDescent="0.2"/>
    <row r="6810" customFormat="1" x14ac:dyDescent="0.2"/>
    <row r="6811" customFormat="1" x14ac:dyDescent="0.2"/>
    <row r="6812" customFormat="1" x14ac:dyDescent="0.2"/>
    <row r="6813" customFormat="1" x14ac:dyDescent="0.2"/>
    <row r="6814" customFormat="1" x14ac:dyDescent="0.2"/>
    <row r="6815" customFormat="1" x14ac:dyDescent="0.2"/>
    <row r="6816" customFormat="1" x14ac:dyDescent="0.2"/>
    <row r="6817" customFormat="1" x14ac:dyDescent="0.2"/>
    <row r="6818" customFormat="1" x14ac:dyDescent="0.2"/>
    <row r="6819" customFormat="1" x14ac:dyDescent="0.2"/>
    <row r="6820" customFormat="1" x14ac:dyDescent="0.2"/>
    <row r="6821" customFormat="1" x14ac:dyDescent="0.2"/>
    <row r="6822" customFormat="1" x14ac:dyDescent="0.2"/>
    <row r="6823" customFormat="1" x14ac:dyDescent="0.2"/>
    <row r="6824" customFormat="1" x14ac:dyDescent="0.2"/>
    <row r="6825" customFormat="1" x14ac:dyDescent="0.2"/>
    <row r="6826" customFormat="1" x14ac:dyDescent="0.2"/>
    <row r="6827" customFormat="1" x14ac:dyDescent="0.2"/>
    <row r="6828" customFormat="1" x14ac:dyDescent="0.2"/>
    <row r="6829" customFormat="1" x14ac:dyDescent="0.2"/>
    <row r="6830" customFormat="1" x14ac:dyDescent="0.2"/>
    <row r="6831" customFormat="1" x14ac:dyDescent="0.2"/>
    <row r="6832" customFormat="1" x14ac:dyDescent="0.2"/>
    <row r="6833" customFormat="1" x14ac:dyDescent="0.2"/>
    <row r="6834" customFormat="1" x14ac:dyDescent="0.2"/>
    <row r="6835" customFormat="1" x14ac:dyDescent="0.2"/>
    <row r="6836" customFormat="1" x14ac:dyDescent="0.2"/>
    <row r="6837" customFormat="1" x14ac:dyDescent="0.2"/>
    <row r="6838" customFormat="1" x14ac:dyDescent="0.2"/>
    <row r="6839" customFormat="1" x14ac:dyDescent="0.2"/>
    <row r="6840" customFormat="1" x14ac:dyDescent="0.2"/>
    <row r="6841" customFormat="1" x14ac:dyDescent="0.2"/>
    <row r="6842" customFormat="1" x14ac:dyDescent="0.2"/>
    <row r="6843" customFormat="1" x14ac:dyDescent="0.2"/>
    <row r="6844" customFormat="1" x14ac:dyDescent="0.2"/>
    <row r="6845" customFormat="1" x14ac:dyDescent="0.2"/>
    <row r="6846" customFormat="1" x14ac:dyDescent="0.2"/>
    <row r="6847" customFormat="1" x14ac:dyDescent="0.2"/>
    <row r="6848" customFormat="1" x14ac:dyDescent="0.2"/>
    <row r="6849" customFormat="1" x14ac:dyDescent="0.2"/>
    <row r="6850" customFormat="1" x14ac:dyDescent="0.2"/>
    <row r="6851" customFormat="1" x14ac:dyDescent="0.2"/>
    <row r="6852" customFormat="1" x14ac:dyDescent="0.2"/>
    <row r="6853" customFormat="1" x14ac:dyDescent="0.2"/>
    <row r="6854" customFormat="1" x14ac:dyDescent="0.2"/>
    <row r="6855" customFormat="1" x14ac:dyDescent="0.2"/>
    <row r="6856" customFormat="1" x14ac:dyDescent="0.2"/>
    <row r="6857" customFormat="1" x14ac:dyDescent="0.2"/>
    <row r="6858" customFormat="1" x14ac:dyDescent="0.2"/>
    <row r="6859" customFormat="1" x14ac:dyDescent="0.2"/>
    <row r="6860" customFormat="1" x14ac:dyDescent="0.2"/>
    <row r="6861" customFormat="1" x14ac:dyDescent="0.2"/>
    <row r="6862" customFormat="1" x14ac:dyDescent="0.2"/>
    <row r="6863" customFormat="1" x14ac:dyDescent="0.2"/>
    <row r="6864" customFormat="1" x14ac:dyDescent="0.2"/>
    <row r="6865" customFormat="1" x14ac:dyDescent="0.2"/>
    <row r="6866" customFormat="1" x14ac:dyDescent="0.2"/>
    <row r="6867" customFormat="1" x14ac:dyDescent="0.2"/>
    <row r="6868" customFormat="1" x14ac:dyDescent="0.2"/>
    <row r="6869" customFormat="1" x14ac:dyDescent="0.2"/>
    <row r="6870" customFormat="1" x14ac:dyDescent="0.2"/>
    <row r="6871" customFormat="1" x14ac:dyDescent="0.2"/>
    <row r="6872" customFormat="1" x14ac:dyDescent="0.2"/>
    <row r="6873" customFormat="1" x14ac:dyDescent="0.2"/>
    <row r="6874" customFormat="1" x14ac:dyDescent="0.2"/>
    <row r="6875" customFormat="1" x14ac:dyDescent="0.2"/>
    <row r="6876" customFormat="1" x14ac:dyDescent="0.2"/>
    <row r="6877" customFormat="1" x14ac:dyDescent="0.2"/>
    <row r="6878" customFormat="1" x14ac:dyDescent="0.2"/>
    <row r="6879" customFormat="1" x14ac:dyDescent="0.2"/>
    <row r="6880" customFormat="1" x14ac:dyDescent="0.2"/>
    <row r="6881" customFormat="1" x14ac:dyDescent="0.2"/>
    <row r="6882" customFormat="1" x14ac:dyDescent="0.2"/>
    <row r="6883" customFormat="1" x14ac:dyDescent="0.2"/>
    <row r="6884" customFormat="1" x14ac:dyDescent="0.2"/>
    <row r="6885" customFormat="1" x14ac:dyDescent="0.2"/>
    <row r="6886" customFormat="1" x14ac:dyDescent="0.2"/>
    <row r="6887" customFormat="1" x14ac:dyDescent="0.2"/>
    <row r="6888" customFormat="1" x14ac:dyDescent="0.2"/>
    <row r="6889" customFormat="1" x14ac:dyDescent="0.2"/>
    <row r="6890" customFormat="1" x14ac:dyDescent="0.2"/>
    <row r="6891" customFormat="1" x14ac:dyDescent="0.2"/>
    <row r="6892" customFormat="1" x14ac:dyDescent="0.2"/>
    <row r="6893" customFormat="1" x14ac:dyDescent="0.2"/>
    <row r="6894" customFormat="1" x14ac:dyDescent="0.2"/>
    <row r="6895" customFormat="1" x14ac:dyDescent="0.2"/>
    <row r="6896" customFormat="1" x14ac:dyDescent="0.2"/>
    <row r="6897" customFormat="1" x14ac:dyDescent="0.2"/>
    <row r="6898" customFormat="1" x14ac:dyDescent="0.2"/>
    <row r="6899" customFormat="1" x14ac:dyDescent="0.2"/>
    <row r="6900" customFormat="1" x14ac:dyDescent="0.2"/>
    <row r="6901" customFormat="1" x14ac:dyDescent="0.2"/>
    <row r="6902" customFormat="1" x14ac:dyDescent="0.2"/>
    <row r="6903" customFormat="1" x14ac:dyDescent="0.2"/>
    <row r="6904" customFormat="1" x14ac:dyDescent="0.2"/>
    <row r="6905" customFormat="1" x14ac:dyDescent="0.2"/>
    <row r="6906" customFormat="1" x14ac:dyDescent="0.2"/>
    <row r="6907" customFormat="1" x14ac:dyDescent="0.2"/>
    <row r="6908" customFormat="1" x14ac:dyDescent="0.2"/>
    <row r="6909" customFormat="1" x14ac:dyDescent="0.2"/>
    <row r="6910" customFormat="1" x14ac:dyDescent="0.2"/>
    <row r="6911" customFormat="1" x14ac:dyDescent="0.2"/>
    <row r="6912" customFormat="1" x14ac:dyDescent="0.2"/>
    <row r="6913" customFormat="1" x14ac:dyDescent="0.2"/>
    <row r="6914" customFormat="1" x14ac:dyDescent="0.2"/>
    <row r="6915" customFormat="1" x14ac:dyDescent="0.2"/>
    <row r="6916" customFormat="1" x14ac:dyDescent="0.2"/>
    <row r="6917" customFormat="1" x14ac:dyDescent="0.2"/>
    <row r="6918" customFormat="1" x14ac:dyDescent="0.2"/>
    <row r="6919" customFormat="1" x14ac:dyDescent="0.2"/>
    <row r="6920" customFormat="1" x14ac:dyDescent="0.2"/>
    <row r="6921" customFormat="1" x14ac:dyDescent="0.2"/>
    <row r="6922" customFormat="1" x14ac:dyDescent="0.2"/>
    <row r="6923" customFormat="1" x14ac:dyDescent="0.2"/>
    <row r="6924" customFormat="1" x14ac:dyDescent="0.2"/>
    <row r="6925" customFormat="1" x14ac:dyDescent="0.2"/>
    <row r="6926" customFormat="1" x14ac:dyDescent="0.2"/>
    <row r="6927" customFormat="1" x14ac:dyDescent="0.2"/>
    <row r="6928" customFormat="1" x14ac:dyDescent="0.2"/>
    <row r="6929" customFormat="1" x14ac:dyDescent="0.2"/>
    <row r="6930" customFormat="1" x14ac:dyDescent="0.2"/>
    <row r="6931" customFormat="1" x14ac:dyDescent="0.2"/>
    <row r="6932" customFormat="1" x14ac:dyDescent="0.2"/>
    <row r="6933" customFormat="1" x14ac:dyDescent="0.2"/>
    <row r="6934" customFormat="1" x14ac:dyDescent="0.2"/>
    <row r="6935" customFormat="1" x14ac:dyDescent="0.2"/>
    <row r="6936" customFormat="1" x14ac:dyDescent="0.2"/>
    <row r="6937" customFormat="1" x14ac:dyDescent="0.2"/>
    <row r="6938" customFormat="1" x14ac:dyDescent="0.2"/>
    <row r="6939" customFormat="1" x14ac:dyDescent="0.2"/>
    <row r="6940" customFormat="1" x14ac:dyDescent="0.2"/>
    <row r="6941" customFormat="1" x14ac:dyDescent="0.2"/>
    <row r="6942" customFormat="1" x14ac:dyDescent="0.2"/>
    <row r="6943" customFormat="1" x14ac:dyDescent="0.2"/>
    <row r="6944" customFormat="1" x14ac:dyDescent="0.2"/>
    <row r="6945" customFormat="1" x14ac:dyDescent="0.2"/>
    <row r="6946" customFormat="1" x14ac:dyDescent="0.2"/>
    <row r="6947" customFormat="1" x14ac:dyDescent="0.2"/>
    <row r="6948" customFormat="1" x14ac:dyDescent="0.2"/>
    <row r="6949" customFormat="1" x14ac:dyDescent="0.2"/>
    <row r="6950" customFormat="1" x14ac:dyDescent="0.2"/>
    <row r="6951" customFormat="1" x14ac:dyDescent="0.2"/>
    <row r="6952" customFormat="1" x14ac:dyDescent="0.2"/>
    <row r="6953" customFormat="1" x14ac:dyDescent="0.2"/>
    <row r="6954" customFormat="1" x14ac:dyDescent="0.2"/>
    <row r="6955" customFormat="1" x14ac:dyDescent="0.2"/>
    <row r="6956" customFormat="1" x14ac:dyDescent="0.2"/>
    <row r="6957" customFormat="1" x14ac:dyDescent="0.2"/>
    <row r="6958" customFormat="1" x14ac:dyDescent="0.2"/>
    <row r="6959" customFormat="1" x14ac:dyDescent="0.2"/>
    <row r="6960" customFormat="1" x14ac:dyDescent="0.2"/>
    <row r="6961" customFormat="1" x14ac:dyDescent="0.2"/>
    <row r="6962" customFormat="1" x14ac:dyDescent="0.2"/>
    <row r="6963" customFormat="1" x14ac:dyDescent="0.2"/>
    <row r="6964" customFormat="1" x14ac:dyDescent="0.2"/>
    <row r="6965" customFormat="1" x14ac:dyDescent="0.2"/>
    <row r="6966" customFormat="1" x14ac:dyDescent="0.2"/>
    <row r="6967" customFormat="1" x14ac:dyDescent="0.2"/>
    <row r="6968" customFormat="1" x14ac:dyDescent="0.2"/>
    <row r="6969" customFormat="1" x14ac:dyDescent="0.2"/>
    <row r="6970" customFormat="1" x14ac:dyDescent="0.2"/>
    <row r="6971" customFormat="1" x14ac:dyDescent="0.2"/>
    <row r="6972" customFormat="1" x14ac:dyDescent="0.2"/>
    <row r="6973" customFormat="1" x14ac:dyDescent="0.2"/>
    <row r="6974" customFormat="1" x14ac:dyDescent="0.2"/>
    <row r="6975" customFormat="1" x14ac:dyDescent="0.2"/>
    <row r="6976" customFormat="1" x14ac:dyDescent="0.2"/>
    <row r="6977" customFormat="1" x14ac:dyDescent="0.2"/>
    <row r="6978" customFormat="1" x14ac:dyDescent="0.2"/>
    <row r="6979" customFormat="1" x14ac:dyDescent="0.2"/>
    <row r="6980" customFormat="1" x14ac:dyDescent="0.2"/>
    <row r="6981" customFormat="1" x14ac:dyDescent="0.2"/>
    <row r="6982" customFormat="1" x14ac:dyDescent="0.2"/>
    <row r="6983" customFormat="1" x14ac:dyDescent="0.2"/>
    <row r="6984" customFormat="1" x14ac:dyDescent="0.2"/>
    <row r="6985" customFormat="1" x14ac:dyDescent="0.2"/>
    <row r="6986" customFormat="1" x14ac:dyDescent="0.2"/>
    <row r="6987" customFormat="1" x14ac:dyDescent="0.2"/>
    <row r="6988" customFormat="1" x14ac:dyDescent="0.2"/>
    <row r="6989" customFormat="1" x14ac:dyDescent="0.2"/>
    <row r="6990" customFormat="1" x14ac:dyDescent="0.2"/>
    <row r="6991" customFormat="1" x14ac:dyDescent="0.2"/>
    <row r="6992" customFormat="1" x14ac:dyDescent="0.2"/>
    <row r="6993" customFormat="1" x14ac:dyDescent="0.2"/>
    <row r="6994" customFormat="1" x14ac:dyDescent="0.2"/>
    <row r="6995" customFormat="1" x14ac:dyDescent="0.2"/>
    <row r="6996" customFormat="1" x14ac:dyDescent="0.2"/>
    <row r="6997" customFormat="1" x14ac:dyDescent="0.2"/>
    <row r="6998" customFormat="1" x14ac:dyDescent="0.2"/>
    <row r="6999" customFormat="1" x14ac:dyDescent="0.2"/>
    <row r="7000" customFormat="1" x14ac:dyDescent="0.2"/>
    <row r="7001" customFormat="1" x14ac:dyDescent="0.2"/>
    <row r="7002" customFormat="1" x14ac:dyDescent="0.2"/>
    <row r="7003" customFormat="1" x14ac:dyDescent="0.2"/>
    <row r="7004" customFormat="1" x14ac:dyDescent="0.2"/>
    <row r="7005" customFormat="1" x14ac:dyDescent="0.2"/>
    <row r="7006" customFormat="1" x14ac:dyDescent="0.2"/>
    <row r="7007" customFormat="1" x14ac:dyDescent="0.2"/>
    <row r="7008" customFormat="1" x14ac:dyDescent="0.2"/>
    <row r="7009" customFormat="1" x14ac:dyDescent="0.2"/>
    <row r="7010" customFormat="1" x14ac:dyDescent="0.2"/>
    <row r="7011" customFormat="1" x14ac:dyDescent="0.2"/>
    <row r="7012" customFormat="1" x14ac:dyDescent="0.2"/>
    <row r="7013" customFormat="1" x14ac:dyDescent="0.2"/>
    <row r="7014" customFormat="1" x14ac:dyDescent="0.2"/>
    <row r="7015" customFormat="1" x14ac:dyDescent="0.2"/>
    <row r="7016" customFormat="1" x14ac:dyDescent="0.2"/>
    <row r="7017" customFormat="1" x14ac:dyDescent="0.2"/>
    <row r="7018" customFormat="1" x14ac:dyDescent="0.2"/>
    <row r="7019" customFormat="1" x14ac:dyDescent="0.2"/>
    <row r="7020" customFormat="1" x14ac:dyDescent="0.2"/>
    <row r="7021" customFormat="1" x14ac:dyDescent="0.2"/>
    <row r="7022" customFormat="1" x14ac:dyDescent="0.2"/>
    <row r="7023" customFormat="1" x14ac:dyDescent="0.2"/>
    <row r="7024" customFormat="1" x14ac:dyDescent="0.2"/>
    <row r="7025" customFormat="1" x14ac:dyDescent="0.2"/>
    <row r="7026" customFormat="1" x14ac:dyDescent="0.2"/>
    <row r="7027" customFormat="1" x14ac:dyDescent="0.2"/>
    <row r="7028" customFormat="1" x14ac:dyDescent="0.2"/>
    <row r="7029" customFormat="1" x14ac:dyDescent="0.2"/>
    <row r="7030" customFormat="1" x14ac:dyDescent="0.2"/>
    <row r="7031" customFormat="1" x14ac:dyDescent="0.2"/>
    <row r="7032" customFormat="1" x14ac:dyDescent="0.2"/>
    <row r="7033" customFormat="1" x14ac:dyDescent="0.2"/>
    <row r="7034" customFormat="1" x14ac:dyDescent="0.2"/>
    <row r="7035" customFormat="1" x14ac:dyDescent="0.2"/>
    <row r="7036" customFormat="1" x14ac:dyDescent="0.2"/>
    <row r="7037" customFormat="1" x14ac:dyDescent="0.2"/>
    <row r="7038" customFormat="1" x14ac:dyDescent="0.2"/>
    <row r="7039" customFormat="1" x14ac:dyDescent="0.2"/>
    <row r="7040" customFormat="1" x14ac:dyDescent="0.2"/>
    <row r="7041" customFormat="1" x14ac:dyDescent="0.2"/>
    <row r="7042" customFormat="1" x14ac:dyDescent="0.2"/>
    <row r="7043" customFormat="1" x14ac:dyDescent="0.2"/>
    <row r="7044" customFormat="1" x14ac:dyDescent="0.2"/>
    <row r="7045" customFormat="1" x14ac:dyDescent="0.2"/>
    <row r="7046" customFormat="1" x14ac:dyDescent="0.2"/>
    <row r="7047" customFormat="1" x14ac:dyDescent="0.2"/>
    <row r="7048" customFormat="1" x14ac:dyDescent="0.2"/>
    <row r="7049" customFormat="1" x14ac:dyDescent="0.2"/>
    <row r="7050" customFormat="1" x14ac:dyDescent="0.2"/>
    <row r="7051" customFormat="1" x14ac:dyDescent="0.2"/>
    <row r="7052" customFormat="1" x14ac:dyDescent="0.2"/>
    <row r="7053" customFormat="1" x14ac:dyDescent="0.2"/>
    <row r="7054" customFormat="1" x14ac:dyDescent="0.2"/>
    <row r="7055" customFormat="1" x14ac:dyDescent="0.2"/>
    <row r="7056" customFormat="1" x14ac:dyDescent="0.2"/>
    <row r="7057" customFormat="1" x14ac:dyDescent="0.2"/>
    <row r="7058" customFormat="1" x14ac:dyDescent="0.2"/>
    <row r="7059" customFormat="1" x14ac:dyDescent="0.2"/>
    <row r="7060" customFormat="1" x14ac:dyDescent="0.2"/>
    <row r="7061" customFormat="1" x14ac:dyDescent="0.2"/>
    <row r="7062" customFormat="1" x14ac:dyDescent="0.2"/>
    <row r="7063" customFormat="1" x14ac:dyDescent="0.2"/>
    <row r="7064" customFormat="1" x14ac:dyDescent="0.2"/>
    <row r="7065" customFormat="1" x14ac:dyDescent="0.2"/>
    <row r="7066" customFormat="1" x14ac:dyDescent="0.2"/>
    <row r="7067" customFormat="1" x14ac:dyDescent="0.2"/>
    <row r="7068" customFormat="1" x14ac:dyDescent="0.2"/>
    <row r="7069" customFormat="1" x14ac:dyDescent="0.2"/>
    <row r="7070" customFormat="1" x14ac:dyDescent="0.2"/>
    <row r="7071" customFormat="1" x14ac:dyDescent="0.2"/>
    <row r="7072" customFormat="1" x14ac:dyDescent="0.2"/>
    <row r="7073" customFormat="1" x14ac:dyDescent="0.2"/>
    <row r="7074" customFormat="1" x14ac:dyDescent="0.2"/>
    <row r="7075" customFormat="1" x14ac:dyDescent="0.2"/>
    <row r="7076" customFormat="1" x14ac:dyDescent="0.2"/>
    <row r="7077" customFormat="1" x14ac:dyDescent="0.2"/>
    <row r="7078" customFormat="1" x14ac:dyDescent="0.2"/>
    <row r="7079" customFormat="1" x14ac:dyDescent="0.2"/>
    <row r="7080" customFormat="1" x14ac:dyDescent="0.2"/>
    <row r="7081" customFormat="1" x14ac:dyDescent="0.2"/>
    <row r="7082" customFormat="1" x14ac:dyDescent="0.2"/>
    <row r="7083" customFormat="1" x14ac:dyDescent="0.2"/>
    <row r="7084" customFormat="1" x14ac:dyDescent="0.2"/>
    <row r="7085" customFormat="1" x14ac:dyDescent="0.2"/>
    <row r="7086" customFormat="1" x14ac:dyDescent="0.2"/>
    <row r="7087" customFormat="1" x14ac:dyDescent="0.2"/>
    <row r="7088" customFormat="1" x14ac:dyDescent="0.2"/>
    <row r="7089" customFormat="1" x14ac:dyDescent="0.2"/>
    <row r="7090" customFormat="1" x14ac:dyDescent="0.2"/>
    <row r="7091" customFormat="1" x14ac:dyDescent="0.2"/>
    <row r="7092" customFormat="1" x14ac:dyDescent="0.2"/>
    <row r="7093" customFormat="1" x14ac:dyDescent="0.2"/>
    <row r="7094" customFormat="1" x14ac:dyDescent="0.2"/>
    <row r="7095" customFormat="1" x14ac:dyDescent="0.2"/>
    <row r="7096" customFormat="1" x14ac:dyDescent="0.2"/>
    <row r="7097" customFormat="1" x14ac:dyDescent="0.2"/>
    <row r="7098" customFormat="1" x14ac:dyDescent="0.2"/>
    <row r="7099" customFormat="1" x14ac:dyDescent="0.2"/>
    <row r="7100" customFormat="1" x14ac:dyDescent="0.2"/>
    <row r="7101" customFormat="1" x14ac:dyDescent="0.2"/>
    <row r="7102" customFormat="1" x14ac:dyDescent="0.2"/>
    <row r="7103" customFormat="1" x14ac:dyDescent="0.2"/>
    <row r="7104" customFormat="1" x14ac:dyDescent="0.2"/>
    <row r="7105" customFormat="1" x14ac:dyDescent="0.2"/>
    <row r="7106" customFormat="1" x14ac:dyDescent="0.2"/>
    <row r="7107" customFormat="1" x14ac:dyDescent="0.2"/>
    <row r="7108" customFormat="1" x14ac:dyDescent="0.2"/>
    <row r="7109" customFormat="1" x14ac:dyDescent="0.2"/>
    <row r="7110" customFormat="1" x14ac:dyDescent="0.2"/>
    <row r="7111" customFormat="1" x14ac:dyDescent="0.2"/>
    <row r="7112" customFormat="1" x14ac:dyDescent="0.2"/>
    <row r="7113" customFormat="1" x14ac:dyDescent="0.2"/>
    <row r="7114" customFormat="1" x14ac:dyDescent="0.2"/>
    <row r="7115" customFormat="1" x14ac:dyDescent="0.2"/>
    <row r="7116" customFormat="1" x14ac:dyDescent="0.2"/>
    <row r="7117" customFormat="1" x14ac:dyDescent="0.2"/>
    <row r="7118" customFormat="1" x14ac:dyDescent="0.2"/>
    <row r="7119" customFormat="1" x14ac:dyDescent="0.2"/>
    <row r="7120" customFormat="1" x14ac:dyDescent="0.2"/>
    <row r="7121" customFormat="1" x14ac:dyDescent="0.2"/>
    <row r="7122" customFormat="1" x14ac:dyDescent="0.2"/>
    <row r="7123" customFormat="1" x14ac:dyDescent="0.2"/>
    <row r="7124" customFormat="1" x14ac:dyDescent="0.2"/>
    <row r="7125" customFormat="1" x14ac:dyDescent="0.2"/>
    <row r="7126" customFormat="1" x14ac:dyDescent="0.2"/>
    <row r="7127" customFormat="1" x14ac:dyDescent="0.2"/>
    <row r="7128" customFormat="1" x14ac:dyDescent="0.2"/>
    <row r="7129" customFormat="1" x14ac:dyDescent="0.2"/>
    <row r="7130" customFormat="1" x14ac:dyDescent="0.2"/>
    <row r="7131" customFormat="1" x14ac:dyDescent="0.2"/>
    <row r="7132" customFormat="1" x14ac:dyDescent="0.2"/>
    <row r="7133" customFormat="1" x14ac:dyDescent="0.2"/>
    <row r="7134" customFormat="1" x14ac:dyDescent="0.2"/>
    <row r="7135" customFormat="1" x14ac:dyDescent="0.2"/>
    <row r="7136" customFormat="1" x14ac:dyDescent="0.2"/>
    <row r="7137" customFormat="1" x14ac:dyDescent="0.2"/>
    <row r="7138" customFormat="1" x14ac:dyDescent="0.2"/>
    <row r="7139" customFormat="1" x14ac:dyDescent="0.2"/>
    <row r="7140" customFormat="1" x14ac:dyDescent="0.2"/>
    <row r="7141" customFormat="1" x14ac:dyDescent="0.2"/>
    <row r="7142" customFormat="1" x14ac:dyDescent="0.2"/>
    <row r="7143" customFormat="1" x14ac:dyDescent="0.2"/>
    <row r="7144" customFormat="1" x14ac:dyDescent="0.2"/>
    <row r="7145" customFormat="1" x14ac:dyDescent="0.2"/>
    <row r="7146" customFormat="1" x14ac:dyDescent="0.2"/>
    <row r="7147" customFormat="1" x14ac:dyDescent="0.2"/>
    <row r="7148" customFormat="1" x14ac:dyDescent="0.2"/>
    <row r="7149" customFormat="1" x14ac:dyDescent="0.2"/>
    <row r="7150" customFormat="1" x14ac:dyDescent="0.2"/>
    <row r="7151" customFormat="1" x14ac:dyDescent="0.2"/>
    <row r="7152" customFormat="1" x14ac:dyDescent="0.2"/>
    <row r="7153" customFormat="1" x14ac:dyDescent="0.2"/>
    <row r="7154" customFormat="1" x14ac:dyDescent="0.2"/>
    <row r="7155" customFormat="1" x14ac:dyDescent="0.2"/>
    <row r="7156" customFormat="1" x14ac:dyDescent="0.2"/>
    <row r="7157" customFormat="1" x14ac:dyDescent="0.2"/>
    <row r="7158" customFormat="1" x14ac:dyDescent="0.2"/>
    <row r="7159" customFormat="1" x14ac:dyDescent="0.2"/>
    <row r="7160" customFormat="1" x14ac:dyDescent="0.2"/>
    <row r="7161" customFormat="1" x14ac:dyDescent="0.2"/>
    <row r="7162" customFormat="1" x14ac:dyDescent="0.2"/>
    <row r="7163" customFormat="1" x14ac:dyDescent="0.2"/>
    <row r="7164" customFormat="1" x14ac:dyDescent="0.2"/>
    <row r="7165" customFormat="1" x14ac:dyDescent="0.2"/>
    <row r="7166" customFormat="1" x14ac:dyDescent="0.2"/>
    <row r="7167" customFormat="1" x14ac:dyDescent="0.2"/>
    <row r="7168" customFormat="1" x14ac:dyDescent="0.2"/>
    <row r="7169" customFormat="1" x14ac:dyDescent="0.2"/>
    <row r="7170" customFormat="1" x14ac:dyDescent="0.2"/>
    <row r="7171" customFormat="1" x14ac:dyDescent="0.2"/>
    <row r="7172" customFormat="1" x14ac:dyDescent="0.2"/>
    <row r="7173" customFormat="1" x14ac:dyDescent="0.2"/>
    <row r="7174" customFormat="1" x14ac:dyDescent="0.2"/>
    <row r="7175" customFormat="1" x14ac:dyDescent="0.2"/>
    <row r="7176" customFormat="1" x14ac:dyDescent="0.2"/>
    <row r="7177" customFormat="1" x14ac:dyDescent="0.2"/>
    <row r="7178" customFormat="1" x14ac:dyDescent="0.2"/>
    <row r="7179" customFormat="1" x14ac:dyDescent="0.2"/>
    <row r="7180" customFormat="1" x14ac:dyDescent="0.2"/>
    <row r="7181" customFormat="1" x14ac:dyDescent="0.2"/>
    <row r="7182" customFormat="1" x14ac:dyDescent="0.2"/>
    <row r="7183" customFormat="1" x14ac:dyDescent="0.2"/>
    <row r="7184" customFormat="1" x14ac:dyDescent="0.2"/>
    <row r="7185" customFormat="1" x14ac:dyDescent="0.2"/>
    <row r="7186" customFormat="1" x14ac:dyDescent="0.2"/>
    <row r="7187" customFormat="1" x14ac:dyDescent="0.2"/>
    <row r="7188" customFormat="1" x14ac:dyDescent="0.2"/>
    <row r="7189" customFormat="1" x14ac:dyDescent="0.2"/>
    <row r="7190" customFormat="1" x14ac:dyDescent="0.2"/>
    <row r="7191" customFormat="1" x14ac:dyDescent="0.2"/>
    <row r="7192" customFormat="1" x14ac:dyDescent="0.2"/>
    <row r="7193" customFormat="1" x14ac:dyDescent="0.2"/>
    <row r="7194" customFormat="1" x14ac:dyDescent="0.2"/>
    <row r="7195" customFormat="1" x14ac:dyDescent="0.2"/>
    <row r="7196" customFormat="1" x14ac:dyDescent="0.2"/>
    <row r="7197" customFormat="1" x14ac:dyDescent="0.2"/>
    <row r="7198" customFormat="1" x14ac:dyDescent="0.2"/>
    <row r="7199" customFormat="1" x14ac:dyDescent="0.2"/>
    <row r="7200" customFormat="1" x14ac:dyDescent="0.2"/>
    <row r="7201" customFormat="1" x14ac:dyDescent="0.2"/>
    <row r="7202" customFormat="1" x14ac:dyDescent="0.2"/>
    <row r="7203" customFormat="1" x14ac:dyDescent="0.2"/>
    <row r="7204" customFormat="1" x14ac:dyDescent="0.2"/>
    <row r="7205" customFormat="1" x14ac:dyDescent="0.2"/>
    <row r="7206" customFormat="1" x14ac:dyDescent="0.2"/>
    <row r="7207" customFormat="1" x14ac:dyDescent="0.2"/>
    <row r="7208" customFormat="1" x14ac:dyDescent="0.2"/>
    <row r="7209" customFormat="1" x14ac:dyDescent="0.2"/>
    <row r="7210" customFormat="1" x14ac:dyDescent="0.2"/>
    <row r="7211" customFormat="1" x14ac:dyDescent="0.2"/>
    <row r="7212" customFormat="1" x14ac:dyDescent="0.2"/>
    <row r="7213" customFormat="1" x14ac:dyDescent="0.2"/>
    <row r="7214" customFormat="1" x14ac:dyDescent="0.2"/>
    <row r="7215" customFormat="1" x14ac:dyDescent="0.2"/>
    <row r="7216" customFormat="1" x14ac:dyDescent="0.2"/>
    <row r="7217" customFormat="1" x14ac:dyDescent="0.2"/>
    <row r="7218" customFormat="1" x14ac:dyDescent="0.2"/>
    <row r="7219" customFormat="1" x14ac:dyDescent="0.2"/>
    <row r="7220" customFormat="1" x14ac:dyDescent="0.2"/>
    <row r="7221" customFormat="1" x14ac:dyDescent="0.2"/>
    <row r="7222" customFormat="1" x14ac:dyDescent="0.2"/>
    <row r="7223" customFormat="1" x14ac:dyDescent="0.2"/>
    <row r="7224" customFormat="1" x14ac:dyDescent="0.2"/>
    <row r="7225" customFormat="1" x14ac:dyDescent="0.2"/>
    <row r="7226" customFormat="1" x14ac:dyDescent="0.2"/>
    <row r="7227" customFormat="1" x14ac:dyDescent="0.2"/>
    <row r="7228" customFormat="1" x14ac:dyDescent="0.2"/>
    <row r="7229" customFormat="1" x14ac:dyDescent="0.2"/>
    <row r="7230" customFormat="1" x14ac:dyDescent="0.2"/>
    <row r="7231" customFormat="1" x14ac:dyDescent="0.2"/>
    <row r="7232" customFormat="1" x14ac:dyDescent="0.2"/>
    <row r="7233" customFormat="1" x14ac:dyDescent="0.2"/>
    <row r="7234" customFormat="1" x14ac:dyDescent="0.2"/>
    <row r="7235" customFormat="1" x14ac:dyDescent="0.2"/>
    <row r="7236" customFormat="1" x14ac:dyDescent="0.2"/>
    <row r="7237" customFormat="1" x14ac:dyDescent="0.2"/>
    <row r="7238" customFormat="1" x14ac:dyDescent="0.2"/>
    <row r="7239" customFormat="1" x14ac:dyDescent="0.2"/>
    <row r="7240" customFormat="1" x14ac:dyDescent="0.2"/>
    <row r="7241" customFormat="1" x14ac:dyDescent="0.2"/>
    <row r="7242" customFormat="1" x14ac:dyDescent="0.2"/>
    <row r="7243" customFormat="1" x14ac:dyDescent="0.2"/>
    <row r="7244" customFormat="1" x14ac:dyDescent="0.2"/>
    <row r="7245" customFormat="1" x14ac:dyDescent="0.2"/>
    <row r="7246" customFormat="1" x14ac:dyDescent="0.2"/>
    <row r="7247" customFormat="1" x14ac:dyDescent="0.2"/>
    <row r="7248" customFormat="1" x14ac:dyDescent="0.2"/>
    <row r="7249" customFormat="1" x14ac:dyDescent="0.2"/>
    <row r="7250" customFormat="1" x14ac:dyDescent="0.2"/>
    <row r="7251" customFormat="1" x14ac:dyDescent="0.2"/>
    <row r="7252" customFormat="1" x14ac:dyDescent="0.2"/>
    <row r="7253" customFormat="1" x14ac:dyDescent="0.2"/>
    <row r="7254" customFormat="1" x14ac:dyDescent="0.2"/>
    <row r="7255" customFormat="1" x14ac:dyDescent="0.2"/>
    <row r="7256" customFormat="1" x14ac:dyDescent="0.2"/>
    <row r="7257" customFormat="1" x14ac:dyDescent="0.2"/>
    <row r="7258" customFormat="1" x14ac:dyDescent="0.2"/>
    <row r="7259" customFormat="1" x14ac:dyDescent="0.2"/>
    <row r="7260" customFormat="1" x14ac:dyDescent="0.2"/>
    <row r="7261" customFormat="1" x14ac:dyDescent="0.2"/>
    <row r="7262" customFormat="1" x14ac:dyDescent="0.2"/>
    <row r="7263" customFormat="1" x14ac:dyDescent="0.2"/>
    <row r="7264" customFormat="1" x14ac:dyDescent="0.2"/>
    <row r="7265" customFormat="1" x14ac:dyDescent="0.2"/>
    <row r="7266" customFormat="1" x14ac:dyDescent="0.2"/>
    <row r="7267" customFormat="1" x14ac:dyDescent="0.2"/>
    <row r="7268" customFormat="1" x14ac:dyDescent="0.2"/>
    <row r="7269" customFormat="1" x14ac:dyDescent="0.2"/>
    <row r="7270" customFormat="1" x14ac:dyDescent="0.2"/>
    <row r="7271" customFormat="1" x14ac:dyDescent="0.2"/>
    <row r="7272" customFormat="1" x14ac:dyDescent="0.2"/>
    <row r="7273" customFormat="1" x14ac:dyDescent="0.2"/>
    <row r="7274" customFormat="1" x14ac:dyDescent="0.2"/>
    <row r="7275" customFormat="1" x14ac:dyDescent="0.2"/>
    <row r="7276" customFormat="1" x14ac:dyDescent="0.2"/>
    <row r="7277" customFormat="1" x14ac:dyDescent="0.2"/>
    <row r="7278" customFormat="1" x14ac:dyDescent="0.2"/>
    <row r="7279" customFormat="1" x14ac:dyDescent="0.2"/>
    <row r="7280" customFormat="1" x14ac:dyDescent="0.2"/>
    <row r="7281" customFormat="1" x14ac:dyDescent="0.2"/>
    <row r="7282" customFormat="1" x14ac:dyDescent="0.2"/>
    <row r="7283" customFormat="1" x14ac:dyDescent="0.2"/>
    <row r="7284" customFormat="1" x14ac:dyDescent="0.2"/>
    <row r="7285" customFormat="1" x14ac:dyDescent="0.2"/>
    <row r="7286" customFormat="1" x14ac:dyDescent="0.2"/>
    <row r="7287" customFormat="1" x14ac:dyDescent="0.2"/>
    <row r="7288" customFormat="1" x14ac:dyDescent="0.2"/>
    <row r="7289" customFormat="1" x14ac:dyDescent="0.2"/>
    <row r="7290" customFormat="1" x14ac:dyDescent="0.2"/>
    <row r="7291" customFormat="1" x14ac:dyDescent="0.2"/>
    <row r="7292" customFormat="1" x14ac:dyDescent="0.2"/>
    <row r="7293" customFormat="1" x14ac:dyDescent="0.2"/>
    <row r="7294" customFormat="1" x14ac:dyDescent="0.2"/>
    <row r="7295" customFormat="1" x14ac:dyDescent="0.2"/>
    <row r="7296" customFormat="1" x14ac:dyDescent="0.2"/>
    <row r="7297" customFormat="1" x14ac:dyDescent="0.2"/>
    <row r="7298" customFormat="1" x14ac:dyDescent="0.2"/>
    <row r="7299" customFormat="1" x14ac:dyDescent="0.2"/>
    <row r="7300" customFormat="1" x14ac:dyDescent="0.2"/>
    <row r="7301" customFormat="1" x14ac:dyDescent="0.2"/>
    <row r="7302" customFormat="1" x14ac:dyDescent="0.2"/>
    <row r="7303" customFormat="1" x14ac:dyDescent="0.2"/>
    <row r="7304" customFormat="1" x14ac:dyDescent="0.2"/>
    <row r="7305" customFormat="1" x14ac:dyDescent="0.2"/>
    <row r="7306" customFormat="1" x14ac:dyDescent="0.2"/>
    <row r="7307" customFormat="1" x14ac:dyDescent="0.2"/>
    <row r="7308" customFormat="1" x14ac:dyDescent="0.2"/>
    <row r="7309" customFormat="1" x14ac:dyDescent="0.2"/>
    <row r="7310" customFormat="1" x14ac:dyDescent="0.2"/>
    <row r="7311" customFormat="1" x14ac:dyDescent="0.2"/>
    <row r="7312" customFormat="1" x14ac:dyDescent="0.2"/>
    <row r="7313" customFormat="1" x14ac:dyDescent="0.2"/>
    <row r="7314" customFormat="1" x14ac:dyDescent="0.2"/>
    <row r="7315" customFormat="1" x14ac:dyDescent="0.2"/>
    <row r="7316" customFormat="1" x14ac:dyDescent="0.2"/>
    <row r="7317" customFormat="1" x14ac:dyDescent="0.2"/>
    <row r="7318" customFormat="1" x14ac:dyDescent="0.2"/>
    <row r="7319" customFormat="1" x14ac:dyDescent="0.2"/>
    <row r="7320" customFormat="1" x14ac:dyDescent="0.2"/>
    <row r="7321" customFormat="1" x14ac:dyDescent="0.2"/>
    <row r="7322" customFormat="1" x14ac:dyDescent="0.2"/>
    <row r="7323" customFormat="1" x14ac:dyDescent="0.2"/>
    <row r="7324" customFormat="1" x14ac:dyDescent="0.2"/>
    <row r="7325" customFormat="1" x14ac:dyDescent="0.2"/>
    <row r="7326" customFormat="1" x14ac:dyDescent="0.2"/>
    <row r="7327" customFormat="1" x14ac:dyDescent="0.2"/>
    <row r="7328" customFormat="1" x14ac:dyDescent="0.2"/>
    <row r="7329" customFormat="1" x14ac:dyDescent="0.2"/>
    <row r="7330" customFormat="1" x14ac:dyDescent="0.2"/>
    <row r="7331" customFormat="1" x14ac:dyDescent="0.2"/>
    <row r="7332" customFormat="1" x14ac:dyDescent="0.2"/>
    <row r="7333" customFormat="1" x14ac:dyDescent="0.2"/>
    <row r="7334" customFormat="1" x14ac:dyDescent="0.2"/>
    <row r="7335" customFormat="1" x14ac:dyDescent="0.2"/>
    <row r="7336" customFormat="1" x14ac:dyDescent="0.2"/>
    <row r="7337" customFormat="1" x14ac:dyDescent="0.2"/>
    <row r="7338" customFormat="1" x14ac:dyDescent="0.2"/>
    <row r="7339" customFormat="1" x14ac:dyDescent="0.2"/>
    <row r="7340" customFormat="1" x14ac:dyDescent="0.2"/>
    <row r="7341" customFormat="1" x14ac:dyDescent="0.2"/>
    <row r="7342" customFormat="1" x14ac:dyDescent="0.2"/>
    <row r="7343" customFormat="1" x14ac:dyDescent="0.2"/>
    <row r="7344" customFormat="1" x14ac:dyDescent="0.2"/>
    <row r="7345" customFormat="1" x14ac:dyDescent="0.2"/>
    <row r="7346" customFormat="1" x14ac:dyDescent="0.2"/>
    <row r="7347" customFormat="1" x14ac:dyDescent="0.2"/>
    <row r="7348" customFormat="1" x14ac:dyDescent="0.2"/>
    <row r="7349" customFormat="1" x14ac:dyDescent="0.2"/>
    <row r="7350" customFormat="1" x14ac:dyDescent="0.2"/>
    <row r="7351" customFormat="1" x14ac:dyDescent="0.2"/>
    <row r="7352" customFormat="1" x14ac:dyDescent="0.2"/>
    <row r="7353" customFormat="1" x14ac:dyDescent="0.2"/>
    <row r="7354" customFormat="1" x14ac:dyDescent="0.2"/>
    <row r="7355" customFormat="1" x14ac:dyDescent="0.2"/>
    <row r="7356" customFormat="1" x14ac:dyDescent="0.2"/>
    <row r="7357" customFormat="1" x14ac:dyDescent="0.2"/>
    <row r="7358" customFormat="1" x14ac:dyDescent="0.2"/>
    <row r="7359" customFormat="1" x14ac:dyDescent="0.2"/>
    <row r="7360" customFormat="1" x14ac:dyDescent="0.2"/>
    <row r="7361" customFormat="1" x14ac:dyDescent="0.2"/>
    <row r="7362" customFormat="1" x14ac:dyDescent="0.2"/>
    <row r="7363" customFormat="1" x14ac:dyDescent="0.2"/>
    <row r="7364" customFormat="1" x14ac:dyDescent="0.2"/>
    <row r="7365" customFormat="1" x14ac:dyDescent="0.2"/>
    <row r="7366" customFormat="1" x14ac:dyDescent="0.2"/>
    <row r="7367" customFormat="1" x14ac:dyDescent="0.2"/>
    <row r="7368" customFormat="1" x14ac:dyDescent="0.2"/>
    <row r="7369" customFormat="1" x14ac:dyDescent="0.2"/>
    <row r="7370" customFormat="1" x14ac:dyDescent="0.2"/>
    <row r="7371" customFormat="1" x14ac:dyDescent="0.2"/>
    <row r="7372" customFormat="1" x14ac:dyDescent="0.2"/>
    <row r="7373" customFormat="1" x14ac:dyDescent="0.2"/>
    <row r="7374" customFormat="1" x14ac:dyDescent="0.2"/>
    <row r="7375" customFormat="1" x14ac:dyDescent="0.2"/>
    <row r="7376" customFormat="1" x14ac:dyDescent="0.2"/>
    <row r="7377" customFormat="1" x14ac:dyDescent="0.2"/>
    <row r="7378" customFormat="1" x14ac:dyDescent="0.2"/>
    <row r="7379" customFormat="1" x14ac:dyDescent="0.2"/>
    <row r="7380" customFormat="1" x14ac:dyDescent="0.2"/>
    <row r="7381" customFormat="1" x14ac:dyDescent="0.2"/>
    <row r="7382" customFormat="1" x14ac:dyDescent="0.2"/>
    <row r="7383" customFormat="1" x14ac:dyDescent="0.2"/>
    <row r="7384" customFormat="1" x14ac:dyDescent="0.2"/>
    <row r="7385" customFormat="1" x14ac:dyDescent="0.2"/>
    <row r="7386" customFormat="1" x14ac:dyDescent="0.2"/>
    <row r="7387" customFormat="1" x14ac:dyDescent="0.2"/>
    <row r="7388" customFormat="1" x14ac:dyDescent="0.2"/>
    <row r="7389" customFormat="1" x14ac:dyDescent="0.2"/>
    <row r="7390" customFormat="1" x14ac:dyDescent="0.2"/>
    <row r="7391" customFormat="1" x14ac:dyDescent="0.2"/>
    <row r="7392" customFormat="1" x14ac:dyDescent="0.2"/>
    <row r="7393" customFormat="1" x14ac:dyDescent="0.2"/>
    <row r="7394" customFormat="1" x14ac:dyDescent="0.2"/>
    <row r="7395" customFormat="1" x14ac:dyDescent="0.2"/>
    <row r="7396" customFormat="1" x14ac:dyDescent="0.2"/>
    <row r="7397" customFormat="1" x14ac:dyDescent="0.2"/>
    <row r="7398" customFormat="1" x14ac:dyDescent="0.2"/>
    <row r="7399" customFormat="1" x14ac:dyDescent="0.2"/>
    <row r="7400" customFormat="1" x14ac:dyDescent="0.2"/>
    <row r="7401" customFormat="1" x14ac:dyDescent="0.2"/>
    <row r="7402" customFormat="1" x14ac:dyDescent="0.2"/>
    <row r="7403" customFormat="1" x14ac:dyDescent="0.2"/>
    <row r="7404" customFormat="1" x14ac:dyDescent="0.2"/>
    <row r="7405" customFormat="1" x14ac:dyDescent="0.2"/>
    <row r="7406" customFormat="1" x14ac:dyDescent="0.2"/>
    <row r="7407" customFormat="1" x14ac:dyDescent="0.2"/>
    <row r="7408" customFormat="1" x14ac:dyDescent="0.2"/>
    <row r="7409" customFormat="1" x14ac:dyDescent="0.2"/>
    <row r="7410" customFormat="1" x14ac:dyDescent="0.2"/>
    <row r="7411" customFormat="1" x14ac:dyDescent="0.2"/>
    <row r="7412" customFormat="1" x14ac:dyDescent="0.2"/>
    <row r="7413" customFormat="1" x14ac:dyDescent="0.2"/>
    <row r="7414" customFormat="1" x14ac:dyDescent="0.2"/>
    <row r="7415" customFormat="1" x14ac:dyDescent="0.2"/>
    <row r="7416" customFormat="1" x14ac:dyDescent="0.2"/>
    <row r="7417" customFormat="1" x14ac:dyDescent="0.2"/>
    <row r="7418" customFormat="1" x14ac:dyDescent="0.2"/>
    <row r="7419" customFormat="1" x14ac:dyDescent="0.2"/>
    <row r="7420" customFormat="1" x14ac:dyDescent="0.2"/>
    <row r="7421" customFormat="1" x14ac:dyDescent="0.2"/>
    <row r="7422" customFormat="1" x14ac:dyDescent="0.2"/>
    <row r="7423" customFormat="1" x14ac:dyDescent="0.2"/>
    <row r="7424" customFormat="1" x14ac:dyDescent="0.2"/>
    <row r="7425" customFormat="1" x14ac:dyDescent="0.2"/>
    <row r="7426" customFormat="1" x14ac:dyDescent="0.2"/>
    <row r="7427" customFormat="1" x14ac:dyDescent="0.2"/>
    <row r="7428" customFormat="1" x14ac:dyDescent="0.2"/>
    <row r="7429" customFormat="1" x14ac:dyDescent="0.2"/>
    <row r="7430" customFormat="1" x14ac:dyDescent="0.2"/>
    <row r="7431" customFormat="1" x14ac:dyDescent="0.2"/>
    <row r="7432" customFormat="1" x14ac:dyDescent="0.2"/>
    <row r="7433" customFormat="1" x14ac:dyDescent="0.2"/>
    <row r="7434" customFormat="1" x14ac:dyDescent="0.2"/>
    <row r="7435" customFormat="1" x14ac:dyDescent="0.2"/>
    <row r="7436" customFormat="1" x14ac:dyDescent="0.2"/>
    <row r="7437" customFormat="1" x14ac:dyDescent="0.2"/>
    <row r="7438" customFormat="1" x14ac:dyDescent="0.2"/>
    <row r="7439" customFormat="1" x14ac:dyDescent="0.2"/>
    <row r="7440" customFormat="1" x14ac:dyDescent="0.2"/>
    <row r="7441" customFormat="1" x14ac:dyDescent="0.2"/>
    <row r="7442" customFormat="1" x14ac:dyDescent="0.2"/>
    <row r="7443" customFormat="1" x14ac:dyDescent="0.2"/>
    <row r="7444" customFormat="1" x14ac:dyDescent="0.2"/>
    <row r="7445" customFormat="1" x14ac:dyDescent="0.2"/>
    <row r="7446" customFormat="1" x14ac:dyDescent="0.2"/>
    <row r="7447" customFormat="1" x14ac:dyDescent="0.2"/>
    <row r="7448" customFormat="1" x14ac:dyDescent="0.2"/>
    <row r="7449" customFormat="1" x14ac:dyDescent="0.2"/>
    <row r="7450" customFormat="1" x14ac:dyDescent="0.2"/>
    <row r="7451" customFormat="1" x14ac:dyDescent="0.2"/>
    <row r="7452" customFormat="1" x14ac:dyDescent="0.2"/>
    <row r="7453" customFormat="1" x14ac:dyDescent="0.2"/>
    <row r="7454" customFormat="1" x14ac:dyDescent="0.2"/>
    <row r="7455" customFormat="1" x14ac:dyDescent="0.2"/>
    <row r="7456" customFormat="1" x14ac:dyDescent="0.2"/>
    <row r="7457" customFormat="1" x14ac:dyDescent="0.2"/>
    <row r="7458" customFormat="1" x14ac:dyDescent="0.2"/>
    <row r="7459" customFormat="1" x14ac:dyDescent="0.2"/>
    <row r="7460" customFormat="1" x14ac:dyDescent="0.2"/>
    <row r="7461" customFormat="1" x14ac:dyDescent="0.2"/>
    <row r="7462" customFormat="1" x14ac:dyDescent="0.2"/>
    <row r="7463" customFormat="1" x14ac:dyDescent="0.2"/>
    <row r="7464" customFormat="1" x14ac:dyDescent="0.2"/>
    <row r="7465" customFormat="1" x14ac:dyDescent="0.2"/>
    <row r="7466" customFormat="1" x14ac:dyDescent="0.2"/>
    <row r="7467" customFormat="1" x14ac:dyDescent="0.2"/>
    <row r="7468" customFormat="1" x14ac:dyDescent="0.2"/>
    <row r="7469" customFormat="1" x14ac:dyDescent="0.2"/>
    <row r="7470" customFormat="1" x14ac:dyDescent="0.2"/>
    <row r="7471" customFormat="1" x14ac:dyDescent="0.2"/>
    <row r="7472" customFormat="1" x14ac:dyDescent="0.2"/>
    <row r="7473" customFormat="1" x14ac:dyDescent="0.2"/>
    <row r="7474" customFormat="1" x14ac:dyDescent="0.2"/>
    <row r="7475" customFormat="1" x14ac:dyDescent="0.2"/>
    <row r="7476" customFormat="1" x14ac:dyDescent="0.2"/>
    <row r="7477" customFormat="1" x14ac:dyDescent="0.2"/>
    <row r="7478" customFormat="1" x14ac:dyDescent="0.2"/>
    <row r="7479" customFormat="1" x14ac:dyDescent="0.2"/>
    <row r="7480" customFormat="1" x14ac:dyDescent="0.2"/>
    <row r="7481" customFormat="1" x14ac:dyDescent="0.2"/>
    <row r="7482" customFormat="1" x14ac:dyDescent="0.2"/>
    <row r="7483" customFormat="1" x14ac:dyDescent="0.2"/>
    <row r="7484" customFormat="1" x14ac:dyDescent="0.2"/>
    <row r="7485" customFormat="1" x14ac:dyDescent="0.2"/>
    <row r="7486" customFormat="1" x14ac:dyDescent="0.2"/>
    <row r="7487" customFormat="1" x14ac:dyDescent="0.2"/>
    <row r="7488" customFormat="1" x14ac:dyDescent="0.2"/>
    <row r="7489" customFormat="1" x14ac:dyDescent="0.2"/>
    <row r="7490" customFormat="1" x14ac:dyDescent="0.2"/>
    <row r="7491" customFormat="1" x14ac:dyDescent="0.2"/>
    <row r="7492" customFormat="1" x14ac:dyDescent="0.2"/>
    <row r="7493" customFormat="1" x14ac:dyDescent="0.2"/>
    <row r="7494" customFormat="1" x14ac:dyDescent="0.2"/>
    <row r="7495" customFormat="1" x14ac:dyDescent="0.2"/>
    <row r="7496" customFormat="1" x14ac:dyDescent="0.2"/>
    <row r="7497" customFormat="1" x14ac:dyDescent="0.2"/>
    <row r="7498" customFormat="1" x14ac:dyDescent="0.2"/>
    <row r="7499" customFormat="1" x14ac:dyDescent="0.2"/>
    <row r="7500" customFormat="1" x14ac:dyDescent="0.2"/>
    <row r="7501" customFormat="1" x14ac:dyDescent="0.2"/>
    <row r="7502" customFormat="1" x14ac:dyDescent="0.2"/>
    <row r="7503" customFormat="1" x14ac:dyDescent="0.2"/>
    <row r="7504" customFormat="1" x14ac:dyDescent="0.2"/>
    <row r="7505" customFormat="1" x14ac:dyDescent="0.2"/>
    <row r="7506" customFormat="1" x14ac:dyDescent="0.2"/>
    <row r="7507" customFormat="1" x14ac:dyDescent="0.2"/>
    <row r="7508" customFormat="1" x14ac:dyDescent="0.2"/>
    <row r="7509" customFormat="1" x14ac:dyDescent="0.2"/>
    <row r="7510" customFormat="1" x14ac:dyDescent="0.2"/>
    <row r="7511" customFormat="1" x14ac:dyDescent="0.2"/>
    <row r="7512" customFormat="1" x14ac:dyDescent="0.2"/>
    <row r="7513" customFormat="1" x14ac:dyDescent="0.2"/>
    <row r="7514" customFormat="1" x14ac:dyDescent="0.2"/>
    <row r="7515" customFormat="1" x14ac:dyDescent="0.2"/>
    <row r="7516" customFormat="1" x14ac:dyDescent="0.2"/>
    <row r="7517" customFormat="1" x14ac:dyDescent="0.2"/>
    <row r="7518" customFormat="1" x14ac:dyDescent="0.2"/>
    <row r="7519" customFormat="1" x14ac:dyDescent="0.2"/>
    <row r="7520" customFormat="1" x14ac:dyDescent="0.2"/>
    <row r="7521" customFormat="1" x14ac:dyDescent="0.2"/>
    <row r="7522" customFormat="1" x14ac:dyDescent="0.2"/>
    <row r="7523" customFormat="1" x14ac:dyDescent="0.2"/>
    <row r="7524" customFormat="1" x14ac:dyDescent="0.2"/>
    <row r="7525" customFormat="1" x14ac:dyDescent="0.2"/>
    <row r="7526" customFormat="1" x14ac:dyDescent="0.2"/>
    <row r="7527" customFormat="1" x14ac:dyDescent="0.2"/>
    <row r="7528" customFormat="1" x14ac:dyDescent="0.2"/>
    <row r="7529" customFormat="1" x14ac:dyDescent="0.2"/>
    <row r="7530" customFormat="1" x14ac:dyDescent="0.2"/>
    <row r="7531" customFormat="1" x14ac:dyDescent="0.2"/>
    <row r="7532" customFormat="1" x14ac:dyDescent="0.2"/>
    <row r="7533" customFormat="1" x14ac:dyDescent="0.2"/>
    <row r="7534" customFormat="1" x14ac:dyDescent="0.2"/>
    <row r="7535" customFormat="1" x14ac:dyDescent="0.2"/>
    <row r="7536" customFormat="1" x14ac:dyDescent="0.2"/>
    <row r="7537" customFormat="1" x14ac:dyDescent="0.2"/>
    <row r="7538" customFormat="1" x14ac:dyDescent="0.2"/>
    <row r="7539" customFormat="1" x14ac:dyDescent="0.2"/>
    <row r="7540" customFormat="1" x14ac:dyDescent="0.2"/>
    <row r="7541" customFormat="1" x14ac:dyDescent="0.2"/>
    <row r="7542" customFormat="1" x14ac:dyDescent="0.2"/>
    <row r="7543" customFormat="1" x14ac:dyDescent="0.2"/>
    <row r="7544" customFormat="1" x14ac:dyDescent="0.2"/>
    <row r="7545" customFormat="1" x14ac:dyDescent="0.2"/>
    <row r="7546" customFormat="1" x14ac:dyDescent="0.2"/>
    <row r="7547" customFormat="1" x14ac:dyDescent="0.2"/>
    <row r="7548" customFormat="1" x14ac:dyDescent="0.2"/>
    <row r="7549" customFormat="1" x14ac:dyDescent="0.2"/>
    <row r="7550" customFormat="1" x14ac:dyDescent="0.2"/>
    <row r="7551" customFormat="1" x14ac:dyDescent="0.2"/>
    <row r="7552" customFormat="1" x14ac:dyDescent="0.2"/>
    <row r="7553" customFormat="1" x14ac:dyDescent="0.2"/>
    <row r="7554" customFormat="1" x14ac:dyDescent="0.2"/>
    <row r="7555" customFormat="1" x14ac:dyDescent="0.2"/>
    <row r="7556" customFormat="1" x14ac:dyDescent="0.2"/>
    <row r="7557" customFormat="1" x14ac:dyDescent="0.2"/>
    <row r="7558" customFormat="1" x14ac:dyDescent="0.2"/>
    <row r="7559" customFormat="1" x14ac:dyDescent="0.2"/>
    <row r="7560" customFormat="1" x14ac:dyDescent="0.2"/>
    <row r="7561" customFormat="1" x14ac:dyDescent="0.2"/>
    <row r="7562" customFormat="1" x14ac:dyDescent="0.2"/>
    <row r="7563" customFormat="1" x14ac:dyDescent="0.2"/>
    <row r="7564" customFormat="1" x14ac:dyDescent="0.2"/>
    <row r="7565" customFormat="1" x14ac:dyDescent="0.2"/>
    <row r="7566" customFormat="1" x14ac:dyDescent="0.2"/>
    <row r="7567" customFormat="1" x14ac:dyDescent="0.2"/>
    <row r="7568" customFormat="1" x14ac:dyDescent="0.2"/>
    <row r="7569" customFormat="1" x14ac:dyDescent="0.2"/>
    <row r="7570" customFormat="1" x14ac:dyDescent="0.2"/>
    <row r="7571" customFormat="1" x14ac:dyDescent="0.2"/>
    <row r="7572" customFormat="1" x14ac:dyDescent="0.2"/>
    <row r="7573" customFormat="1" x14ac:dyDescent="0.2"/>
    <row r="7574" customFormat="1" x14ac:dyDescent="0.2"/>
    <row r="7575" customFormat="1" x14ac:dyDescent="0.2"/>
    <row r="7576" customFormat="1" x14ac:dyDescent="0.2"/>
    <row r="7577" customFormat="1" x14ac:dyDescent="0.2"/>
    <row r="7578" customFormat="1" x14ac:dyDescent="0.2"/>
    <row r="7579" customFormat="1" x14ac:dyDescent="0.2"/>
    <row r="7580" customFormat="1" x14ac:dyDescent="0.2"/>
    <row r="7581" customFormat="1" x14ac:dyDescent="0.2"/>
    <row r="7582" customFormat="1" x14ac:dyDescent="0.2"/>
    <row r="7583" customFormat="1" x14ac:dyDescent="0.2"/>
    <row r="7584" customFormat="1" x14ac:dyDescent="0.2"/>
    <row r="7585" customFormat="1" x14ac:dyDescent="0.2"/>
    <row r="7586" customFormat="1" x14ac:dyDescent="0.2"/>
    <row r="7587" customFormat="1" x14ac:dyDescent="0.2"/>
    <row r="7588" customFormat="1" x14ac:dyDescent="0.2"/>
    <row r="7589" customFormat="1" x14ac:dyDescent="0.2"/>
    <row r="7590" customFormat="1" x14ac:dyDescent="0.2"/>
    <row r="7591" customFormat="1" x14ac:dyDescent="0.2"/>
    <row r="7592" customFormat="1" x14ac:dyDescent="0.2"/>
    <row r="7593" customFormat="1" x14ac:dyDescent="0.2"/>
    <row r="7594" customFormat="1" x14ac:dyDescent="0.2"/>
    <row r="7595" customFormat="1" x14ac:dyDescent="0.2"/>
    <row r="7596" customFormat="1" x14ac:dyDescent="0.2"/>
    <row r="7597" customFormat="1" x14ac:dyDescent="0.2"/>
    <row r="7598" customFormat="1" x14ac:dyDescent="0.2"/>
    <row r="7599" customFormat="1" x14ac:dyDescent="0.2"/>
    <row r="7600" customFormat="1" x14ac:dyDescent="0.2"/>
    <row r="7601" customFormat="1" x14ac:dyDescent="0.2"/>
    <row r="7602" customFormat="1" x14ac:dyDescent="0.2"/>
    <row r="7603" customFormat="1" x14ac:dyDescent="0.2"/>
    <row r="7604" customFormat="1" x14ac:dyDescent="0.2"/>
    <row r="7605" customFormat="1" x14ac:dyDescent="0.2"/>
    <row r="7606" customFormat="1" x14ac:dyDescent="0.2"/>
    <row r="7607" customFormat="1" x14ac:dyDescent="0.2"/>
    <row r="7608" customFormat="1" x14ac:dyDescent="0.2"/>
    <row r="7609" customFormat="1" x14ac:dyDescent="0.2"/>
    <row r="7610" customFormat="1" x14ac:dyDescent="0.2"/>
    <row r="7611" customFormat="1" x14ac:dyDescent="0.2"/>
    <row r="7612" customFormat="1" x14ac:dyDescent="0.2"/>
    <row r="7613" customFormat="1" x14ac:dyDescent="0.2"/>
    <row r="7614" customFormat="1" x14ac:dyDescent="0.2"/>
    <row r="7615" customFormat="1" x14ac:dyDescent="0.2"/>
    <row r="7616" customFormat="1" x14ac:dyDescent="0.2"/>
    <row r="7617" customFormat="1" x14ac:dyDescent="0.2"/>
    <row r="7618" customFormat="1" x14ac:dyDescent="0.2"/>
    <row r="7619" customFormat="1" x14ac:dyDescent="0.2"/>
    <row r="7620" customFormat="1" x14ac:dyDescent="0.2"/>
    <row r="7621" customFormat="1" x14ac:dyDescent="0.2"/>
    <row r="7622" customFormat="1" x14ac:dyDescent="0.2"/>
    <row r="7623" customFormat="1" x14ac:dyDescent="0.2"/>
    <row r="7624" customFormat="1" x14ac:dyDescent="0.2"/>
    <row r="7625" customFormat="1" x14ac:dyDescent="0.2"/>
    <row r="7626" customFormat="1" x14ac:dyDescent="0.2"/>
    <row r="7627" customFormat="1" x14ac:dyDescent="0.2"/>
    <row r="7628" customFormat="1" x14ac:dyDescent="0.2"/>
    <row r="7629" customFormat="1" x14ac:dyDescent="0.2"/>
    <row r="7630" customFormat="1" x14ac:dyDescent="0.2"/>
    <row r="7631" customFormat="1" x14ac:dyDescent="0.2"/>
    <row r="7632" customFormat="1" x14ac:dyDescent="0.2"/>
    <row r="7633" customFormat="1" x14ac:dyDescent="0.2"/>
    <row r="7634" customFormat="1" x14ac:dyDescent="0.2"/>
    <row r="7635" customFormat="1" x14ac:dyDescent="0.2"/>
    <row r="7636" customFormat="1" x14ac:dyDescent="0.2"/>
    <row r="7637" customFormat="1" x14ac:dyDescent="0.2"/>
    <row r="7638" customFormat="1" x14ac:dyDescent="0.2"/>
    <row r="7639" customFormat="1" x14ac:dyDescent="0.2"/>
    <row r="7640" customFormat="1" x14ac:dyDescent="0.2"/>
    <row r="7641" customFormat="1" x14ac:dyDescent="0.2"/>
    <row r="7642" customFormat="1" x14ac:dyDescent="0.2"/>
    <row r="7643" customFormat="1" x14ac:dyDescent="0.2"/>
    <row r="7644" customFormat="1" x14ac:dyDescent="0.2"/>
    <row r="7645" customFormat="1" x14ac:dyDescent="0.2"/>
    <row r="7646" customFormat="1" x14ac:dyDescent="0.2"/>
    <row r="7647" customFormat="1" x14ac:dyDescent="0.2"/>
    <row r="7648" customFormat="1" x14ac:dyDescent="0.2"/>
    <row r="7649" customFormat="1" x14ac:dyDescent="0.2"/>
    <row r="7650" customFormat="1" x14ac:dyDescent="0.2"/>
    <row r="7651" customFormat="1" x14ac:dyDescent="0.2"/>
    <row r="7652" customFormat="1" x14ac:dyDescent="0.2"/>
    <row r="7653" customFormat="1" x14ac:dyDescent="0.2"/>
    <row r="7654" customFormat="1" x14ac:dyDescent="0.2"/>
    <row r="7655" customFormat="1" x14ac:dyDescent="0.2"/>
    <row r="7656" customFormat="1" x14ac:dyDescent="0.2"/>
    <row r="7657" customFormat="1" x14ac:dyDescent="0.2"/>
    <row r="7658" customFormat="1" x14ac:dyDescent="0.2"/>
    <row r="7659" customFormat="1" x14ac:dyDescent="0.2"/>
    <row r="7660" customFormat="1" x14ac:dyDescent="0.2"/>
    <row r="7661" customFormat="1" x14ac:dyDescent="0.2"/>
    <row r="7662" customFormat="1" x14ac:dyDescent="0.2"/>
    <row r="7663" customFormat="1" x14ac:dyDescent="0.2"/>
    <row r="7664" customFormat="1" x14ac:dyDescent="0.2"/>
    <row r="7665" customFormat="1" x14ac:dyDescent="0.2"/>
    <row r="7666" customFormat="1" x14ac:dyDescent="0.2"/>
    <row r="7667" customFormat="1" x14ac:dyDescent="0.2"/>
    <row r="7668" customFormat="1" x14ac:dyDescent="0.2"/>
    <row r="7669" customFormat="1" x14ac:dyDescent="0.2"/>
    <row r="7670" customFormat="1" x14ac:dyDescent="0.2"/>
    <row r="7671" customFormat="1" x14ac:dyDescent="0.2"/>
    <row r="7672" customFormat="1" x14ac:dyDescent="0.2"/>
    <row r="7673" customFormat="1" x14ac:dyDescent="0.2"/>
    <row r="7674" customFormat="1" x14ac:dyDescent="0.2"/>
    <row r="7675" customFormat="1" x14ac:dyDescent="0.2"/>
    <row r="7676" customFormat="1" x14ac:dyDescent="0.2"/>
    <row r="7677" customFormat="1" x14ac:dyDescent="0.2"/>
    <row r="7678" customFormat="1" x14ac:dyDescent="0.2"/>
    <row r="7679" customFormat="1" x14ac:dyDescent="0.2"/>
    <row r="7680" customFormat="1" x14ac:dyDescent="0.2"/>
    <row r="7681" customFormat="1" x14ac:dyDescent="0.2"/>
    <row r="7682" customFormat="1" x14ac:dyDescent="0.2"/>
    <row r="7683" customFormat="1" x14ac:dyDescent="0.2"/>
    <row r="7684" customFormat="1" x14ac:dyDescent="0.2"/>
    <row r="7685" customFormat="1" x14ac:dyDescent="0.2"/>
    <row r="7686" customFormat="1" x14ac:dyDescent="0.2"/>
    <row r="7687" customFormat="1" x14ac:dyDescent="0.2"/>
    <row r="7688" customFormat="1" x14ac:dyDescent="0.2"/>
    <row r="7689" customFormat="1" x14ac:dyDescent="0.2"/>
    <row r="7690" customFormat="1" x14ac:dyDescent="0.2"/>
    <row r="7691" customFormat="1" x14ac:dyDescent="0.2"/>
    <row r="7692" customFormat="1" x14ac:dyDescent="0.2"/>
    <row r="7693" customFormat="1" x14ac:dyDescent="0.2"/>
    <row r="7694" customFormat="1" x14ac:dyDescent="0.2"/>
    <row r="7695" customFormat="1" x14ac:dyDescent="0.2"/>
    <row r="7696" customFormat="1" x14ac:dyDescent="0.2"/>
    <row r="7697" customFormat="1" x14ac:dyDescent="0.2"/>
    <row r="7698" customFormat="1" x14ac:dyDescent="0.2"/>
    <row r="7699" customFormat="1" x14ac:dyDescent="0.2"/>
    <row r="7700" customFormat="1" x14ac:dyDescent="0.2"/>
    <row r="7701" customFormat="1" x14ac:dyDescent="0.2"/>
    <row r="7702" customFormat="1" x14ac:dyDescent="0.2"/>
    <row r="7703" customFormat="1" x14ac:dyDescent="0.2"/>
    <row r="7704" customFormat="1" x14ac:dyDescent="0.2"/>
    <row r="7705" customFormat="1" x14ac:dyDescent="0.2"/>
    <row r="7706" customFormat="1" x14ac:dyDescent="0.2"/>
    <row r="7707" customFormat="1" x14ac:dyDescent="0.2"/>
    <row r="7708" customFormat="1" x14ac:dyDescent="0.2"/>
    <row r="7709" customFormat="1" x14ac:dyDescent="0.2"/>
    <row r="7710" customFormat="1" x14ac:dyDescent="0.2"/>
    <row r="7711" customFormat="1" x14ac:dyDescent="0.2"/>
    <row r="7712" customFormat="1" x14ac:dyDescent="0.2"/>
    <row r="7713" customFormat="1" x14ac:dyDescent="0.2"/>
    <row r="7714" customFormat="1" x14ac:dyDescent="0.2"/>
    <row r="7715" customFormat="1" x14ac:dyDescent="0.2"/>
    <row r="7716" customFormat="1" x14ac:dyDescent="0.2"/>
    <row r="7717" customFormat="1" x14ac:dyDescent="0.2"/>
    <row r="7718" customFormat="1" x14ac:dyDescent="0.2"/>
    <row r="7719" customFormat="1" x14ac:dyDescent="0.2"/>
    <row r="7720" customFormat="1" x14ac:dyDescent="0.2"/>
    <row r="7721" customFormat="1" x14ac:dyDescent="0.2"/>
    <row r="7722" customFormat="1" x14ac:dyDescent="0.2"/>
    <row r="7723" customFormat="1" x14ac:dyDescent="0.2"/>
    <row r="7724" customFormat="1" x14ac:dyDescent="0.2"/>
    <row r="7725" customFormat="1" x14ac:dyDescent="0.2"/>
    <row r="7726" customFormat="1" x14ac:dyDescent="0.2"/>
    <row r="7727" customFormat="1" x14ac:dyDescent="0.2"/>
    <row r="7728" customFormat="1" x14ac:dyDescent="0.2"/>
    <row r="7729" customFormat="1" x14ac:dyDescent="0.2"/>
    <row r="7730" customFormat="1" x14ac:dyDescent="0.2"/>
    <row r="7731" customFormat="1" x14ac:dyDescent="0.2"/>
    <row r="7732" customFormat="1" x14ac:dyDescent="0.2"/>
    <row r="7733" customFormat="1" x14ac:dyDescent="0.2"/>
    <row r="7734" customFormat="1" x14ac:dyDescent="0.2"/>
    <row r="7735" customFormat="1" x14ac:dyDescent="0.2"/>
    <row r="7736" customFormat="1" x14ac:dyDescent="0.2"/>
    <row r="7737" customFormat="1" x14ac:dyDescent="0.2"/>
    <row r="7738" customFormat="1" x14ac:dyDescent="0.2"/>
    <row r="7739" customFormat="1" x14ac:dyDescent="0.2"/>
    <row r="7740" customFormat="1" x14ac:dyDescent="0.2"/>
    <row r="7741" customFormat="1" x14ac:dyDescent="0.2"/>
    <row r="7742" customFormat="1" x14ac:dyDescent="0.2"/>
    <row r="7743" customFormat="1" x14ac:dyDescent="0.2"/>
    <row r="7744" customFormat="1" x14ac:dyDescent="0.2"/>
    <row r="7745" customFormat="1" x14ac:dyDescent="0.2"/>
    <row r="7746" customFormat="1" x14ac:dyDescent="0.2"/>
    <row r="7747" customFormat="1" x14ac:dyDescent="0.2"/>
    <row r="7748" customFormat="1" x14ac:dyDescent="0.2"/>
    <row r="7749" customFormat="1" x14ac:dyDescent="0.2"/>
    <row r="7750" customFormat="1" x14ac:dyDescent="0.2"/>
    <row r="7751" customFormat="1" x14ac:dyDescent="0.2"/>
    <row r="7752" customFormat="1" x14ac:dyDescent="0.2"/>
    <row r="7753" customFormat="1" x14ac:dyDescent="0.2"/>
    <row r="7754" customFormat="1" x14ac:dyDescent="0.2"/>
    <row r="7755" customFormat="1" x14ac:dyDescent="0.2"/>
    <row r="7756" customFormat="1" x14ac:dyDescent="0.2"/>
    <row r="7757" customFormat="1" x14ac:dyDescent="0.2"/>
    <row r="7758" customFormat="1" x14ac:dyDescent="0.2"/>
    <row r="7759" customFormat="1" x14ac:dyDescent="0.2"/>
    <row r="7760" customFormat="1" x14ac:dyDescent="0.2"/>
    <row r="7761" customFormat="1" x14ac:dyDescent="0.2"/>
    <row r="7762" customFormat="1" x14ac:dyDescent="0.2"/>
    <row r="7763" customFormat="1" x14ac:dyDescent="0.2"/>
    <row r="7764" customFormat="1" x14ac:dyDescent="0.2"/>
    <row r="7765" customFormat="1" x14ac:dyDescent="0.2"/>
    <row r="7766" customFormat="1" x14ac:dyDescent="0.2"/>
    <row r="7767" customFormat="1" x14ac:dyDescent="0.2"/>
    <row r="7768" customFormat="1" x14ac:dyDescent="0.2"/>
    <row r="7769" customFormat="1" x14ac:dyDescent="0.2"/>
    <row r="7770" customFormat="1" x14ac:dyDescent="0.2"/>
    <row r="7771" customFormat="1" x14ac:dyDescent="0.2"/>
    <row r="7772" customFormat="1" x14ac:dyDescent="0.2"/>
    <row r="7773" customFormat="1" x14ac:dyDescent="0.2"/>
    <row r="7774" customFormat="1" x14ac:dyDescent="0.2"/>
    <row r="7775" customFormat="1" x14ac:dyDescent="0.2"/>
    <row r="7776" customFormat="1" x14ac:dyDescent="0.2"/>
    <row r="7777" customFormat="1" x14ac:dyDescent="0.2"/>
    <row r="7778" customFormat="1" x14ac:dyDescent="0.2"/>
    <row r="7779" customFormat="1" x14ac:dyDescent="0.2"/>
    <row r="7780" customFormat="1" x14ac:dyDescent="0.2"/>
    <row r="7781" customFormat="1" x14ac:dyDescent="0.2"/>
    <row r="7782" customFormat="1" x14ac:dyDescent="0.2"/>
    <row r="7783" customFormat="1" x14ac:dyDescent="0.2"/>
    <row r="7784" customFormat="1" x14ac:dyDescent="0.2"/>
    <row r="7785" customFormat="1" x14ac:dyDescent="0.2"/>
    <row r="7786" customFormat="1" x14ac:dyDescent="0.2"/>
    <row r="7787" customFormat="1" x14ac:dyDescent="0.2"/>
    <row r="7788" customFormat="1" x14ac:dyDescent="0.2"/>
    <row r="7789" customFormat="1" x14ac:dyDescent="0.2"/>
    <row r="7790" customFormat="1" x14ac:dyDescent="0.2"/>
    <row r="7791" customFormat="1" x14ac:dyDescent="0.2"/>
    <row r="7792" customFormat="1" x14ac:dyDescent="0.2"/>
    <row r="7793" customFormat="1" x14ac:dyDescent="0.2"/>
    <row r="7794" customFormat="1" x14ac:dyDescent="0.2"/>
    <row r="7795" customFormat="1" x14ac:dyDescent="0.2"/>
    <row r="7796" customFormat="1" x14ac:dyDescent="0.2"/>
    <row r="7797" customFormat="1" x14ac:dyDescent="0.2"/>
    <row r="7798" customFormat="1" x14ac:dyDescent="0.2"/>
    <row r="7799" customFormat="1" x14ac:dyDescent="0.2"/>
    <row r="7800" customFormat="1" x14ac:dyDescent="0.2"/>
    <row r="7801" customFormat="1" x14ac:dyDescent="0.2"/>
    <row r="7802" customFormat="1" x14ac:dyDescent="0.2"/>
    <row r="7803" customFormat="1" x14ac:dyDescent="0.2"/>
    <row r="7804" customFormat="1" x14ac:dyDescent="0.2"/>
    <row r="7805" customFormat="1" x14ac:dyDescent="0.2"/>
    <row r="7806" customFormat="1" x14ac:dyDescent="0.2"/>
    <row r="7807" customFormat="1" x14ac:dyDescent="0.2"/>
    <row r="7808" customFormat="1" x14ac:dyDescent="0.2"/>
    <row r="7809" customFormat="1" x14ac:dyDescent="0.2"/>
    <row r="7810" customFormat="1" x14ac:dyDescent="0.2"/>
    <row r="7811" customFormat="1" x14ac:dyDescent="0.2"/>
    <row r="7812" customFormat="1" x14ac:dyDescent="0.2"/>
    <row r="7813" customFormat="1" x14ac:dyDescent="0.2"/>
    <row r="7814" customFormat="1" x14ac:dyDescent="0.2"/>
    <row r="7815" customFormat="1" x14ac:dyDescent="0.2"/>
    <row r="7816" customFormat="1" x14ac:dyDescent="0.2"/>
    <row r="7817" customFormat="1" x14ac:dyDescent="0.2"/>
    <row r="7818" customFormat="1" x14ac:dyDescent="0.2"/>
    <row r="7819" customFormat="1" x14ac:dyDescent="0.2"/>
    <row r="7820" customFormat="1" x14ac:dyDescent="0.2"/>
    <row r="7821" customFormat="1" x14ac:dyDescent="0.2"/>
    <row r="7822" customFormat="1" x14ac:dyDescent="0.2"/>
    <row r="7823" customFormat="1" x14ac:dyDescent="0.2"/>
    <row r="7824" customFormat="1" x14ac:dyDescent="0.2"/>
    <row r="7825" customFormat="1" x14ac:dyDescent="0.2"/>
    <row r="7826" customFormat="1" x14ac:dyDescent="0.2"/>
    <row r="7827" customFormat="1" x14ac:dyDescent="0.2"/>
    <row r="7828" customFormat="1" x14ac:dyDescent="0.2"/>
    <row r="7829" customFormat="1" x14ac:dyDescent="0.2"/>
    <row r="7830" customFormat="1" x14ac:dyDescent="0.2"/>
    <row r="7831" customFormat="1" x14ac:dyDescent="0.2"/>
    <row r="7832" customFormat="1" x14ac:dyDescent="0.2"/>
    <row r="7833" customFormat="1" x14ac:dyDescent="0.2"/>
    <row r="7834" customFormat="1" x14ac:dyDescent="0.2"/>
    <row r="7835" customFormat="1" x14ac:dyDescent="0.2"/>
    <row r="7836" customFormat="1" x14ac:dyDescent="0.2"/>
    <row r="7837" customFormat="1" x14ac:dyDescent="0.2"/>
    <row r="7838" customFormat="1" x14ac:dyDescent="0.2"/>
    <row r="7839" customFormat="1" x14ac:dyDescent="0.2"/>
    <row r="7840" customFormat="1" x14ac:dyDescent="0.2"/>
    <row r="7841" customFormat="1" x14ac:dyDescent="0.2"/>
    <row r="7842" customFormat="1" x14ac:dyDescent="0.2"/>
    <row r="7843" customFormat="1" x14ac:dyDescent="0.2"/>
    <row r="7844" customFormat="1" x14ac:dyDescent="0.2"/>
    <row r="7845" customFormat="1" x14ac:dyDescent="0.2"/>
    <row r="7846" customFormat="1" x14ac:dyDescent="0.2"/>
    <row r="7847" customFormat="1" x14ac:dyDescent="0.2"/>
    <row r="7848" customFormat="1" x14ac:dyDescent="0.2"/>
    <row r="7849" customFormat="1" x14ac:dyDescent="0.2"/>
    <row r="7850" customFormat="1" x14ac:dyDescent="0.2"/>
    <row r="7851" customFormat="1" x14ac:dyDescent="0.2"/>
    <row r="7852" customFormat="1" x14ac:dyDescent="0.2"/>
    <row r="7853" customFormat="1" x14ac:dyDescent="0.2"/>
    <row r="7854" customFormat="1" x14ac:dyDescent="0.2"/>
    <row r="7855" customFormat="1" x14ac:dyDescent="0.2"/>
    <row r="7856" customFormat="1" x14ac:dyDescent="0.2"/>
    <row r="7857" customFormat="1" x14ac:dyDescent="0.2"/>
    <row r="7858" customFormat="1" x14ac:dyDescent="0.2"/>
    <row r="7859" customFormat="1" x14ac:dyDescent="0.2"/>
    <row r="7860" customFormat="1" x14ac:dyDescent="0.2"/>
    <row r="7861" customFormat="1" x14ac:dyDescent="0.2"/>
    <row r="7862" customFormat="1" x14ac:dyDescent="0.2"/>
    <row r="7863" customFormat="1" x14ac:dyDescent="0.2"/>
    <row r="7864" customFormat="1" x14ac:dyDescent="0.2"/>
    <row r="7865" customFormat="1" x14ac:dyDescent="0.2"/>
    <row r="7866" customFormat="1" x14ac:dyDescent="0.2"/>
    <row r="7867" customFormat="1" x14ac:dyDescent="0.2"/>
    <row r="7868" customFormat="1" x14ac:dyDescent="0.2"/>
    <row r="7869" customFormat="1" x14ac:dyDescent="0.2"/>
    <row r="7870" customFormat="1" x14ac:dyDescent="0.2"/>
    <row r="7871" customFormat="1" x14ac:dyDescent="0.2"/>
    <row r="7872" customFormat="1" x14ac:dyDescent="0.2"/>
    <row r="7873" customFormat="1" x14ac:dyDescent="0.2"/>
    <row r="7874" customFormat="1" x14ac:dyDescent="0.2"/>
    <row r="7875" customFormat="1" x14ac:dyDescent="0.2"/>
    <row r="7876" customFormat="1" x14ac:dyDescent="0.2"/>
    <row r="7877" customFormat="1" x14ac:dyDescent="0.2"/>
    <row r="7878" customFormat="1" x14ac:dyDescent="0.2"/>
    <row r="7879" customFormat="1" x14ac:dyDescent="0.2"/>
    <row r="7880" customFormat="1" x14ac:dyDescent="0.2"/>
    <row r="7881" customFormat="1" x14ac:dyDescent="0.2"/>
    <row r="7882" customFormat="1" x14ac:dyDescent="0.2"/>
    <row r="7883" customFormat="1" x14ac:dyDescent="0.2"/>
    <row r="7884" customFormat="1" x14ac:dyDescent="0.2"/>
    <row r="7885" customFormat="1" x14ac:dyDescent="0.2"/>
    <row r="7886" customFormat="1" x14ac:dyDescent="0.2"/>
    <row r="7887" customFormat="1" x14ac:dyDescent="0.2"/>
    <row r="7888" customFormat="1" x14ac:dyDescent="0.2"/>
    <row r="7889" customFormat="1" x14ac:dyDescent="0.2"/>
    <row r="7890" customFormat="1" x14ac:dyDescent="0.2"/>
    <row r="7891" customFormat="1" x14ac:dyDescent="0.2"/>
    <row r="7892" customFormat="1" x14ac:dyDescent="0.2"/>
    <row r="7893" customFormat="1" x14ac:dyDescent="0.2"/>
    <row r="7894" customFormat="1" x14ac:dyDescent="0.2"/>
    <row r="7895" customFormat="1" x14ac:dyDescent="0.2"/>
    <row r="7896" customFormat="1" x14ac:dyDescent="0.2"/>
    <row r="7897" customFormat="1" x14ac:dyDescent="0.2"/>
    <row r="7898" customFormat="1" x14ac:dyDescent="0.2"/>
    <row r="7899" customFormat="1" x14ac:dyDescent="0.2"/>
    <row r="7900" customFormat="1" x14ac:dyDescent="0.2"/>
    <row r="7901" customFormat="1" x14ac:dyDescent="0.2"/>
    <row r="7902" customFormat="1" x14ac:dyDescent="0.2"/>
    <row r="7903" customFormat="1" x14ac:dyDescent="0.2"/>
    <row r="7904" customFormat="1" x14ac:dyDescent="0.2"/>
    <row r="7905" customFormat="1" x14ac:dyDescent="0.2"/>
    <row r="7906" customFormat="1" x14ac:dyDescent="0.2"/>
    <row r="7907" customFormat="1" x14ac:dyDescent="0.2"/>
    <row r="7908" customFormat="1" x14ac:dyDescent="0.2"/>
    <row r="7909" customFormat="1" x14ac:dyDescent="0.2"/>
    <row r="7910" customFormat="1" x14ac:dyDescent="0.2"/>
    <row r="7911" customFormat="1" x14ac:dyDescent="0.2"/>
    <row r="7912" customFormat="1" x14ac:dyDescent="0.2"/>
    <row r="7913" customFormat="1" x14ac:dyDescent="0.2"/>
    <row r="7914" customFormat="1" x14ac:dyDescent="0.2"/>
    <row r="7915" customFormat="1" x14ac:dyDescent="0.2"/>
    <row r="7916" customFormat="1" x14ac:dyDescent="0.2"/>
    <row r="7917" customFormat="1" x14ac:dyDescent="0.2"/>
    <row r="7918" customFormat="1" x14ac:dyDescent="0.2"/>
    <row r="7919" customFormat="1" x14ac:dyDescent="0.2"/>
    <row r="7920" customFormat="1" x14ac:dyDescent="0.2"/>
    <row r="7921" customFormat="1" x14ac:dyDescent="0.2"/>
    <row r="7922" customFormat="1" x14ac:dyDescent="0.2"/>
    <row r="7923" customFormat="1" x14ac:dyDescent="0.2"/>
    <row r="7924" customFormat="1" x14ac:dyDescent="0.2"/>
    <row r="7925" customFormat="1" x14ac:dyDescent="0.2"/>
    <row r="7926" customFormat="1" x14ac:dyDescent="0.2"/>
    <row r="7927" customFormat="1" x14ac:dyDescent="0.2"/>
    <row r="7928" customFormat="1" x14ac:dyDescent="0.2"/>
    <row r="7929" customFormat="1" x14ac:dyDescent="0.2"/>
    <row r="7930" customFormat="1" x14ac:dyDescent="0.2"/>
    <row r="7931" customFormat="1" x14ac:dyDescent="0.2"/>
    <row r="7932" customFormat="1" x14ac:dyDescent="0.2"/>
    <row r="7933" customFormat="1" x14ac:dyDescent="0.2"/>
    <row r="7934" customFormat="1" x14ac:dyDescent="0.2"/>
    <row r="7935" customFormat="1" x14ac:dyDescent="0.2"/>
    <row r="7936" customFormat="1" x14ac:dyDescent="0.2"/>
    <row r="7937" customFormat="1" x14ac:dyDescent="0.2"/>
    <row r="7938" customFormat="1" x14ac:dyDescent="0.2"/>
    <row r="7939" customFormat="1" x14ac:dyDescent="0.2"/>
    <row r="7940" customFormat="1" x14ac:dyDescent="0.2"/>
    <row r="7941" customFormat="1" x14ac:dyDescent="0.2"/>
    <row r="7942" customFormat="1" x14ac:dyDescent="0.2"/>
    <row r="7943" customFormat="1" x14ac:dyDescent="0.2"/>
    <row r="7944" customFormat="1" x14ac:dyDescent="0.2"/>
    <row r="7945" customFormat="1" x14ac:dyDescent="0.2"/>
    <row r="7946" customFormat="1" x14ac:dyDescent="0.2"/>
    <row r="7947" customFormat="1" x14ac:dyDescent="0.2"/>
    <row r="7948" customFormat="1" x14ac:dyDescent="0.2"/>
    <row r="7949" customFormat="1" x14ac:dyDescent="0.2"/>
    <row r="7950" customFormat="1" x14ac:dyDescent="0.2"/>
    <row r="7951" customFormat="1" x14ac:dyDescent="0.2"/>
    <row r="7952" customFormat="1" x14ac:dyDescent="0.2"/>
    <row r="7953" customFormat="1" x14ac:dyDescent="0.2"/>
    <row r="7954" customFormat="1" x14ac:dyDescent="0.2"/>
    <row r="7955" customFormat="1" x14ac:dyDescent="0.2"/>
    <row r="7956" customFormat="1" x14ac:dyDescent="0.2"/>
    <row r="7957" customFormat="1" x14ac:dyDescent="0.2"/>
    <row r="7958" customFormat="1" x14ac:dyDescent="0.2"/>
    <row r="7959" customFormat="1" x14ac:dyDescent="0.2"/>
    <row r="7960" customFormat="1" x14ac:dyDescent="0.2"/>
    <row r="7961" customFormat="1" x14ac:dyDescent="0.2"/>
    <row r="7962" customFormat="1" x14ac:dyDescent="0.2"/>
    <row r="7963" customFormat="1" x14ac:dyDescent="0.2"/>
    <row r="7964" customFormat="1" x14ac:dyDescent="0.2"/>
    <row r="7965" customFormat="1" x14ac:dyDescent="0.2"/>
    <row r="7966" customFormat="1" x14ac:dyDescent="0.2"/>
    <row r="7967" customFormat="1" x14ac:dyDescent="0.2"/>
    <row r="7968" customFormat="1" x14ac:dyDescent="0.2"/>
    <row r="7969" customFormat="1" x14ac:dyDescent="0.2"/>
    <row r="7970" customFormat="1" x14ac:dyDescent="0.2"/>
    <row r="7971" customFormat="1" x14ac:dyDescent="0.2"/>
    <row r="7972" customFormat="1" x14ac:dyDescent="0.2"/>
    <row r="7973" customFormat="1" x14ac:dyDescent="0.2"/>
    <row r="7974" customFormat="1" x14ac:dyDescent="0.2"/>
    <row r="7975" customFormat="1" x14ac:dyDescent="0.2"/>
    <row r="7976" customFormat="1" x14ac:dyDescent="0.2"/>
    <row r="7977" customFormat="1" x14ac:dyDescent="0.2"/>
    <row r="7978" customFormat="1" x14ac:dyDescent="0.2"/>
    <row r="7979" customFormat="1" x14ac:dyDescent="0.2"/>
    <row r="7980" customFormat="1" x14ac:dyDescent="0.2"/>
    <row r="7981" customFormat="1" x14ac:dyDescent="0.2"/>
    <row r="7982" customFormat="1" x14ac:dyDescent="0.2"/>
    <row r="7983" customFormat="1" x14ac:dyDescent="0.2"/>
    <row r="7984" customFormat="1" x14ac:dyDescent="0.2"/>
    <row r="7985" customFormat="1" x14ac:dyDescent="0.2"/>
    <row r="7986" customFormat="1" x14ac:dyDescent="0.2"/>
    <row r="7987" customFormat="1" x14ac:dyDescent="0.2"/>
    <row r="7988" customFormat="1" x14ac:dyDescent="0.2"/>
    <row r="7989" customFormat="1" x14ac:dyDescent="0.2"/>
    <row r="7990" customFormat="1" x14ac:dyDescent="0.2"/>
    <row r="7991" customFormat="1" x14ac:dyDescent="0.2"/>
    <row r="7992" customFormat="1" x14ac:dyDescent="0.2"/>
    <row r="7993" customFormat="1" x14ac:dyDescent="0.2"/>
    <row r="7994" customFormat="1" x14ac:dyDescent="0.2"/>
    <row r="7995" customFormat="1" x14ac:dyDescent="0.2"/>
    <row r="7996" customFormat="1" x14ac:dyDescent="0.2"/>
    <row r="7997" customFormat="1" x14ac:dyDescent="0.2"/>
    <row r="7998" customFormat="1" x14ac:dyDescent="0.2"/>
    <row r="7999" customFormat="1" x14ac:dyDescent="0.2"/>
    <row r="8000" customFormat="1" x14ac:dyDescent="0.2"/>
    <row r="8001" customFormat="1" x14ac:dyDescent="0.2"/>
    <row r="8002" customFormat="1" x14ac:dyDescent="0.2"/>
    <row r="8003" customFormat="1" x14ac:dyDescent="0.2"/>
    <row r="8004" customFormat="1" x14ac:dyDescent="0.2"/>
    <row r="8005" customFormat="1" x14ac:dyDescent="0.2"/>
    <row r="8006" customFormat="1" x14ac:dyDescent="0.2"/>
    <row r="8007" customFormat="1" x14ac:dyDescent="0.2"/>
    <row r="8008" customFormat="1" x14ac:dyDescent="0.2"/>
    <row r="8009" customFormat="1" x14ac:dyDescent="0.2"/>
    <row r="8010" customFormat="1" x14ac:dyDescent="0.2"/>
    <row r="8011" customFormat="1" x14ac:dyDescent="0.2"/>
    <row r="8012" customFormat="1" x14ac:dyDescent="0.2"/>
    <row r="8013" customFormat="1" x14ac:dyDescent="0.2"/>
    <row r="8014" customFormat="1" x14ac:dyDescent="0.2"/>
    <row r="8015" customFormat="1" x14ac:dyDescent="0.2"/>
    <row r="8016" customFormat="1" x14ac:dyDescent="0.2"/>
    <row r="8017" customFormat="1" x14ac:dyDescent="0.2"/>
    <row r="8018" customFormat="1" x14ac:dyDescent="0.2"/>
    <row r="8019" customFormat="1" x14ac:dyDescent="0.2"/>
    <row r="8020" customFormat="1" x14ac:dyDescent="0.2"/>
    <row r="8021" customFormat="1" x14ac:dyDescent="0.2"/>
    <row r="8022" customFormat="1" x14ac:dyDescent="0.2"/>
    <row r="8023" customFormat="1" x14ac:dyDescent="0.2"/>
    <row r="8024" customFormat="1" x14ac:dyDescent="0.2"/>
    <row r="8025" customFormat="1" x14ac:dyDescent="0.2"/>
    <row r="8026" customFormat="1" x14ac:dyDescent="0.2"/>
    <row r="8027" customFormat="1" x14ac:dyDescent="0.2"/>
    <row r="8028" customFormat="1" x14ac:dyDescent="0.2"/>
    <row r="8029" customFormat="1" x14ac:dyDescent="0.2"/>
    <row r="8030" customFormat="1" x14ac:dyDescent="0.2"/>
    <row r="8031" customFormat="1" x14ac:dyDescent="0.2"/>
    <row r="8032" customFormat="1" x14ac:dyDescent="0.2"/>
    <row r="8033" customFormat="1" x14ac:dyDescent="0.2"/>
    <row r="8034" customFormat="1" x14ac:dyDescent="0.2"/>
    <row r="8035" customFormat="1" x14ac:dyDescent="0.2"/>
    <row r="8036" customFormat="1" x14ac:dyDescent="0.2"/>
    <row r="8037" customFormat="1" x14ac:dyDescent="0.2"/>
    <row r="8038" customFormat="1" x14ac:dyDescent="0.2"/>
    <row r="8039" customFormat="1" x14ac:dyDescent="0.2"/>
    <row r="8040" customFormat="1" x14ac:dyDescent="0.2"/>
    <row r="8041" customFormat="1" x14ac:dyDescent="0.2"/>
    <row r="8042" customFormat="1" x14ac:dyDescent="0.2"/>
    <row r="8043" customFormat="1" x14ac:dyDescent="0.2"/>
    <row r="8044" customFormat="1" x14ac:dyDescent="0.2"/>
    <row r="8045" customFormat="1" x14ac:dyDescent="0.2"/>
    <row r="8046" customFormat="1" x14ac:dyDescent="0.2"/>
    <row r="8047" customFormat="1" x14ac:dyDescent="0.2"/>
    <row r="8048" customFormat="1" x14ac:dyDescent="0.2"/>
    <row r="8049" customFormat="1" x14ac:dyDescent="0.2"/>
    <row r="8050" customFormat="1" x14ac:dyDescent="0.2"/>
    <row r="8051" customFormat="1" x14ac:dyDescent="0.2"/>
    <row r="8052" customFormat="1" x14ac:dyDescent="0.2"/>
    <row r="8053" customFormat="1" x14ac:dyDescent="0.2"/>
    <row r="8054" customFormat="1" x14ac:dyDescent="0.2"/>
    <row r="8055" customFormat="1" x14ac:dyDescent="0.2"/>
    <row r="8056" customFormat="1" x14ac:dyDescent="0.2"/>
    <row r="8057" customFormat="1" x14ac:dyDescent="0.2"/>
    <row r="8058" customFormat="1" x14ac:dyDescent="0.2"/>
    <row r="8059" customFormat="1" x14ac:dyDescent="0.2"/>
    <row r="8060" customFormat="1" x14ac:dyDescent="0.2"/>
    <row r="8061" customFormat="1" x14ac:dyDescent="0.2"/>
    <row r="8062" customFormat="1" x14ac:dyDescent="0.2"/>
    <row r="8063" customFormat="1" x14ac:dyDescent="0.2"/>
    <row r="8064" customFormat="1" x14ac:dyDescent="0.2"/>
    <row r="8065" customFormat="1" x14ac:dyDescent="0.2"/>
    <row r="8066" customFormat="1" x14ac:dyDescent="0.2"/>
    <row r="8067" customFormat="1" x14ac:dyDescent="0.2"/>
    <row r="8068" customFormat="1" x14ac:dyDescent="0.2"/>
    <row r="8069" customFormat="1" x14ac:dyDescent="0.2"/>
    <row r="8070" customFormat="1" x14ac:dyDescent="0.2"/>
    <row r="8071" customFormat="1" x14ac:dyDescent="0.2"/>
    <row r="8072" customFormat="1" x14ac:dyDescent="0.2"/>
    <row r="8073" customFormat="1" x14ac:dyDescent="0.2"/>
    <row r="8074" customFormat="1" x14ac:dyDescent="0.2"/>
    <row r="8075" customFormat="1" x14ac:dyDescent="0.2"/>
    <row r="8076" customFormat="1" x14ac:dyDescent="0.2"/>
    <row r="8077" customFormat="1" x14ac:dyDescent="0.2"/>
    <row r="8078" customFormat="1" x14ac:dyDescent="0.2"/>
    <row r="8079" customFormat="1" x14ac:dyDescent="0.2"/>
    <row r="8080" customFormat="1" x14ac:dyDescent="0.2"/>
    <row r="8081" customFormat="1" x14ac:dyDescent="0.2"/>
    <row r="8082" customFormat="1" x14ac:dyDescent="0.2"/>
    <row r="8083" customFormat="1" x14ac:dyDescent="0.2"/>
    <row r="8084" customFormat="1" x14ac:dyDescent="0.2"/>
    <row r="8085" customFormat="1" x14ac:dyDescent="0.2"/>
    <row r="8086" customFormat="1" x14ac:dyDescent="0.2"/>
    <row r="8087" customFormat="1" x14ac:dyDescent="0.2"/>
    <row r="8088" customFormat="1" x14ac:dyDescent="0.2"/>
    <row r="8089" customFormat="1" x14ac:dyDescent="0.2"/>
    <row r="8090" customFormat="1" x14ac:dyDescent="0.2"/>
    <row r="8091" customFormat="1" x14ac:dyDescent="0.2"/>
    <row r="8092" customFormat="1" x14ac:dyDescent="0.2"/>
    <row r="8093" customFormat="1" x14ac:dyDescent="0.2"/>
    <row r="8094" customFormat="1" x14ac:dyDescent="0.2"/>
    <row r="8095" customFormat="1" x14ac:dyDescent="0.2"/>
    <row r="8096" customFormat="1" x14ac:dyDescent="0.2"/>
    <row r="8097" customFormat="1" x14ac:dyDescent="0.2"/>
    <row r="8098" customFormat="1" x14ac:dyDescent="0.2"/>
    <row r="8099" customFormat="1" x14ac:dyDescent="0.2"/>
    <row r="8100" customFormat="1" x14ac:dyDescent="0.2"/>
    <row r="8101" customFormat="1" x14ac:dyDescent="0.2"/>
    <row r="8102" customFormat="1" x14ac:dyDescent="0.2"/>
    <row r="8103" customFormat="1" x14ac:dyDescent="0.2"/>
    <row r="8104" customFormat="1" x14ac:dyDescent="0.2"/>
    <row r="8105" customFormat="1" x14ac:dyDescent="0.2"/>
    <row r="8106" customFormat="1" x14ac:dyDescent="0.2"/>
    <row r="8107" customFormat="1" x14ac:dyDescent="0.2"/>
    <row r="8108" customFormat="1" x14ac:dyDescent="0.2"/>
    <row r="8109" customFormat="1" x14ac:dyDescent="0.2"/>
    <row r="8110" customFormat="1" x14ac:dyDescent="0.2"/>
    <row r="8111" customFormat="1" x14ac:dyDescent="0.2"/>
    <row r="8112" customFormat="1" x14ac:dyDescent="0.2"/>
    <row r="8113" customFormat="1" x14ac:dyDescent="0.2"/>
    <row r="8114" customFormat="1" x14ac:dyDescent="0.2"/>
    <row r="8115" customFormat="1" x14ac:dyDescent="0.2"/>
    <row r="8116" customFormat="1" x14ac:dyDescent="0.2"/>
    <row r="8117" customFormat="1" x14ac:dyDescent="0.2"/>
    <row r="8118" customFormat="1" x14ac:dyDescent="0.2"/>
    <row r="8119" customFormat="1" x14ac:dyDescent="0.2"/>
    <row r="8120" customFormat="1" x14ac:dyDescent="0.2"/>
    <row r="8121" customFormat="1" x14ac:dyDescent="0.2"/>
    <row r="8122" customFormat="1" x14ac:dyDescent="0.2"/>
    <row r="8123" customFormat="1" x14ac:dyDescent="0.2"/>
    <row r="8124" customFormat="1" x14ac:dyDescent="0.2"/>
    <row r="8125" customFormat="1" x14ac:dyDescent="0.2"/>
    <row r="8126" customFormat="1" x14ac:dyDescent="0.2"/>
    <row r="8127" customFormat="1" x14ac:dyDescent="0.2"/>
    <row r="8128" customFormat="1" x14ac:dyDescent="0.2"/>
    <row r="8129" customFormat="1" x14ac:dyDescent="0.2"/>
    <row r="8130" customFormat="1" x14ac:dyDescent="0.2"/>
    <row r="8131" customFormat="1" x14ac:dyDescent="0.2"/>
    <row r="8132" customFormat="1" x14ac:dyDescent="0.2"/>
    <row r="8133" customFormat="1" x14ac:dyDescent="0.2"/>
    <row r="8134" customFormat="1" x14ac:dyDescent="0.2"/>
    <row r="8135" customFormat="1" x14ac:dyDescent="0.2"/>
    <row r="8136" customFormat="1" x14ac:dyDescent="0.2"/>
    <row r="8137" customFormat="1" x14ac:dyDescent="0.2"/>
    <row r="8138" customFormat="1" x14ac:dyDescent="0.2"/>
    <row r="8139" customFormat="1" x14ac:dyDescent="0.2"/>
    <row r="8140" customFormat="1" x14ac:dyDescent="0.2"/>
    <row r="8141" customFormat="1" x14ac:dyDescent="0.2"/>
    <row r="8142" customFormat="1" x14ac:dyDescent="0.2"/>
    <row r="8143" customFormat="1" x14ac:dyDescent="0.2"/>
    <row r="8144" customFormat="1" x14ac:dyDescent="0.2"/>
    <row r="8145" customFormat="1" x14ac:dyDescent="0.2"/>
    <row r="8146" customFormat="1" x14ac:dyDescent="0.2"/>
    <row r="8147" customFormat="1" x14ac:dyDescent="0.2"/>
    <row r="8148" customFormat="1" x14ac:dyDescent="0.2"/>
    <row r="8149" customFormat="1" x14ac:dyDescent="0.2"/>
    <row r="8150" customFormat="1" x14ac:dyDescent="0.2"/>
    <row r="8151" customFormat="1" x14ac:dyDescent="0.2"/>
    <row r="8152" customFormat="1" x14ac:dyDescent="0.2"/>
    <row r="8153" customFormat="1" x14ac:dyDescent="0.2"/>
    <row r="8154" customFormat="1" x14ac:dyDescent="0.2"/>
    <row r="8155" customFormat="1" x14ac:dyDescent="0.2"/>
    <row r="8156" customFormat="1" x14ac:dyDescent="0.2"/>
    <row r="8157" customFormat="1" x14ac:dyDescent="0.2"/>
    <row r="8158" customFormat="1" x14ac:dyDescent="0.2"/>
    <row r="8159" customFormat="1" x14ac:dyDescent="0.2"/>
    <row r="8160" customFormat="1" x14ac:dyDescent="0.2"/>
    <row r="8161" customFormat="1" x14ac:dyDescent="0.2"/>
    <row r="8162" customFormat="1" x14ac:dyDescent="0.2"/>
    <row r="8163" customFormat="1" x14ac:dyDescent="0.2"/>
    <row r="8164" customFormat="1" x14ac:dyDescent="0.2"/>
    <row r="8165" customFormat="1" x14ac:dyDescent="0.2"/>
    <row r="8166" customFormat="1" x14ac:dyDescent="0.2"/>
    <row r="8167" customFormat="1" x14ac:dyDescent="0.2"/>
    <row r="8168" customFormat="1" x14ac:dyDescent="0.2"/>
    <row r="8169" customFormat="1" x14ac:dyDescent="0.2"/>
    <row r="8170" customFormat="1" x14ac:dyDescent="0.2"/>
    <row r="8171" customFormat="1" x14ac:dyDescent="0.2"/>
    <row r="8172" customFormat="1" x14ac:dyDescent="0.2"/>
    <row r="8173" customFormat="1" x14ac:dyDescent="0.2"/>
    <row r="8174" customFormat="1" x14ac:dyDescent="0.2"/>
    <row r="8175" customFormat="1" x14ac:dyDescent="0.2"/>
    <row r="8176" customFormat="1" x14ac:dyDescent="0.2"/>
    <row r="8177" customFormat="1" x14ac:dyDescent="0.2"/>
    <row r="8178" customFormat="1" x14ac:dyDescent="0.2"/>
    <row r="8179" customFormat="1" x14ac:dyDescent="0.2"/>
    <row r="8180" customFormat="1" x14ac:dyDescent="0.2"/>
    <row r="8181" customFormat="1" x14ac:dyDescent="0.2"/>
    <row r="8182" customFormat="1" x14ac:dyDescent="0.2"/>
    <row r="8183" customFormat="1" x14ac:dyDescent="0.2"/>
    <row r="8184" customFormat="1" x14ac:dyDescent="0.2"/>
    <row r="8185" customFormat="1" x14ac:dyDescent="0.2"/>
    <row r="8186" customFormat="1" x14ac:dyDescent="0.2"/>
    <row r="8187" customFormat="1" x14ac:dyDescent="0.2"/>
    <row r="8188" customFormat="1" x14ac:dyDescent="0.2"/>
    <row r="8189" customFormat="1" x14ac:dyDescent="0.2"/>
    <row r="8190" customFormat="1" x14ac:dyDescent="0.2"/>
    <row r="8191" customFormat="1" x14ac:dyDescent="0.2"/>
    <row r="8192" customFormat="1" x14ac:dyDescent="0.2"/>
    <row r="8193" customFormat="1" x14ac:dyDescent="0.2"/>
    <row r="8194" customFormat="1" x14ac:dyDescent="0.2"/>
    <row r="8195" customFormat="1" x14ac:dyDescent="0.2"/>
    <row r="8196" customFormat="1" x14ac:dyDescent="0.2"/>
    <row r="8197" customFormat="1" x14ac:dyDescent="0.2"/>
    <row r="8198" customFormat="1" x14ac:dyDescent="0.2"/>
    <row r="8199" customFormat="1" x14ac:dyDescent="0.2"/>
    <row r="8200" customFormat="1" x14ac:dyDescent="0.2"/>
    <row r="8201" customFormat="1" x14ac:dyDescent="0.2"/>
    <row r="8202" customFormat="1" x14ac:dyDescent="0.2"/>
    <row r="8203" customFormat="1" x14ac:dyDescent="0.2"/>
    <row r="8204" customFormat="1" x14ac:dyDescent="0.2"/>
    <row r="8205" customFormat="1" x14ac:dyDescent="0.2"/>
    <row r="8206" customFormat="1" x14ac:dyDescent="0.2"/>
    <row r="8207" customFormat="1" x14ac:dyDescent="0.2"/>
    <row r="8208" customFormat="1" x14ac:dyDescent="0.2"/>
    <row r="8209" customFormat="1" x14ac:dyDescent="0.2"/>
    <row r="8210" customFormat="1" x14ac:dyDescent="0.2"/>
    <row r="8211" customFormat="1" x14ac:dyDescent="0.2"/>
    <row r="8212" customFormat="1" x14ac:dyDescent="0.2"/>
    <row r="8213" customFormat="1" x14ac:dyDescent="0.2"/>
    <row r="8214" customFormat="1" x14ac:dyDescent="0.2"/>
    <row r="8215" customFormat="1" x14ac:dyDescent="0.2"/>
    <row r="8216" customFormat="1" x14ac:dyDescent="0.2"/>
    <row r="8217" customFormat="1" x14ac:dyDescent="0.2"/>
    <row r="8218" customFormat="1" x14ac:dyDescent="0.2"/>
    <row r="8219" customFormat="1" x14ac:dyDescent="0.2"/>
    <row r="8220" customFormat="1" x14ac:dyDescent="0.2"/>
    <row r="8221" customFormat="1" x14ac:dyDescent="0.2"/>
    <row r="8222" customFormat="1" x14ac:dyDescent="0.2"/>
    <row r="8223" customFormat="1" x14ac:dyDescent="0.2"/>
    <row r="8224" customFormat="1" x14ac:dyDescent="0.2"/>
    <row r="8225" customFormat="1" x14ac:dyDescent="0.2"/>
    <row r="8226" customFormat="1" x14ac:dyDescent="0.2"/>
    <row r="8227" customFormat="1" x14ac:dyDescent="0.2"/>
    <row r="8228" customFormat="1" x14ac:dyDescent="0.2"/>
    <row r="8229" customFormat="1" x14ac:dyDescent="0.2"/>
    <row r="8230" customFormat="1" x14ac:dyDescent="0.2"/>
    <row r="8231" customFormat="1" x14ac:dyDescent="0.2"/>
    <row r="8232" customFormat="1" x14ac:dyDescent="0.2"/>
    <row r="8233" customFormat="1" x14ac:dyDescent="0.2"/>
    <row r="8234" customFormat="1" x14ac:dyDescent="0.2"/>
    <row r="8235" customFormat="1" x14ac:dyDescent="0.2"/>
    <row r="8236" customFormat="1" x14ac:dyDescent="0.2"/>
    <row r="8237" customFormat="1" x14ac:dyDescent="0.2"/>
    <row r="8238" customFormat="1" x14ac:dyDescent="0.2"/>
    <row r="8239" customFormat="1" x14ac:dyDescent="0.2"/>
    <row r="8240" customFormat="1" x14ac:dyDescent="0.2"/>
    <row r="8241" customFormat="1" x14ac:dyDescent="0.2"/>
    <row r="8242" customFormat="1" x14ac:dyDescent="0.2"/>
    <row r="8243" customFormat="1" x14ac:dyDescent="0.2"/>
    <row r="8244" customFormat="1" x14ac:dyDescent="0.2"/>
    <row r="8245" customFormat="1" x14ac:dyDescent="0.2"/>
    <row r="8246" customFormat="1" x14ac:dyDescent="0.2"/>
    <row r="8247" customFormat="1" x14ac:dyDescent="0.2"/>
    <row r="8248" customFormat="1" x14ac:dyDescent="0.2"/>
    <row r="8249" customFormat="1" x14ac:dyDescent="0.2"/>
    <row r="8250" customFormat="1" x14ac:dyDescent="0.2"/>
    <row r="8251" customFormat="1" x14ac:dyDescent="0.2"/>
    <row r="8252" customFormat="1" x14ac:dyDescent="0.2"/>
    <row r="8253" customFormat="1" x14ac:dyDescent="0.2"/>
    <row r="8254" customFormat="1" x14ac:dyDescent="0.2"/>
    <row r="8255" customFormat="1" x14ac:dyDescent="0.2"/>
    <row r="8256" customFormat="1" x14ac:dyDescent="0.2"/>
    <row r="8257" customFormat="1" x14ac:dyDescent="0.2"/>
    <row r="8258" customFormat="1" x14ac:dyDescent="0.2"/>
    <row r="8259" customFormat="1" x14ac:dyDescent="0.2"/>
    <row r="8260" customFormat="1" x14ac:dyDescent="0.2"/>
    <row r="8261" customFormat="1" x14ac:dyDescent="0.2"/>
    <row r="8262" customFormat="1" x14ac:dyDescent="0.2"/>
    <row r="8263" customFormat="1" x14ac:dyDescent="0.2"/>
    <row r="8264" customFormat="1" x14ac:dyDescent="0.2"/>
    <row r="8265" customFormat="1" x14ac:dyDescent="0.2"/>
    <row r="8266" customFormat="1" x14ac:dyDescent="0.2"/>
    <row r="8267" customFormat="1" x14ac:dyDescent="0.2"/>
    <row r="8268" customFormat="1" x14ac:dyDescent="0.2"/>
    <row r="8269" customFormat="1" x14ac:dyDescent="0.2"/>
    <row r="8270" customFormat="1" x14ac:dyDescent="0.2"/>
    <row r="8271" customFormat="1" x14ac:dyDescent="0.2"/>
    <row r="8272" customFormat="1" x14ac:dyDescent="0.2"/>
    <row r="8273" customFormat="1" x14ac:dyDescent="0.2"/>
    <row r="8274" customFormat="1" x14ac:dyDescent="0.2"/>
    <row r="8275" customFormat="1" x14ac:dyDescent="0.2"/>
    <row r="8276" customFormat="1" x14ac:dyDescent="0.2"/>
    <row r="8277" customFormat="1" x14ac:dyDescent="0.2"/>
    <row r="8278" customFormat="1" x14ac:dyDescent="0.2"/>
    <row r="8279" customFormat="1" x14ac:dyDescent="0.2"/>
    <row r="8280" customFormat="1" x14ac:dyDescent="0.2"/>
    <row r="8281" customFormat="1" x14ac:dyDescent="0.2"/>
    <row r="8282" customFormat="1" x14ac:dyDescent="0.2"/>
    <row r="8283" customFormat="1" x14ac:dyDescent="0.2"/>
    <row r="8284" customFormat="1" x14ac:dyDescent="0.2"/>
    <row r="8285" customFormat="1" x14ac:dyDescent="0.2"/>
    <row r="8286" customFormat="1" x14ac:dyDescent="0.2"/>
    <row r="8287" customFormat="1" x14ac:dyDescent="0.2"/>
    <row r="8288" customFormat="1" x14ac:dyDescent="0.2"/>
    <row r="8289" customFormat="1" x14ac:dyDescent="0.2"/>
    <row r="8290" customFormat="1" x14ac:dyDescent="0.2"/>
    <row r="8291" customFormat="1" x14ac:dyDescent="0.2"/>
    <row r="8292" customFormat="1" x14ac:dyDescent="0.2"/>
    <row r="8293" customFormat="1" x14ac:dyDescent="0.2"/>
    <row r="8294" customFormat="1" x14ac:dyDescent="0.2"/>
    <row r="8295" customFormat="1" x14ac:dyDescent="0.2"/>
    <row r="8296" customFormat="1" x14ac:dyDescent="0.2"/>
    <row r="8297" customFormat="1" x14ac:dyDescent="0.2"/>
    <row r="8298" customFormat="1" x14ac:dyDescent="0.2"/>
    <row r="8299" customFormat="1" x14ac:dyDescent="0.2"/>
    <row r="8300" customFormat="1" x14ac:dyDescent="0.2"/>
    <row r="8301" customFormat="1" x14ac:dyDescent="0.2"/>
    <row r="8302" customFormat="1" x14ac:dyDescent="0.2"/>
    <row r="8303" customFormat="1" x14ac:dyDescent="0.2"/>
    <row r="8304" customFormat="1" x14ac:dyDescent="0.2"/>
    <row r="8305" customFormat="1" x14ac:dyDescent="0.2"/>
    <row r="8306" customFormat="1" x14ac:dyDescent="0.2"/>
    <row r="8307" customFormat="1" x14ac:dyDescent="0.2"/>
    <row r="8308" customFormat="1" x14ac:dyDescent="0.2"/>
    <row r="8309" customFormat="1" x14ac:dyDescent="0.2"/>
    <row r="8310" customFormat="1" x14ac:dyDescent="0.2"/>
    <row r="8311" customFormat="1" x14ac:dyDescent="0.2"/>
    <row r="8312" customFormat="1" x14ac:dyDescent="0.2"/>
    <row r="8313" customFormat="1" x14ac:dyDescent="0.2"/>
    <row r="8314" customFormat="1" x14ac:dyDescent="0.2"/>
    <row r="8315" customFormat="1" x14ac:dyDescent="0.2"/>
    <row r="8316" customFormat="1" x14ac:dyDescent="0.2"/>
    <row r="8317" customFormat="1" x14ac:dyDescent="0.2"/>
    <row r="8318" customFormat="1" x14ac:dyDescent="0.2"/>
    <row r="8319" customFormat="1" x14ac:dyDescent="0.2"/>
    <row r="8320" customFormat="1" x14ac:dyDescent="0.2"/>
    <row r="8321" customFormat="1" x14ac:dyDescent="0.2"/>
    <row r="8322" customFormat="1" x14ac:dyDescent="0.2"/>
    <row r="8323" customFormat="1" x14ac:dyDescent="0.2"/>
    <row r="8324" customFormat="1" x14ac:dyDescent="0.2"/>
    <row r="8325" customFormat="1" x14ac:dyDescent="0.2"/>
    <row r="8326" customFormat="1" x14ac:dyDescent="0.2"/>
    <row r="8327" customFormat="1" x14ac:dyDescent="0.2"/>
    <row r="8328" customFormat="1" x14ac:dyDescent="0.2"/>
    <row r="8329" customFormat="1" x14ac:dyDescent="0.2"/>
    <row r="8330" customFormat="1" x14ac:dyDescent="0.2"/>
    <row r="8331" customFormat="1" x14ac:dyDescent="0.2"/>
    <row r="8332" customFormat="1" x14ac:dyDescent="0.2"/>
    <row r="8333" customFormat="1" x14ac:dyDescent="0.2"/>
    <row r="8334" customFormat="1" x14ac:dyDescent="0.2"/>
    <row r="8335" customFormat="1" x14ac:dyDescent="0.2"/>
    <row r="8336" customFormat="1" x14ac:dyDescent="0.2"/>
    <row r="8337" customFormat="1" x14ac:dyDescent="0.2"/>
    <row r="8338" customFormat="1" x14ac:dyDescent="0.2"/>
    <row r="8339" customFormat="1" x14ac:dyDescent="0.2"/>
    <row r="8340" customFormat="1" x14ac:dyDescent="0.2"/>
    <row r="8341" customFormat="1" x14ac:dyDescent="0.2"/>
    <row r="8342" customFormat="1" x14ac:dyDescent="0.2"/>
    <row r="8343" customFormat="1" x14ac:dyDescent="0.2"/>
    <row r="8344" customFormat="1" x14ac:dyDescent="0.2"/>
    <row r="8345" customFormat="1" x14ac:dyDescent="0.2"/>
    <row r="8346" customFormat="1" x14ac:dyDescent="0.2"/>
    <row r="8347" customFormat="1" x14ac:dyDescent="0.2"/>
    <row r="8348" customFormat="1" x14ac:dyDescent="0.2"/>
    <row r="8349" customFormat="1" x14ac:dyDescent="0.2"/>
    <row r="8350" customFormat="1" x14ac:dyDescent="0.2"/>
    <row r="8351" customFormat="1" x14ac:dyDescent="0.2"/>
    <row r="8352" customFormat="1" x14ac:dyDescent="0.2"/>
    <row r="8353" customFormat="1" x14ac:dyDescent="0.2"/>
    <row r="8354" customFormat="1" x14ac:dyDescent="0.2"/>
    <row r="8355" customFormat="1" x14ac:dyDescent="0.2"/>
    <row r="8356" customFormat="1" x14ac:dyDescent="0.2"/>
    <row r="8357" customFormat="1" x14ac:dyDescent="0.2"/>
    <row r="8358" customFormat="1" x14ac:dyDescent="0.2"/>
    <row r="8359" customFormat="1" x14ac:dyDescent="0.2"/>
    <row r="8360" customFormat="1" x14ac:dyDescent="0.2"/>
    <row r="8361" customFormat="1" x14ac:dyDescent="0.2"/>
    <row r="8362" customFormat="1" x14ac:dyDescent="0.2"/>
    <row r="8363" customFormat="1" x14ac:dyDescent="0.2"/>
    <row r="8364" customFormat="1" x14ac:dyDescent="0.2"/>
    <row r="8365" customFormat="1" x14ac:dyDescent="0.2"/>
    <row r="8366" customFormat="1" x14ac:dyDescent="0.2"/>
    <row r="8367" customFormat="1" x14ac:dyDescent="0.2"/>
    <row r="8368" customFormat="1" x14ac:dyDescent="0.2"/>
    <row r="8369" customFormat="1" x14ac:dyDescent="0.2"/>
    <row r="8370" customFormat="1" x14ac:dyDescent="0.2"/>
    <row r="8371" customFormat="1" x14ac:dyDescent="0.2"/>
    <row r="8372" customFormat="1" x14ac:dyDescent="0.2"/>
    <row r="8373" customFormat="1" x14ac:dyDescent="0.2"/>
    <row r="8374" customFormat="1" x14ac:dyDescent="0.2"/>
    <row r="8375" customFormat="1" x14ac:dyDescent="0.2"/>
    <row r="8376" customFormat="1" x14ac:dyDescent="0.2"/>
    <row r="8377" customFormat="1" x14ac:dyDescent="0.2"/>
    <row r="8378" customFormat="1" x14ac:dyDescent="0.2"/>
    <row r="8379" customFormat="1" x14ac:dyDescent="0.2"/>
    <row r="8380" customFormat="1" x14ac:dyDescent="0.2"/>
    <row r="8381" customFormat="1" x14ac:dyDescent="0.2"/>
    <row r="8382" customFormat="1" x14ac:dyDescent="0.2"/>
    <row r="8383" customFormat="1" x14ac:dyDescent="0.2"/>
    <row r="8384" customFormat="1" x14ac:dyDescent="0.2"/>
    <row r="8385" customFormat="1" x14ac:dyDescent="0.2"/>
    <row r="8386" customFormat="1" x14ac:dyDescent="0.2"/>
    <row r="8387" customFormat="1" x14ac:dyDescent="0.2"/>
    <row r="8388" customFormat="1" x14ac:dyDescent="0.2"/>
    <row r="8389" customFormat="1" x14ac:dyDescent="0.2"/>
    <row r="8390" customFormat="1" x14ac:dyDescent="0.2"/>
    <row r="8391" customFormat="1" x14ac:dyDescent="0.2"/>
    <row r="8392" customFormat="1" x14ac:dyDescent="0.2"/>
    <row r="8393" customFormat="1" x14ac:dyDescent="0.2"/>
    <row r="8394" customFormat="1" x14ac:dyDescent="0.2"/>
    <row r="8395" customFormat="1" x14ac:dyDescent="0.2"/>
    <row r="8396" customFormat="1" x14ac:dyDescent="0.2"/>
    <row r="8397" customFormat="1" x14ac:dyDescent="0.2"/>
    <row r="8398" customFormat="1" x14ac:dyDescent="0.2"/>
    <row r="8399" customFormat="1" x14ac:dyDescent="0.2"/>
    <row r="8400" customFormat="1" x14ac:dyDescent="0.2"/>
    <row r="8401" customFormat="1" x14ac:dyDescent="0.2"/>
    <row r="8402" customFormat="1" x14ac:dyDescent="0.2"/>
    <row r="8403" customFormat="1" x14ac:dyDescent="0.2"/>
    <row r="8404" customFormat="1" x14ac:dyDescent="0.2"/>
    <row r="8405" customFormat="1" x14ac:dyDescent="0.2"/>
    <row r="8406" customFormat="1" x14ac:dyDescent="0.2"/>
    <row r="8407" customFormat="1" x14ac:dyDescent="0.2"/>
    <row r="8408" customFormat="1" x14ac:dyDescent="0.2"/>
    <row r="8409" customFormat="1" x14ac:dyDescent="0.2"/>
    <row r="8410" customFormat="1" x14ac:dyDescent="0.2"/>
    <row r="8411" customFormat="1" x14ac:dyDescent="0.2"/>
    <row r="8412" customFormat="1" x14ac:dyDescent="0.2"/>
    <row r="8413" customFormat="1" x14ac:dyDescent="0.2"/>
    <row r="8414" customFormat="1" x14ac:dyDescent="0.2"/>
    <row r="8415" customFormat="1" x14ac:dyDescent="0.2"/>
    <row r="8416" customFormat="1" x14ac:dyDescent="0.2"/>
    <row r="8417" customFormat="1" x14ac:dyDescent="0.2"/>
    <row r="8418" customFormat="1" x14ac:dyDescent="0.2"/>
    <row r="8419" customFormat="1" x14ac:dyDescent="0.2"/>
    <row r="8420" customFormat="1" x14ac:dyDescent="0.2"/>
    <row r="8421" customFormat="1" x14ac:dyDescent="0.2"/>
    <row r="8422" customFormat="1" x14ac:dyDescent="0.2"/>
    <row r="8423" customFormat="1" x14ac:dyDescent="0.2"/>
    <row r="8424" customFormat="1" x14ac:dyDescent="0.2"/>
    <row r="8425" customFormat="1" x14ac:dyDescent="0.2"/>
    <row r="8426" customFormat="1" x14ac:dyDescent="0.2"/>
    <row r="8427" customFormat="1" x14ac:dyDescent="0.2"/>
    <row r="8428" customFormat="1" x14ac:dyDescent="0.2"/>
    <row r="8429" customFormat="1" x14ac:dyDescent="0.2"/>
    <row r="8430" customFormat="1" x14ac:dyDescent="0.2"/>
    <row r="8431" customFormat="1" x14ac:dyDescent="0.2"/>
    <row r="8432" customFormat="1" x14ac:dyDescent="0.2"/>
    <row r="8433" customFormat="1" x14ac:dyDescent="0.2"/>
    <row r="8434" customFormat="1" x14ac:dyDescent="0.2"/>
    <row r="8435" customFormat="1" x14ac:dyDescent="0.2"/>
    <row r="8436" customFormat="1" x14ac:dyDescent="0.2"/>
    <row r="8437" customFormat="1" x14ac:dyDescent="0.2"/>
    <row r="8438" customFormat="1" x14ac:dyDescent="0.2"/>
    <row r="8439" customFormat="1" x14ac:dyDescent="0.2"/>
    <row r="8440" customFormat="1" x14ac:dyDescent="0.2"/>
    <row r="8441" customFormat="1" x14ac:dyDescent="0.2"/>
    <row r="8442" customFormat="1" x14ac:dyDescent="0.2"/>
    <row r="8443" customFormat="1" x14ac:dyDescent="0.2"/>
    <row r="8444" customFormat="1" x14ac:dyDescent="0.2"/>
    <row r="8445" customFormat="1" x14ac:dyDescent="0.2"/>
    <row r="8446" customFormat="1" x14ac:dyDescent="0.2"/>
    <row r="8447" customFormat="1" x14ac:dyDescent="0.2"/>
    <row r="8448" customFormat="1" x14ac:dyDescent="0.2"/>
    <row r="8449" customFormat="1" x14ac:dyDescent="0.2"/>
    <row r="8450" customFormat="1" x14ac:dyDescent="0.2"/>
    <row r="8451" customFormat="1" x14ac:dyDescent="0.2"/>
    <row r="8452" customFormat="1" x14ac:dyDescent="0.2"/>
    <row r="8453" customFormat="1" x14ac:dyDescent="0.2"/>
    <row r="8454" customFormat="1" x14ac:dyDescent="0.2"/>
    <row r="8455" customFormat="1" x14ac:dyDescent="0.2"/>
    <row r="8456" customFormat="1" x14ac:dyDescent="0.2"/>
    <row r="8457" customFormat="1" x14ac:dyDescent="0.2"/>
    <row r="8458" customFormat="1" x14ac:dyDescent="0.2"/>
    <row r="8459" customFormat="1" x14ac:dyDescent="0.2"/>
    <row r="8460" customFormat="1" x14ac:dyDescent="0.2"/>
    <row r="8461" customFormat="1" x14ac:dyDescent="0.2"/>
    <row r="8462" customFormat="1" x14ac:dyDescent="0.2"/>
    <row r="8463" customFormat="1" x14ac:dyDescent="0.2"/>
    <row r="8464" customFormat="1" x14ac:dyDescent="0.2"/>
    <row r="8465" customFormat="1" x14ac:dyDescent="0.2"/>
    <row r="8466" customFormat="1" x14ac:dyDescent="0.2"/>
    <row r="8467" customFormat="1" x14ac:dyDescent="0.2"/>
    <row r="8468" customFormat="1" x14ac:dyDescent="0.2"/>
    <row r="8469" customFormat="1" x14ac:dyDescent="0.2"/>
    <row r="8470" customFormat="1" x14ac:dyDescent="0.2"/>
    <row r="8471" customFormat="1" x14ac:dyDescent="0.2"/>
    <row r="8472" customFormat="1" x14ac:dyDescent="0.2"/>
    <row r="8473" customFormat="1" x14ac:dyDescent="0.2"/>
    <row r="8474" customFormat="1" x14ac:dyDescent="0.2"/>
    <row r="8475" customFormat="1" x14ac:dyDescent="0.2"/>
    <row r="8476" customFormat="1" x14ac:dyDescent="0.2"/>
    <row r="8477" customFormat="1" x14ac:dyDescent="0.2"/>
    <row r="8478" customFormat="1" x14ac:dyDescent="0.2"/>
    <row r="8479" customFormat="1" x14ac:dyDescent="0.2"/>
    <row r="8480" customFormat="1" x14ac:dyDescent="0.2"/>
    <row r="8481" customFormat="1" x14ac:dyDescent="0.2"/>
    <row r="8482" customFormat="1" x14ac:dyDescent="0.2"/>
    <row r="8483" customFormat="1" x14ac:dyDescent="0.2"/>
    <row r="8484" customFormat="1" x14ac:dyDescent="0.2"/>
    <row r="8485" customFormat="1" x14ac:dyDescent="0.2"/>
    <row r="8486" customFormat="1" x14ac:dyDescent="0.2"/>
    <row r="8487" customFormat="1" x14ac:dyDescent="0.2"/>
    <row r="8488" customFormat="1" x14ac:dyDescent="0.2"/>
    <row r="8489" customFormat="1" x14ac:dyDescent="0.2"/>
    <row r="8490" customFormat="1" x14ac:dyDescent="0.2"/>
    <row r="8491" customFormat="1" x14ac:dyDescent="0.2"/>
    <row r="8492" customFormat="1" x14ac:dyDescent="0.2"/>
    <row r="8493" customFormat="1" x14ac:dyDescent="0.2"/>
    <row r="8494" customFormat="1" x14ac:dyDescent="0.2"/>
    <row r="8495" customFormat="1" x14ac:dyDescent="0.2"/>
    <row r="8496" customFormat="1" x14ac:dyDescent="0.2"/>
    <row r="8497" customFormat="1" x14ac:dyDescent="0.2"/>
    <row r="8498" customFormat="1" x14ac:dyDescent="0.2"/>
    <row r="8499" customFormat="1" x14ac:dyDescent="0.2"/>
    <row r="8500" customFormat="1" x14ac:dyDescent="0.2"/>
    <row r="8501" customFormat="1" x14ac:dyDescent="0.2"/>
    <row r="8502" customFormat="1" x14ac:dyDescent="0.2"/>
    <row r="8503" customFormat="1" x14ac:dyDescent="0.2"/>
    <row r="8504" customFormat="1" x14ac:dyDescent="0.2"/>
    <row r="8505" customFormat="1" x14ac:dyDescent="0.2"/>
    <row r="8506" customFormat="1" x14ac:dyDescent="0.2"/>
    <row r="8507" customFormat="1" x14ac:dyDescent="0.2"/>
    <row r="8508" customFormat="1" x14ac:dyDescent="0.2"/>
    <row r="8509" customFormat="1" x14ac:dyDescent="0.2"/>
    <row r="8510" customFormat="1" x14ac:dyDescent="0.2"/>
    <row r="8511" customFormat="1" x14ac:dyDescent="0.2"/>
    <row r="8512" customFormat="1" x14ac:dyDescent="0.2"/>
    <row r="8513" customFormat="1" x14ac:dyDescent="0.2"/>
    <row r="8514" customFormat="1" x14ac:dyDescent="0.2"/>
    <row r="8515" customFormat="1" x14ac:dyDescent="0.2"/>
    <row r="8516" customFormat="1" x14ac:dyDescent="0.2"/>
    <row r="8517" customFormat="1" x14ac:dyDescent="0.2"/>
    <row r="8518" customFormat="1" x14ac:dyDescent="0.2"/>
    <row r="8519" customFormat="1" x14ac:dyDescent="0.2"/>
    <row r="8520" customFormat="1" x14ac:dyDescent="0.2"/>
    <row r="8521" customFormat="1" x14ac:dyDescent="0.2"/>
    <row r="8522" customFormat="1" x14ac:dyDescent="0.2"/>
    <row r="8523" customFormat="1" x14ac:dyDescent="0.2"/>
    <row r="8524" customFormat="1" x14ac:dyDescent="0.2"/>
    <row r="8525" customFormat="1" x14ac:dyDescent="0.2"/>
    <row r="8526" customFormat="1" x14ac:dyDescent="0.2"/>
    <row r="8527" customFormat="1" x14ac:dyDescent="0.2"/>
    <row r="8528" customFormat="1" x14ac:dyDescent="0.2"/>
    <row r="8529" customFormat="1" x14ac:dyDescent="0.2"/>
    <row r="8530" customFormat="1" x14ac:dyDescent="0.2"/>
    <row r="8531" customFormat="1" x14ac:dyDescent="0.2"/>
    <row r="8532" customFormat="1" x14ac:dyDescent="0.2"/>
    <row r="8533" customFormat="1" x14ac:dyDescent="0.2"/>
    <row r="8534" customFormat="1" x14ac:dyDescent="0.2"/>
    <row r="8535" customFormat="1" x14ac:dyDescent="0.2"/>
    <row r="8536" customFormat="1" x14ac:dyDescent="0.2"/>
    <row r="8537" customFormat="1" x14ac:dyDescent="0.2"/>
    <row r="8538" customFormat="1" x14ac:dyDescent="0.2"/>
    <row r="8539" customFormat="1" x14ac:dyDescent="0.2"/>
    <row r="8540" customFormat="1" x14ac:dyDescent="0.2"/>
    <row r="8541" customFormat="1" x14ac:dyDescent="0.2"/>
    <row r="8542" customFormat="1" x14ac:dyDescent="0.2"/>
    <row r="8543" customFormat="1" x14ac:dyDescent="0.2"/>
    <row r="8544" customFormat="1" x14ac:dyDescent="0.2"/>
    <row r="8545" customFormat="1" x14ac:dyDescent="0.2"/>
    <row r="8546" customFormat="1" x14ac:dyDescent="0.2"/>
    <row r="8547" customFormat="1" x14ac:dyDescent="0.2"/>
    <row r="8548" customFormat="1" x14ac:dyDescent="0.2"/>
    <row r="8549" customFormat="1" x14ac:dyDescent="0.2"/>
    <row r="8550" customFormat="1" x14ac:dyDescent="0.2"/>
    <row r="8551" customFormat="1" x14ac:dyDescent="0.2"/>
    <row r="8552" customFormat="1" x14ac:dyDescent="0.2"/>
    <row r="8553" customFormat="1" x14ac:dyDescent="0.2"/>
    <row r="8554" customFormat="1" x14ac:dyDescent="0.2"/>
    <row r="8555" customFormat="1" x14ac:dyDescent="0.2"/>
    <row r="8556" customFormat="1" x14ac:dyDescent="0.2"/>
    <row r="8557" customFormat="1" x14ac:dyDescent="0.2"/>
    <row r="8558" customFormat="1" x14ac:dyDescent="0.2"/>
    <row r="8559" customFormat="1" x14ac:dyDescent="0.2"/>
    <row r="8560" customFormat="1" x14ac:dyDescent="0.2"/>
    <row r="8561" customFormat="1" x14ac:dyDescent="0.2"/>
    <row r="8562" customFormat="1" x14ac:dyDescent="0.2"/>
    <row r="8563" customFormat="1" x14ac:dyDescent="0.2"/>
    <row r="8564" customFormat="1" x14ac:dyDescent="0.2"/>
    <row r="8565" customFormat="1" x14ac:dyDescent="0.2"/>
    <row r="8566" customFormat="1" x14ac:dyDescent="0.2"/>
    <row r="8567" customFormat="1" x14ac:dyDescent="0.2"/>
    <row r="8568" customFormat="1" x14ac:dyDescent="0.2"/>
    <row r="8569" customFormat="1" x14ac:dyDescent="0.2"/>
    <row r="8570" customFormat="1" x14ac:dyDescent="0.2"/>
    <row r="8571" customFormat="1" x14ac:dyDescent="0.2"/>
    <row r="8572" customFormat="1" x14ac:dyDescent="0.2"/>
    <row r="8573" customFormat="1" x14ac:dyDescent="0.2"/>
    <row r="8574" customFormat="1" x14ac:dyDescent="0.2"/>
    <row r="8575" customFormat="1" x14ac:dyDescent="0.2"/>
    <row r="8576" customFormat="1" x14ac:dyDescent="0.2"/>
    <row r="8577" customFormat="1" x14ac:dyDescent="0.2"/>
    <row r="8578" customFormat="1" x14ac:dyDescent="0.2"/>
    <row r="8579" customFormat="1" x14ac:dyDescent="0.2"/>
    <row r="8580" customFormat="1" x14ac:dyDescent="0.2"/>
    <row r="8581" customFormat="1" x14ac:dyDescent="0.2"/>
    <row r="8582" customFormat="1" x14ac:dyDescent="0.2"/>
    <row r="8583" customFormat="1" x14ac:dyDescent="0.2"/>
    <row r="8584" customFormat="1" x14ac:dyDescent="0.2"/>
    <row r="8585" customFormat="1" x14ac:dyDescent="0.2"/>
    <row r="8586" customFormat="1" x14ac:dyDescent="0.2"/>
    <row r="8587" customFormat="1" x14ac:dyDescent="0.2"/>
    <row r="8588" customFormat="1" x14ac:dyDescent="0.2"/>
    <row r="8589" customFormat="1" x14ac:dyDescent="0.2"/>
    <row r="8590" customFormat="1" x14ac:dyDescent="0.2"/>
    <row r="8591" customFormat="1" x14ac:dyDescent="0.2"/>
    <row r="8592" customFormat="1" x14ac:dyDescent="0.2"/>
    <row r="8593" customFormat="1" x14ac:dyDescent="0.2"/>
    <row r="8594" customFormat="1" x14ac:dyDescent="0.2"/>
    <row r="8595" customFormat="1" x14ac:dyDescent="0.2"/>
    <row r="8596" customFormat="1" x14ac:dyDescent="0.2"/>
    <row r="8597" customFormat="1" x14ac:dyDescent="0.2"/>
    <row r="8598" customFormat="1" x14ac:dyDescent="0.2"/>
    <row r="8599" customFormat="1" x14ac:dyDescent="0.2"/>
    <row r="8600" customFormat="1" x14ac:dyDescent="0.2"/>
    <row r="8601" customFormat="1" x14ac:dyDescent="0.2"/>
    <row r="8602" customFormat="1" x14ac:dyDescent="0.2"/>
    <row r="8603" customFormat="1" x14ac:dyDescent="0.2"/>
    <row r="8604" customFormat="1" x14ac:dyDescent="0.2"/>
    <row r="8605" customFormat="1" x14ac:dyDescent="0.2"/>
    <row r="8606" customFormat="1" x14ac:dyDescent="0.2"/>
    <row r="8607" customFormat="1" x14ac:dyDescent="0.2"/>
    <row r="8608" customFormat="1" x14ac:dyDescent="0.2"/>
    <row r="8609" customFormat="1" x14ac:dyDescent="0.2"/>
    <row r="8610" customFormat="1" x14ac:dyDescent="0.2"/>
    <row r="8611" customFormat="1" x14ac:dyDescent="0.2"/>
    <row r="8612" customFormat="1" x14ac:dyDescent="0.2"/>
    <row r="8613" customFormat="1" x14ac:dyDescent="0.2"/>
    <row r="8614" customFormat="1" x14ac:dyDescent="0.2"/>
    <row r="8615" customFormat="1" x14ac:dyDescent="0.2"/>
    <row r="8616" customFormat="1" x14ac:dyDescent="0.2"/>
    <row r="8617" customFormat="1" x14ac:dyDescent="0.2"/>
    <row r="8618" customFormat="1" x14ac:dyDescent="0.2"/>
    <row r="8619" customFormat="1" x14ac:dyDescent="0.2"/>
    <row r="8620" customFormat="1" x14ac:dyDescent="0.2"/>
    <row r="8621" customFormat="1" x14ac:dyDescent="0.2"/>
    <row r="8622" customFormat="1" x14ac:dyDescent="0.2"/>
    <row r="8623" customFormat="1" x14ac:dyDescent="0.2"/>
    <row r="8624" customFormat="1" x14ac:dyDescent="0.2"/>
    <row r="8625" customFormat="1" x14ac:dyDescent="0.2"/>
    <row r="8626" customFormat="1" x14ac:dyDescent="0.2"/>
    <row r="8627" customFormat="1" x14ac:dyDescent="0.2"/>
    <row r="8628" customFormat="1" x14ac:dyDescent="0.2"/>
    <row r="8629" customFormat="1" x14ac:dyDescent="0.2"/>
    <row r="8630" customFormat="1" x14ac:dyDescent="0.2"/>
    <row r="8631" customFormat="1" x14ac:dyDescent="0.2"/>
    <row r="8632" customFormat="1" x14ac:dyDescent="0.2"/>
    <row r="8633" customFormat="1" x14ac:dyDescent="0.2"/>
    <row r="8634" customFormat="1" x14ac:dyDescent="0.2"/>
    <row r="8635" customFormat="1" x14ac:dyDescent="0.2"/>
    <row r="8636" customFormat="1" x14ac:dyDescent="0.2"/>
    <row r="8637" customFormat="1" x14ac:dyDescent="0.2"/>
    <row r="8638" customFormat="1" x14ac:dyDescent="0.2"/>
    <row r="8639" customFormat="1" x14ac:dyDescent="0.2"/>
    <row r="8640" customFormat="1" x14ac:dyDescent="0.2"/>
    <row r="8641" customFormat="1" x14ac:dyDescent="0.2"/>
    <row r="8642" customFormat="1" x14ac:dyDescent="0.2"/>
    <row r="8643" customFormat="1" x14ac:dyDescent="0.2"/>
    <row r="8644" customFormat="1" x14ac:dyDescent="0.2"/>
    <row r="8645" customFormat="1" x14ac:dyDescent="0.2"/>
    <row r="8646" customFormat="1" x14ac:dyDescent="0.2"/>
    <row r="8647" customFormat="1" x14ac:dyDescent="0.2"/>
    <row r="8648" customFormat="1" x14ac:dyDescent="0.2"/>
    <row r="8649" customFormat="1" x14ac:dyDescent="0.2"/>
    <row r="8650" customFormat="1" x14ac:dyDescent="0.2"/>
    <row r="8651" customFormat="1" x14ac:dyDescent="0.2"/>
    <row r="8652" customFormat="1" x14ac:dyDescent="0.2"/>
    <row r="8653" customFormat="1" x14ac:dyDescent="0.2"/>
    <row r="8654" customFormat="1" x14ac:dyDescent="0.2"/>
    <row r="8655" customFormat="1" x14ac:dyDescent="0.2"/>
    <row r="8656" customFormat="1" x14ac:dyDescent="0.2"/>
    <row r="8657" customFormat="1" x14ac:dyDescent="0.2"/>
    <row r="8658" customFormat="1" x14ac:dyDescent="0.2"/>
    <row r="8659" customFormat="1" x14ac:dyDescent="0.2"/>
    <row r="8660" customFormat="1" x14ac:dyDescent="0.2"/>
    <row r="8661" customFormat="1" x14ac:dyDescent="0.2"/>
    <row r="8662" customFormat="1" x14ac:dyDescent="0.2"/>
    <row r="8663" customFormat="1" x14ac:dyDescent="0.2"/>
    <row r="8664" customFormat="1" x14ac:dyDescent="0.2"/>
    <row r="8665" customFormat="1" x14ac:dyDescent="0.2"/>
    <row r="8666" customFormat="1" x14ac:dyDescent="0.2"/>
    <row r="8667" customFormat="1" x14ac:dyDescent="0.2"/>
    <row r="8668" customFormat="1" x14ac:dyDescent="0.2"/>
    <row r="8669" customFormat="1" x14ac:dyDescent="0.2"/>
    <row r="8670" customFormat="1" x14ac:dyDescent="0.2"/>
    <row r="8671" customFormat="1" x14ac:dyDescent="0.2"/>
    <row r="8672" customFormat="1" x14ac:dyDescent="0.2"/>
    <row r="8673" customFormat="1" x14ac:dyDescent="0.2"/>
    <row r="8674" customFormat="1" x14ac:dyDescent="0.2"/>
    <row r="8675" customFormat="1" x14ac:dyDescent="0.2"/>
    <row r="8676" customFormat="1" x14ac:dyDescent="0.2"/>
    <row r="8677" customFormat="1" x14ac:dyDescent="0.2"/>
    <row r="8678" customFormat="1" x14ac:dyDescent="0.2"/>
    <row r="8679" customFormat="1" x14ac:dyDescent="0.2"/>
    <row r="8680" customFormat="1" x14ac:dyDescent="0.2"/>
    <row r="8681" customFormat="1" x14ac:dyDescent="0.2"/>
    <row r="8682" customFormat="1" x14ac:dyDescent="0.2"/>
    <row r="8683" customFormat="1" x14ac:dyDescent="0.2"/>
    <row r="8684" customFormat="1" x14ac:dyDescent="0.2"/>
    <row r="8685" customFormat="1" x14ac:dyDescent="0.2"/>
    <row r="8686" customFormat="1" x14ac:dyDescent="0.2"/>
    <row r="8687" customFormat="1" x14ac:dyDescent="0.2"/>
    <row r="8688" customFormat="1" x14ac:dyDescent="0.2"/>
    <row r="8689" customFormat="1" x14ac:dyDescent="0.2"/>
    <row r="8690" customFormat="1" x14ac:dyDescent="0.2"/>
    <row r="8691" customFormat="1" x14ac:dyDescent="0.2"/>
    <row r="8692" customFormat="1" x14ac:dyDescent="0.2"/>
    <row r="8693" customFormat="1" x14ac:dyDescent="0.2"/>
    <row r="8694" customFormat="1" x14ac:dyDescent="0.2"/>
    <row r="8695" customFormat="1" x14ac:dyDescent="0.2"/>
    <row r="8696" customFormat="1" x14ac:dyDescent="0.2"/>
    <row r="8697" customFormat="1" x14ac:dyDescent="0.2"/>
    <row r="8698" customFormat="1" x14ac:dyDescent="0.2"/>
    <row r="8699" customFormat="1" x14ac:dyDescent="0.2"/>
    <row r="8700" customFormat="1" x14ac:dyDescent="0.2"/>
    <row r="8701" customFormat="1" x14ac:dyDescent="0.2"/>
    <row r="8702" customFormat="1" x14ac:dyDescent="0.2"/>
    <row r="8703" customFormat="1" x14ac:dyDescent="0.2"/>
    <row r="8704" customFormat="1" x14ac:dyDescent="0.2"/>
    <row r="8705" customFormat="1" x14ac:dyDescent="0.2"/>
    <row r="8706" customFormat="1" x14ac:dyDescent="0.2"/>
    <row r="8707" customFormat="1" x14ac:dyDescent="0.2"/>
    <row r="8708" customFormat="1" x14ac:dyDescent="0.2"/>
    <row r="8709" customFormat="1" x14ac:dyDescent="0.2"/>
    <row r="8710" customFormat="1" x14ac:dyDescent="0.2"/>
    <row r="8711" customFormat="1" x14ac:dyDescent="0.2"/>
    <row r="8712" customFormat="1" x14ac:dyDescent="0.2"/>
    <row r="8713" customFormat="1" x14ac:dyDescent="0.2"/>
    <row r="8714" customFormat="1" x14ac:dyDescent="0.2"/>
    <row r="8715" customFormat="1" x14ac:dyDescent="0.2"/>
    <row r="8716" customFormat="1" x14ac:dyDescent="0.2"/>
    <row r="8717" customFormat="1" x14ac:dyDescent="0.2"/>
    <row r="8718" customFormat="1" x14ac:dyDescent="0.2"/>
    <row r="8719" customFormat="1" x14ac:dyDescent="0.2"/>
    <row r="8720" customFormat="1" x14ac:dyDescent="0.2"/>
    <row r="8721" customFormat="1" x14ac:dyDescent="0.2"/>
    <row r="8722" customFormat="1" x14ac:dyDescent="0.2"/>
    <row r="8723" customFormat="1" x14ac:dyDescent="0.2"/>
    <row r="8724" customFormat="1" x14ac:dyDescent="0.2"/>
    <row r="8725" customFormat="1" x14ac:dyDescent="0.2"/>
    <row r="8726" customFormat="1" x14ac:dyDescent="0.2"/>
    <row r="8727" customFormat="1" x14ac:dyDescent="0.2"/>
    <row r="8728" customFormat="1" x14ac:dyDescent="0.2"/>
    <row r="8729" customFormat="1" x14ac:dyDescent="0.2"/>
    <row r="8730" customFormat="1" x14ac:dyDescent="0.2"/>
    <row r="8731" customFormat="1" x14ac:dyDescent="0.2"/>
    <row r="8732" customFormat="1" x14ac:dyDescent="0.2"/>
    <row r="8733" customFormat="1" x14ac:dyDescent="0.2"/>
    <row r="8734" customFormat="1" x14ac:dyDescent="0.2"/>
    <row r="8735" customFormat="1" x14ac:dyDescent="0.2"/>
    <row r="8736" customFormat="1" x14ac:dyDescent="0.2"/>
    <row r="8737" customFormat="1" x14ac:dyDescent="0.2"/>
    <row r="8738" customFormat="1" x14ac:dyDescent="0.2"/>
    <row r="8739" customFormat="1" x14ac:dyDescent="0.2"/>
    <row r="8740" customFormat="1" x14ac:dyDescent="0.2"/>
    <row r="8741" customFormat="1" x14ac:dyDescent="0.2"/>
    <row r="8742" customFormat="1" x14ac:dyDescent="0.2"/>
    <row r="8743" customFormat="1" x14ac:dyDescent="0.2"/>
    <row r="8744" customFormat="1" x14ac:dyDescent="0.2"/>
    <row r="8745" customFormat="1" x14ac:dyDescent="0.2"/>
    <row r="8746" customFormat="1" x14ac:dyDescent="0.2"/>
    <row r="8747" customFormat="1" x14ac:dyDescent="0.2"/>
    <row r="8748" customFormat="1" x14ac:dyDescent="0.2"/>
    <row r="8749" customFormat="1" x14ac:dyDescent="0.2"/>
    <row r="8750" customFormat="1" x14ac:dyDescent="0.2"/>
    <row r="8751" customFormat="1" x14ac:dyDescent="0.2"/>
    <row r="8752" customFormat="1" x14ac:dyDescent="0.2"/>
    <row r="8753" customFormat="1" x14ac:dyDescent="0.2"/>
    <row r="8754" customFormat="1" x14ac:dyDescent="0.2"/>
    <row r="8755" customFormat="1" x14ac:dyDescent="0.2"/>
    <row r="8756" customFormat="1" x14ac:dyDescent="0.2"/>
    <row r="8757" customFormat="1" x14ac:dyDescent="0.2"/>
    <row r="8758" customFormat="1" x14ac:dyDescent="0.2"/>
    <row r="8759" customFormat="1" x14ac:dyDescent="0.2"/>
    <row r="8760" customFormat="1" x14ac:dyDescent="0.2"/>
    <row r="8761" customFormat="1" x14ac:dyDescent="0.2"/>
    <row r="8762" customFormat="1" x14ac:dyDescent="0.2"/>
    <row r="8763" customFormat="1" x14ac:dyDescent="0.2"/>
    <row r="8764" customFormat="1" x14ac:dyDescent="0.2"/>
    <row r="8765" customFormat="1" x14ac:dyDescent="0.2"/>
    <row r="8766" customFormat="1" x14ac:dyDescent="0.2"/>
    <row r="8767" customFormat="1" x14ac:dyDescent="0.2"/>
    <row r="8768" customFormat="1" x14ac:dyDescent="0.2"/>
    <row r="8769" customFormat="1" x14ac:dyDescent="0.2"/>
    <row r="8770" customFormat="1" x14ac:dyDescent="0.2"/>
    <row r="8771" customFormat="1" x14ac:dyDescent="0.2"/>
    <row r="8772" customFormat="1" x14ac:dyDescent="0.2"/>
    <row r="8773" customFormat="1" x14ac:dyDescent="0.2"/>
    <row r="8774" customFormat="1" x14ac:dyDescent="0.2"/>
    <row r="8775" customFormat="1" x14ac:dyDescent="0.2"/>
    <row r="8776" customFormat="1" x14ac:dyDescent="0.2"/>
    <row r="8777" customFormat="1" x14ac:dyDescent="0.2"/>
    <row r="8778" customFormat="1" x14ac:dyDescent="0.2"/>
    <row r="8779" customFormat="1" x14ac:dyDescent="0.2"/>
    <row r="8780" customFormat="1" x14ac:dyDescent="0.2"/>
    <row r="8781" customFormat="1" x14ac:dyDescent="0.2"/>
    <row r="8782" customFormat="1" x14ac:dyDescent="0.2"/>
    <row r="8783" customFormat="1" x14ac:dyDescent="0.2"/>
    <row r="8784" customFormat="1" x14ac:dyDescent="0.2"/>
    <row r="8785" customFormat="1" x14ac:dyDescent="0.2"/>
    <row r="8786" customFormat="1" x14ac:dyDescent="0.2"/>
    <row r="8787" customFormat="1" x14ac:dyDescent="0.2"/>
    <row r="8788" customFormat="1" x14ac:dyDescent="0.2"/>
    <row r="8789" customFormat="1" x14ac:dyDescent="0.2"/>
    <row r="8790" customFormat="1" x14ac:dyDescent="0.2"/>
    <row r="8791" customFormat="1" x14ac:dyDescent="0.2"/>
    <row r="8792" customFormat="1" x14ac:dyDescent="0.2"/>
    <row r="8793" customFormat="1" x14ac:dyDescent="0.2"/>
    <row r="8794" customFormat="1" x14ac:dyDescent="0.2"/>
    <row r="8795" customFormat="1" x14ac:dyDescent="0.2"/>
    <row r="8796" customFormat="1" x14ac:dyDescent="0.2"/>
    <row r="8797" customFormat="1" x14ac:dyDescent="0.2"/>
    <row r="8798" customFormat="1" x14ac:dyDescent="0.2"/>
    <row r="8799" customFormat="1" x14ac:dyDescent="0.2"/>
    <row r="8800" customFormat="1" x14ac:dyDescent="0.2"/>
    <row r="8801" customFormat="1" x14ac:dyDescent="0.2"/>
    <row r="8802" customFormat="1" x14ac:dyDescent="0.2"/>
    <row r="8803" customFormat="1" x14ac:dyDescent="0.2"/>
    <row r="8804" customFormat="1" x14ac:dyDescent="0.2"/>
    <row r="8805" customFormat="1" x14ac:dyDescent="0.2"/>
    <row r="8806" customFormat="1" x14ac:dyDescent="0.2"/>
    <row r="8807" customFormat="1" x14ac:dyDescent="0.2"/>
    <row r="8808" customFormat="1" x14ac:dyDescent="0.2"/>
    <row r="8809" customFormat="1" x14ac:dyDescent="0.2"/>
    <row r="8810" customFormat="1" x14ac:dyDescent="0.2"/>
    <row r="8811" customFormat="1" x14ac:dyDescent="0.2"/>
    <row r="8812" customFormat="1" x14ac:dyDescent="0.2"/>
    <row r="8813" customFormat="1" x14ac:dyDescent="0.2"/>
    <row r="8814" customFormat="1" x14ac:dyDescent="0.2"/>
    <row r="8815" customFormat="1" x14ac:dyDescent="0.2"/>
    <row r="8816" customFormat="1" x14ac:dyDescent="0.2"/>
    <row r="8817" customFormat="1" x14ac:dyDescent="0.2"/>
    <row r="8818" customFormat="1" x14ac:dyDescent="0.2"/>
    <row r="8819" customFormat="1" x14ac:dyDescent="0.2"/>
    <row r="8820" customFormat="1" x14ac:dyDescent="0.2"/>
    <row r="8821" customFormat="1" x14ac:dyDescent="0.2"/>
    <row r="8822" customFormat="1" x14ac:dyDescent="0.2"/>
    <row r="8823" customFormat="1" x14ac:dyDescent="0.2"/>
    <row r="8824" customFormat="1" x14ac:dyDescent="0.2"/>
    <row r="8825" customFormat="1" x14ac:dyDescent="0.2"/>
    <row r="8826" customFormat="1" x14ac:dyDescent="0.2"/>
    <row r="8827" customFormat="1" x14ac:dyDescent="0.2"/>
    <row r="8828" customFormat="1" x14ac:dyDescent="0.2"/>
    <row r="8829" customFormat="1" x14ac:dyDescent="0.2"/>
    <row r="8830" customFormat="1" x14ac:dyDescent="0.2"/>
    <row r="8831" customFormat="1" x14ac:dyDescent="0.2"/>
    <row r="8832" customFormat="1" x14ac:dyDescent="0.2"/>
    <row r="8833" customFormat="1" x14ac:dyDescent="0.2"/>
    <row r="8834" customFormat="1" x14ac:dyDescent="0.2"/>
    <row r="8835" customFormat="1" x14ac:dyDescent="0.2"/>
    <row r="8836" customFormat="1" x14ac:dyDescent="0.2"/>
    <row r="8837" customFormat="1" x14ac:dyDescent="0.2"/>
    <row r="8838" customFormat="1" x14ac:dyDescent="0.2"/>
    <row r="8839" customFormat="1" x14ac:dyDescent="0.2"/>
    <row r="8840" customFormat="1" x14ac:dyDescent="0.2"/>
    <row r="8841" customFormat="1" x14ac:dyDescent="0.2"/>
    <row r="8842" customFormat="1" x14ac:dyDescent="0.2"/>
    <row r="8843" customFormat="1" x14ac:dyDescent="0.2"/>
    <row r="8844" customFormat="1" x14ac:dyDescent="0.2"/>
    <row r="8845" customFormat="1" x14ac:dyDescent="0.2"/>
    <row r="8846" customFormat="1" x14ac:dyDescent="0.2"/>
    <row r="8847" customFormat="1" x14ac:dyDescent="0.2"/>
    <row r="8848" customFormat="1" x14ac:dyDescent="0.2"/>
    <row r="8849" customFormat="1" x14ac:dyDescent="0.2"/>
    <row r="8850" customFormat="1" x14ac:dyDescent="0.2"/>
    <row r="8851" customFormat="1" x14ac:dyDescent="0.2"/>
    <row r="8852" customFormat="1" x14ac:dyDescent="0.2"/>
    <row r="8853" customFormat="1" x14ac:dyDescent="0.2"/>
    <row r="8854" customFormat="1" x14ac:dyDescent="0.2"/>
    <row r="8855" customFormat="1" x14ac:dyDescent="0.2"/>
    <row r="8856" customFormat="1" x14ac:dyDescent="0.2"/>
    <row r="8857" customFormat="1" x14ac:dyDescent="0.2"/>
    <row r="8858" customFormat="1" x14ac:dyDescent="0.2"/>
    <row r="8859" customFormat="1" x14ac:dyDescent="0.2"/>
    <row r="8860" customFormat="1" x14ac:dyDescent="0.2"/>
    <row r="8861" customFormat="1" x14ac:dyDescent="0.2"/>
    <row r="8862" customFormat="1" x14ac:dyDescent="0.2"/>
    <row r="8863" customFormat="1" x14ac:dyDescent="0.2"/>
    <row r="8864" customFormat="1" x14ac:dyDescent="0.2"/>
    <row r="8865" customFormat="1" x14ac:dyDescent="0.2"/>
    <row r="8866" customFormat="1" x14ac:dyDescent="0.2"/>
    <row r="8867" customFormat="1" x14ac:dyDescent="0.2"/>
    <row r="8868" customFormat="1" x14ac:dyDescent="0.2"/>
    <row r="8869" customFormat="1" x14ac:dyDescent="0.2"/>
    <row r="8870" customFormat="1" x14ac:dyDescent="0.2"/>
    <row r="8871" customFormat="1" x14ac:dyDescent="0.2"/>
    <row r="8872" customFormat="1" x14ac:dyDescent="0.2"/>
    <row r="8873" customFormat="1" x14ac:dyDescent="0.2"/>
    <row r="8874" customFormat="1" x14ac:dyDescent="0.2"/>
    <row r="8875" customFormat="1" x14ac:dyDescent="0.2"/>
    <row r="8876" customFormat="1" x14ac:dyDescent="0.2"/>
    <row r="8877" customFormat="1" x14ac:dyDescent="0.2"/>
    <row r="8878" customFormat="1" x14ac:dyDescent="0.2"/>
    <row r="8879" customFormat="1" x14ac:dyDescent="0.2"/>
    <row r="8880" customFormat="1" x14ac:dyDescent="0.2"/>
    <row r="8881" customFormat="1" x14ac:dyDescent="0.2"/>
    <row r="8882" customFormat="1" x14ac:dyDescent="0.2"/>
    <row r="8883" customFormat="1" x14ac:dyDescent="0.2"/>
    <row r="8884" customFormat="1" x14ac:dyDescent="0.2"/>
    <row r="8885" customFormat="1" x14ac:dyDescent="0.2"/>
    <row r="8886" customFormat="1" x14ac:dyDescent="0.2"/>
    <row r="8887" customFormat="1" x14ac:dyDescent="0.2"/>
    <row r="8888" customFormat="1" x14ac:dyDescent="0.2"/>
    <row r="8889" customFormat="1" x14ac:dyDescent="0.2"/>
    <row r="8890" customFormat="1" x14ac:dyDescent="0.2"/>
    <row r="8891" customFormat="1" x14ac:dyDescent="0.2"/>
    <row r="8892" customFormat="1" x14ac:dyDescent="0.2"/>
    <row r="8893" customFormat="1" x14ac:dyDescent="0.2"/>
    <row r="8894" customFormat="1" x14ac:dyDescent="0.2"/>
    <row r="8895" customFormat="1" x14ac:dyDescent="0.2"/>
    <row r="8896" customFormat="1" x14ac:dyDescent="0.2"/>
    <row r="8897" customFormat="1" x14ac:dyDescent="0.2"/>
    <row r="8898" customFormat="1" x14ac:dyDescent="0.2"/>
    <row r="8899" customFormat="1" x14ac:dyDescent="0.2"/>
    <row r="8900" customFormat="1" x14ac:dyDescent="0.2"/>
    <row r="8901" customFormat="1" x14ac:dyDescent="0.2"/>
    <row r="8902" customFormat="1" x14ac:dyDescent="0.2"/>
    <row r="8903" customFormat="1" x14ac:dyDescent="0.2"/>
    <row r="8904" customFormat="1" x14ac:dyDescent="0.2"/>
    <row r="8905" customFormat="1" x14ac:dyDescent="0.2"/>
    <row r="8906" customFormat="1" x14ac:dyDescent="0.2"/>
    <row r="8907" customFormat="1" x14ac:dyDescent="0.2"/>
    <row r="8908" customFormat="1" x14ac:dyDescent="0.2"/>
    <row r="8909" customFormat="1" x14ac:dyDescent="0.2"/>
    <row r="8910" customFormat="1" x14ac:dyDescent="0.2"/>
    <row r="8911" customFormat="1" x14ac:dyDescent="0.2"/>
    <row r="8912" customFormat="1" x14ac:dyDescent="0.2"/>
    <row r="8913" customFormat="1" x14ac:dyDescent="0.2"/>
    <row r="8914" customFormat="1" x14ac:dyDescent="0.2"/>
    <row r="8915" customFormat="1" x14ac:dyDescent="0.2"/>
    <row r="8916" customFormat="1" x14ac:dyDescent="0.2"/>
    <row r="8917" customFormat="1" x14ac:dyDescent="0.2"/>
    <row r="8918" customFormat="1" x14ac:dyDescent="0.2"/>
    <row r="8919" customFormat="1" x14ac:dyDescent="0.2"/>
    <row r="8920" customFormat="1" x14ac:dyDescent="0.2"/>
    <row r="8921" customFormat="1" x14ac:dyDescent="0.2"/>
    <row r="8922" customFormat="1" x14ac:dyDescent="0.2"/>
    <row r="8923" customFormat="1" x14ac:dyDescent="0.2"/>
    <row r="8924" customFormat="1" x14ac:dyDescent="0.2"/>
    <row r="8925" customFormat="1" x14ac:dyDescent="0.2"/>
    <row r="8926" customFormat="1" x14ac:dyDescent="0.2"/>
    <row r="8927" customFormat="1" x14ac:dyDescent="0.2"/>
    <row r="8928" customFormat="1" x14ac:dyDescent="0.2"/>
    <row r="8929" customFormat="1" x14ac:dyDescent="0.2"/>
    <row r="8930" customFormat="1" x14ac:dyDescent="0.2"/>
    <row r="8931" customFormat="1" x14ac:dyDescent="0.2"/>
    <row r="8932" customFormat="1" x14ac:dyDescent="0.2"/>
    <row r="8933" customFormat="1" x14ac:dyDescent="0.2"/>
    <row r="8934" customFormat="1" x14ac:dyDescent="0.2"/>
    <row r="8935" customFormat="1" x14ac:dyDescent="0.2"/>
    <row r="8936" customFormat="1" x14ac:dyDescent="0.2"/>
    <row r="8937" customFormat="1" x14ac:dyDescent="0.2"/>
    <row r="8938" customFormat="1" x14ac:dyDescent="0.2"/>
    <row r="8939" customFormat="1" x14ac:dyDescent="0.2"/>
    <row r="8940" customFormat="1" x14ac:dyDescent="0.2"/>
    <row r="8941" customFormat="1" x14ac:dyDescent="0.2"/>
    <row r="8942" customFormat="1" x14ac:dyDescent="0.2"/>
    <row r="8943" customFormat="1" x14ac:dyDescent="0.2"/>
    <row r="8944" customFormat="1" x14ac:dyDescent="0.2"/>
    <row r="8945" customFormat="1" x14ac:dyDescent="0.2"/>
    <row r="8946" customFormat="1" x14ac:dyDescent="0.2"/>
    <row r="8947" customFormat="1" x14ac:dyDescent="0.2"/>
    <row r="8948" customFormat="1" x14ac:dyDescent="0.2"/>
    <row r="8949" customFormat="1" x14ac:dyDescent="0.2"/>
    <row r="8950" customFormat="1" x14ac:dyDescent="0.2"/>
    <row r="8951" customFormat="1" x14ac:dyDescent="0.2"/>
    <row r="8952" customFormat="1" x14ac:dyDescent="0.2"/>
    <row r="8953" customFormat="1" x14ac:dyDescent="0.2"/>
    <row r="8954" customFormat="1" x14ac:dyDescent="0.2"/>
    <row r="8955" customFormat="1" x14ac:dyDescent="0.2"/>
    <row r="8956" customFormat="1" x14ac:dyDescent="0.2"/>
    <row r="8957" customFormat="1" x14ac:dyDescent="0.2"/>
    <row r="8958" customFormat="1" x14ac:dyDescent="0.2"/>
    <row r="8959" customFormat="1" x14ac:dyDescent="0.2"/>
    <row r="8960" customFormat="1" x14ac:dyDescent="0.2"/>
    <row r="8961" customFormat="1" x14ac:dyDescent="0.2"/>
    <row r="8962" customFormat="1" x14ac:dyDescent="0.2"/>
    <row r="8963" customFormat="1" x14ac:dyDescent="0.2"/>
    <row r="8964" customFormat="1" x14ac:dyDescent="0.2"/>
    <row r="8965" customFormat="1" x14ac:dyDescent="0.2"/>
    <row r="8966" customFormat="1" x14ac:dyDescent="0.2"/>
    <row r="8967" customFormat="1" x14ac:dyDescent="0.2"/>
    <row r="8968" customFormat="1" x14ac:dyDescent="0.2"/>
    <row r="8969" customFormat="1" x14ac:dyDescent="0.2"/>
    <row r="8970" customFormat="1" x14ac:dyDescent="0.2"/>
    <row r="8971" customFormat="1" x14ac:dyDescent="0.2"/>
    <row r="8972" customFormat="1" x14ac:dyDescent="0.2"/>
    <row r="8973" customFormat="1" x14ac:dyDescent="0.2"/>
    <row r="8974" customFormat="1" x14ac:dyDescent="0.2"/>
    <row r="8975" customFormat="1" x14ac:dyDescent="0.2"/>
    <row r="8976" customFormat="1" x14ac:dyDescent="0.2"/>
    <row r="8977" customFormat="1" x14ac:dyDescent="0.2"/>
    <row r="8978" customFormat="1" x14ac:dyDescent="0.2"/>
    <row r="8979" customFormat="1" x14ac:dyDescent="0.2"/>
    <row r="8980" customFormat="1" x14ac:dyDescent="0.2"/>
    <row r="8981" customFormat="1" x14ac:dyDescent="0.2"/>
    <row r="8982" customFormat="1" x14ac:dyDescent="0.2"/>
    <row r="8983" customFormat="1" x14ac:dyDescent="0.2"/>
    <row r="8984" customFormat="1" x14ac:dyDescent="0.2"/>
    <row r="8985" customFormat="1" x14ac:dyDescent="0.2"/>
    <row r="8986" customFormat="1" x14ac:dyDescent="0.2"/>
    <row r="8987" customFormat="1" x14ac:dyDescent="0.2"/>
    <row r="8988" customFormat="1" x14ac:dyDescent="0.2"/>
    <row r="8989" customFormat="1" x14ac:dyDescent="0.2"/>
    <row r="8990" customFormat="1" x14ac:dyDescent="0.2"/>
    <row r="8991" customFormat="1" x14ac:dyDescent="0.2"/>
    <row r="8992" customFormat="1" x14ac:dyDescent="0.2"/>
    <row r="8993" customFormat="1" x14ac:dyDescent="0.2"/>
    <row r="8994" customFormat="1" x14ac:dyDescent="0.2"/>
    <row r="8995" customFormat="1" x14ac:dyDescent="0.2"/>
    <row r="8996" customFormat="1" x14ac:dyDescent="0.2"/>
    <row r="8997" customFormat="1" x14ac:dyDescent="0.2"/>
    <row r="8998" customFormat="1" x14ac:dyDescent="0.2"/>
    <row r="8999" customFormat="1" x14ac:dyDescent="0.2"/>
    <row r="9000" customFormat="1" x14ac:dyDescent="0.2"/>
    <row r="9001" customFormat="1" x14ac:dyDescent="0.2"/>
    <row r="9002" customFormat="1" x14ac:dyDescent="0.2"/>
    <row r="9003" customFormat="1" x14ac:dyDescent="0.2"/>
    <row r="9004" customFormat="1" x14ac:dyDescent="0.2"/>
    <row r="9005" customFormat="1" x14ac:dyDescent="0.2"/>
    <row r="9006" customFormat="1" x14ac:dyDescent="0.2"/>
    <row r="9007" customFormat="1" x14ac:dyDescent="0.2"/>
    <row r="9008" customFormat="1" x14ac:dyDescent="0.2"/>
    <row r="9009" customFormat="1" x14ac:dyDescent="0.2"/>
    <row r="9010" customFormat="1" x14ac:dyDescent="0.2"/>
    <row r="9011" customFormat="1" x14ac:dyDescent="0.2"/>
    <row r="9012" customFormat="1" x14ac:dyDescent="0.2"/>
    <row r="9013" customFormat="1" x14ac:dyDescent="0.2"/>
    <row r="9014" customFormat="1" x14ac:dyDescent="0.2"/>
    <row r="9015" customFormat="1" x14ac:dyDescent="0.2"/>
    <row r="9016" customFormat="1" x14ac:dyDescent="0.2"/>
    <row r="9017" customFormat="1" x14ac:dyDescent="0.2"/>
    <row r="9018" customFormat="1" x14ac:dyDescent="0.2"/>
    <row r="9019" customFormat="1" x14ac:dyDescent="0.2"/>
    <row r="9020" customFormat="1" x14ac:dyDescent="0.2"/>
    <row r="9021" customFormat="1" x14ac:dyDescent="0.2"/>
    <row r="9022" customFormat="1" x14ac:dyDescent="0.2"/>
    <row r="9023" customFormat="1" x14ac:dyDescent="0.2"/>
    <row r="9024" customFormat="1" x14ac:dyDescent="0.2"/>
    <row r="9025" customFormat="1" x14ac:dyDescent="0.2"/>
    <row r="9026" customFormat="1" x14ac:dyDescent="0.2"/>
    <row r="9027" customFormat="1" x14ac:dyDescent="0.2"/>
    <row r="9028" customFormat="1" x14ac:dyDescent="0.2"/>
    <row r="9029" customFormat="1" x14ac:dyDescent="0.2"/>
    <row r="9030" customFormat="1" x14ac:dyDescent="0.2"/>
    <row r="9031" customFormat="1" x14ac:dyDescent="0.2"/>
    <row r="9032" customFormat="1" x14ac:dyDescent="0.2"/>
    <row r="9033" customFormat="1" x14ac:dyDescent="0.2"/>
    <row r="9034" customFormat="1" x14ac:dyDescent="0.2"/>
    <row r="9035" customFormat="1" x14ac:dyDescent="0.2"/>
    <row r="9036" customFormat="1" x14ac:dyDescent="0.2"/>
    <row r="9037" customFormat="1" x14ac:dyDescent="0.2"/>
    <row r="9038" customFormat="1" x14ac:dyDescent="0.2"/>
    <row r="9039" customFormat="1" x14ac:dyDescent="0.2"/>
    <row r="9040" customFormat="1" x14ac:dyDescent="0.2"/>
    <row r="9041" customFormat="1" x14ac:dyDescent="0.2"/>
    <row r="9042" customFormat="1" x14ac:dyDescent="0.2"/>
    <row r="9043" customFormat="1" x14ac:dyDescent="0.2"/>
    <row r="9044" customFormat="1" x14ac:dyDescent="0.2"/>
    <row r="9045" customFormat="1" x14ac:dyDescent="0.2"/>
    <row r="9046" customFormat="1" x14ac:dyDescent="0.2"/>
    <row r="9047" customFormat="1" x14ac:dyDescent="0.2"/>
    <row r="9048" customFormat="1" x14ac:dyDescent="0.2"/>
    <row r="9049" customFormat="1" x14ac:dyDescent="0.2"/>
    <row r="9050" customFormat="1" x14ac:dyDescent="0.2"/>
    <row r="9051" customFormat="1" x14ac:dyDescent="0.2"/>
    <row r="9052" customFormat="1" x14ac:dyDescent="0.2"/>
    <row r="9053" customFormat="1" x14ac:dyDescent="0.2"/>
    <row r="9054" customFormat="1" x14ac:dyDescent="0.2"/>
    <row r="9055" customFormat="1" x14ac:dyDescent="0.2"/>
    <row r="9056" customFormat="1" x14ac:dyDescent="0.2"/>
    <row r="9057" customFormat="1" x14ac:dyDescent="0.2"/>
    <row r="9058" customFormat="1" x14ac:dyDescent="0.2"/>
    <row r="9059" customFormat="1" x14ac:dyDescent="0.2"/>
    <row r="9060" customFormat="1" x14ac:dyDescent="0.2"/>
    <row r="9061" customFormat="1" x14ac:dyDescent="0.2"/>
    <row r="9062" customFormat="1" x14ac:dyDescent="0.2"/>
    <row r="9063" customFormat="1" x14ac:dyDescent="0.2"/>
    <row r="9064" customFormat="1" x14ac:dyDescent="0.2"/>
    <row r="9065" customFormat="1" x14ac:dyDescent="0.2"/>
    <row r="9066" customFormat="1" x14ac:dyDescent="0.2"/>
    <row r="9067" customFormat="1" x14ac:dyDescent="0.2"/>
    <row r="9068" customFormat="1" x14ac:dyDescent="0.2"/>
    <row r="9069" customFormat="1" x14ac:dyDescent="0.2"/>
    <row r="9070" customFormat="1" x14ac:dyDescent="0.2"/>
    <row r="9071" customFormat="1" x14ac:dyDescent="0.2"/>
    <row r="9072" customFormat="1" x14ac:dyDescent="0.2"/>
    <row r="9073" customFormat="1" x14ac:dyDescent="0.2"/>
    <row r="9074" customFormat="1" x14ac:dyDescent="0.2"/>
    <row r="9075" customFormat="1" x14ac:dyDescent="0.2"/>
    <row r="9076" customFormat="1" x14ac:dyDescent="0.2"/>
    <row r="9077" customFormat="1" x14ac:dyDescent="0.2"/>
    <row r="9078" customFormat="1" x14ac:dyDescent="0.2"/>
    <row r="9079" customFormat="1" x14ac:dyDescent="0.2"/>
    <row r="9080" customFormat="1" x14ac:dyDescent="0.2"/>
    <row r="9081" customFormat="1" x14ac:dyDescent="0.2"/>
    <row r="9082" customFormat="1" x14ac:dyDescent="0.2"/>
    <row r="9083" customFormat="1" x14ac:dyDescent="0.2"/>
    <row r="9084" customFormat="1" x14ac:dyDescent="0.2"/>
    <row r="9085" customFormat="1" x14ac:dyDescent="0.2"/>
    <row r="9086" customFormat="1" x14ac:dyDescent="0.2"/>
    <row r="9087" customFormat="1" x14ac:dyDescent="0.2"/>
    <row r="9088" customFormat="1" x14ac:dyDescent="0.2"/>
    <row r="9089" customFormat="1" x14ac:dyDescent="0.2"/>
    <row r="9090" customFormat="1" x14ac:dyDescent="0.2"/>
    <row r="9091" customFormat="1" x14ac:dyDescent="0.2"/>
    <row r="9092" customFormat="1" x14ac:dyDescent="0.2"/>
    <row r="9093" customFormat="1" x14ac:dyDescent="0.2"/>
    <row r="9094" customFormat="1" x14ac:dyDescent="0.2"/>
    <row r="9095" customFormat="1" x14ac:dyDescent="0.2"/>
    <row r="9096" customFormat="1" x14ac:dyDescent="0.2"/>
    <row r="9097" customFormat="1" x14ac:dyDescent="0.2"/>
    <row r="9098" customFormat="1" x14ac:dyDescent="0.2"/>
    <row r="9099" customFormat="1" x14ac:dyDescent="0.2"/>
    <row r="9100" customFormat="1" x14ac:dyDescent="0.2"/>
    <row r="9101" customFormat="1" x14ac:dyDescent="0.2"/>
    <row r="9102" customFormat="1" x14ac:dyDescent="0.2"/>
    <row r="9103" customFormat="1" x14ac:dyDescent="0.2"/>
    <row r="9104" customFormat="1" x14ac:dyDescent="0.2"/>
    <row r="9105" customFormat="1" x14ac:dyDescent="0.2"/>
    <row r="9106" customFormat="1" x14ac:dyDescent="0.2"/>
    <row r="9107" customFormat="1" x14ac:dyDescent="0.2"/>
    <row r="9108" customFormat="1" x14ac:dyDescent="0.2"/>
    <row r="9109" customFormat="1" x14ac:dyDescent="0.2"/>
    <row r="9110" customFormat="1" x14ac:dyDescent="0.2"/>
    <row r="9111" customFormat="1" x14ac:dyDescent="0.2"/>
    <row r="9112" customFormat="1" x14ac:dyDescent="0.2"/>
    <row r="9113" customFormat="1" x14ac:dyDescent="0.2"/>
    <row r="9114" customFormat="1" x14ac:dyDescent="0.2"/>
    <row r="9115" customFormat="1" x14ac:dyDescent="0.2"/>
    <row r="9116" customFormat="1" x14ac:dyDescent="0.2"/>
    <row r="9117" customFormat="1" x14ac:dyDescent="0.2"/>
    <row r="9118" customFormat="1" x14ac:dyDescent="0.2"/>
    <row r="9119" customFormat="1" x14ac:dyDescent="0.2"/>
    <row r="9120" customFormat="1" x14ac:dyDescent="0.2"/>
    <row r="9121" customFormat="1" x14ac:dyDescent="0.2"/>
    <row r="9122" customFormat="1" x14ac:dyDescent="0.2"/>
    <row r="9123" customFormat="1" x14ac:dyDescent="0.2"/>
    <row r="9124" customFormat="1" x14ac:dyDescent="0.2"/>
    <row r="9125" customFormat="1" x14ac:dyDescent="0.2"/>
    <row r="9126" customFormat="1" x14ac:dyDescent="0.2"/>
    <row r="9127" customFormat="1" x14ac:dyDescent="0.2"/>
    <row r="9128" customFormat="1" x14ac:dyDescent="0.2"/>
    <row r="9129" customFormat="1" x14ac:dyDescent="0.2"/>
    <row r="9130" customFormat="1" x14ac:dyDescent="0.2"/>
    <row r="9131" customFormat="1" x14ac:dyDescent="0.2"/>
    <row r="9132" customFormat="1" x14ac:dyDescent="0.2"/>
    <row r="9133" customFormat="1" x14ac:dyDescent="0.2"/>
    <row r="9134" customFormat="1" x14ac:dyDescent="0.2"/>
    <row r="9135" customFormat="1" x14ac:dyDescent="0.2"/>
    <row r="9136" customFormat="1" x14ac:dyDescent="0.2"/>
    <row r="9137" customFormat="1" x14ac:dyDescent="0.2"/>
    <row r="9138" customFormat="1" x14ac:dyDescent="0.2"/>
    <row r="9139" customFormat="1" x14ac:dyDescent="0.2"/>
    <row r="9140" customFormat="1" x14ac:dyDescent="0.2"/>
    <row r="9141" customFormat="1" x14ac:dyDescent="0.2"/>
    <row r="9142" customFormat="1" x14ac:dyDescent="0.2"/>
    <row r="9143" customFormat="1" x14ac:dyDescent="0.2"/>
    <row r="9144" customFormat="1" x14ac:dyDescent="0.2"/>
    <row r="9145" customFormat="1" x14ac:dyDescent="0.2"/>
    <row r="9146" customFormat="1" x14ac:dyDescent="0.2"/>
    <row r="9147" customFormat="1" x14ac:dyDescent="0.2"/>
    <row r="9148" customFormat="1" x14ac:dyDescent="0.2"/>
    <row r="9149" customFormat="1" x14ac:dyDescent="0.2"/>
    <row r="9150" customFormat="1" x14ac:dyDescent="0.2"/>
    <row r="9151" customFormat="1" x14ac:dyDescent="0.2"/>
    <row r="9152" customFormat="1" x14ac:dyDescent="0.2"/>
    <row r="9153" customFormat="1" x14ac:dyDescent="0.2"/>
    <row r="9154" customFormat="1" x14ac:dyDescent="0.2"/>
    <row r="9155" customFormat="1" x14ac:dyDescent="0.2"/>
    <row r="9156" customFormat="1" x14ac:dyDescent="0.2"/>
    <row r="9157" customFormat="1" x14ac:dyDescent="0.2"/>
    <row r="9158" customFormat="1" x14ac:dyDescent="0.2"/>
    <row r="9159" customFormat="1" x14ac:dyDescent="0.2"/>
    <row r="9160" customFormat="1" x14ac:dyDescent="0.2"/>
    <row r="9161" customFormat="1" x14ac:dyDescent="0.2"/>
    <row r="9162" customFormat="1" x14ac:dyDescent="0.2"/>
    <row r="9163" customFormat="1" x14ac:dyDescent="0.2"/>
    <row r="9164" customFormat="1" x14ac:dyDescent="0.2"/>
    <row r="9165" customFormat="1" x14ac:dyDescent="0.2"/>
    <row r="9166" customFormat="1" x14ac:dyDescent="0.2"/>
    <row r="9167" customFormat="1" x14ac:dyDescent="0.2"/>
    <row r="9168" customFormat="1" x14ac:dyDescent="0.2"/>
    <row r="9169" customFormat="1" x14ac:dyDescent="0.2"/>
    <row r="9170" customFormat="1" x14ac:dyDescent="0.2"/>
    <row r="9171" customFormat="1" x14ac:dyDescent="0.2"/>
    <row r="9172" customFormat="1" x14ac:dyDescent="0.2"/>
    <row r="9173" customFormat="1" x14ac:dyDescent="0.2"/>
    <row r="9174" customFormat="1" x14ac:dyDescent="0.2"/>
    <row r="9175" customFormat="1" x14ac:dyDescent="0.2"/>
    <row r="9176" customFormat="1" x14ac:dyDescent="0.2"/>
    <row r="9177" customFormat="1" x14ac:dyDescent="0.2"/>
    <row r="9178" customFormat="1" x14ac:dyDescent="0.2"/>
    <row r="9179" customFormat="1" x14ac:dyDescent="0.2"/>
    <row r="9180" customFormat="1" x14ac:dyDescent="0.2"/>
    <row r="9181" customFormat="1" x14ac:dyDescent="0.2"/>
    <row r="9182" customFormat="1" x14ac:dyDescent="0.2"/>
    <row r="9183" customFormat="1" x14ac:dyDescent="0.2"/>
    <row r="9184" customFormat="1" x14ac:dyDescent="0.2"/>
    <row r="9185" customFormat="1" x14ac:dyDescent="0.2"/>
    <row r="9186" customFormat="1" x14ac:dyDescent="0.2"/>
    <row r="9187" customFormat="1" x14ac:dyDescent="0.2"/>
    <row r="9188" customFormat="1" x14ac:dyDescent="0.2"/>
    <row r="9189" customFormat="1" x14ac:dyDescent="0.2"/>
    <row r="9190" customFormat="1" x14ac:dyDescent="0.2"/>
    <row r="9191" customFormat="1" x14ac:dyDescent="0.2"/>
    <row r="9192" customFormat="1" x14ac:dyDescent="0.2"/>
    <row r="9193" customFormat="1" x14ac:dyDescent="0.2"/>
    <row r="9194" customFormat="1" x14ac:dyDescent="0.2"/>
    <row r="9195" customFormat="1" x14ac:dyDescent="0.2"/>
    <row r="9196" customFormat="1" x14ac:dyDescent="0.2"/>
    <row r="9197" customFormat="1" x14ac:dyDescent="0.2"/>
    <row r="9198" customFormat="1" x14ac:dyDescent="0.2"/>
    <row r="9199" customFormat="1" x14ac:dyDescent="0.2"/>
    <row r="9200" customFormat="1" x14ac:dyDescent="0.2"/>
    <row r="9201" customFormat="1" x14ac:dyDescent="0.2"/>
    <row r="9202" customFormat="1" x14ac:dyDescent="0.2"/>
    <row r="9203" customFormat="1" x14ac:dyDescent="0.2"/>
    <row r="9204" customFormat="1" x14ac:dyDescent="0.2"/>
    <row r="9205" customFormat="1" x14ac:dyDescent="0.2"/>
    <row r="9206" customFormat="1" x14ac:dyDescent="0.2"/>
    <row r="9207" customFormat="1" x14ac:dyDescent="0.2"/>
    <row r="9208" customFormat="1" x14ac:dyDescent="0.2"/>
    <row r="9209" customFormat="1" x14ac:dyDescent="0.2"/>
    <row r="9210" customFormat="1" x14ac:dyDescent="0.2"/>
    <row r="9211" customFormat="1" x14ac:dyDescent="0.2"/>
    <row r="9212" customFormat="1" x14ac:dyDescent="0.2"/>
    <row r="9213" customFormat="1" x14ac:dyDescent="0.2"/>
    <row r="9214" customFormat="1" x14ac:dyDescent="0.2"/>
    <row r="9215" customFormat="1" x14ac:dyDescent="0.2"/>
    <row r="9216" customFormat="1" x14ac:dyDescent="0.2"/>
    <row r="9217" customFormat="1" x14ac:dyDescent="0.2"/>
    <row r="9218" customFormat="1" x14ac:dyDescent="0.2"/>
    <row r="9219" customFormat="1" x14ac:dyDescent="0.2"/>
    <row r="9220" customFormat="1" x14ac:dyDescent="0.2"/>
    <row r="9221" customFormat="1" x14ac:dyDescent="0.2"/>
    <row r="9222" customFormat="1" x14ac:dyDescent="0.2"/>
    <row r="9223" customFormat="1" x14ac:dyDescent="0.2"/>
    <row r="9224" customFormat="1" x14ac:dyDescent="0.2"/>
    <row r="9225" customFormat="1" x14ac:dyDescent="0.2"/>
    <row r="9226" customFormat="1" x14ac:dyDescent="0.2"/>
    <row r="9227" customFormat="1" x14ac:dyDescent="0.2"/>
    <row r="9228" customFormat="1" x14ac:dyDescent="0.2"/>
    <row r="9229" customFormat="1" x14ac:dyDescent="0.2"/>
    <row r="9230" customFormat="1" x14ac:dyDescent="0.2"/>
    <row r="9231" customFormat="1" x14ac:dyDescent="0.2"/>
    <row r="9232" customFormat="1" x14ac:dyDescent="0.2"/>
    <row r="9233" customFormat="1" x14ac:dyDescent="0.2"/>
    <row r="9234" customFormat="1" x14ac:dyDescent="0.2"/>
    <row r="9235" customFormat="1" x14ac:dyDescent="0.2"/>
    <row r="9236" customFormat="1" x14ac:dyDescent="0.2"/>
    <row r="9237" customFormat="1" x14ac:dyDescent="0.2"/>
    <row r="9238" customFormat="1" x14ac:dyDescent="0.2"/>
    <row r="9239" customFormat="1" x14ac:dyDescent="0.2"/>
    <row r="9240" customFormat="1" x14ac:dyDescent="0.2"/>
    <row r="9241" customFormat="1" x14ac:dyDescent="0.2"/>
    <row r="9242" customFormat="1" x14ac:dyDescent="0.2"/>
    <row r="9243" customFormat="1" x14ac:dyDescent="0.2"/>
    <row r="9244" customFormat="1" x14ac:dyDescent="0.2"/>
    <row r="9245" customFormat="1" x14ac:dyDescent="0.2"/>
    <row r="9246" customFormat="1" x14ac:dyDescent="0.2"/>
    <row r="9247" customFormat="1" x14ac:dyDescent="0.2"/>
    <row r="9248" customFormat="1" x14ac:dyDescent="0.2"/>
    <row r="9249" customFormat="1" x14ac:dyDescent="0.2"/>
    <row r="9250" customFormat="1" x14ac:dyDescent="0.2"/>
    <row r="9251" customFormat="1" x14ac:dyDescent="0.2"/>
    <row r="9252" customFormat="1" x14ac:dyDescent="0.2"/>
    <row r="9253" customFormat="1" x14ac:dyDescent="0.2"/>
    <row r="9254" customFormat="1" x14ac:dyDescent="0.2"/>
    <row r="9255" customFormat="1" x14ac:dyDescent="0.2"/>
    <row r="9256" customFormat="1" x14ac:dyDescent="0.2"/>
    <row r="9257" customFormat="1" x14ac:dyDescent="0.2"/>
    <row r="9258" customFormat="1" x14ac:dyDescent="0.2"/>
    <row r="9259" customFormat="1" x14ac:dyDescent="0.2"/>
    <row r="9260" customFormat="1" x14ac:dyDescent="0.2"/>
    <row r="9261" customFormat="1" x14ac:dyDescent="0.2"/>
    <row r="9262" customFormat="1" x14ac:dyDescent="0.2"/>
    <row r="9263" customFormat="1" x14ac:dyDescent="0.2"/>
    <row r="9264" customFormat="1" x14ac:dyDescent="0.2"/>
    <row r="9265" customFormat="1" x14ac:dyDescent="0.2"/>
    <row r="9266" customFormat="1" x14ac:dyDescent="0.2"/>
    <row r="9267" customFormat="1" x14ac:dyDescent="0.2"/>
    <row r="9268" customFormat="1" x14ac:dyDescent="0.2"/>
    <row r="9269" customFormat="1" x14ac:dyDescent="0.2"/>
    <row r="9270" customFormat="1" x14ac:dyDescent="0.2"/>
    <row r="9271" customFormat="1" x14ac:dyDescent="0.2"/>
    <row r="9272" customFormat="1" x14ac:dyDescent="0.2"/>
    <row r="9273" customFormat="1" x14ac:dyDescent="0.2"/>
    <row r="9274" customFormat="1" x14ac:dyDescent="0.2"/>
    <row r="9275" customFormat="1" x14ac:dyDescent="0.2"/>
    <row r="9276" customFormat="1" x14ac:dyDescent="0.2"/>
    <row r="9277" customFormat="1" x14ac:dyDescent="0.2"/>
    <row r="9278" customFormat="1" x14ac:dyDescent="0.2"/>
    <row r="9279" customFormat="1" x14ac:dyDescent="0.2"/>
    <row r="9280" customFormat="1" x14ac:dyDescent="0.2"/>
    <row r="9281" customFormat="1" x14ac:dyDescent="0.2"/>
    <row r="9282" customFormat="1" x14ac:dyDescent="0.2"/>
    <row r="9283" customFormat="1" x14ac:dyDescent="0.2"/>
    <row r="9284" customFormat="1" x14ac:dyDescent="0.2"/>
    <row r="9285" customFormat="1" x14ac:dyDescent="0.2"/>
    <row r="9286" customFormat="1" x14ac:dyDescent="0.2"/>
    <row r="9287" customFormat="1" x14ac:dyDescent="0.2"/>
    <row r="9288" customFormat="1" x14ac:dyDescent="0.2"/>
    <row r="9289" customFormat="1" x14ac:dyDescent="0.2"/>
    <row r="9290" customFormat="1" x14ac:dyDescent="0.2"/>
    <row r="9291" customFormat="1" x14ac:dyDescent="0.2"/>
    <row r="9292" customFormat="1" x14ac:dyDescent="0.2"/>
    <row r="9293" customFormat="1" x14ac:dyDescent="0.2"/>
    <row r="9294" customFormat="1" x14ac:dyDescent="0.2"/>
    <row r="9295" customFormat="1" x14ac:dyDescent="0.2"/>
    <row r="9296" customFormat="1" x14ac:dyDescent="0.2"/>
    <row r="9297" customFormat="1" x14ac:dyDescent="0.2"/>
    <row r="9298" customFormat="1" x14ac:dyDescent="0.2"/>
    <row r="9299" customFormat="1" x14ac:dyDescent="0.2"/>
    <row r="9300" customFormat="1" x14ac:dyDescent="0.2"/>
    <row r="9301" customFormat="1" x14ac:dyDescent="0.2"/>
    <row r="9302" customFormat="1" x14ac:dyDescent="0.2"/>
    <row r="9303" customFormat="1" x14ac:dyDescent="0.2"/>
    <row r="9304" customFormat="1" x14ac:dyDescent="0.2"/>
    <row r="9305" customFormat="1" x14ac:dyDescent="0.2"/>
    <row r="9306" customFormat="1" x14ac:dyDescent="0.2"/>
    <row r="9307" customFormat="1" x14ac:dyDescent="0.2"/>
    <row r="9308" customFormat="1" x14ac:dyDescent="0.2"/>
    <row r="9309" customFormat="1" x14ac:dyDescent="0.2"/>
    <row r="9310" customFormat="1" x14ac:dyDescent="0.2"/>
    <row r="9311" customFormat="1" x14ac:dyDescent="0.2"/>
    <row r="9312" customFormat="1" x14ac:dyDescent="0.2"/>
    <row r="9313" customFormat="1" x14ac:dyDescent="0.2"/>
    <row r="9314" customFormat="1" x14ac:dyDescent="0.2"/>
    <row r="9315" customFormat="1" x14ac:dyDescent="0.2"/>
    <row r="9316" customFormat="1" x14ac:dyDescent="0.2"/>
    <row r="9317" customFormat="1" x14ac:dyDescent="0.2"/>
    <row r="9318" customFormat="1" x14ac:dyDescent="0.2"/>
    <row r="9319" customFormat="1" x14ac:dyDescent="0.2"/>
    <row r="9320" customFormat="1" x14ac:dyDescent="0.2"/>
    <row r="9321" customFormat="1" x14ac:dyDescent="0.2"/>
    <row r="9322" customFormat="1" x14ac:dyDescent="0.2"/>
    <row r="9323" customFormat="1" x14ac:dyDescent="0.2"/>
    <row r="9324" customFormat="1" x14ac:dyDescent="0.2"/>
    <row r="9325" customFormat="1" x14ac:dyDescent="0.2"/>
    <row r="9326" customFormat="1" x14ac:dyDescent="0.2"/>
    <row r="9327" customFormat="1" x14ac:dyDescent="0.2"/>
    <row r="9328" customFormat="1" x14ac:dyDescent="0.2"/>
    <row r="9329" customFormat="1" x14ac:dyDescent="0.2"/>
    <row r="9330" customFormat="1" x14ac:dyDescent="0.2"/>
    <row r="9331" customFormat="1" x14ac:dyDescent="0.2"/>
    <row r="9332" customFormat="1" x14ac:dyDescent="0.2"/>
    <row r="9333" customFormat="1" x14ac:dyDescent="0.2"/>
    <row r="9334" customFormat="1" x14ac:dyDescent="0.2"/>
    <row r="9335" customFormat="1" x14ac:dyDescent="0.2"/>
    <row r="9336" customFormat="1" x14ac:dyDescent="0.2"/>
    <row r="9337" customFormat="1" x14ac:dyDescent="0.2"/>
    <row r="9338" customFormat="1" x14ac:dyDescent="0.2"/>
    <row r="9339" customFormat="1" x14ac:dyDescent="0.2"/>
    <row r="9340" customFormat="1" x14ac:dyDescent="0.2"/>
    <row r="9341" customFormat="1" x14ac:dyDescent="0.2"/>
    <row r="9342" customFormat="1" x14ac:dyDescent="0.2"/>
    <row r="9343" customFormat="1" x14ac:dyDescent="0.2"/>
    <row r="9344" customFormat="1" x14ac:dyDescent="0.2"/>
    <row r="9345" customFormat="1" x14ac:dyDescent="0.2"/>
    <row r="9346" customFormat="1" x14ac:dyDescent="0.2"/>
    <row r="9347" customFormat="1" x14ac:dyDescent="0.2"/>
    <row r="9348" customFormat="1" x14ac:dyDescent="0.2"/>
    <row r="9349" customFormat="1" x14ac:dyDescent="0.2"/>
    <row r="9350" customFormat="1" x14ac:dyDescent="0.2"/>
    <row r="9351" customFormat="1" x14ac:dyDescent="0.2"/>
    <row r="9352" customFormat="1" x14ac:dyDescent="0.2"/>
    <row r="9353" customFormat="1" x14ac:dyDescent="0.2"/>
    <row r="9354" customFormat="1" x14ac:dyDescent="0.2"/>
    <row r="9355" customFormat="1" x14ac:dyDescent="0.2"/>
    <row r="9356" customFormat="1" x14ac:dyDescent="0.2"/>
    <row r="9357" customFormat="1" x14ac:dyDescent="0.2"/>
    <row r="9358" customFormat="1" x14ac:dyDescent="0.2"/>
    <row r="9359" customFormat="1" x14ac:dyDescent="0.2"/>
    <row r="9360" customFormat="1" x14ac:dyDescent="0.2"/>
    <row r="9361" customFormat="1" x14ac:dyDescent="0.2"/>
    <row r="9362" customFormat="1" x14ac:dyDescent="0.2"/>
    <row r="9363" customFormat="1" x14ac:dyDescent="0.2"/>
    <row r="9364" customFormat="1" x14ac:dyDescent="0.2"/>
    <row r="9365" customFormat="1" x14ac:dyDescent="0.2"/>
    <row r="9366" customFormat="1" x14ac:dyDescent="0.2"/>
    <row r="9367" customFormat="1" x14ac:dyDescent="0.2"/>
    <row r="9368" customFormat="1" x14ac:dyDescent="0.2"/>
    <row r="9369" customFormat="1" x14ac:dyDescent="0.2"/>
    <row r="9370" customFormat="1" x14ac:dyDescent="0.2"/>
    <row r="9371" customFormat="1" x14ac:dyDescent="0.2"/>
    <row r="9372" customFormat="1" x14ac:dyDescent="0.2"/>
    <row r="9373" customFormat="1" x14ac:dyDescent="0.2"/>
    <row r="9374" customFormat="1" x14ac:dyDescent="0.2"/>
    <row r="9375" customFormat="1" x14ac:dyDescent="0.2"/>
    <row r="9376" customFormat="1" x14ac:dyDescent="0.2"/>
    <row r="9377" customFormat="1" x14ac:dyDescent="0.2"/>
    <row r="9378" customFormat="1" x14ac:dyDescent="0.2"/>
    <row r="9379" customFormat="1" x14ac:dyDescent="0.2"/>
    <row r="9380" customFormat="1" x14ac:dyDescent="0.2"/>
    <row r="9381" customFormat="1" x14ac:dyDescent="0.2"/>
    <row r="9382" customFormat="1" x14ac:dyDescent="0.2"/>
    <row r="9383" customFormat="1" x14ac:dyDescent="0.2"/>
    <row r="9384" customFormat="1" x14ac:dyDescent="0.2"/>
    <row r="9385" customFormat="1" x14ac:dyDescent="0.2"/>
    <row r="9386" customFormat="1" x14ac:dyDescent="0.2"/>
    <row r="9387" customFormat="1" x14ac:dyDescent="0.2"/>
    <row r="9388" customFormat="1" x14ac:dyDescent="0.2"/>
    <row r="9389" customFormat="1" x14ac:dyDescent="0.2"/>
    <row r="9390" customFormat="1" x14ac:dyDescent="0.2"/>
    <row r="9391" customFormat="1" x14ac:dyDescent="0.2"/>
    <row r="9392" customFormat="1" x14ac:dyDescent="0.2"/>
    <row r="9393" customFormat="1" x14ac:dyDescent="0.2"/>
    <row r="9394" customFormat="1" x14ac:dyDescent="0.2"/>
    <row r="9395" customFormat="1" x14ac:dyDescent="0.2"/>
    <row r="9396" customFormat="1" x14ac:dyDescent="0.2"/>
    <row r="9397" customFormat="1" x14ac:dyDescent="0.2"/>
    <row r="9398" customFormat="1" x14ac:dyDescent="0.2"/>
    <row r="9399" customFormat="1" x14ac:dyDescent="0.2"/>
    <row r="9400" customFormat="1" x14ac:dyDescent="0.2"/>
    <row r="9401" customFormat="1" x14ac:dyDescent="0.2"/>
    <row r="9402" customFormat="1" x14ac:dyDescent="0.2"/>
    <row r="9403" customFormat="1" x14ac:dyDescent="0.2"/>
    <row r="9404" customFormat="1" x14ac:dyDescent="0.2"/>
    <row r="9405" customFormat="1" x14ac:dyDescent="0.2"/>
    <row r="9406" customFormat="1" x14ac:dyDescent="0.2"/>
    <row r="9407" customFormat="1" x14ac:dyDescent="0.2"/>
    <row r="9408" customFormat="1" x14ac:dyDescent="0.2"/>
    <row r="9409" customFormat="1" x14ac:dyDescent="0.2"/>
    <row r="9410" customFormat="1" x14ac:dyDescent="0.2"/>
    <row r="9411" customFormat="1" x14ac:dyDescent="0.2"/>
    <row r="9412" customFormat="1" x14ac:dyDescent="0.2"/>
    <row r="9413" customFormat="1" x14ac:dyDescent="0.2"/>
    <row r="9414" customFormat="1" x14ac:dyDescent="0.2"/>
    <row r="9415" customFormat="1" x14ac:dyDescent="0.2"/>
    <row r="9416" customFormat="1" x14ac:dyDescent="0.2"/>
    <row r="9417" customFormat="1" x14ac:dyDescent="0.2"/>
    <row r="9418" customFormat="1" x14ac:dyDescent="0.2"/>
    <row r="9419" customFormat="1" x14ac:dyDescent="0.2"/>
    <row r="9420" customFormat="1" x14ac:dyDescent="0.2"/>
    <row r="9421" customFormat="1" x14ac:dyDescent="0.2"/>
    <row r="9422" customFormat="1" x14ac:dyDescent="0.2"/>
    <row r="9423" customFormat="1" x14ac:dyDescent="0.2"/>
    <row r="9424" customFormat="1" x14ac:dyDescent="0.2"/>
    <row r="9425" customFormat="1" x14ac:dyDescent="0.2"/>
    <row r="9426" customFormat="1" x14ac:dyDescent="0.2"/>
    <row r="9427" customFormat="1" x14ac:dyDescent="0.2"/>
    <row r="9428" customFormat="1" x14ac:dyDescent="0.2"/>
    <row r="9429" customFormat="1" x14ac:dyDescent="0.2"/>
    <row r="9430" customFormat="1" x14ac:dyDescent="0.2"/>
    <row r="9431" customFormat="1" x14ac:dyDescent="0.2"/>
    <row r="9432" customFormat="1" x14ac:dyDescent="0.2"/>
    <row r="9433" customFormat="1" x14ac:dyDescent="0.2"/>
    <row r="9434" customFormat="1" x14ac:dyDescent="0.2"/>
    <row r="9435" customFormat="1" x14ac:dyDescent="0.2"/>
    <row r="9436" customFormat="1" x14ac:dyDescent="0.2"/>
    <row r="9437" customFormat="1" x14ac:dyDescent="0.2"/>
    <row r="9438" customFormat="1" x14ac:dyDescent="0.2"/>
    <row r="9439" customFormat="1" x14ac:dyDescent="0.2"/>
    <row r="9440" customFormat="1" x14ac:dyDescent="0.2"/>
    <row r="9441" customFormat="1" x14ac:dyDescent="0.2"/>
    <row r="9442" customFormat="1" x14ac:dyDescent="0.2"/>
    <row r="9443" customFormat="1" x14ac:dyDescent="0.2"/>
    <row r="9444" customFormat="1" x14ac:dyDescent="0.2"/>
    <row r="9445" customFormat="1" x14ac:dyDescent="0.2"/>
    <row r="9446" customFormat="1" x14ac:dyDescent="0.2"/>
    <row r="9447" customFormat="1" x14ac:dyDescent="0.2"/>
    <row r="9448" customFormat="1" x14ac:dyDescent="0.2"/>
    <row r="9449" customFormat="1" x14ac:dyDescent="0.2"/>
    <row r="9450" customFormat="1" x14ac:dyDescent="0.2"/>
    <row r="9451" customFormat="1" x14ac:dyDescent="0.2"/>
    <row r="9452" customFormat="1" x14ac:dyDescent="0.2"/>
    <row r="9453" customFormat="1" x14ac:dyDescent="0.2"/>
    <row r="9454" customFormat="1" x14ac:dyDescent="0.2"/>
    <row r="9455" customFormat="1" x14ac:dyDescent="0.2"/>
    <row r="9456" customFormat="1" x14ac:dyDescent="0.2"/>
    <row r="9457" customFormat="1" x14ac:dyDescent="0.2"/>
    <row r="9458" customFormat="1" x14ac:dyDescent="0.2"/>
    <row r="9459" customFormat="1" x14ac:dyDescent="0.2"/>
    <row r="9460" customFormat="1" x14ac:dyDescent="0.2"/>
    <row r="9461" customFormat="1" x14ac:dyDescent="0.2"/>
    <row r="9462" customFormat="1" x14ac:dyDescent="0.2"/>
    <row r="9463" customFormat="1" x14ac:dyDescent="0.2"/>
    <row r="9464" customFormat="1" x14ac:dyDescent="0.2"/>
    <row r="9465" customFormat="1" x14ac:dyDescent="0.2"/>
    <row r="9466" customFormat="1" x14ac:dyDescent="0.2"/>
    <row r="9467" customFormat="1" x14ac:dyDescent="0.2"/>
    <row r="9468" customFormat="1" x14ac:dyDescent="0.2"/>
    <row r="9469" customFormat="1" x14ac:dyDescent="0.2"/>
    <row r="9470" customFormat="1" x14ac:dyDescent="0.2"/>
    <row r="9471" customFormat="1" x14ac:dyDescent="0.2"/>
    <row r="9472" customFormat="1" x14ac:dyDescent="0.2"/>
    <row r="9473" customFormat="1" x14ac:dyDescent="0.2"/>
    <row r="9474" customFormat="1" x14ac:dyDescent="0.2"/>
    <row r="9475" customFormat="1" x14ac:dyDescent="0.2"/>
    <row r="9476" customFormat="1" x14ac:dyDescent="0.2"/>
    <row r="9477" customFormat="1" x14ac:dyDescent="0.2"/>
    <row r="9478" customFormat="1" x14ac:dyDescent="0.2"/>
    <row r="9479" customFormat="1" x14ac:dyDescent="0.2"/>
    <row r="9480" customFormat="1" x14ac:dyDescent="0.2"/>
    <row r="9481" customFormat="1" x14ac:dyDescent="0.2"/>
    <row r="9482" customFormat="1" x14ac:dyDescent="0.2"/>
    <row r="9483" customFormat="1" x14ac:dyDescent="0.2"/>
    <row r="9484" customFormat="1" x14ac:dyDescent="0.2"/>
    <row r="9485" customFormat="1" x14ac:dyDescent="0.2"/>
    <row r="9486" customFormat="1" x14ac:dyDescent="0.2"/>
    <row r="9487" customFormat="1" x14ac:dyDescent="0.2"/>
    <row r="9488" customFormat="1" x14ac:dyDescent="0.2"/>
    <row r="9489" customFormat="1" x14ac:dyDescent="0.2"/>
    <row r="9490" customFormat="1" x14ac:dyDescent="0.2"/>
    <row r="9491" customFormat="1" x14ac:dyDescent="0.2"/>
    <row r="9492" customFormat="1" x14ac:dyDescent="0.2"/>
    <row r="9493" customFormat="1" x14ac:dyDescent="0.2"/>
    <row r="9494" customFormat="1" x14ac:dyDescent="0.2"/>
    <row r="9495" customFormat="1" x14ac:dyDescent="0.2"/>
    <row r="9496" customFormat="1" x14ac:dyDescent="0.2"/>
    <row r="9497" customFormat="1" x14ac:dyDescent="0.2"/>
    <row r="9498" customFormat="1" x14ac:dyDescent="0.2"/>
    <row r="9499" customFormat="1" x14ac:dyDescent="0.2"/>
    <row r="9500" customFormat="1" x14ac:dyDescent="0.2"/>
    <row r="9501" customFormat="1" x14ac:dyDescent="0.2"/>
    <row r="9502" customFormat="1" x14ac:dyDescent="0.2"/>
    <row r="9503" customFormat="1" x14ac:dyDescent="0.2"/>
    <row r="9504" customFormat="1" x14ac:dyDescent="0.2"/>
    <row r="9505" customFormat="1" x14ac:dyDescent="0.2"/>
    <row r="9506" customFormat="1" x14ac:dyDescent="0.2"/>
    <row r="9507" customFormat="1" x14ac:dyDescent="0.2"/>
    <row r="9508" customFormat="1" x14ac:dyDescent="0.2"/>
    <row r="9509" customFormat="1" x14ac:dyDescent="0.2"/>
    <row r="9510" customFormat="1" x14ac:dyDescent="0.2"/>
    <row r="9511" customFormat="1" x14ac:dyDescent="0.2"/>
    <row r="9512" customFormat="1" x14ac:dyDescent="0.2"/>
    <row r="9513" customFormat="1" x14ac:dyDescent="0.2"/>
    <row r="9514" customFormat="1" x14ac:dyDescent="0.2"/>
    <row r="9515" customFormat="1" x14ac:dyDescent="0.2"/>
    <row r="9516" customFormat="1" x14ac:dyDescent="0.2"/>
    <row r="9517" customFormat="1" x14ac:dyDescent="0.2"/>
    <row r="9518" customFormat="1" x14ac:dyDescent="0.2"/>
    <row r="9519" customFormat="1" x14ac:dyDescent="0.2"/>
    <row r="9520" customFormat="1" x14ac:dyDescent="0.2"/>
    <row r="9521" customFormat="1" x14ac:dyDescent="0.2"/>
    <row r="9522" customFormat="1" x14ac:dyDescent="0.2"/>
    <row r="9523" customFormat="1" x14ac:dyDescent="0.2"/>
    <row r="9524" customFormat="1" x14ac:dyDescent="0.2"/>
    <row r="9525" customFormat="1" x14ac:dyDescent="0.2"/>
    <row r="9526" customFormat="1" x14ac:dyDescent="0.2"/>
    <row r="9527" customFormat="1" x14ac:dyDescent="0.2"/>
    <row r="9528" customFormat="1" x14ac:dyDescent="0.2"/>
    <row r="9529" customFormat="1" x14ac:dyDescent="0.2"/>
    <row r="9530" customFormat="1" x14ac:dyDescent="0.2"/>
    <row r="9531" customFormat="1" x14ac:dyDescent="0.2"/>
    <row r="9532" customFormat="1" x14ac:dyDescent="0.2"/>
    <row r="9533" customFormat="1" x14ac:dyDescent="0.2"/>
    <row r="9534" customFormat="1" x14ac:dyDescent="0.2"/>
    <row r="9535" customFormat="1" x14ac:dyDescent="0.2"/>
    <row r="9536" customFormat="1" x14ac:dyDescent="0.2"/>
    <row r="9537" customFormat="1" x14ac:dyDescent="0.2"/>
    <row r="9538" customFormat="1" x14ac:dyDescent="0.2"/>
    <row r="9539" customFormat="1" x14ac:dyDescent="0.2"/>
    <row r="9540" customFormat="1" x14ac:dyDescent="0.2"/>
    <row r="9541" customFormat="1" x14ac:dyDescent="0.2"/>
    <row r="9542" customFormat="1" x14ac:dyDescent="0.2"/>
    <row r="9543" customFormat="1" x14ac:dyDescent="0.2"/>
    <row r="9544" customFormat="1" x14ac:dyDescent="0.2"/>
    <row r="9545" customFormat="1" x14ac:dyDescent="0.2"/>
    <row r="9546" customFormat="1" x14ac:dyDescent="0.2"/>
    <row r="9547" customFormat="1" x14ac:dyDescent="0.2"/>
    <row r="9548" customFormat="1" x14ac:dyDescent="0.2"/>
    <row r="9549" customFormat="1" x14ac:dyDescent="0.2"/>
    <row r="9550" customFormat="1" x14ac:dyDescent="0.2"/>
    <row r="9551" customFormat="1" x14ac:dyDescent="0.2"/>
    <row r="9552" customFormat="1" x14ac:dyDescent="0.2"/>
    <row r="9553" customFormat="1" x14ac:dyDescent="0.2"/>
    <row r="9554" customFormat="1" x14ac:dyDescent="0.2"/>
    <row r="9555" customFormat="1" x14ac:dyDescent="0.2"/>
    <row r="9556" customFormat="1" x14ac:dyDescent="0.2"/>
    <row r="9557" customFormat="1" x14ac:dyDescent="0.2"/>
    <row r="9558" customFormat="1" x14ac:dyDescent="0.2"/>
    <row r="9559" customFormat="1" x14ac:dyDescent="0.2"/>
    <row r="9560" customFormat="1" x14ac:dyDescent="0.2"/>
    <row r="9561" customFormat="1" x14ac:dyDescent="0.2"/>
    <row r="9562" customFormat="1" x14ac:dyDescent="0.2"/>
    <row r="9563" customFormat="1" x14ac:dyDescent="0.2"/>
    <row r="9564" customFormat="1" x14ac:dyDescent="0.2"/>
    <row r="9565" customFormat="1" x14ac:dyDescent="0.2"/>
    <row r="9566" customFormat="1" x14ac:dyDescent="0.2"/>
    <row r="9567" customFormat="1" x14ac:dyDescent="0.2"/>
    <row r="9568" customFormat="1" x14ac:dyDescent="0.2"/>
    <row r="9569" customFormat="1" x14ac:dyDescent="0.2"/>
    <row r="9570" customFormat="1" x14ac:dyDescent="0.2"/>
    <row r="9571" customFormat="1" x14ac:dyDescent="0.2"/>
    <row r="9572" customFormat="1" x14ac:dyDescent="0.2"/>
    <row r="9573" customFormat="1" x14ac:dyDescent="0.2"/>
    <row r="9574" customFormat="1" x14ac:dyDescent="0.2"/>
    <row r="9575" customFormat="1" x14ac:dyDescent="0.2"/>
    <row r="9576" customFormat="1" x14ac:dyDescent="0.2"/>
    <row r="9577" customFormat="1" x14ac:dyDescent="0.2"/>
    <row r="9578" customFormat="1" x14ac:dyDescent="0.2"/>
    <row r="9579" customFormat="1" x14ac:dyDescent="0.2"/>
    <row r="9580" customFormat="1" x14ac:dyDescent="0.2"/>
    <row r="9581" customFormat="1" x14ac:dyDescent="0.2"/>
    <row r="9582" customFormat="1" x14ac:dyDescent="0.2"/>
    <row r="9583" customFormat="1" x14ac:dyDescent="0.2"/>
    <row r="9584" customFormat="1" x14ac:dyDescent="0.2"/>
    <row r="9585" customFormat="1" x14ac:dyDescent="0.2"/>
    <row r="9586" customFormat="1" x14ac:dyDescent="0.2"/>
    <row r="9587" customFormat="1" x14ac:dyDescent="0.2"/>
    <row r="9588" customFormat="1" x14ac:dyDescent="0.2"/>
    <row r="9589" customFormat="1" x14ac:dyDescent="0.2"/>
    <row r="9590" customFormat="1" x14ac:dyDescent="0.2"/>
    <row r="9591" customFormat="1" x14ac:dyDescent="0.2"/>
    <row r="9592" customFormat="1" x14ac:dyDescent="0.2"/>
    <row r="9593" customFormat="1" x14ac:dyDescent="0.2"/>
    <row r="9594" customFormat="1" x14ac:dyDescent="0.2"/>
    <row r="9595" customFormat="1" x14ac:dyDescent="0.2"/>
    <row r="9596" customFormat="1" x14ac:dyDescent="0.2"/>
    <row r="9597" customFormat="1" x14ac:dyDescent="0.2"/>
    <row r="9598" customFormat="1" x14ac:dyDescent="0.2"/>
    <row r="9599" customFormat="1" x14ac:dyDescent="0.2"/>
    <row r="9600" customFormat="1" x14ac:dyDescent="0.2"/>
    <row r="9601" customFormat="1" x14ac:dyDescent="0.2"/>
    <row r="9602" customFormat="1" x14ac:dyDescent="0.2"/>
    <row r="9603" customFormat="1" x14ac:dyDescent="0.2"/>
    <row r="9604" customFormat="1" x14ac:dyDescent="0.2"/>
    <row r="9605" customFormat="1" x14ac:dyDescent="0.2"/>
    <row r="9606" customFormat="1" x14ac:dyDescent="0.2"/>
    <row r="9607" customFormat="1" x14ac:dyDescent="0.2"/>
    <row r="9608" customFormat="1" x14ac:dyDescent="0.2"/>
    <row r="9609" customFormat="1" x14ac:dyDescent="0.2"/>
    <row r="9610" customFormat="1" x14ac:dyDescent="0.2"/>
    <row r="9611" customFormat="1" x14ac:dyDescent="0.2"/>
    <row r="9612" customFormat="1" x14ac:dyDescent="0.2"/>
    <row r="9613" customFormat="1" x14ac:dyDescent="0.2"/>
    <row r="9614" customFormat="1" x14ac:dyDescent="0.2"/>
    <row r="9615" customFormat="1" x14ac:dyDescent="0.2"/>
    <row r="9616" customFormat="1" x14ac:dyDescent="0.2"/>
    <row r="9617" customFormat="1" x14ac:dyDescent="0.2"/>
    <row r="9618" customFormat="1" x14ac:dyDescent="0.2"/>
    <row r="9619" customFormat="1" x14ac:dyDescent="0.2"/>
    <row r="9620" customFormat="1" x14ac:dyDescent="0.2"/>
    <row r="9621" customFormat="1" x14ac:dyDescent="0.2"/>
    <row r="9622" customFormat="1" x14ac:dyDescent="0.2"/>
    <row r="9623" customFormat="1" x14ac:dyDescent="0.2"/>
    <row r="9624" customFormat="1" x14ac:dyDescent="0.2"/>
    <row r="9625" customFormat="1" x14ac:dyDescent="0.2"/>
    <row r="9626" customFormat="1" x14ac:dyDescent="0.2"/>
    <row r="9627" customFormat="1" x14ac:dyDescent="0.2"/>
    <row r="9628" customFormat="1" x14ac:dyDescent="0.2"/>
    <row r="9629" customFormat="1" x14ac:dyDescent="0.2"/>
    <row r="9630" customFormat="1" x14ac:dyDescent="0.2"/>
    <row r="9631" customFormat="1" x14ac:dyDescent="0.2"/>
    <row r="9632" customFormat="1" x14ac:dyDescent="0.2"/>
    <row r="9633" customFormat="1" x14ac:dyDescent="0.2"/>
    <row r="9634" customFormat="1" x14ac:dyDescent="0.2"/>
    <row r="9635" customFormat="1" x14ac:dyDescent="0.2"/>
    <row r="9636" customFormat="1" x14ac:dyDescent="0.2"/>
    <row r="9637" customFormat="1" x14ac:dyDescent="0.2"/>
    <row r="9638" customFormat="1" x14ac:dyDescent="0.2"/>
    <row r="9639" customFormat="1" x14ac:dyDescent="0.2"/>
    <row r="9640" customFormat="1" x14ac:dyDescent="0.2"/>
    <row r="9641" customFormat="1" x14ac:dyDescent="0.2"/>
    <row r="9642" customFormat="1" x14ac:dyDescent="0.2"/>
    <row r="9643" customFormat="1" x14ac:dyDescent="0.2"/>
    <row r="9644" customFormat="1" x14ac:dyDescent="0.2"/>
    <row r="9645" customFormat="1" x14ac:dyDescent="0.2"/>
    <row r="9646" customFormat="1" x14ac:dyDescent="0.2"/>
    <row r="9647" customFormat="1" x14ac:dyDescent="0.2"/>
    <row r="9648" customFormat="1" x14ac:dyDescent="0.2"/>
    <row r="9649" customFormat="1" x14ac:dyDescent="0.2"/>
    <row r="9650" customFormat="1" x14ac:dyDescent="0.2"/>
    <row r="9651" customFormat="1" x14ac:dyDescent="0.2"/>
    <row r="9652" customFormat="1" x14ac:dyDescent="0.2"/>
    <row r="9653" customFormat="1" x14ac:dyDescent="0.2"/>
    <row r="9654" customFormat="1" x14ac:dyDescent="0.2"/>
    <row r="9655" customFormat="1" x14ac:dyDescent="0.2"/>
    <row r="9656" customFormat="1" x14ac:dyDescent="0.2"/>
    <row r="9657" customFormat="1" x14ac:dyDescent="0.2"/>
    <row r="9658" customFormat="1" x14ac:dyDescent="0.2"/>
    <row r="9659" customFormat="1" x14ac:dyDescent="0.2"/>
    <row r="9660" customFormat="1" x14ac:dyDescent="0.2"/>
    <row r="9661" customFormat="1" x14ac:dyDescent="0.2"/>
    <row r="9662" customFormat="1" x14ac:dyDescent="0.2"/>
    <row r="9663" customFormat="1" x14ac:dyDescent="0.2"/>
    <row r="9664" customFormat="1" x14ac:dyDescent="0.2"/>
    <row r="9665" customFormat="1" x14ac:dyDescent="0.2"/>
    <row r="9666" customFormat="1" x14ac:dyDescent="0.2"/>
    <row r="9667" customFormat="1" x14ac:dyDescent="0.2"/>
    <row r="9668" customFormat="1" x14ac:dyDescent="0.2"/>
    <row r="9669" customFormat="1" x14ac:dyDescent="0.2"/>
    <row r="9670" customFormat="1" x14ac:dyDescent="0.2"/>
    <row r="9671" customFormat="1" x14ac:dyDescent="0.2"/>
    <row r="9672" customFormat="1" x14ac:dyDescent="0.2"/>
    <row r="9673" customFormat="1" x14ac:dyDescent="0.2"/>
    <row r="9674" customFormat="1" x14ac:dyDescent="0.2"/>
    <row r="9675" customFormat="1" x14ac:dyDescent="0.2"/>
    <row r="9676" customFormat="1" x14ac:dyDescent="0.2"/>
    <row r="9677" customFormat="1" x14ac:dyDescent="0.2"/>
    <row r="9678" customFormat="1" x14ac:dyDescent="0.2"/>
    <row r="9679" customFormat="1" x14ac:dyDescent="0.2"/>
    <row r="9680" customFormat="1" x14ac:dyDescent="0.2"/>
    <row r="9681" customFormat="1" x14ac:dyDescent="0.2"/>
    <row r="9682" customFormat="1" x14ac:dyDescent="0.2"/>
    <row r="9683" customFormat="1" x14ac:dyDescent="0.2"/>
    <row r="9684" customFormat="1" x14ac:dyDescent="0.2"/>
    <row r="9685" customFormat="1" x14ac:dyDescent="0.2"/>
    <row r="9686" customFormat="1" x14ac:dyDescent="0.2"/>
    <row r="9687" customFormat="1" x14ac:dyDescent="0.2"/>
    <row r="9688" customFormat="1" x14ac:dyDescent="0.2"/>
    <row r="9689" customFormat="1" x14ac:dyDescent="0.2"/>
    <row r="9690" customFormat="1" x14ac:dyDescent="0.2"/>
    <row r="9691" customFormat="1" x14ac:dyDescent="0.2"/>
    <row r="9692" customFormat="1" x14ac:dyDescent="0.2"/>
    <row r="9693" customFormat="1" x14ac:dyDescent="0.2"/>
    <row r="9694" customFormat="1" x14ac:dyDescent="0.2"/>
    <row r="9695" customFormat="1" x14ac:dyDescent="0.2"/>
    <row r="9696" customFormat="1" x14ac:dyDescent="0.2"/>
    <row r="9697" customFormat="1" x14ac:dyDescent="0.2"/>
    <row r="9698" customFormat="1" x14ac:dyDescent="0.2"/>
    <row r="9699" customFormat="1" x14ac:dyDescent="0.2"/>
    <row r="9700" customFormat="1" x14ac:dyDescent="0.2"/>
    <row r="9701" customFormat="1" x14ac:dyDescent="0.2"/>
    <row r="9702" customFormat="1" x14ac:dyDescent="0.2"/>
    <row r="9703" customFormat="1" x14ac:dyDescent="0.2"/>
    <row r="9704" customFormat="1" x14ac:dyDescent="0.2"/>
    <row r="9705" customFormat="1" x14ac:dyDescent="0.2"/>
    <row r="9706" customFormat="1" x14ac:dyDescent="0.2"/>
    <row r="9707" customFormat="1" x14ac:dyDescent="0.2"/>
    <row r="9708" customFormat="1" x14ac:dyDescent="0.2"/>
    <row r="9709" customFormat="1" x14ac:dyDescent="0.2"/>
    <row r="9710" customFormat="1" x14ac:dyDescent="0.2"/>
    <row r="9711" customFormat="1" x14ac:dyDescent="0.2"/>
    <row r="9712" customFormat="1" x14ac:dyDescent="0.2"/>
    <row r="9713" customFormat="1" x14ac:dyDescent="0.2"/>
    <row r="9714" customFormat="1" x14ac:dyDescent="0.2"/>
    <row r="9715" customFormat="1" x14ac:dyDescent="0.2"/>
    <row r="9716" customFormat="1" x14ac:dyDescent="0.2"/>
    <row r="9717" customFormat="1" x14ac:dyDescent="0.2"/>
    <row r="9718" customFormat="1" x14ac:dyDescent="0.2"/>
    <row r="9719" customFormat="1" x14ac:dyDescent="0.2"/>
    <row r="9720" customFormat="1" x14ac:dyDescent="0.2"/>
    <row r="9721" customFormat="1" x14ac:dyDescent="0.2"/>
    <row r="9722" customFormat="1" x14ac:dyDescent="0.2"/>
    <row r="9723" customFormat="1" x14ac:dyDescent="0.2"/>
    <row r="9724" customFormat="1" x14ac:dyDescent="0.2"/>
    <row r="9725" customFormat="1" x14ac:dyDescent="0.2"/>
    <row r="9726" customFormat="1" x14ac:dyDescent="0.2"/>
    <row r="9727" customFormat="1" x14ac:dyDescent="0.2"/>
    <row r="9728" customFormat="1" x14ac:dyDescent="0.2"/>
    <row r="9729" customFormat="1" x14ac:dyDescent="0.2"/>
    <row r="9730" customFormat="1" x14ac:dyDescent="0.2"/>
    <row r="9731" customFormat="1" x14ac:dyDescent="0.2"/>
    <row r="9732" customFormat="1" x14ac:dyDescent="0.2"/>
    <row r="9733" customFormat="1" x14ac:dyDescent="0.2"/>
    <row r="9734" customFormat="1" x14ac:dyDescent="0.2"/>
    <row r="9735" customFormat="1" x14ac:dyDescent="0.2"/>
    <row r="9736" customFormat="1" x14ac:dyDescent="0.2"/>
    <row r="9737" customFormat="1" x14ac:dyDescent="0.2"/>
    <row r="9738" customFormat="1" x14ac:dyDescent="0.2"/>
    <row r="9739" customFormat="1" x14ac:dyDescent="0.2"/>
    <row r="9740" customFormat="1" x14ac:dyDescent="0.2"/>
    <row r="9741" customFormat="1" x14ac:dyDescent="0.2"/>
    <row r="9742" customFormat="1" x14ac:dyDescent="0.2"/>
    <row r="9743" customFormat="1" x14ac:dyDescent="0.2"/>
    <row r="9744" customFormat="1" x14ac:dyDescent="0.2"/>
    <row r="9745" customFormat="1" x14ac:dyDescent="0.2"/>
    <row r="9746" customFormat="1" x14ac:dyDescent="0.2"/>
    <row r="9747" customFormat="1" x14ac:dyDescent="0.2"/>
    <row r="9748" customFormat="1" x14ac:dyDescent="0.2"/>
    <row r="9749" customFormat="1" x14ac:dyDescent="0.2"/>
    <row r="9750" customFormat="1" x14ac:dyDescent="0.2"/>
    <row r="9751" customFormat="1" x14ac:dyDescent="0.2"/>
    <row r="9752" customFormat="1" x14ac:dyDescent="0.2"/>
    <row r="9753" customFormat="1" x14ac:dyDescent="0.2"/>
    <row r="9754" customFormat="1" x14ac:dyDescent="0.2"/>
    <row r="9755" customFormat="1" x14ac:dyDescent="0.2"/>
    <row r="9756" customFormat="1" x14ac:dyDescent="0.2"/>
    <row r="9757" customFormat="1" x14ac:dyDescent="0.2"/>
    <row r="9758" customFormat="1" x14ac:dyDescent="0.2"/>
    <row r="9759" customFormat="1" x14ac:dyDescent="0.2"/>
    <row r="9760" customFormat="1" x14ac:dyDescent="0.2"/>
    <row r="9761" customFormat="1" x14ac:dyDescent="0.2"/>
    <row r="9762" customFormat="1" x14ac:dyDescent="0.2"/>
    <row r="9763" customFormat="1" x14ac:dyDescent="0.2"/>
    <row r="9764" customFormat="1" x14ac:dyDescent="0.2"/>
    <row r="9765" customFormat="1" x14ac:dyDescent="0.2"/>
    <row r="9766" customFormat="1" x14ac:dyDescent="0.2"/>
    <row r="9767" customFormat="1" x14ac:dyDescent="0.2"/>
    <row r="9768" customFormat="1" x14ac:dyDescent="0.2"/>
    <row r="9769" customFormat="1" x14ac:dyDescent="0.2"/>
    <row r="9770" customFormat="1" x14ac:dyDescent="0.2"/>
    <row r="9771" customFormat="1" x14ac:dyDescent="0.2"/>
    <row r="9772" customFormat="1" x14ac:dyDescent="0.2"/>
    <row r="9773" customFormat="1" x14ac:dyDescent="0.2"/>
    <row r="9774" customFormat="1" x14ac:dyDescent="0.2"/>
    <row r="9775" customFormat="1" x14ac:dyDescent="0.2"/>
    <row r="9776" customFormat="1" x14ac:dyDescent="0.2"/>
    <row r="9777" customFormat="1" x14ac:dyDescent="0.2"/>
    <row r="9778" customFormat="1" x14ac:dyDescent="0.2"/>
    <row r="9779" customFormat="1" x14ac:dyDescent="0.2"/>
    <row r="9780" customFormat="1" x14ac:dyDescent="0.2"/>
    <row r="9781" customFormat="1" x14ac:dyDescent="0.2"/>
    <row r="9782" customFormat="1" x14ac:dyDescent="0.2"/>
    <row r="9783" customFormat="1" x14ac:dyDescent="0.2"/>
    <row r="9784" customFormat="1" x14ac:dyDescent="0.2"/>
    <row r="9785" customFormat="1" x14ac:dyDescent="0.2"/>
    <row r="9786" customFormat="1" x14ac:dyDescent="0.2"/>
    <row r="9787" customFormat="1" x14ac:dyDescent="0.2"/>
    <row r="9788" customFormat="1" x14ac:dyDescent="0.2"/>
    <row r="9789" customFormat="1" x14ac:dyDescent="0.2"/>
    <row r="9790" customFormat="1" x14ac:dyDescent="0.2"/>
    <row r="9791" customFormat="1" x14ac:dyDescent="0.2"/>
    <row r="9792" customFormat="1" x14ac:dyDescent="0.2"/>
    <row r="9793" customFormat="1" x14ac:dyDescent="0.2"/>
    <row r="9794" customFormat="1" x14ac:dyDescent="0.2"/>
    <row r="9795" customFormat="1" x14ac:dyDescent="0.2"/>
    <row r="9796" customFormat="1" x14ac:dyDescent="0.2"/>
    <row r="9797" customFormat="1" x14ac:dyDescent="0.2"/>
    <row r="9798" customFormat="1" x14ac:dyDescent="0.2"/>
    <row r="9799" customFormat="1" x14ac:dyDescent="0.2"/>
    <row r="9800" customFormat="1" x14ac:dyDescent="0.2"/>
    <row r="9801" customFormat="1" x14ac:dyDescent="0.2"/>
    <row r="9802" customFormat="1" x14ac:dyDescent="0.2"/>
    <row r="9803" customFormat="1" x14ac:dyDescent="0.2"/>
    <row r="9804" customFormat="1" x14ac:dyDescent="0.2"/>
    <row r="9805" customFormat="1" x14ac:dyDescent="0.2"/>
    <row r="9806" customFormat="1" x14ac:dyDescent="0.2"/>
    <row r="9807" customFormat="1" x14ac:dyDescent="0.2"/>
    <row r="9808" customFormat="1" x14ac:dyDescent="0.2"/>
    <row r="9809" customFormat="1" x14ac:dyDescent="0.2"/>
    <row r="9810" customFormat="1" x14ac:dyDescent="0.2"/>
    <row r="9811" customFormat="1" x14ac:dyDescent="0.2"/>
    <row r="9812" customFormat="1" x14ac:dyDescent="0.2"/>
    <row r="9813" customFormat="1" x14ac:dyDescent="0.2"/>
    <row r="9814" customFormat="1" x14ac:dyDescent="0.2"/>
    <row r="9815" customFormat="1" x14ac:dyDescent="0.2"/>
    <row r="9816" customFormat="1" x14ac:dyDescent="0.2"/>
    <row r="9817" customFormat="1" x14ac:dyDescent="0.2"/>
    <row r="9818" customFormat="1" x14ac:dyDescent="0.2"/>
    <row r="9819" customFormat="1" x14ac:dyDescent="0.2"/>
    <row r="9820" customFormat="1" x14ac:dyDescent="0.2"/>
    <row r="9821" customFormat="1" x14ac:dyDescent="0.2"/>
    <row r="9822" customFormat="1" x14ac:dyDescent="0.2"/>
    <row r="9823" customFormat="1" x14ac:dyDescent="0.2"/>
    <row r="9824" customFormat="1" x14ac:dyDescent="0.2"/>
    <row r="9825" customFormat="1" x14ac:dyDescent="0.2"/>
    <row r="9826" customFormat="1" x14ac:dyDescent="0.2"/>
    <row r="9827" customFormat="1" x14ac:dyDescent="0.2"/>
    <row r="9828" customFormat="1" x14ac:dyDescent="0.2"/>
    <row r="9829" customFormat="1" x14ac:dyDescent="0.2"/>
    <row r="9830" customFormat="1" x14ac:dyDescent="0.2"/>
    <row r="9831" customFormat="1" x14ac:dyDescent="0.2"/>
    <row r="9832" customFormat="1" x14ac:dyDescent="0.2"/>
    <row r="9833" customFormat="1" x14ac:dyDescent="0.2"/>
    <row r="9834" customFormat="1" x14ac:dyDescent="0.2"/>
    <row r="9835" customFormat="1" x14ac:dyDescent="0.2"/>
    <row r="9836" customFormat="1" x14ac:dyDescent="0.2"/>
    <row r="9837" customFormat="1" x14ac:dyDescent="0.2"/>
    <row r="9838" customFormat="1" x14ac:dyDescent="0.2"/>
    <row r="9839" customFormat="1" x14ac:dyDescent="0.2"/>
    <row r="9840" customFormat="1" x14ac:dyDescent="0.2"/>
    <row r="9841" customFormat="1" x14ac:dyDescent="0.2"/>
    <row r="9842" customFormat="1" x14ac:dyDescent="0.2"/>
    <row r="9843" customFormat="1" x14ac:dyDescent="0.2"/>
    <row r="9844" customFormat="1" x14ac:dyDescent="0.2"/>
    <row r="9845" customFormat="1" x14ac:dyDescent="0.2"/>
    <row r="9846" customFormat="1" x14ac:dyDescent="0.2"/>
    <row r="9847" customFormat="1" x14ac:dyDescent="0.2"/>
    <row r="9848" customFormat="1" x14ac:dyDescent="0.2"/>
    <row r="9849" customFormat="1" x14ac:dyDescent="0.2"/>
    <row r="9850" customFormat="1" x14ac:dyDescent="0.2"/>
    <row r="9851" customFormat="1" x14ac:dyDescent="0.2"/>
    <row r="9852" customFormat="1" x14ac:dyDescent="0.2"/>
    <row r="9853" customFormat="1" x14ac:dyDescent="0.2"/>
    <row r="9854" customFormat="1" x14ac:dyDescent="0.2"/>
    <row r="9855" customFormat="1" x14ac:dyDescent="0.2"/>
    <row r="9856" customFormat="1" x14ac:dyDescent="0.2"/>
    <row r="9857" customFormat="1" x14ac:dyDescent="0.2"/>
    <row r="9858" customFormat="1" x14ac:dyDescent="0.2"/>
    <row r="9859" customFormat="1" x14ac:dyDescent="0.2"/>
    <row r="9860" customFormat="1" x14ac:dyDescent="0.2"/>
    <row r="9861" customFormat="1" x14ac:dyDescent="0.2"/>
    <row r="9862" customFormat="1" x14ac:dyDescent="0.2"/>
    <row r="9863" customFormat="1" x14ac:dyDescent="0.2"/>
    <row r="9864" customFormat="1" x14ac:dyDescent="0.2"/>
    <row r="9865" customFormat="1" x14ac:dyDescent="0.2"/>
    <row r="9866" customFormat="1" x14ac:dyDescent="0.2"/>
    <row r="9867" customFormat="1" x14ac:dyDescent="0.2"/>
    <row r="9868" customFormat="1" x14ac:dyDescent="0.2"/>
    <row r="9869" customFormat="1" x14ac:dyDescent="0.2"/>
    <row r="9870" customFormat="1" x14ac:dyDescent="0.2"/>
    <row r="9871" customFormat="1" x14ac:dyDescent="0.2"/>
    <row r="9872" customFormat="1" x14ac:dyDescent="0.2"/>
    <row r="9873" customFormat="1" x14ac:dyDescent="0.2"/>
    <row r="9874" customFormat="1" x14ac:dyDescent="0.2"/>
    <row r="9875" customFormat="1" x14ac:dyDescent="0.2"/>
    <row r="9876" customFormat="1" x14ac:dyDescent="0.2"/>
    <row r="9877" customFormat="1" x14ac:dyDescent="0.2"/>
    <row r="9878" customFormat="1" x14ac:dyDescent="0.2"/>
    <row r="9879" customFormat="1" x14ac:dyDescent="0.2"/>
    <row r="9880" customFormat="1" x14ac:dyDescent="0.2"/>
    <row r="9881" customFormat="1" x14ac:dyDescent="0.2"/>
    <row r="9882" customFormat="1" x14ac:dyDescent="0.2"/>
    <row r="9883" customFormat="1" x14ac:dyDescent="0.2"/>
    <row r="9884" customFormat="1" x14ac:dyDescent="0.2"/>
    <row r="9885" customFormat="1" x14ac:dyDescent="0.2"/>
    <row r="9886" customFormat="1" x14ac:dyDescent="0.2"/>
    <row r="9887" customFormat="1" x14ac:dyDescent="0.2"/>
    <row r="9888" customFormat="1" x14ac:dyDescent="0.2"/>
    <row r="9889" customFormat="1" x14ac:dyDescent="0.2"/>
    <row r="9890" customFormat="1" x14ac:dyDescent="0.2"/>
    <row r="9891" customFormat="1" x14ac:dyDescent="0.2"/>
    <row r="9892" customFormat="1" x14ac:dyDescent="0.2"/>
    <row r="9893" customFormat="1" x14ac:dyDescent="0.2"/>
    <row r="9894" customFormat="1" x14ac:dyDescent="0.2"/>
    <row r="9895" customFormat="1" x14ac:dyDescent="0.2"/>
    <row r="9896" customFormat="1" x14ac:dyDescent="0.2"/>
    <row r="9897" customFormat="1" x14ac:dyDescent="0.2"/>
    <row r="9898" customFormat="1" x14ac:dyDescent="0.2"/>
    <row r="9899" customFormat="1" x14ac:dyDescent="0.2"/>
    <row r="9900" customFormat="1" x14ac:dyDescent="0.2"/>
    <row r="9901" customFormat="1" x14ac:dyDescent="0.2"/>
    <row r="9902" customFormat="1" x14ac:dyDescent="0.2"/>
    <row r="9903" customFormat="1" x14ac:dyDescent="0.2"/>
    <row r="9904" customFormat="1" x14ac:dyDescent="0.2"/>
    <row r="9905" customFormat="1" x14ac:dyDescent="0.2"/>
    <row r="9906" customFormat="1" x14ac:dyDescent="0.2"/>
    <row r="9907" customFormat="1" x14ac:dyDescent="0.2"/>
    <row r="9908" customFormat="1" x14ac:dyDescent="0.2"/>
    <row r="9909" customFormat="1" x14ac:dyDescent="0.2"/>
    <row r="9910" customFormat="1" x14ac:dyDescent="0.2"/>
    <row r="9911" customFormat="1" x14ac:dyDescent="0.2"/>
    <row r="9912" customFormat="1" x14ac:dyDescent="0.2"/>
    <row r="9913" customFormat="1" x14ac:dyDescent="0.2"/>
    <row r="9914" customFormat="1" x14ac:dyDescent="0.2"/>
    <row r="9915" customFormat="1" x14ac:dyDescent="0.2"/>
    <row r="9916" customFormat="1" x14ac:dyDescent="0.2"/>
    <row r="9917" customFormat="1" x14ac:dyDescent="0.2"/>
    <row r="9918" customFormat="1" x14ac:dyDescent="0.2"/>
    <row r="9919" customFormat="1" x14ac:dyDescent="0.2"/>
    <row r="9920" customFormat="1" x14ac:dyDescent="0.2"/>
    <row r="9921" customFormat="1" x14ac:dyDescent="0.2"/>
    <row r="9922" customFormat="1" x14ac:dyDescent="0.2"/>
    <row r="9923" customFormat="1" x14ac:dyDescent="0.2"/>
    <row r="9924" customFormat="1" x14ac:dyDescent="0.2"/>
    <row r="9925" customFormat="1" x14ac:dyDescent="0.2"/>
    <row r="9926" customFormat="1" x14ac:dyDescent="0.2"/>
    <row r="9927" customFormat="1" x14ac:dyDescent="0.2"/>
    <row r="9928" customFormat="1" x14ac:dyDescent="0.2"/>
    <row r="9929" customFormat="1" x14ac:dyDescent="0.2"/>
    <row r="9930" customFormat="1" x14ac:dyDescent="0.2"/>
    <row r="9931" customFormat="1" x14ac:dyDescent="0.2"/>
    <row r="9932" customFormat="1" x14ac:dyDescent="0.2"/>
    <row r="9933" customFormat="1" x14ac:dyDescent="0.2"/>
    <row r="9934" customFormat="1" x14ac:dyDescent="0.2"/>
    <row r="9935" customFormat="1" x14ac:dyDescent="0.2"/>
    <row r="9936" customFormat="1" x14ac:dyDescent="0.2"/>
    <row r="9937" customFormat="1" x14ac:dyDescent="0.2"/>
    <row r="9938" customFormat="1" x14ac:dyDescent="0.2"/>
    <row r="9939" customFormat="1" x14ac:dyDescent="0.2"/>
    <row r="9940" customFormat="1" x14ac:dyDescent="0.2"/>
    <row r="9941" customFormat="1" x14ac:dyDescent="0.2"/>
    <row r="9942" customFormat="1" x14ac:dyDescent="0.2"/>
    <row r="9943" customFormat="1" x14ac:dyDescent="0.2"/>
    <row r="9944" customFormat="1" x14ac:dyDescent="0.2"/>
    <row r="9945" customFormat="1" x14ac:dyDescent="0.2"/>
    <row r="9946" customFormat="1" x14ac:dyDescent="0.2"/>
    <row r="9947" customFormat="1" x14ac:dyDescent="0.2"/>
    <row r="9948" customFormat="1" x14ac:dyDescent="0.2"/>
    <row r="9949" customFormat="1" x14ac:dyDescent="0.2"/>
    <row r="9950" customFormat="1" x14ac:dyDescent="0.2"/>
    <row r="9951" customFormat="1" x14ac:dyDescent="0.2"/>
    <row r="9952" customFormat="1" x14ac:dyDescent="0.2"/>
    <row r="9953" customFormat="1" x14ac:dyDescent="0.2"/>
    <row r="9954" customFormat="1" x14ac:dyDescent="0.2"/>
    <row r="9955" customFormat="1" x14ac:dyDescent="0.2"/>
    <row r="9956" customFormat="1" x14ac:dyDescent="0.2"/>
    <row r="9957" customFormat="1" x14ac:dyDescent="0.2"/>
    <row r="9958" customFormat="1" x14ac:dyDescent="0.2"/>
    <row r="9959" customFormat="1" x14ac:dyDescent="0.2"/>
    <row r="9960" customFormat="1" x14ac:dyDescent="0.2"/>
    <row r="9961" customFormat="1" x14ac:dyDescent="0.2"/>
    <row r="9962" customFormat="1" x14ac:dyDescent="0.2"/>
    <row r="9963" customFormat="1" x14ac:dyDescent="0.2"/>
    <row r="9964" customFormat="1" x14ac:dyDescent="0.2"/>
    <row r="9965" customFormat="1" x14ac:dyDescent="0.2"/>
    <row r="9966" customFormat="1" x14ac:dyDescent="0.2"/>
    <row r="9967" customFormat="1" x14ac:dyDescent="0.2"/>
    <row r="9968" customFormat="1" x14ac:dyDescent="0.2"/>
    <row r="9969" customFormat="1" x14ac:dyDescent="0.2"/>
    <row r="9970" customFormat="1" x14ac:dyDescent="0.2"/>
    <row r="9971" customFormat="1" x14ac:dyDescent="0.2"/>
    <row r="9972" customFormat="1" x14ac:dyDescent="0.2"/>
    <row r="9973" customFormat="1" x14ac:dyDescent="0.2"/>
    <row r="9974" customFormat="1" x14ac:dyDescent="0.2"/>
    <row r="9975" customFormat="1" x14ac:dyDescent="0.2"/>
    <row r="9976" customFormat="1" x14ac:dyDescent="0.2"/>
    <row r="9977" customFormat="1" x14ac:dyDescent="0.2"/>
    <row r="9978" customFormat="1" x14ac:dyDescent="0.2"/>
    <row r="9979" customFormat="1" x14ac:dyDescent="0.2"/>
    <row r="9980" customFormat="1" x14ac:dyDescent="0.2"/>
    <row r="9981" customFormat="1" x14ac:dyDescent="0.2"/>
    <row r="9982" customFormat="1" x14ac:dyDescent="0.2"/>
    <row r="9983" customFormat="1" x14ac:dyDescent="0.2"/>
    <row r="9984" customFormat="1" x14ac:dyDescent="0.2"/>
    <row r="9985" customFormat="1" x14ac:dyDescent="0.2"/>
    <row r="9986" customFormat="1" x14ac:dyDescent="0.2"/>
    <row r="9987" customFormat="1" x14ac:dyDescent="0.2"/>
    <row r="9988" customFormat="1" x14ac:dyDescent="0.2"/>
    <row r="9989" customFormat="1" x14ac:dyDescent="0.2"/>
    <row r="9990" customFormat="1" x14ac:dyDescent="0.2"/>
    <row r="9991" customFormat="1" x14ac:dyDescent="0.2"/>
    <row r="9992" customFormat="1" x14ac:dyDescent="0.2"/>
    <row r="9993" customFormat="1" x14ac:dyDescent="0.2"/>
    <row r="9994" customFormat="1" x14ac:dyDescent="0.2"/>
    <row r="9995" customFormat="1" x14ac:dyDescent="0.2"/>
    <row r="9996" customFormat="1" x14ac:dyDescent="0.2"/>
    <row r="9997" customFormat="1" x14ac:dyDescent="0.2"/>
    <row r="9998" customFormat="1" x14ac:dyDescent="0.2"/>
    <row r="9999" customFormat="1" x14ac:dyDescent="0.2"/>
    <row r="10000" customFormat="1" x14ac:dyDescent="0.2"/>
    <row r="10001" customFormat="1" x14ac:dyDescent="0.2"/>
    <row r="10002" customFormat="1" x14ac:dyDescent="0.2"/>
    <row r="10003" customFormat="1" x14ac:dyDescent="0.2"/>
    <row r="10004" customFormat="1" x14ac:dyDescent="0.2"/>
    <row r="10005" customFormat="1" x14ac:dyDescent="0.2"/>
    <row r="10006" customFormat="1" x14ac:dyDescent="0.2"/>
    <row r="10007" customFormat="1" x14ac:dyDescent="0.2"/>
    <row r="10008" customFormat="1" x14ac:dyDescent="0.2"/>
    <row r="10009" customFormat="1" x14ac:dyDescent="0.2"/>
    <row r="10010" customFormat="1" x14ac:dyDescent="0.2"/>
    <row r="10011" customFormat="1" x14ac:dyDescent="0.2"/>
    <row r="10012" customFormat="1" x14ac:dyDescent="0.2"/>
    <row r="10013" customFormat="1" x14ac:dyDescent="0.2"/>
    <row r="10014" customFormat="1" x14ac:dyDescent="0.2"/>
    <row r="10015" customFormat="1" x14ac:dyDescent="0.2"/>
    <row r="10016" customFormat="1" x14ac:dyDescent="0.2"/>
    <row r="10017" customFormat="1" x14ac:dyDescent="0.2"/>
    <row r="10018" customFormat="1" x14ac:dyDescent="0.2"/>
    <row r="10019" customFormat="1" x14ac:dyDescent="0.2"/>
    <row r="10020" customFormat="1" x14ac:dyDescent="0.2"/>
    <row r="10021" customFormat="1" x14ac:dyDescent="0.2"/>
    <row r="10022" customFormat="1" x14ac:dyDescent="0.2"/>
    <row r="10023" customFormat="1" x14ac:dyDescent="0.2"/>
    <row r="10024" customFormat="1" x14ac:dyDescent="0.2"/>
    <row r="10025" customFormat="1" x14ac:dyDescent="0.2"/>
    <row r="10026" customFormat="1" x14ac:dyDescent="0.2"/>
    <row r="10027" customFormat="1" x14ac:dyDescent="0.2"/>
    <row r="10028" customFormat="1" x14ac:dyDescent="0.2"/>
    <row r="10029" customFormat="1" x14ac:dyDescent="0.2"/>
    <row r="10030" customFormat="1" x14ac:dyDescent="0.2"/>
    <row r="10031" customFormat="1" x14ac:dyDescent="0.2"/>
    <row r="10032" customFormat="1" x14ac:dyDescent="0.2"/>
    <row r="10033" customFormat="1" x14ac:dyDescent="0.2"/>
    <row r="10034" customFormat="1" x14ac:dyDescent="0.2"/>
    <row r="10035" customFormat="1" x14ac:dyDescent="0.2"/>
    <row r="10036" customFormat="1" x14ac:dyDescent="0.2"/>
    <row r="10037" customFormat="1" x14ac:dyDescent="0.2"/>
    <row r="10038" customFormat="1" x14ac:dyDescent="0.2"/>
    <row r="10039" customFormat="1" x14ac:dyDescent="0.2"/>
    <row r="10040" customFormat="1" x14ac:dyDescent="0.2"/>
    <row r="10041" customFormat="1" x14ac:dyDescent="0.2"/>
    <row r="10042" customFormat="1" x14ac:dyDescent="0.2"/>
    <row r="10043" customFormat="1" x14ac:dyDescent="0.2"/>
    <row r="10044" customFormat="1" x14ac:dyDescent="0.2"/>
    <row r="10045" customFormat="1" x14ac:dyDescent="0.2"/>
    <row r="10046" customFormat="1" x14ac:dyDescent="0.2"/>
    <row r="10047" customFormat="1" x14ac:dyDescent="0.2"/>
    <row r="10048" customFormat="1" x14ac:dyDescent="0.2"/>
    <row r="10049" customFormat="1" x14ac:dyDescent="0.2"/>
    <row r="10050" customFormat="1" x14ac:dyDescent="0.2"/>
    <row r="10051" customFormat="1" x14ac:dyDescent="0.2"/>
    <row r="10052" customFormat="1" x14ac:dyDescent="0.2"/>
    <row r="10053" customFormat="1" x14ac:dyDescent="0.2"/>
    <row r="10054" customFormat="1" x14ac:dyDescent="0.2"/>
    <row r="10055" customFormat="1" x14ac:dyDescent="0.2"/>
    <row r="10056" customFormat="1" x14ac:dyDescent="0.2"/>
    <row r="10057" customFormat="1" x14ac:dyDescent="0.2"/>
    <row r="10058" customFormat="1" x14ac:dyDescent="0.2"/>
    <row r="10059" customFormat="1" x14ac:dyDescent="0.2"/>
    <row r="10060" customFormat="1" x14ac:dyDescent="0.2"/>
    <row r="10061" customFormat="1" x14ac:dyDescent="0.2"/>
    <row r="10062" customFormat="1" x14ac:dyDescent="0.2"/>
    <row r="10063" customFormat="1" x14ac:dyDescent="0.2"/>
    <row r="10064" customFormat="1" x14ac:dyDescent="0.2"/>
    <row r="10065" customFormat="1" x14ac:dyDescent="0.2"/>
    <row r="10066" customFormat="1" x14ac:dyDescent="0.2"/>
    <row r="10067" customFormat="1" x14ac:dyDescent="0.2"/>
    <row r="10068" customFormat="1" x14ac:dyDescent="0.2"/>
    <row r="10069" customFormat="1" x14ac:dyDescent="0.2"/>
    <row r="10070" customFormat="1" x14ac:dyDescent="0.2"/>
    <row r="10071" customFormat="1" x14ac:dyDescent="0.2"/>
    <row r="10072" customFormat="1" x14ac:dyDescent="0.2"/>
    <row r="10073" customFormat="1" x14ac:dyDescent="0.2"/>
    <row r="10074" customFormat="1" x14ac:dyDescent="0.2"/>
    <row r="10075" customFormat="1" x14ac:dyDescent="0.2"/>
    <row r="10076" customFormat="1" x14ac:dyDescent="0.2"/>
    <row r="10077" customFormat="1" x14ac:dyDescent="0.2"/>
    <row r="10078" customFormat="1" x14ac:dyDescent="0.2"/>
    <row r="10079" customFormat="1" x14ac:dyDescent="0.2"/>
    <row r="10080" customFormat="1" x14ac:dyDescent="0.2"/>
    <row r="10081" customFormat="1" x14ac:dyDescent="0.2"/>
    <row r="10082" customFormat="1" x14ac:dyDescent="0.2"/>
    <row r="10083" customFormat="1" x14ac:dyDescent="0.2"/>
    <row r="10084" customFormat="1" x14ac:dyDescent="0.2"/>
    <row r="10085" customFormat="1" x14ac:dyDescent="0.2"/>
    <row r="10086" customFormat="1" x14ac:dyDescent="0.2"/>
    <row r="10087" customFormat="1" x14ac:dyDescent="0.2"/>
    <row r="10088" customFormat="1" x14ac:dyDescent="0.2"/>
    <row r="10089" customFormat="1" x14ac:dyDescent="0.2"/>
    <row r="10090" customFormat="1" x14ac:dyDescent="0.2"/>
    <row r="10091" customFormat="1" x14ac:dyDescent="0.2"/>
    <row r="10092" customFormat="1" x14ac:dyDescent="0.2"/>
    <row r="10093" customFormat="1" x14ac:dyDescent="0.2"/>
    <row r="10094" customFormat="1" x14ac:dyDescent="0.2"/>
    <row r="10095" customFormat="1" x14ac:dyDescent="0.2"/>
    <row r="10096" customFormat="1" x14ac:dyDescent="0.2"/>
    <row r="10097" customFormat="1" x14ac:dyDescent="0.2"/>
    <row r="10098" customFormat="1" x14ac:dyDescent="0.2"/>
    <row r="10099" customFormat="1" x14ac:dyDescent="0.2"/>
    <row r="10100" customFormat="1" x14ac:dyDescent="0.2"/>
    <row r="10101" customFormat="1" x14ac:dyDescent="0.2"/>
    <row r="10102" customFormat="1" x14ac:dyDescent="0.2"/>
    <row r="10103" customFormat="1" x14ac:dyDescent="0.2"/>
    <row r="10104" customFormat="1" x14ac:dyDescent="0.2"/>
    <row r="10105" customFormat="1" x14ac:dyDescent="0.2"/>
    <row r="10106" customFormat="1" x14ac:dyDescent="0.2"/>
    <row r="10107" customFormat="1" x14ac:dyDescent="0.2"/>
    <row r="10108" customFormat="1" x14ac:dyDescent="0.2"/>
    <row r="10109" customFormat="1" x14ac:dyDescent="0.2"/>
    <row r="10110" customFormat="1" x14ac:dyDescent="0.2"/>
    <row r="10111" customFormat="1" x14ac:dyDescent="0.2"/>
    <row r="10112" customFormat="1" x14ac:dyDescent="0.2"/>
    <row r="10113" customFormat="1" x14ac:dyDescent="0.2"/>
    <row r="10114" customFormat="1" x14ac:dyDescent="0.2"/>
    <row r="10115" customFormat="1" x14ac:dyDescent="0.2"/>
    <row r="10116" customFormat="1" x14ac:dyDescent="0.2"/>
    <row r="10117" customFormat="1" x14ac:dyDescent="0.2"/>
    <row r="10118" customFormat="1" x14ac:dyDescent="0.2"/>
    <row r="10119" customFormat="1" x14ac:dyDescent="0.2"/>
    <row r="10120" customFormat="1" x14ac:dyDescent="0.2"/>
    <row r="10121" customFormat="1" x14ac:dyDescent="0.2"/>
    <row r="10122" customFormat="1" x14ac:dyDescent="0.2"/>
    <row r="10123" customFormat="1" x14ac:dyDescent="0.2"/>
    <row r="10124" customFormat="1" x14ac:dyDescent="0.2"/>
    <row r="10125" customFormat="1" x14ac:dyDescent="0.2"/>
    <row r="10126" customFormat="1" x14ac:dyDescent="0.2"/>
    <row r="10127" customFormat="1" x14ac:dyDescent="0.2"/>
    <row r="10128" customFormat="1" x14ac:dyDescent="0.2"/>
    <row r="10129" customFormat="1" x14ac:dyDescent="0.2"/>
    <row r="10130" customFormat="1" x14ac:dyDescent="0.2"/>
    <row r="10131" customFormat="1" x14ac:dyDescent="0.2"/>
    <row r="10132" customFormat="1" x14ac:dyDescent="0.2"/>
    <row r="10133" customFormat="1" x14ac:dyDescent="0.2"/>
    <row r="10134" customFormat="1" x14ac:dyDescent="0.2"/>
    <row r="10135" customFormat="1" x14ac:dyDescent="0.2"/>
    <row r="10136" customFormat="1" x14ac:dyDescent="0.2"/>
    <row r="10137" customFormat="1" x14ac:dyDescent="0.2"/>
    <row r="10138" customFormat="1" x14ac:dyDescent="0.2"/>
    <row r="10139" customFormat="1" x14ac:dyDescent="0.2"/>
    <row r="10140" customFormat="1" x14ac:dyDescent="0.2"/>
    <row r="10141" customFormat="1" x14ac:dyDescent="0.2"/>
    <row r="10142" customFormat="1" x14ac:dyDescent="0.2"/>
    <row r="10143" customFormat="1" x14ac:dyDescent="0.2"/>
    <row r="10144" customFormat="1" x14ac:dyDescent="0.2"/>
    <row r="10145" customFormat="1" x14ac:dyDescent="0.2"/>
    <row r="10146" customFormat="1" x14ac:dyDescent="0.2"/>
    <row r="10147" customFormat="1" x14ac:dyDescent="0.2"/>
    <row r="10148" customFormat="1" x14ac:dyDescent="0.2"/>
    <row r="10149" customFormat="1" x14ac:dyDescent="0.2"/>
    <row r="10150" customFormat="1" x14ac:dyDescent="0.2"/>
    <row r="10151" customFormat="1" x14ac:dyDescent="0.2"/>
    <row r="10152" customFormat="1" x14ac:dyDescent="0.2"/>
    <row r="10153" customFormat="1" x14ac:dyDescent="0.2"/>
    <row r="10154" customFormat="1" x14ac:dyDescent="0.2"/>
    <row r="10155" customFormat="1" x14ac:dyDescent="0.2"/>
    <row r="10156" customFormat="1" x14ac:dyDescent="0.2"/>
    <row r="10157" customFormat="1" x14ac:dyDescent="0.2"/>
    <row r="10158" customFormat="1" x14ac:dyDescent="0.2"/>
    <row r="10159" customFormat="1" x14ac:dyDescent="0.2"/>
    <row r="10160" customFormat="1" x14ac:dyDescent="0.2"/>
    <row r="10161" customFormat="1" x14ac:dyDescent="0.2"/>
    <row r="10162" customFormat="1" x14ac:dyDescent="0.2"/>
    <row r="10163" customFormat="1" x14ac:dyDescent="0.2"/>
    <row r="10164" customFormat="1" x14ac:dyDescent="0.2"/>
    <row r="10165" customFormat="1" x14ac:dyDescent="0.2"/>
    <row r="10166" customFormat="1" x14ac:dyDescent="0.2"/>
    <row r="10167" customFormat="1" x14ac:dyDescent="0.2"/>
    <row r="10168" customFormat="1" x14ac:dyDescent="0.2"/>
    <row r="10169" customFormat="1" x14ac:dyDescent="0.2"/>
    <row r="10170" customFormat="1" x14ac:dyDescent="0.2"/>
    <row r="10171" customFormat="1" x14ac:dyDescent="0.2"/>
    <row r="10172" customFormat="1" x14ac:dyDescent="0.2"/>
    <row r="10173" customFormat="1" x14ac:dyDescent="0.2"/>
    <row r="10174" customFormat="1" x14ac:dyDescent="0.2"/>
    <row r="10175" customFormat="1" x14ac:dyDescent="0.2"/>
    <row r="10176" customFormat="1" x14ac:dyDescent="0.2"/>
    <row r="10177" customFormat="1" x14ac:dyDescent="0.2"/>
    <row r="10178" customFormat="1" x14ac:dyDescent="0.2"/>
    <row r="10179" customFormat="1" x14ac:dyDescent="0.2"/>
    <row r="10180" customFormat="1" x14ac:dyDescent="0.2"/>
    <row r="10181" customFormat="1" x14ac:dyDescent="0.2"/>
    <row r="10182" customFormat="1" x14ac:dyDescent="0.2"/>
    <row r="10183" customFormat="1" x14ac:dyDescent="0.2"/>
    <row r="10184" customFormat="1" x14ac:dyDescent="0.2"/>
    <row r="10185" customFormat="1" x14ac:dyDescent="0.2"/>
    <row r="10186" customFormat="1" x14ac:dyDescent="0.2"/>
    <row r="10187" customFormat="1" x14ac:dyDescent="0.2"/>
    <row r="10188" customFormat="1" x14ac:dyDescent="0.2"/>
    <row r="10189" customFormat="1" x14ac:dyDescent="0.2"/>
    <row r="10190" customFormat="1" x14ac:dyDescent="0.2"/>
    <row r="10191" customFormat="1" x14ac:dyDescent="0.2"/>
    <row r="10192" customFormat="1" x14ac:dyDescent="0.2"/>
    <row r="10193" customFormat="1" x14ac:dyDescent="0.2"/>
    <row r="10194" customFormat="1" x14ac:dyDescent="0.2"/>
    <row r="10195" customFormat="1" x14ac:dyDescent="0.2"/>
    <row r="10196" customFormat="1" x14ac:dyDescent="0.2"/>
    <row r="10197" customFormat="1" x14ac:dyDescent="0.2"/>
    <row r="10198" customFormat="1" x14ac:dyDescent="0.2"/>
    <row r="10199" customFormat="1" x14ac:dyDescent="0.2"/>
    <row r="10200" customFormat="1" x14ac:dyDescent="0.2"/>
    <row r="10201" customFormat="1" x14ac:dyDescent="0.2"/>
    <row r="10202" customFormat="1" x14ac:dyDescent="0.2"/>
    <row r="10203" customFormat="1" x14ac:dyDescent="0.2"/>
    <row r="10204" customFormat="1" x14ac:dyDescent="0.2"/>
    <row r="10205" customFormat="1" x14ac:dyDescent="0.2"/>
    <row r="10206" customFormat="1" x14ac:dyDescent="0.2"/>
    <row r="10207" customFormat="1" x14ac:dyDescent="0.2"/>
    <row r="10208" customFormat="1" x14ac:dyDescent="0.2"/>
    <row r="10209" customFormat="1" x14ac:dyDescent="0.2"/>
    <row r="10210" customFormat="1" x14ac:dyDescent="0.2"/>
    <row r="10211" customFormat="1" x14ac:dyDescent="0.2"/>
    <row r="10212" customFormat="1" x14ac:dyDescent="0.2"/>
    <row r="10213" customFormat="1" x14ac:dyDescent="0.2"/>
    <row r="10214" customFormat="1" x14ac:dyDescent="0.2"/>
    <row r="10215" customFormat="1" x14ac:dyDescent="0.2"/>
    <row r="10216" customFormat="1" x14ac:dyDescent="0.2"/>
    <row r="10217" customFormat="1" x14ac:dyDescent="0.2"/>
    <row r="10218" customFormat="1" x14ac:dyDescent="0.2"/>
    <row r="10219" customFormat="1" x14ac:dyDescent="0.2"/>
    <row r="10220" customFormat="1" x14ac:dyDescent="0.2"/>
    <row r="10221" customFormat="1" x14ac:dyDescent="0.2"/>
    <row r="10222" customFormat="1" x14ac:dyDescent="0.2"/>
    <row r="10223" customFormat="1" x14ac:dyDescent="0.2"/>
    <row r="10224" customFormat="1" x14ac:dyDescent="0.2"/>
    <row r="10225" customFormat="1" x14ac:dyDescent="0.2"/>
    <row r="10226" customFormat="1" x14ac:dyDescent="0.2"/>
    <row r="10227" customFormat="1" x14ac:dyDescent="0.2"/>
    <row r="10228" customFormat="1" x14ac:dyDescent="0.2"/>
    <row r="10229" customFormat="1" x14ac:dyDescent="0.2"/>
    <row r="10230" customFormat="1" x14ac:dyDescent="0.2"/>
    <row r="10231" customFormat="1" x14ac:dyDescent="0.2"/>
    <row r="10232" customFormat="1" x14ac:dyDescent="0.2"/>
    <row r="10233" customFormat="1" x14ac:dyDescent="0.2"/>
    <row r="10234" customFormat="1" x14ac:dyDescent="0.2"/>
    <row r="10235" customFormat="1" x14ac:dyDescent="0.2"/>
    <row r="10236" customFormat="1" x14ac:dyDescent="0.2"/>
    <row r="10237" customFormat="1" x14ac:dyDescent="0.2"/>
    <row r="10238" customFormat="1" x14ac:dyDescent="0.2"/>
    <row r="10239" customFormat="1" x14ac:dyDescent="0.2"/>
    <row r="10240" customFormat="1" x14ac:dyDescent="0.2"/>
    <row r="10241" customFormat="1" x14ac:dyDescent="0.2"/>
    <row r="10242" customFormat="1" x14ac:dyDescent="0.2"/>
    <row r="10243" customFormat="1" x14ac:dyDescent="0.2"/>
    <row r="10244" customFormat="1" x14ac:dyDescent="0.2"/>
    <row r="10245" customFormat="1" x14ac:dyDescent="0.2"/>
    <row r="10246" customFormat="1" x14ac:dyDescent="0.2"/>
    <row r="10247" customFormat="1" x14ac:dyDescent="0.2"/>
    <row r="10248" customFormat="1" x14ac:dyDescent="0.2"/>
    <row r="10249" customFormat="1" x14ac:dyDescent="0.2"/>
    <row r="10250" customFormat="1" x14ac:dyDescent="0.2"/>
    <row r="10251" customFormat="1" x14ac:dyDescent="0.2"/>
    <row r="10252" customFormat="1" x14ac:dyDescent="0.2"/>
    <row r="10253" customFormat="1" x14ac:dyDescent="0.2"/>
    <row r="10254" customFormat="1" x14ac:dyDescent="0.2"/>
    <row r="10255" customFormat="1" x14ac:dyDescent="0.2"/>
    <row r="10256" customFormat="1" x14ac:dyDescent="0.2"/>
    <row r="10257" customFormat="1" x14ac:dyDescent="0.2"/>
    <row r="10258" customFormat="1" x14ac:dyDescent="0.2"/>
    <row r="10259" customFormat="1" x14ac:dyDescent="0.2"/>
    <row r="10260" customFormat="1" x14ac:dyDescent="0.2"/>
    <row r="10261" customFormat="1" x14ac:dyDescent="0.2"/>
    <row r="10262" customFormat="1" x14ac:dyDescent="0.2"/>
    <row r="10263" customFormat="1" x14ac:dyDescent="0.2"/>
    <row r="10264" customFormat="1" x14ac:dyDescent="0.2"/>
    <row r="10265" customFormat="1" x14ac:dyDescent="0.2"/>
    <row r="10266" customFormat="1" x14ac:dyDescent="0.2"/>
    <row r="10267" customFormat="1" x14ac:dyDescent="0.2"/>
    <row r="10268" customFormat="1" x14ac:dyDescent="0.2"/>
    <row r="10269" customFormat="1" x14ac:dyDescent="0.2"/>
    <row r="10270" customFormat="1" x14ac:dyDescent="0.2"/>
    <row r="10271" customFormat="1" x14ac:dyDescent="0.2"/>
    <row r="10272" customFormat="1" x14ac:dyDescent="0.2"/>
    <row r="10273" customFormat="1" x14ac:dyDescent="0.2"/>
    <row r="10274" customFormat="1" x14ac:dyDescent="0.2"/>
    <row r="10275" customFormat="1" x14ac:dyDescent="0.2"/>
    <row r="10276" customFormat="1" x14ac:dyDescent="0.2"/>
    <row r="10277" customFormat="1" x14ac:dyDescent="0.2"/>
    <row r="10278" customFormat="1" x14ac:dyDescent="0.2"/>
    <row r="10279" customFormat="1" x14ac:dyDescent="0.2"/>
    <row r="10280" customFormat="1" x14ac:dyDescent="0.2"/>
    <row r="10281" customFormat="1" x14ac:dyDescent="0.2"/>
    <row r="10282" customFormat="1" x14ac:dyDescent="0.2"/>
    <row r="10283" customFormat="1" x14ac:dyDescent="0.2"/>
    <row r="10284" customFormat="1" x14ac:dyDescent="0.2"/>
    <row r="10285" customFormat="1" x14ac:dyDescent="0.2"/>
    <row r="10286" customFormat="1" x14ac:dyDescent="0.2"/>
    <row r="10287" customFormat="1" x14ac:dyDescent="0.2"/>
    <row r="10288" customFormat="1" x14ac:dyDescent="0.2"/>
    <row r="10289" customFormat="1" x14ac:dyDescent="0.2"/>
    <row r="10290" customFormat="1" x14ac:dyDescent="0.2"/>
    <row r="10291" customFormat="1" x14ac:dyDescent="0.2"/>
    <row r="10292" customFormat="1" x14ac:dyDescent="0.2"/>
    <row r="10293" customFormat="1" x14ac:dyDescent="0.2"/>
    <row r="10294" customFormat="1" x14ac:dyDescent="0.2"/>
    <row r="10295" customFormat="1" x14ac:dyDescent="0.2"/>
    <row r="10296" customFormat="1" x14ac:dyDescent="0.2"/>
    <row r="10297" customFormat="1" x14ac:dyDescent="0.2"/>
    <row r="10298" customFormat="1" x14ac:dyDescent="0.2"/>
    <row r="10299" customFormat="1" x14ac:dyDescent="0.2"/>
    <row r="10300" customFormat="1" x14ac:dyDescent="0.2"/>
    <row r="10301" customFormat="1" x14ac:dyDescent="0.2"/>
    <row r="10302" customFormat="1" x14ac:dyDescent="0.2"/>
    <row r="10303" customFormat="1" x14ac:dyDescent="0.2"/>
    <row r="10304" customFormat="1" x14ac:dyDescent="0.2"/>
    <row r="10305" customFormat="1" x14ac:dyDescent="0.2"/>
    <row r="10306" customFormat="1" x14ac:dyDescent="0.2"/>
    <row r="10307" customFormat="1" x14ac:dyDescent="0.2"/>
    <row r="10308" customFormat="1" x14ac:dyDescent="0.2"/>
    <row r="10309" customFormat="1" x14ac:dyDescent="0.2"/>
    <row r="10310" customFormat="1" x14ac:dyDescent="0.2"/>
    <row r="10311" customFormat="1" x14ac:dyDescent="0.2"/>
    <row r="10312" customFormat="1" x14ac:dyDescent="0.2"/>
    <row r="10313" customFormat="1" x14ac:dyDescent="0.2"/>
    <row r="10314" customFormat="1" x14ac:dyDescent="0.2"/>
    <row r="10315" customFormat="1" x14ac:dyDescent="0.2"/>
    <row r="10316" customFormat="1" x14ac:dyDescent="0.2"/>
    <row r="10317" customFormat="1" x14ac:dyDescent="0.2"/>
    <row r="10318" customFormat="1" x14ac:dyDescent="0.2"/>
    <row r="10319" customFormat="1" x14ac:dyDescent="0.2"/>
    <row r="10320" customFormat="1" x14ac:dyDescent="0.2"/>
    <row r="10321" customFormat="1" x14ac:dyDescent="0.2"/>
    <row r="10322" customFormat="1" x14ac:dyDescent="0.2"/>
    <row r="10323" customFormat="1" x14ac:dyDescent="0.2"/>
    <row r="10324" customFormat="1" x14ac:dyDescent="0.2"/>
    <row r="10325" customFormat="1" x14ac:dyDescent="0.2"/>
    <row r="10326" customFormat="1" x14ac:dyDescent="0.2"/>
    <row r="10327" customFormat="1" x14ac:dyDescent="0.2"/>
    <row r="10328" customFormat="1" x14ac:dyDescent="0.2"/>
    <row r="10329" customFormat="1" x14ac:dyDescent="0.2"/>
    <row r="10330" customFormat="1" x14ac:dyDescent="0.2"/>
    <row r="10331" customFormat="1" x14ac:dyDescent="0.2"/>
    <row r="10332" customFormat="1" x14ac:dyDescent="0.2"/>
    <row r="10333" customFormat="1" x14ac:dyDescent="0.2"/>
    <row r="10334" customFormat="1" x14ac:dyDescent="0.2"/>
    <row r="10335" customFormat="1" x14ac:dyDescent="0.2"/>
    <row r="10336" customFormat="1" x14ac:dyDescent="0.2"/>
    <row r="10337" customFormat="1" x14ac:dyDescent="0.2"/>
    <row r="10338" customFormat="1" x14ac:dyDescent="0.2"/>
    <row r="10339" customFormat="1" x14ac:dyDescent="0.2"/>
    <row r="10340" customFormat="1" x14ac:dyDescent="0.2"/>
    <row r="10341" customFormat="1" x14ac:dyDescent="0.2"/>
    <row r="10342" customFormat="1" x14ac:dyDescent="0.2"/>
    <row r="10343" customFormat="1" x14ac:dyDescent="0.2"/>
    <row r="10344" customFormat="1" x14ac:dyDescent="0.2"/>
    <row r="10345" customFormat="1" x14ac:dyDescent="0.2"/>
    <row r="10346" customFormat="1" x14ac:dyDescent="0.2"/>
    <row r="10347" customFormat="1" x14ac:dyDescent="0.2"/>
    <row r="10348" customFormat="1" x14ac:dyDescent="0.2"/>
    <row r="10349" customFormat="1" x14ac:dyDescent="0.2"/>
    <row r="10350" customFormat="1" x14ac:dyDescent="0.2"/>
    <row r="10351" customFormat="1" x14ac:dyDescent="0.2"/>
    <row r="10352" customFormat="1" x14ac:dyDescent="0.2"/>
    <row r="10353" customFormat="1" x14ac:dyDescent="0.2"/>
    <row r="10354" customFormat="1" x14ac:dyDescent="0.2"/>
    <row r="10355" customFormat="1" x14ac:dyDescent="0.2"/>
    <row r="10356" customFormat="1" x14ac:dyDescent="0.2"/>
    <row r="10357" customFormat="1" x14ac:dyDescent="0.2"/>
    <row r="10358" customFormat="1" x14ac:dyDescent="0.2"/>
    <row r="10359" customFormat="1" x14ac:dyDescent="0.2"/>
    <row r="10360" customFormat="1" x14ac:dyDescent="0.2"/>
    <row r="10361" customFormat="1" x14ac:dyDescent="0.2"/>
    <row r="10362" customFormat="1" x14ac:dyDescent="0.2"/>
    <row r="10363" customFormat="1" x14ac:dyDescent="0.2"/>
    <row r="10364" customFormat="1" x14ac:dyDescent="0.2"/>
    <row r="10365" customFormat="1" x14ac:dyDescent="0.2"/>
    <row r="10366" customFormat="1" x14ac:dyDescent="0.2"/>
    <row r="10367" customFormat="1" x14ac:dyDescent="0.2"/>
    <row r="10368" customFormat="1" x14ac:dyDescent="0.2"/>
    <row r="10369" customFormat="1" x14ac:dyDescent="0.2"/>
    <row r="10370" customFormat="1" x14ac:dyDescent="0.2"/>
    <row r="10371" customFormat="1" x14ac:dyDescent="0.2"/>
    <row r="10372" customFormat="1" x14ac:dyDescent="0.2"/>
    <row r="10373" customFormat="1" x14ac:dyDescent="0.2"/>
    <row r="10374" customFormat="1" x14ac:dyDescent="0.2"/>
    <row r="10375" customFormat="1" x14ac:dyDescent="0.2"/>
    <row r="10376" customFormat="1" x14ac:dyDescent="0.2"/>
    <row r="10377" customFormat="1" x14ac:dyDescent="0.2"/>
    <row r="10378" customFormat="1" x14ac:dyDescent="0.2"/>
    <row r="10379" customFormat="1" x14ac:dyDescent="0.2"/>
    <row r="10380" customFormat="1" x14ac:dyDescent="0.2"/>
    <row r="10381" customFormat="1" x14ac:dyDescent="0.2"/>
    <row r="10382" customFormat="1" x14ac:dyDescent="0.2"/>
    <row r="10383" customFormat="1" x14ac:dyDescent="0.2"/>
    <row r="10384" customFormat="1" x14ac:dyDescent="0.2"/>
    <row r="10385" customFormat="1" x14ac:dyDescent="0.2"/>
    <row r="10386" customFormat="1" x14ac:dyDescent="0.2"/>
    <row r="10387" customFormat="1" x14ac:dyDescent="0.2"/>
    <row r="10388" customFormat="1" x14ac:dyDescent="0.2"/>
    <row r="10389" customFormat="1" x14ac:dyDescent="0.2"/>
    <row r="10390" customFormat="1" x14ac:dyDescent="0.2"/>
    <row r="10391" customFormat="1" x14ac:dyDescent="0.2"/>
    <row r="10392" customFormat="1" x14ac:dyDescent="0.2"/>
    <row r="10393" customFormat="1" x14ac:dyDescent="0.2"/>
    <row r="10394" customFormat="1" x14ac:dyDescent="0.2"/>
    <row r="10395" customFormat="1" x14ac:dyDescent="0.2"/>
    <row r="10396" customFormat="1" x14ac:dyDescent="0.2"/>
    <row r="10397" customFormat="1" x14ac:dyDescent="0.2"/>
    <row r="10398" customFormat="1" x14ac:dyDescent="0.2"/>
    <row r="10399" customFormat="1" x14ac:dyDescent="0.2"/>
    <row r="10400" customFormat="1" x14ac:dyDescent="0.2"/>
    <row r="10401" customFormat="1" x14ac:dyDescent="0.2"/>
    <row r="10402" customFormat="1" x14ac:dyDescent="0.2"/>
    <row r="10403" customFormat="1" x14ac:dyDescent="0.2"/>
    <row r="10404" customFormat="1" x14ac:dyDescent="0.2"/>
    <row r="10405" customFormat="1" x14ac:dyDescent="0.2"/>
    <row r="10406" customFormat="1" x14ac:dyDescent="0.2"/>
    <row r="10407" customFormat="1" x14ac:dyDescent="0.2"/>
    <row r="10408" customFormat="1" x14ac:dyDescent="0.2"/>
    <row r="10409" customFormat="1" x14ac:dyDescent="0.2"/>
    <row r="10410" customFormat="1" x14ac:dyDescent="0.2"/>
    <row r="10411" customFormat="1" x14ac:dyDescent="0.2"/>
    <row r="10412" customFormat="1" x14ac:dyDescent="0.2"/>
    <row r="10413" customFormat="1" x14ac:dyDescent="0.2"/>
    <row r="10414" customFormat="1" x14ac:dyDescent="0.2"/>
    <row r="10415" customFormat="1" x14ac:dyDescent="0.2"/>
    <row r="10416" customFormat="1" x14ac:dyDescent="0.2"/>
    <row r="10417" customFormat="1" x14ac:dyDescent="0.2"/>
    <row r="10418" customFormat="1" x14ac:dyDescent="0.2"/>
    <row r="10419" customFormat="1" x14ac:dyDescent="0.2"/>
    <row r="10420" customFormat="1" x14ac:dyDescent="0.2"/>
    <row r="10421" customFormat="1" x14ac:dyDescent="0.2"/>
    <row r="10422" customFormat="1" x14ac:dyDescent="0.2"/>
    <row r="10423" customFormat="1" x14ac:dyDescent="0.2"/>
    <row r="10424" customFormat="1" x14ac:dyDescent="0.2"/>
    <row r="10425" customFormat="1" x14ac:dyDescent="0.2"/>
    <row r="10426" customFormat="1" x14ac:dyDescent="0.2"/>
    <row r="10427" customFormat="1" x14ac:dyDescent="0.2"/>
    <row r="10428" customFormat="1" x14ac:dyDescent="0.2"/>
    <row r="10429" customFormat="1" x14ac:dyDescent="0.2"/>
    <row r="10430" customFormat="1" x14ac:dyDescent="0.2"/>
    <row r="10431" customFormat="1" x14ac:dyDescent="0.2"/>
    <row r="10432" customFormat="1" x14ac:dyDescent="0.2"/>
    <row r="10433" customFormat="1" x14ac:dyDescent="0.2"/>
    <row r="10434" customFormat="1" x14ac:dyDescent="0.2"/>
    <row r="10435" customFormat="1" x14ac:dyDescent="0.2"/>
    <row r="10436" customFormat="1" x14ac:dyDescent="0.2"/>
    <row r="10437" customFormat="1" x14ac:dyDescent="0.2"/>
    <row r="10438" customFormat="1" x14ac:dyDescent="0.2"/>
    <row r="10439" customFormat="1" x14ac:dyDescent="0.2"/>
    <row r="10440" customFormat="1" x14ac:dyDescent="0.2"/>
    <row r="10441" customFormat="1" x14ac:dyDescent="0.2"/>
    <row r="10442" customFormat="1" x14ac:dyDescent="0.2"/>
    <row r="10443" customFormat="1" x14ac:dyDescent="0.2"/>
    <row r="10444" customFormat="1" x14ac:dyDescent="0.2"/>
    <row r="10445" customFormat="1" x14ac:dyDescent="0.2"/>
    <row r="10446" customFormat="1" x14ac:dyDescent="0.2"/>
    <row r="10447" customFormat="1" x14ac:dyDescent="0.2"/>
    <row r="10448" customFormat="1" x14ac:dyDescent="0.2"/>
    <row r="10449" customFormat="1" x14ac:dyDescent="0.2"/>
    <row r="10450" customFormat="1" x14ac:dyDescent="0.2"/>
    <row r="10451" customFormat="1" x14ac:dyDescent="0.2"/>
    <row r="10452" customFormat="1" x14ac:dyDescent="0.2"/>
    <row r="10453" customFormat="1" x14ac:dyDescent="0.2"/>
    <row r="10454" customFormat="1" x14ac:dyDescent="0.2"/>
    <row r="10455" customFormat="1" x14ac:dyDescent="0.2"/>
    <row r="10456" customFormat="1" x14ac:dyDescent="0.2"/>
    <row r="10457" customFormat="1" x14ac:dyDescent="0.2"/>
    <row r="10458" customFormat="1" x14ac:dyDescent="0.2"/>
    <row r="10459" customFormat="1" x14ac:dyDescent="0.2"/>
    <row r="10460" customFormat="1" x14ac:dyDescent="0.2"/>
    <row r="10461" customFormat="1" x14ac:dyDescent="0.2"/>
    <row r="10462" customFormat="1" x14ac:dyDescent="0.2"/>
    <row r="10463" customFormat="1" x14ac:dyDescent="0.2"/>
    <row r="10464" customFormat="1" x14ac:dyDescent="0.2"/>
    <row r="10465" customFormat="1" x14ac:dyDescent="0.2"/>
    <row r="10466" customFormat="1" x14ac:dyDescent="0.2"/>
    <row r="10467" customFormat="1" x14ac:dyDescent="0.2"/>
    <row r="10468" customFormat="1" x14ac:dyDescent="0.2"/>
    <row r="10469" customFormat="1" x14ac:dyDescent="0.2"/>
    <row r="10470" customFormat="1" x14ac:dyDescent="0.2"/>
    <row r="10471" customFormat="1" x14ac:dyDescent="0.2"/>
    <row r="10472" customFormat="1" x14ac:dyDescent="0.2"/>
    <row r="10473" customFormat="1" x14ac:dyDescent="0.2"/>
    <row r="10474" customFormat="1" x14ac:dyDescent="0.2"/>
    <row r="10475" customFormat="1" x14ac:dyDescent="0.2"/>
    <row r="10476" customFormat="1" x14ac:dyDescent="0.2"/>
    <row r="10477" customFormat="1" x14ac:dyDescent="0.2"/>
    <row r="10478" customFormat="1" x14ac:dyDescent="0.2"/>
    <row r="10479" customFormat="1" x14ac:dyDescent="0.2"/>
    <row r="10480" customFormat="1" x14ac:dyDescent="0.2"/>
    <row r="10481" customFormat="1" x14ac:dyDescent="0.2"/>
    <row r="10482" customFormat="1" x14ac:dyDescent="0.2"/>
    <row r="10483" customFormat="1" x14ac:dyDescent="0.2"/>
    <row r="10484" customFormat="1" x14ac:dyDescent="0.2"/>
    <row r="10485" customFormat="1" x14ac:dyDescent="0.2"/>
    <row r="10486" customFormat="1" x14ac:dyDescent="0.2"/>
    <row r="10487" customFormat="1" x14ac:dyDescent="0.2"/>
    <row r="10488" customFormat="1" x14ac:dyDescent="0.2"/>
    <row r="10489" customFormat="1" x14ac:dyDescent="0.2"/>
    <row r="10490" customFormat="1" x14ac:dyDescent="0.2"/>
    <row r="10491" customFormat="1" x14ac:dyDescent="0.2"/>
    <row r="10492" customFormat="1" x14ac:dyDescent="0.2"/>
    <row r="10493" customFormat="1" x14ac:dyDescent="0.2"/>
    <row r="10494" customFormat="1" x14ac:dyDescent="0.2"/>
    <row r="10495" customFormat="1" x14ac:dyDescent="0.2"/>
    <row r="10496" customFormat="1" x14ac:dyDescent="0.2"/>
    <row r="10497" customFormat="1" x14ac:dyDescent="0.2"/>
    <row r="10498" customFormat="1" x14ac:dyDescent="0.2"/>
    <row r="10499" customFormat="1" x14ac:dyDescent="0.2"/>
    <row r="10500" customFormat="1" x14ac:dyDescent="0.2"/>
    <row r="10501" customFormat="1" x14ac:dyDescent="0.2"/>
    <row r="10502" customFormat="1" x14ac:dyDescent="0.2"/>
    <row r="10503" customFormat="1" x14ac:dyDescent="0.2"/>
    <row r="10504" customFormat="1" x14ac:dyDescent="0.2"/>
    <row r="10505" customFormat="1" x14ac:dyDescent="0.2"/>
    <row r="10506" customFormat="1" x14ac:dyDescent="0.2"/>
    <row r="10507" customFormat="1" x14ac:dyDescent="0.2"/>
    <row r="10508" customFormat="1" x14ac:dyDescent="0.2"/>
    <row r="10509" customFormat="1" x14ac:dyDescent="0.2"/>
    <row r="10510" customFormat="1" x14ac:dyDescent="0.2"/>
    <row r="10511" customFormat="1" x14ac:dyDescent="0.2"/>
    <row r="10512" customFormat="1" x14ac:dyDescent="0.2"/>
    <row r="10513" customFormat="1" x14ac:dyDescent="0.2"/>
    <row r="10514" customFormat="1" x14ac:dyDescent="0.2"/>
    <row r="10515" customFormat="1" x14ac:dyDescent="0.2"/>
    <row r="10516" customFormat="1" x14ac:dyDescent="0.2"/>
    <row r="10517" customFormat="1" x14ac:dyDescent="0.2"/>
    <row r="10518" customFormat="1" x14ac:dyDescent="0.2"/>
    <row r="10519" customFormat="1" x14ac:dyDescent="0.2"/>
    <row r="10520" customFormat="1" x14ac:dyDescent="0.2"/>
    <row r="10521" customFormat="1" x14ac:dyDescent="0.2"/>
    <row r="10522" customFormat="1" x14ac:dyDescent="0.2"/>
    <row r="10523" customFormat="1" x14ac:dyDescent="0.2"/>
    <row r="10524" customFormat="1" x14ac:dyDescent="0.2"/>
    <row r="10525" customFormat="1" x14ac:dyDescent="0.2"/>
    <row r="10526" customFormat="1" x14ac:dyDescent="0.2"/>
    <row r="10527" customFormat="1" x14ac:dyDescent="0.2"/>
    <row r="10528" customFormat="1" x14ac:dyDescent="0.2"/>
    <row r="10529" customFormat="1" x14ac:dyDescent="0.2"/>
    <row r="10530" customFormat="1" x14ac:dyDescent="0.2"/>
    <row r="10531" customFormat="1" x14ac:dyDescent="0.2"/>
    <row r="10532" customFormat="1" x14ac:dyDescent="0.2"/>
    <row r="10533" customFormat="1" x14ac:dyDescent="0.2"/>
    <row r="10534" customFormat="1" x14ac:dyDescent="0.2"/>
    <row r="10535" customFormat="1" x14ac:dyDescent="0.2"/>
    <row r="10536" customFormat="1" x14ac:dyDescent="0.2"/>
    <row r="10537" customFormat="1" x14ac:dyDescent="0.2"/>
    <row r="10538" customFormat="1" x14ac:dyDescent="0.2"/>
    <row r="10539" customFormat="1" x14ac:dyDescent="0.2"/>
    <row r="10540" customFormat="1" x14ac:dyDescent="0.2"/>
    <row r="10541" customFormat="1" x14ac:dyDescent="0.2"/>
    <row r="10542" customFormat="1" x14ac:dyDescent="0.2"/>
    <row r="10543" customFormat="1" x14ac:dyDescent="0.2"/>
    <row r="10544" customFormat="1" x14ac:dyDescent="0.2"/>
    <row r="10545" customFormat="1" x14ac:dyDescent="0.2"/>
    <row r="10546" customFormat="1" x14ac:dyDescent="0.2"/>
    <row r="10547" customFormat="1" x14ac:dyDescent="0.2"/>
    <row r="10548" customFormat="1" x14ac:dyDescent="0.2"/>
    <row r="10549" customFormat="1" x14ac:dyDescent="0.2"/>
    <row r="10550" customFormat="1" x14ac:dyDescent="0.2"/>
    <row r="10551" customFormat="1" x14ac:dyDescent="0.2"/>
    <row r="10552" customFormat="1" x14ac:dyDescent="0.2"/>
    <row r="10553" customFormat="1" x14ac:dyDescent="0.2"/>
    <row r="10554" customFormat="1" x14ac:dyDescent="0.2"/>
    <row r="10555" customFormat="1" x14ac:dyDescent="0.2"/>
    <row r="10556" customFormat="1" x14ac:dyDescent="0.2"/>
    <row r="10557" customFormat="1" x14ac:dyDescent="0.2"/>
    <row r="10558" customFormat="1" x14ac:dyDescent="0.2"/>
    <row r="10559" customFormat="1" x14ac:dyDescent="0.2"/>
    <row r="10560" customFormat="1" x14ac:dyDescent="0.2"/>
    <row r="10561" customFormat="1" x14ac:dyDescent="0.2"/>
    <row r="10562" customFormat="1" x14ac:dyDescent="0.2"/>
    <row r="10563" customFormat="1" x14ac:dyDescent="0.2"/>
    <row r="10564" customFormat="1" x14ac:dyDescent="0.2"/>
    <row r="10565" customFormat="1" x14ac:dyDescent="0.2"/>
    <row r="10566" customFormat="1" x14ac:dyDescent="0.2"/>
    <row r="10567" customFormat="1" x14ac:dyDescent="0.2"/>
    <row r="10568" customFormat="1" x14ac:dyDescent="0.2"/>
    <row r="10569" customFormat="1" x14ac:dyDescent="0.2"/>
    <row r="10570" customFormat="1" x14ac:dyDescent="0.2"/>
    <row r="10571" customFormat="1" x14ac:dyDescent="0.2"/>
    <row r="10572" customFormat="1" x14ac:dyDescent="0.2"/>
    <row r="10573" customFormat="1" x14ac:dyDescent="0.2"/>
    <row r="10574" customFormat="1" x14ac:dyDescent="0.2"/>
    <row r="10575" customFormat="1" x14ac:dyDescent="0.2"/>
    <row r="10576" customFormat="1" x14ac:dyDescent="0.2"/>
    <row r="10577" customFormat="1" x14ac:dyDescent="0.2"/>
    <row r="10578" customFormat="1" x14ac:dyDescent="0.2"/>
    <row r="10579" customFormat="1" x14ac:dyDescent="0.2"/>
    <row r="10580" customFormat="1" x14ac:dyDescent="0.2"/>
    <row r="10581" customFormat="1" x14ac:dyDescent="0.2"/>
    <row r="10582" customFormat="1" x14ac:dyDescent="0.2"/>
    <row r="10583" customFormat="1" x14ac:dyDescent="0.2"/>
    <row r="10584" customFormat="1" x14ac:dyDescent="0.2"/>
    <row r="10585" customFormat="1" x14ac:dyDescent="0.2"/>
    <row r="10586" customFormat="1" x14ac:dyDescent="0.2"/>
    <row r="10587" customFormat="1" x14ac:dyDescent="0.2"/>
    <row r="10588" customFormat="1" x14ac:dyDescent="0.2"/>
    <row r="10589" customFormat="1" x14ac:dyDescent="0.2"/>
    <row r="10590" customFormat="1" x14ac:dyDescent="0.2"/>
    <row r="10591" customFormat="1" x14ac:dyDescent="0.2"/>
    <row r="10592" customFormat="1" x14ac:dyDescent="0.2"/>
    <row r="10593" customFormat="1" x14ac:dyDescent="0.2"/>
    <row r="10594" customFormat="1" x14ac:dyDescent="0.2"/>
    <row r="10595" customFormat="1" x14ac:dyDescent="0.2"/>
    <row r="10596" customFormat="1" x14ac:dyDescent="0.2"/>
    <row r="10597" customFormat="1" x14ac:dyDescent="0.2"/>
    <row r="10598" customFormat="1" x14ac:dyDescent="0.2"/>
    <row r="10599" customFormat="1" x14ac:dyDescent="0.2"/>
    <row r="10600" customFormat="1" x14ac:dyDescent="0.2"/>
    <row r="10601" customFormat="1" x14ac:dyDescent="0.2"/>
    <row r="10602" customFormat="1" x14ac:dyDescent="0.2"/>
    <row r="10603" customFormat="1" x14ac:dyDescent="0.2"/>
    <row r="10604" customFormat="1" x14ac:dyDescent="0.2"/>
    <row r="10605" customFormat="1" x14ac:dyDescent="0.2"/>
    <row r="10606" customFormat="1" x14ac:dyDescent="0.2"/>
    <row r="10607" customFormat="1" x14ac:dyDescent="0.2"/>
    <row r="10608" customFormat="1" x14ac:dyDescent="0.2"/>
    <row r="10609" customFormat="1" x14ac:dyDescent="0.2"/>
    <row r="10610" customFormat="1" x14ac:dyDescent="0.2"/>
    <row r="10611" customFormat="1" x14ac:dyDescent="0.2"/>
    <row r="10612" customFormat="1" x14ac:dyDescent="0.2"/>
    <row r="10613" customFormat="1" x14ac:dyDescent="0.2"/>
    <row r="10614" customFormat="1" x14ac:dyDescent="0.2"/>
    <row r="10615" customFormat="1" x14ac:dyDescent="0.2"/>
    <row r="10616" customFormat="1" x14ac:dyDescent="0.2"/>
    <row r="10617" customFormat="1" x14ac:dyDescent="0.2"/>
    <row r="10618" customFormat="1" x14ac:dyDescent="0.2"/>
    <row r="10619" customFormat="1" x14ac:dyDescent="0.2"/>
    <row r="10620" customFormat="1" x14ac:dyDescent="0.2"/>
    <row r="10621" customFormat="1" x14ac:dyDescent="0.2"/>
    <row r="10622" customFormat="1" x14ac:dyDescent="0.2"/>
    <row r="10623" customFormat="1" x14ac:dyDescent="0.2"/>
    <row r="10624" customFormat="1" x14ac:dyDescent="0.2"/>
    <row r="10625" customFormat="1" x14ac:dyDescent="0.2"/>
    <row r="10626" customFormat="1" x14ac:dyDescent="0.2"/>
    <row r="10627" customFormat="1" x14ac:dyDescent="0.2"/>
    <row r="10628" customFormat="1" x14ac:dyDescent="0.2"/>
    <row r="10629" customFormat="1" x14ac:dyDescent="0.2"/>
    <row r="10630" customFormat="1" x14ac:dyDescent="0.2"/>
    <row r="10631" customFormat="1" x14ac:dyDescent="0.2"/>
    <row r="10632" customFormat="1" x14ac:dyDescent="0.2"/>
    <row r="10633" customFormat="1" x14ac:dyDescent="0.2"/>
    <row r="10634" customFormat="1" x14ac:dyDescent="0.2"/>
    <row r="10635" customFormat="1" x14ac:dyDescent="0.2"/>
    <row r="10636" customFormat="1" x14ac:dyDescent="0.2"/>
    <row r="10637" customFormat="1" x14ac:dyDescent="0.2"/>
    <row r="10638" customFormat="1" x14ac:dyDescent="0.2"/>
    <row r="10639" customFormat="1" x14ac:dyDescent="0.2"/>
    <row r="10640" customFormat="1" x14ac:dyDescent="0.2"/>
    <row r="10641" customFormat="1" x14ac:dyDescent="0.2"/>
    <row r="10642" customFormat="1" x14ac:dyDescent="0.2"/>
    <row r="10643" customFormat="1" x14ac:dyDescent="0.2"/>
    <row r="10644" customFormat="1" x14ac:dyDescent="0.2"/>
    <row r="10645" customFormat="1" x14ac:dyDescent="0.2"/>
    <row r="10646" customFormat="1" x14ac:dyDescent="0.2"/>
    <row r="10647" customFormat="1" x14ac:dyDescent="0.2"/>
    <row r="10648" customFormat="1" x14ac:dyDescent="0.2"/>
    <row r="10649" customFormat="1" x14ac:dyDescent="0.2"/>
    <row r="10650" customFormat="1" x14ac:dyDescent="0.2"/>
    <row r="10651" customFormat="1" x14ac:dyDescent="0.2"/>
    <row r="10652" customFormat="1" x14ac:dyDescent="0.2"/>
    <row r="10653" customFormat="1" x14ac:dyDescent="0.2"/>
    <row r="10654" customFormat="1" x14ac:dyDescent="0.2"/>
    <row r="10655" customFormat="1" x14ac:dyDescent="0.2"/>
    <row r="10656" customFormat="1" x14ac:dyDescent="0.2"/>
    <row r="10657" customFormat="1" x14ac:dyDescent="0.2"/>
    <row r="10658" customFormat="1" x14ac:dyDescent="0.2"/>
    <row r="10659" customFormat="1" x14ac:dyDescent="0.2"/>
    <row r="10660" customFormat="1" x14ac:dyDescent="0.2"/>
    <row r="10661" customFormat="1" x14ac:dyDescent="0.2"/>
    <row r="10662" customFormat="1" x14ac:dyDescent="0.2"/>
    <row r="10663" customFormat="1" x14ac:dyDescent="0.2"/>
    <row r="10664" customFormat="1" x14ac:dyDescent="0.2"/>
    <row r="10665" customFormat="1" x14ac:dyDescent="0.2"/>
    <row r="10666" customFormat="1" x14ac:dyDescent="0.2"/>
    <row r="10667" customFormat="1" x14ac:dyDescent="0.2"/>
    <row r="10668" customFormat="1" x14ac:dyDescent="0.2"/>
    <row r="10669" customFormat="1" x14ac:dyDescent="0.2"/>
    <row r="10670" customFormat="1" x14ac:dyDescent="0.2"/>
    <row r="10671" customFormat="1" x14ac:dyDescent="0.2"/>
    <row r="10672" customFormat="1" x14ac:dyDescent="0.2"/>
    <row r="10673" customFormat="1" x14ac:dyDescent="0.2"/>
    <row r="10674" customFormat="1" x14ac:dyDescent="0.2"/>
    <row r="10675" customFormat="1" x14ac:dyDescent="0.2"/>
    <row r="10676" customFormat="1" x14ac:dyDescent="0.2"/>
    <row r="10677" customFormat="1" x14ac:dyDescent="0.2"/>
    <row r="10678" customFormat="1" x14ac:dyDescent="0.2"/>
    <row r="10679" customFormat="1" x14ac:dyDescent="0.2"/>
    <row r="10680" customFormat="1" x14ac:dyDescent="0.2"/>
    <row r="10681" customFormat="1" x14ac:dyDescent="0.2"/>
    <row r="10682" customFormat="1" x14ac:dyDescent="0.2"/>
    <row r="10683" customFormat="1" x14ac:dyDescent="0.2"/>
    <row r="10684" customFormat="1" x14ac:dyDescent="0.2"/>
    <row r="10685" customFormat="1" x14ac:dyDescent="0.2"/>
    <row r="10686" customFormat="1" x14ac:dyDescent="0.2"/>
    <row r="10687" customFormat="1" x14ac:dyDescent="0.2"/>
    <row r="10688" customFormat="1" x14ac:dyDescent="0.2"/>
    <row r="10689" customFormat="1" x14ac:dyDescent="0.2"/>
    <row r="10690" customFormat="1" x14ac:dyDescent="0.2"/>
    <row r="10691" customFormat="1" x14ac:dyDescent="0.2"/>
    <row r="10692" customFormat="1" x14ac:dyDescent="0.2"/>
    <row r="10693" customFormat="1" x14ac:dyDescent="0.2"/>
    <row r="10694" customFormat="1" x14ac:dyDescent="0.2"/>
    <row r="10695" customFormat="1" x14ac:dyDescent="0.2"/>
    <row r="10696" customFormat="1" x14ac:dyDescent="0.2"/>
    <row r="10697" customFormat="1" x14ac:dyDescent="0.2"/>
    <row r="10698" customFormat="1" x14ac:dyDescent="0.2"/>
    <row r="10699" customFormat="1" x14ac:dyDescent="0.2"/>
    <row r="10700" customFormat="1" x14ac:dyDescent="0.2"/>
    <row r="10701" customFormat="1" x14ac:dyDescent="0.2"/>
    <row r="10702" customFormat="1" x14ac:dyDescent="0.2"/>
    <row r="10703" customFormat="1" x14ac:dyDescent="0.2"/>
    <row r="10704" customFormat="1" x14ac:dyDescent="0.2"/>
    <row r="10705" customFormat="1" x14ac:dyDescent="0.2"/>
    <row r="10706" customFormat="1" x14ac:dyDescent="0.2"/>
    <row r="10707" customFormat="1" x14ac:dyDescent="0.2"/>
    <row r="10708" customFormat="1" x14ac:dyDescent="0.2"/>
    <row r="10709" customFormat="1" x14ac:dyDescent="0.2"/>
    <row r="10710" customFormat="1" x14ac:dyDescent="0.2"/>
    <row r="10711" customFormat="1" x14ac:dyDescent="0.2"/>
    <row r="10712" customFormat="1" x14ac:dyDescent="0.2"/>
    <row r="10713" customFormat="1" x14ac:dyDescent="0.2"/>
    <row r="10714" customFormat="1" x14ac:dyDescent="0.2"/>
    <row r="10715" customFormat="1" x14ac:dyDescent="0.2"/>
    <row r="10716" customFormat="1" x14ac:dyDescent="0.2"/>
    <row r="10717" customFormat="1" x14ac:dyDescent="0.2"/>
    <row r="10718" customFormat="1" x14ac:dyDescent="0.2"/>
    <row r="10719" customFormat="1" x14ac:dyDescent="0.2"/>
    <row r="10720" customFormat="1" x14ac:dyDescent="0.2"/>
    <row r="10721" customFormat="1" x14ac:dyDescent="0.2"/>
    <row r="10722" customFormat="1" x14ac:dyDescent="0.2"/>
    <row r="10723" customFormat="1" x14ac:dyDescent="0.2"/>
    <row r="10724" customFormat="1" x14ac:dyDescent="0.2"/>
    <row r="10725" customFormat="1" x14ac:dyDescent="0.2"/>
    <row r="10726" customFormat="1" x14ac:dyDescent="0.2"/>
    <row r="10727" customFormat="1" x14ac:dyDescent="0.2"/>
    <row r="10728" customFormat="1" x14ac:dyDescent="0.2"/>
    <row r="10729" customFormat="1" x14ac:dyDescent="0.2"/>
    <row r="10730" customFormat="1" x14ac:dyDescent="0.2"/>
    <row r="10731" customFormat="1" x14ac:dyDescent="0.2"/>
    <row r="10732" customFormat="1" x14ac:dyDescent="0.2"/>
    <row r="10733" customFormat="1" x14ac:dyDescent="0.2"/>
    <row r="10734" customFormat="1" x14ac:dyDescent="0.2"/>
    <row r="10735" customFormat="1" x14ac:dyDescent="0.2"/>
    <row r="10736" customFormat="1" x14ac:dyDescent="0.2"/>
    <row r="10737" customFormat="1" x14ac:dyDescent="0.2"/>
    <row r="10738" customFormat="1" x14ac:dyDescent="0.2"/>
    <row r="10739" customFormat="1" x14ac:dyDescent="0.2"/>
    <row r="10740" customFormat="1" x14ac:dyDescent="0.2"/>
    <row r="10741" customFormat="1" x14ac:dyDescent="0.2"/>
    <row r="10742" customFormat="1" x14ac:dyDescent="0.2"/>
    <row r="10743" customFormat="1" x14ac:dyDescent="0.2"/>
    <row r="10744" customFormat="1" x14ac:dyDescent="0.2"/>
    <row r="10745" customFormat="1" x14ac:dyDescent="0.2"/>
    <row r="10746" customFormat="1" x14ac:dyDescent="0.2"/>
    <row r="10747" customFormat="1" x14ac:dyDescent="0.2"/>
    <row r="10748" customFormat="1" x14ac:dyDescent="0.2"/>
    <row r="10749" customFormat="1" x14ac:dyDescent="0.2"/>
    <row r="10750" customFormat="1" x14ac:dyDescent="0.2"/>
    <row r="10751" customFormat="1" x14ac:dyDescent="0.2"/>
    <row r="10752" customFormat="1" x14ac:dyDescent="0.2"/>
    <row r="10753" customFormat="1" x14ac:dyDescent="0.2"/>
    <row r="10754" customFormat="1" x14ac:dyDescent="0.2"/>
    <row r="10755" customFormat="1" x14ac:dyDescent="0.2"/>
    <row r="10756" customFormat="1" x14ac:dyDescent="0.2"/>
    <row r="10757" customFormat="1" x14ac:dyDescent="0.2"/>
    <row r="10758" customFormat="1" x14ac:dyDescent="0.2"/>
    <row r="10759" customFormat="1" x14ac:dyDescent="0.2"/>
    <row r="10760" customFormat="1" x14ac:dyDescent="0.2"/>
    <row r="10761" customFormat="1" x14ac:dyDescent="0.2"/>
    <row r="10762" customFormat="1" x14ac:dyDescent="0.2"/>
    <row r="10763" customFormat="1" x14ac:dyDescent="0.2"/>
    <row r="10764" customFormat="1" x14ac:dyDescent="0.2"/>
    <row r="10765" customFormat="1" x14ac:dyDescent="0.2"/>
    <row r="10766" customFormat="1" x14ac:dyDescent="0.2"/>
    <row r="10767" customFormat="1" x14ac:dyDescent="0.2"/>
    <row r="10768" customFormat="1" x14ac:dyDescent="0.2"/>
    <row r="10769" customFormat="1" x14ac:dyDescent="0.2"/>
    <row r="10770" customFormat="1" x14ac:dyDescent="0.2"/>
    <row r="10771" customFormat="1" x14ac:dyDescent="0.2"/>
    <row r="10772" customFormat="1" x14ac:dyDescent="0.2"/>
    <row r="10773" customFormat="1" x14ac:dyDescent="0.2"/>
    <row r="10774" customFormat="1" x14ac:dyDescent="0.2"/>
    <row r="10775" customFormat="1" x14ac:dyDescent="0.2"/>
    <row r="10776" customFormat="1" x14ac:dyDescent="0.2"/>
    <row r="10777" customFormat="1" x14ac:dyDescent="0.2"/>
    <row r="10778" customFormat="1" x14ac:dyDescent="0.2"/>
    <row r="10779" customFormat="1" x14ac:dyDescent="0.2"/>
    <row r="10780" customFormat="1" x14ac:dyDescent="0.2"/>
    <row r="10781" customFormat="1" x14ac:dyDescent="0.2"/>
    <row r="10782" customFormat="1" x14ac:dyDescent="0.2"/>
    <row r="10783" customFormat="1" x14ac:dyDescent="0.2"/>
    <row r="10784" customFormat="1" x14ac:dyDescent="0.2"/>
    <row r="10785" customFormat="1" x14ac:dyDescent="0.2"/>
    <row r="10786" customFormat="1" x14ac:dyDescent="0.2"/>
    <row r="10787" customFormat="1" x14ac:dyDescent="0.2"/>
    <row r="10788" customFormat="1" x14ac:dyDescent="0.2"/>
    <row r="10789" customFormat="1" x14ac:dyDescent="0.2"/>
    <row r="10790" customFormat="1" x14ac:dyDescent="0.2"/>
    <row r="10791" customFormat="1" x14ac:dyDescent="0.2"/>
    <row r="10792" customFormat="1" x14ac:dyDescent="0.2"/>
    <row r="10793" customFormat="1" x14ac:dyDescent="0.2"/>
    <row r="10794" customFormat="1" x14ac:dyDescent="0.2"/>
    <row r="10795" customFormat="1" x14ac:dyDescent="0.2"/>
    <row r="10796" customFormat="1" x14ac:dyDescent="0.2"/>
    <row r="10797" customFormat="1" x14ac:dyDescent="0.2"/>
    <row r="10798" customFormat="1" x14ac:dyDescent="0.2"/>
    <row r="10799" customFormat="1" x14ac:dyDescent="0.2"/>
    <row r="10800" customFormat="1" x14ac:dyDescent="0.2"/>
    <row r="10801" customFormat="1" x14ac:dyDescent="0.2"/>
    <row r="10802" customFormat="1" x14ac:dyDescent="0.2"/>
    <row r="10803" customFormat="1" x14ac:dyDescent="0.2"/>
    <row r="10804" customFormat="1" x14ac:dyDescent="0.2"/>
    <row r="10805" customFormat="1" x14ac:dyDescent="0.2"/>
    <row r="10806" customFormat="1" x14ac:dyDescent="0.2"/>
    <row r="10807" customFormat="1" x14ac:dyDescent="0.2"/>
    <row r="10808" customFormat="1" x14ac:dyDescent="0.2"/>
    <row r="10809" customFormat="1" x14ac:dyDescent="0.2"/>
    <row r="10810" customFormat="1" x14ac:dyDescent="0.2"/>
    <row r="10811" customFormat="1" x14ac:dyDescent="0.2"/>
    <row r="10812" customFormat="1" x14ac:dyDescent="0.2"/>
    <row r="10813" customFormat="1" x14ac:dyDescent="0.2"/>
    <row r="10814" customFormat="1" x14ac:dyDescent="0.2"/>
    <row r="10815" customFormat="1" x14ac:dyDescent="0.2"/>
    <row r="10816" customFormat="1" x14ac:dyDescent="0.2"/>
    <row r="10817" customFormat="1" x14ac:dyDescent="0.2"/>
    <row r="10818" customFormat="1" x14ac:dyDescent="0.2"/>
    <row r="10819" customFormat="1" x14ac:dyDescent="0.2"/>
    <row r="10820" customFormat="1" x14ac:dyDescent="0.2"/>
    <row r="10821" customFormat="1" x14ac:dyDescent="0.2"/>
    <row r="10822" customFormat="1" x14ac:dyDescent="0.2"/>
    <row r="10823" customFormat="1" x14ac:dyDescent="0.2"/>
    <row r="10824" customFormat="1" x14ac:dyDescent="0.2"/>
    <row r="10825" customFormat="1" x14ac:dyDescent="0.2"/>
    <row r="10826" customFormat="1" x14ac:dyDescent="0.2"/>
    <row r="10827" customFormat="1" x14ac:dyDescent="0.2"/>
    <row r="10828" customFormat="1" x14ac:dyDescent="0.2"/>
    <row r="10829" customFormat="1" x14ac:dyDescent="0.2"/>
    <row r="10830" customFormat="1" x14ac:dyDescent="0.2"/>
    <row r="10831" customFormat="1" x14ac:dyDescent="0.2"/>
    <row r="10832" customFormat="1" x14ac:dyDescent="0.2"/>
    <row r="10833" customFormat="1" x14ac:dyDescent="0.2"/>
    <row r="10834" customFormat="1" x14ac:dyDescent="0.2"/>
    <row r="10835" customFormat="1" x14ac:dyDescent="0.2"/>
    <row r="10836" customFormat="1" x14ac:dyDescent="0.2"/>
    <row r="10837" customFormat="1" x14ac:dyDescent="0.2"/>
    <row r="10838" customFormat="1" x14ac:dyDescent="0.2"/>
    <row r="10839" customFormat="1" x14ac:dyDescent="0.2"/>
    <row r="10840" customFormat="1" x14ac:dyDescent="0.2"/>
    <row r="10841" customFormat="1" x14ac:dyDescent="0.2"/>
    <row r="10842" customFormat="1" x14ac:dyDescent="0.2"/>
    <row r="10843" customFormat="1" x14ac:dyDescent="0.2"/>
    <row r="10844" customFormat="1" x14ac:dyDescent="0.2"/>
    <row r="10845" customFormat="1" x14ac:dyDescent="0.2"/>
    <row r="10846" customFormat="1" x14ac:dyDescent="0.2"/>
    <row r="10847" customFormat="1" x14ac:dyDescent="0.2"/>
    <row r="10848" customFormat="1" x14ac:dyDescent="0.2"/>
    <row r="10849" customFormat="1" x14ac:dyDescent="0.2"/>
    <row r="10850" customFormat="1" x14ac:dyDescent="0.2"/>
    <row r="10851" customFormat="1" x14ac:dyDescent="0.2"/>
    <row r="10852" customFormat="1" x14ac:dyDescent="0.2"/>
    <row r="10853" customFormat="1" x14ac:dyDescent="0.2"/>
    <row r="10854" customFormat="1" x14ac:dyDescent="0.2"/>
    <row r="10855" customFormat="1" x14ac:dyDescent="0.2"/>
    <row r="10856" customFormat="1" x14ac:dyDescent="0.2"/>
    <row r="10857" customFormat="1" x14ac:dyDescent="0.2"/>
    <row r="10858" customFormat="1" x14ac:dyDescent="0.2"/>
    <row r="10859" customFormat="1" x14ac:dyDescent="0.2"/>
    <row r="10860" customFormat="1" x14ac:dyDescent="0.2"/>
    <row r="10861" customFormat="1" x14ac:dyDescent="0.2"/>
    <row r="10862" customFormat="1" x14ac:dyDescent="0.2"/>
    <row r="10863" customFormat="1" x14ac:dyDescent="0.2"/>
    <row r="10864" customFormat="1" x14ac:dyDescent="0.2"/>
    <row r="10865" customFormat="1" x14ac:dyDescent="0.2"/>
    <row r="10866" customFormat="1" x14ac:dyDescent="0.2"/>
    <row r="10867" customFormat="1" x14ac:dyDescent="0.2"/>
    <row r="10868" customFormat="1" x14ac:dyDescent="0.2"/>
    <row r="10869" customFormat="1" x14ac:dyDescent="0.2"/>
    <row r="10870" customFormat="1" x14ac:dyDescent="0.2"/>
    <row r="10871" customFormat="1" x14ac:dyDescent="0.2"/>
    <row r="10872" customFormat="1" x14ac:dyDescent="0.2"/>
    <row r="10873" customFormat="1" x14ac:dyDescent="0.2"/>
    <row r="10874" customFormat="1" x14ac:dyDescent="0.2"/>
    <row r="10875" customFormat="1" x14ac:dyDescent="0.2"/>
    <row r="10876" customFormat="1" x14ac:dyDescent="0.2"/>
    <row r="10877" customFormat="1" x14ac:dyDescent="0.2"/>
    <row r="10878" customFormat="1" x14ac:dyDescent="0.2"/>
    <row r="10879" customFormat="1" x14ac:dyDescent="0.2"/>
    <row r="10880" customFormat="1" x14ac:dyDescent="0.2"/>
    <row r="10881" customFormat="1" x14ac:dyDescent="0.2"/>
    <row r="10882" customFormat="1" x14ac:dyDescent="0.2"/>
    <row r="10883" customFormat="1" x14ac:dyDescent="0.2"/>
    <row r="10884" customFormat="1" x14ac:dyDescent="0.2"/>
    <row r="10885" customFormat="1" x14ac:dyDescent="0.2"/>
    <row r="10886" customFormat="1" x14ac:dyDescent="0.2"/>
    <row r="10887" customFormat="1" x14ac:dyDescent="0.2"/>
    <row r="10888" customFormat="1" x14ac:dyDescent="0.2"/>
    <row r="10889" customFormat="1" x14ac:dyDescent="0.2"/>
    <row r="10890" customFormat="1" x14ac:dyDescent="0.2"/>
    <row r="10891" customFormat="1" x14ac:dyDescent="0.2"/>
    <row r="10892" customFormat="1" x14ac:dyDescent="0.2"/>
    <row r="10893" customFormat="1" x14ac:dyDescent="0.2"/>
    <row r="10894" customFormat="1" x14ac:dyDescent="0.2"/>
    <row r="10895" customFormat="1" x14ac:dyDescent="0.2"/>
    <row r="10896" customFormat="1" x14ac:dyDescent="0.2"/>
    <row r="10897" customFormat="1" x14ac:dyDescent="0.2"/>
    <row r="10898" customFormat="1" x14ac:dyDescent="0.2"/>
    <row r="10899" customFormat="1" x14ac:dyDescent="0.2"/>
    <row r="10900" customFormat="1" x14ac:dyDescent="0.2"/>
    <row r="10901" customFormat="1" x14ac:dyDescent="0.2"/>
    <row r="10902" customFormat="1" x14ac:dyDescent="0.2"/>
    <row r="10903" customFormat="1" x14ac:dyDescent="0.2"/>
    <row r="10904" customFormat="1" x14ac:dyDescent="0.2"/>
    <row r="10905" customFormat="1" x14ac:dyDescent="0.2"/>
    <row r="10906" customFormat="1" x14ac:dyDescent="0.2"/>
    <row r="10907" customFormat="1" x14ac:dyDescent="0.2"/>
    <row r="10908" customFormat="1" x14ac:dyDescent="0.2"/>
    <row r="10909" customFormat="1" x14ac:dyDescent="0.2"/>
    <row r="10910" customFormat="1" x14ac:dyDescent="0.2"/>
    <row r="10911" customFormat="1" x14ac:dyDescent="0.2"/>
    <row r="10912" customFormat="1" x14ac:dyDescent="0.2"/>
    <row r="10913" customFormat="1" x14ac:dyDescent="0.2"/>
    <row r="10914" customFormat="1" x14ac:dyDescent="0.2"/>
    <row r="10915" customFormat="1" x14ac:dyDescent="0.2"/>
    <row r="10916" customFormat="1" x14ac:dyDescent="0.2"/>
    <row r="10917" customFormat="1" x14ac:dyDescent="0.2"/>
    <row r="10918" customFormat="1" x14ac:dyDescent="0.2"/>
    <row r="10919" customFormat="1" x14ac:dyDescent="0.2"/>
    <row r="10920" customFormat="1" x14ac:dyDescent="0.2"/>
    <row r="10921" customFormat="1" x14ac:dyDescent="0.2"/>
    <row r="10922" customFormat="1" x14ac:dyDescent="0.2"/>
    <row r="10923" customFormat="1" x14ac:dyDescent="0.2"/>
    <row r="10924" customFormat="1" x14ac:dyDescent="0.2"/>
    <row r="10925" customFormat="1" x14ac:dyDescent="0.2"/>
    <row r="10926" customFormat="1" x14ac:dyDescent="0.2"/>
    <row r="10927" customFormat="1" x14ac:dyDescent="0.2"/>
    <row r="10928" customFormat="1" x14ac:dyDescent="0.2"/>
    <row r="10929" customFormat="1" x14ac:dyDescent="0.2"/>
    <row r="10930" customFormat="1" x14ac:dyDescent="0.2"/>
    <row r="10931" customFormat="1" x14ac:dyDescent="0.2"/>
    <row r="10932" customFormat="1" x14ac:dyDescent="0.2"/>
    <row r="10933" customFormat="1" x14ac:dyDescent="0.2"/>
    <row r="10934" customFormat="1" x14ac:dyDescent="0.2"/>
    <row r="10935" customFormat="1" x14ac:dyDescent="0.2"/>
    <row r="10936" customFormat="1" x14ac:dyDescent="0.2"/>
    <row r="10937" customFormat="1" x14ac:dyDescent="0.2"/>
    <row r="10938" customFormat="1" x14ac:dyDescent="0.2"/>
    <row r="10939" customFormat="1" x14ac:dyDescent="0.2"/>
    <row r="10940" customFormat="1" x14ac:dyDescent="0.2"/>
    <row r="10941" customFormat="1" x14ac:dyDescent="0.2"/>
    <row r="10942" customFormat="1" x14ac:dyDescent="0.2"/>
    <row r="10943" customFormat="1" x14ac:dyDescent="0.2"/>
    <row r="10944" customFormat="1" x14ac:dyDescent="0.2"/>
    <row r="10945" customFormat="1" x14ac:dyDescent="0.2"/>
    <row r="10946" customFormat="1" x14ac:dyDescent="0.2"/>
    <row r="10947" customFormat="1" x14ac:dyDescent="0.2"/>
    <row r="10948" customFormat="1" x14ac:dyDescent="0.2"/>
    <row r="10949" customFormat="1" x14ac:dyDescent="0.2"/>
    <row r="10950" customFormat="1" x14ac:dyDescent="0.2"/>
    <row r="10951" customFormat="1" x14ac:dyDescent="0.2"/>
    <row r="10952" customFormat="1" x14ac:dyDescent="0.2"/>
    <row r="10953" customFormat="1" x14ac:dyDescent="0.2"/>
    <row r="10954" customFormat="1" x14ac:dyDescent="0.2"/>
    <row r="10955" customFormat="1" x14ac:dyDescent="0.2"/>
    <row r="10956" customFormat="1" x14ac:dyDescent="0.2"/>
    <row r="10957" customFormat="1" x14ac:dyDescent="0.2"/>
    <row r="10958" customFormat="1" x14ac:dyDescent="0.2"/>
    <row r="10959" customFormat="1" x14ac:dyDescent="0.2"/>
    <row r="10960" customFormat="1" x14ac:dyDescent="0.2"/>
    <row r="10961" customFormat="1" x14ac:dyDescent="0.2"/>
    <row r="10962" customFormat="1" x14ac:dyDescent="0.2"/>
    <row r="10963" customFormat="1" x14ac:dyDescent="0.2"/>
    <row r="10964" customFormat="1" x14ac:dyDescent="0.2"/>
    <row r="10965" customFormat="1" x14ac:dyDescent="0.2"/>
    <row r="10966" customFormat="1" x14ac:dyDescent="0.2"/>
    <row r="10967" customFormat="1" x14ac:dyDescent="0.2"/>
    <row r="10968" customFormat="1" x14ac:dyDescent="0.2"/>
    <row r="10969" customFormat="1" x14ac:dyDescent="0.2"/>
    <row r="10970" customFormat="1" x14ac:dyDescent="0.2"/>
    <row r="10971" customFormat="1" x14ac:dyDescent="0.2"/>
    <row r="10972" customFormat="1" x14ac:dyDescent="0.2"/>
    <row r="10973" customFormat="1" x14ac:dyDescent="0.2"/>
    <row r="10974" customFormat="1" x14ac:dyDescent="0.2"/>
    <row r="10975" customFormat="1" x14ac:dyDescent="0.2"/>
    <row r="10976" customFormat="1" x14ac:dyDescent="0.2"/>
    <row r="10977" customFormat="1" x14ac:dyDescent="0.2"/>
    <row r="10978" customFormat="1" x14ac:dyDescent="0.2"/>
    <row r="10979" customFormat="1" x14ac:dyDescent="0.2"/>
    <row r="10980" customFormat="1" x14ac:dyDescent="0.2"/>
    <row r="10981" customFormat="1" x14ac:dyDescent="0.2"/>
    <row r="10982" customFormat="1" x14ac:dyDescent="0.2"/>
    <row r="10983" customFormat="1" x14ac:dyDescent="0.2"/>
    <row r="10984" customFormat="1" x14ac:dyDescent="0.2"/>
    <row r="10985" customFormat="1" x14ac:dyDescent="0.2"/>
    <row r="10986" customFormat="1" x14ac:dyDescent="0.2"/>
    <row r="10987" customFormat="1" x14ac:dyDescent="0.2"/>
    <row r="10988" customFormat="1" x14ac:dyDescent="0.2"/>
    <row r="10989" customFormat="1" x14ac:dyDescent="0.2"/>
    <row r="10990" customFormat="1" x14ac:dyDescent="0.2"/>
    <row r="10991" customFormat="1" x14ac:dyDescent="0.2"/>
    <row r="10992" customFormat="1" x14ac:dyDescent="0.2"/>
    <row r="10993" customFormat="1" x14ac:dyDescent="0.2"/>
    <row r="10994" customFormat="1" x14ac:dyDescent="0.2"/>
    <row r="10995" customFormat="1" x14ac:dyDescent="0.2"/>
    <row r="10996" customFormat="1" x14ac:dyDescent="0.2"/>
    <row r="10997" customFormat="1" x14ac:dyDescent="0.2"/>
    <row r="10998" customFormat="1" x14ac:dyDescent="0.2"/>
    <row r="10999" customFormat="1" x14ac:dyDescent="0.2"/>
    <row r="11000" customFormat="1" x14ac:dyDescent="0.2"/>
    <row r="11001" customFormat="1" x14ac:dyDescent="0.2"/>
    <row r="11002" customFormat="1" x14ac:dyDescent="0.2"/>
    <row r="11003" customFormat="1" x14ac:dyDescent="0.2"/>
    <row r="11004" customFormat="1" x14ac:dyDescent="0.2"/>
    <row r="11005" customFormat="1" x14ac:dyDescent="0.2"/>
    <row r="11006" customFormat="1" x14ac:dyDescent="0.2"/>
    <row r="11007" customFormat="1" x14ac:dyDescent="0.2"/>
    <row r="11008" customFormat="1" x14ac:dyDescent="0.2"/>
    <row r="11009" customFormat="1" x14ac:dyDescent="0.2"/>
    <row r="11010" customFormat="1" x14ac:dyDescent="0.2"/>
    <row r="11011" customFormat="1" x14ac:dyDescent="0.2"/>
    <row r="11012" customFormat="1" x14ac:dyDescent="0.2"/>
    <row r="11013" customFormat="1" x14ac:dyDescent="0.2"/>
    <row r="11014" customFormat="1" x14ac:dyDescent="0.2"/>
    <row r="11015" customFormat="1" x14ac:dyDescent="0.2"/>
    <row r="11016" customFormat="1" x14ac:dyDescent="0.2"/>
    <row r="11017" customFormat="1" x14ac:dyDescent="0.2"/>
    <row r="11018" customFormat="1" x14ac:dyDescent="0.2"/>
    <row r="11019" customFormat="1" x14ac:dyDescent="0.2"/>
    <row r="11020" customFormat="1" x14ac:dyDescent="0.2"/>
    <row r="11021" customFormat="1" x14ac:dyDescent="0.2"/>
    <row r="11022" customFormat="1" x14ac:dyDescent="0.2"/>
    <row r="11023" customFormat="1" x14ac:dyDescent="0.2"/>
    <row r="11024" customFormat="1" x14ac:dyDescent="0.2"/>
    <row r="11025" customFormat="1" x14ac:dyDescent="0.2"/>
    <row r="11026" customFormat="1" x14ac:dyDescent="0.2"/>
    <row r="11027" customFormat="1" x14ac:dyDescent="0.2"/>
    <row r="11028" customFormat="1" x14ac:dyDescent="0.2"/>
    <row r="11029" customFormat="1" x14ac:dyDescent="0.2"/>
    <row r="11030" customFormat="1" x14ac:dyDescent="0.2"/>
    <row r="11031" customFormat="1" x14ac:dyDescent="0.2"/>
    <row r="11032" customFormat="1" x14ac:dyDescent="0.2"/>
    <row r="11033" customFormat="1" x14ac:dyDescent="0.2"/>
    <row r="11034" customFormat="1" x14ac:dyDescent="0.2"/>
    <row r="11035" customFormat="1" x14ac:dyDescent="0.2"/>
    <row r="11036" customFormat="1" x14ac:dyDescent="0.2"/>
    <row r="11037" customFormat="1" x14ac:dyDescent="0.2"/>
    <row r="11038" customFormat="1" x14ac:dyDescent="0.2"/>
    <row r="11039" customFormat="1" x14ac:dyDescent="0.2"/>
    <row r="11040" customFormat="1" x14ac:dyDescent="0.2"/>
    <row r="11041" customFormat="1" x14ac:dyDescent="0.2"/>
    <row r="11042" customFormat="1" x14ac:dyDescent="0.2"/>
    <row r="11043" customFormat="1" x14ac:dyDescent="0.2"/>
    <row r="11044" customFormat="1" x14ac:dyDescent="0.2"/>
    <row r="11045" customFormat="1" x14ac:dyDescent="0.2"/>
    <row r="11046" customFormat="1" x14ac:dyDescent="0.2"/>
    <row r="11047" customFormat="1" x14ac:dyDescent="0.2"/>
    <row r="11048" customFormat="1" x14ac:dyDescent="0.2"/>
    <row r="11049" customFormat="1" x14ac:dyDescent="0.2"/>
    <row r="11050" customFormat="1" x14ac:dyDescent="0.2"/>
    <row r="11051" customFormat="1" x14ac:dyDescent="0.2"/>
    <row r="11052" customFormat="1" x14ac:dyDescent="0.2"/>
    <row r="11053" customFormat="1" x14ac:dyDescent="0.2"/>
    <row r="11054" customFormat="1" x14ac:dyDescent="0.2"/>
    <row r="11055" customFormat="1" x14ac:dyDescent="0.2"/>
    <row r="11056" customFormat="1" x14ac:dyDescent="0.2"/>
    <row r="11057" customFormat="1" x14ac:dyDescent="0.2"/>
    <row r="11058" customFormat="1" x14ac:dyDescent="0.2"/>
    <row r="11059" customFormat="1" x14ac:dyDescent="0.2"/>
    <row r="11060" customFormat="1" x14ac:dyDescent="0.2"/>
    <row r="11061" customFormat="1" x14ac:dyDescent="0.2"/>
    <row r="11062" customFormat="1" x14ac:dyDescent="0.2"/>
    <row r="11063" customFormat="1" x14ac:dyDescent="0.2"/>
    <row r="11064" customFormat="1" x14ac:dyDescent="0.2"/>
    <row r="11065" customFormat="1" x14ac:dyDescent="0.2"/>
    <row r="11066" customFormat="1" x14ac:dyDescent="0.2"/>
    <row r="11067" customFormat="1" x14ac:dyDescent="0.2"/>
    <row r="11068" customFormat="1" x14ac:dyDescent="0.2"/>
    <row r="11069" customFormat="1" x14ac:dyDescent="0.2"/>
    <row r="11070" customFormat="1" x14ac:dyDescent="0.2"/>
    <row r="11071" customFormat="1" x14ac:dyDescent="0.2"/>
    <row r="11072" customFormat="1" x14ac:dyDescent="0.2"/>
    <row r="11073" customFormat="1" x14ac:dyDescent="0.2"/>
    <row r="11074" customFormat="1" x14ac:dyDescent="0.2"/>
    <row r="11075" customFormat="1" x14ac:dyDescent="0.2"/>
    <row r="11076" customFormat="1" x14ac:dyDescent="0.2"/>
    <row r="11077" customFormat="1" x14ac:dyDescent="0.2"/>
    <row r="11078" customFormat="1" x14ac:dyDescent="0.2"/>
    <row r="11079" customFormat="1" x14ac:dyDescent="0.2"/>
    <row r="11080" customFormat="1" x14ac:dyDescent="0.2"/>
    <row r="11081" customFormat="1" x14ac:dyDescent="0.2"/>
    <row r="11082" customFormat="1" x14ac:dyDescent="0.2"/>
    <row r="11083" customFormat="1" x14ac:dyDescent="0.2"/>
    <row r="11084" customFormat="1" x14ac:dyDescent="0.2"/>
    <row r="11085" customFormat="1" x14ac:dyDescent="0.2"/>
    <row r="11086" customFormat="1" x14ac:dyDescent="0.2"/>
    <row r="11087" customFormat="1" x14ac:dyDescent="0.2"/>
    <row r="11088" customFormat="1" x14ac:dyDescent="0.2"/>
    <row r="11089" customFormat="1" x14ac:dyDescent="0.2"/>
    <row r="11090" customFormat="1" x14ac:dyDescent="0.2"/>
    <row r="11091" customFormat="1" x14ac:dyDescent="0.2"/>
    <row r="11092" customFormat="1" x14ac:dyDescent="0.2"/>
    <row r="11093" customFormat="1" x14ac:dyDescent="0.2"/>
    <row r="11094" customFormat="1" x14ac:dyDescent="0.2"/>
    <row r="11095" customFormat="1" x14ac:dyDescent="0.2"/>
    <row r="11096" customFormat="1" x14ac:dyDescent="0.2"/>
    <row r="11097" customFormat="1" x14ac:dyDescent="0.2"/>
    <row r="11098" customFormat="1" x14ac:dyDescent="0.2"/>
    <row r="11099" customFormat="1" x14ac:dyDescent="0.2"/>
    <row r="11100" customFormat="1" x14ac:dyDescent="0.2"/>
    <row r="11101" customFormat="1" x14ac:dyDescent="0.2"/>
    <row r="11102" customFormat="1" x14ac:dyDescent="0.2"/>
    <row r="11103" customFormat="1" x14ac:dyDescent="0.2"/>
    <row r="11104" customFormat="1" x14ac:dyDescent="0.2"/>
    <row r="11105" customFormat="1" x14ac:dyDescent="0.2"/>
    <row r="11106" customFormat="1" x14ac:dyDescent="0.2"/>
    <row r="11107" customFormat="1" x14ac:dyDescent="0.2"/>
    <row r="11108" customFormat="1" x14ac:dyDescent="0.2"/>
    <row r="11109" customFormat="1" x14ac:dyDescent="0.2"/>
    <row r="11110" customFormat="1" x14ac:dyDescent="0.2"/>
    <row r="11111" customFormat="1" x14ac:dyDescent="0.2"/>
    <row r="11112" customFormat="1" x14ac:dyDescent="0.2"/>
    <row r="11113" customFormat="1" x14ac:dyDescent="0.2"/>
    <row r="11114" customFormat="1" x14ac:dyDescent="0.2"/>
    <row r="11115" customFormat="1" x14ac:dyDescent="0.2"/>
    <row r="11116" customFormat="1" x14ac:dyDescent="0.2"/>
    <row r="11117" customFormat="1" x14ac:dyDescent="0.2"/>
    <row r="11118" customFormat="1" x14ac:dyDescent="0.2"/>
    <row r="11119" customFormat="1" x14ac:dyDescent="0.2"/>
    <row r="11120" customFormat="1" x14ac:dyDescent="0.2"/>
    <row r="11121" customFormat="1" x14ac:dyDescent="0.2"/>
    <row r="11122" customFormat="1" x14ac:dyDescent="0.2"/>
    <row r="11123" customFormat="1" x14ac:dyDescent="0.2"/>
    <row r="11124" customFormat="1" x14ac:dyDescent="0.2"/>
    <row r="11125" customFormat="1" x14ac:dyDescent="0.2"/>
    <row r="11126" customFormat="1" x14ac:dyDescent="0.2"/>
    <row r="11127" customFormat="1" x14ac:dyDescent="0.2"/>
    <row r="11128" customFormat="1" x14ac:dyDescent="0.2"/>
    <row r="11129" customFormat="1" x14ac:dyDescent="0.2"/>
    <row r="11130" customFormat="1" x14ac:dyDescent="0.2"/>
    <row r="11131" customFormat="1" x14ac:dyDescent="0.2"/>
    <row r="11132" customFormat="1" x14ac:dyDescent="0.2"/>
    <row r="11133" customFormat="1" x14ac:dyDescent="0.2"/>
    <row r="11134" customFormat="1" x14ac:dyDescent="0.2"/>
    <row r="11135" customFormat="1" x14ac:dyDescent="0.2"/>
    <row r="11136" customFormat="1" x14ac:dyDescent="0.2"/>
    <row r="11137" customFormat="1" x14ac:dyDescent="0.2"/>
    <row r="11138" customFormat="1" x14ac:dyDescent="0.2"/>
    <row r="11139" customFormat="1" x14ac:dyDescent="0.2"/>
    <row r="11140" customFormat="1" x14ac:dyDescent="0.2"/>
    <row r="11141" customFormat="1" x14ac:dyDescent="0.2"/>
    <row r="11142" customFormat="1" x14ac:dyDescent="0.2"/>
    <row r="11143" customFormat="1" x14ac:dyDescent="0.2"/>
    <row r="11144" customFormat="1" x14ac:dyDescent="0.2"/>
    <row r="11145" customFormat="1" x14ac:dyDescent="0.2"/>
    <row r="11146" customFormat="1" x14ac:dyDescent="0.2"/>
    <row r="11147" customFormat="1" x14ac:dyDescent="0.2"/>
    <row r="11148" customFormat="1" x14ac:dyDescent="0.2"/>
    <row r="11149" customFormat="1" x14ac:dyDescent="0.2"/>
    <row r="11150" customFormat="1" x14ac:dyDescent="0.2"/>
    <row r="11151" customFormat="1" x14ac:dyDescent="0.2"/>
    <row r="11152" customFormat="1" x14ac:dyDescent="0.2"/>
    <row r="11153" customFormat="1" x14ac:dyDescent="0.2"/>
    <row r="11154" customFormat="1" x14ac:dyDescent="0.2"/>
    <row r="11155" customFormat="1" x14ac:dyDescent="0.2"/>
    <row r="11156" customFormat="1" x14ac:dyDescent="0.2"/>
    <row r="11157" customFormat="1" x14ac:dyDescent="0.2"/>
    <row r="11158" customFormat="1" x14ac:dyDescent="0.2"/>
    <row r="11159" customFormat="1" x14ac:dyDescent="0.2"/>
    <row r="11160" customFormat="1" x14ac:dyDescent="0.2"/>
    <row r="11161" customFormat="1" x14ac:dyDescent="0.2"/>
    <row r="11162" customFormat="1" x14ac:dyDescent="0.2"/>
    <row r="11163" customFormat="1" x14ac:dyDescent="0.2"/>
    <row r="11164" customFormat="1" x14ac:dyDescent="0.2"/>
    <row r="11165" customFormat="1" x14ac:dyDescent="0.2"/>
    <row r="11166" customFormat="1" x14ac:dyDescent="0.2"/>
    <row r="11167" customFormat="1" x14ac:dyDescent="0.2"/>
    <row r="11168" customFormat="1" x14ac:dyDescent="0.2"/>
    <row r="11169" customFormat="1" x14ac:dyDescent="0.2"/>
    <row r="11170" customFormat="1" x14ac:dyDescent="0.2"/>
    <row r="11171" customFormat="1" x14ac:dyDescent="0.2"/>
    <row r="11172" customFormat="1" x14ac:dyDescent="0.2"/>
    <row r="11173" customFormat="1" x14ac:dyDescent="0.2"/>
    <row r="11174" customFormat="1" x14ac:dyDescent="0.2"/>
    <row r="11175" customFormat="1" x14ac:dyDescent="0.2"/>
    <row r="11176" customFormat="1" x14ac:dyDescent="0.2"/>
    <row r="11177" customFormat="1" x14ac:dyDescent="0.2"/>
    <row r="11178" customFormat="1" x14ac:dyDescent="0.2"/>
    <row r="11179" customFormat="1" x14ac:dyDescent="0.2"/>
    <row r="11180" customFormat="1" x14ac:dyDescent="0.2"/>
    <row r="11181" customFormat="1" x14ac:dyDescent="0.2"/>
    <row r="11182" customFormat="1" x14ac:dyDescent="0.2"/>
    <row r="11183" customFormat="1" x14ac:dyDescent="0.2"/>
    <row r="11184" customFormat="1" x14ac:dyDescent="0.2"/>
    <row r="11185" customFormat="1" x14ac:dyDescent="0.2"/>
    <row r="11186" customFormat="1" x14ac:dyDescent="0.2"/>
    <row r="11187" customFormat="1" x14ac:dyDescent="0.2"/>
    <row r="11188" customFormat="1" x14ac:dyDescent="0.2"/>
    <row r="11189" customFormat="1" x14ac:dyDescent="0.2"/>
    <row r="11190" customFormat="1" x14ac:dyDescent="0.2"/>
    <row r="11191" customFormat="1" x14ac:dyDescent="0.2"/>
    <row r="11192" customFormat="1" x14ac:dyDescent="0.2"/>
    <row r="11193" customFormat="1" x14ac:dyDescent="0.2"/>
    <row r="11194" customFormat="1" x14ac:dyDescent="0.2"/>
    <row r="11195" customFormat="1" x14ac:dyDescent="0.2"/>
    <row r="11196" customFormat="1" x14ac:dyDescent="0.2"/>
    <row r="11197" customFormat="1" x14ac:dyDescent="0.2"/>
    <row r="11198" customFormat="1" x14ac:dyDescent="0.2"/>
    <row r="11199" customFormat="1" x14ac:dyDescent="0.2"/>
    <row r="11200" customFormat="1" x14ac:dyDescent="0.2"/>
    <row r="11201" customFormat="1" x14ac:dyDescent="0.2"/>
    <row r="11202" customFormat="1" x14ac:dyDescent="0.2"/>
    <row r="11203" customFormat="1" x14ac:dyDescent="0.2"/>
    <row r="11204" customFormat="1" x14ac:dyDescent="0.2"/>
    <row r="11205" customFormat="1" x14ac:dyDescent="0.2"/>
    <row r="11206" customFormat="1" x14ac:dyDescent="0.2"/>
    <row r="11207" customFormat="1" x14ac:dyDescent="0.2"/>
    <row r="11208" customFormat="1" x14ac:dyDescent="0.2"/>
    <row r="11209" customFormat="1" x14ac:dyDescent="0.2"/>
    <row r="11210" customFormat="1" x14ac:dyDescent="0.2"/>
    <row r="11211" customFormat="1" x14ac:dyDescent="0.2"/>
    <row r="11212" customFormat="1" x14ac:dyDescent="0.2"/>
    <row r="11213" customFormat="1" x14ac:dyDescent="0.2"/>
    <row r="11214" customFormat="1" x14ac:dyDescent="0.2"/>
    <row r="11215" customFormat="1" x14ac:dyDescent="0.2"/>
    <row r="11216" customFormat="1" x14ac:dyDescent="0.2"/>
    <row r="11217" customFormat="1" x14ac:dyDescent="0.2"/>
    <row r="11218" customFormat="1" x14ac:dyDescent="0.2"/>
    <row r="11219" customFormat="1" x14ac:dyDescent="0.2"/>
    <row r="11220" customFormat="1" x14ac:dyDescent="0.2"/>
    <row r="11221" customFormat="1" x14ac:dyDescent="0.2"/>
    <row r="11222" customFormat="1" x14ac:dyDescent="0.2"/>
    <row r="11223" customFormat="1" x14ac:dyDescent="0.2"/>
    <row r="11224" customFormat="1" x14ac:dyDescent="0.2"/>
    <row r="11225" customFormat="1" x14ac:dyDescent="0.2"/>
    <row r="11226" customFormat="1" x14ac:dyDescent="0.2"/>
    <row r="11227" customFormat="1" x14ac:dyDescent="0.2"/>
    <row r="11228" customFormat="1" x14ac:dyDescent="0.2"/>
    <row r="11229" customFormat="1" x14ac:dyDescent="0.2"/>
    <row r="11230" customFormat="1" x14ac:dyDescent="0.2"/>
    <row r="11231" customFormat="1" x14ac:dyDescent="0.2"/>
    <row r="11232" customFormat="1" x14ac:dyDescent="0.2"/>
    <row r="11233" customFormat="1" x14ac:dyDescent="0.2"/>
    <row r="11234" customFormat="1" x14ac:dyDescent="0.2"/>
    <row r="11235" customFormat="1" x14ac:dyDescent="0.2"/>
    <row r="11236" customFormat="1" x14ac:dyDescent="0.2"/>
    <row r="11237" customFormat="1" x14ac:dyDescent="0.2"/>
    <row r="11238" customFormat="1" x14ac:dyDescent="0.2"/>
    <row r="11239" customFormat="1" x14ac:dyDescent="0.2"/>
    <row r="11240" customFormat="1" x14ac:dyDescent="0.2"/>
    <row r="11241" customFormat="1" x14ac:dyDescent="0.2"/>
    <row r="11242" customFormat="1" x14ac:dyDescent="0.2"/>
    <row r="11243" customFormat="1" x14ac:dyDescent="0.2"/>
    <row r="11244" customFormat="1" x14ac:dyDescent="0.2"/>
    <row r="11245" customFormat="1" x14ac:dyDescent="0.2"/>
    <row r="11246" customFormat="1" x14ac:dyDescent="0.2"/>
    <row r="11247" customFormat="1" x14ac:dyDescent="0.2"/>
    <row r="11248" customFormat="1" x14ac:dyDescent="0.2"/>
    <row r="11249" customFormat="1" x14ac:dyDescent="0.2"/>
    <row r="11250" customFormat="1" x14ac:dyDescent="0.2"/>
    <row r="11251" customFormat="1" x14ac:dyDescent="0.2"/>
    <row r="11252" customFormat="1" x14ac:dyDescent="0.2"/>
    <row r="11253" customFormat="1" x14ac:dyDescent="0.2"/>
    <row r="11254" customFormat="1" x14ac:dyDescent="0.2"/>
    <row r="11255" customFormat="1" x14ac:dyDescent="0.2"/>
    <row r="11256" customFormat="1" x14ac:dyDescent="0.2"/>
    <row r="11257" customFormat="1" x14ac:dyDescent="0.2"/>
    <row r="11258" customFormat="1" x14ac:dyDescent="0.2"/>
    <row r="11259" customFormat="1" x14ac:dyDescent="0.2"/>
    <row r="11260" customFormat="1" x14ac:dyDescent="0.2"/>
    <row r="11261" customFormat="1" x14ac:dyDescent="0.2"/>
    <row r="11262" customFormat="1" x14ac:dyDescent="0.2"/>
    <row r="11263" customFormat="1" x14ac:dyDescent="0.2"/>
    <row r="11264" customFormat="1" x14ac:dyDescent="0.2"/>
    <row r="11265" customFormat="1" x14ac:dyDescent="0.2"/>
    <row r="11266" customFormat="1" x14ac:dyDescent="0.2"/>
    <row r="11267" customFormat="1" x14ac:dyDescent="0.2"/>
    <row r="11268" customFormat="1" x14ac:dyDescent="0.2"/>
    <row r="11269" customFormat="1" x14ac:dyDescent="0.2"/>
    <row r="11270" customFormat="1" x14ac:dyDescent="0.2"/>
    <row r="11271" customFormat="1" x14ac:dyDescent="0.2"/>
    <row r="11272" customFormat="1" x14ac:dyDescent="0.2"/>
    <row r="11273" customFormat="1" x14ac:dyDescent="0.2"/>
    <row r="11274" customFormat="1" x14ac:dyDescent="0.2"/>
    <row r="11275" customFormat="1" x14ac:dyDescent="0.2"/>
    <row r="11276" customFormat="1" x14ac:dyDescent="0.2"/>
    <row r="11277" customFormat="1" x14ac:dyDescent="0.2"/>
    <row r="11278" customFormat="1" x14ac:dyDescent="0.2"/>
    <row r="11279" customFormat="1" x14ac:dyDescent="0.2"/>
    <row r="11280" customFormat="1" x14ac:dyDescent="0.2"/>
    <row r="11281" customFormat="1" x14ac:dyDescent="0.2"/>
    <row r="11282" customFormat="1" x14ac:dyDescent="0.2"/>
    <row r="11283" customFormat="1" x14ac:dyDescent="0.2"/>
    <row r="11284" customFormat="1" x14ac:dyDescent="0.2"/>
    <row r="11285" customFormat="1" x14ac:dyDescent="0.2"/>
    <row r="11286" customFormat="1" x14ac:dyDescent="0.2"/>
    <row r="11287" customFormat="1" x14ac:dyDescent="0.2"/>
    <row r="11288" customFormat="1" x14ac:dyDescent="0.2"/>
    <row r="11289" customFormat="1" x14ac:dyDescent="0.2"/>
    <row r="11290" customFormat="1" x14ac:dyDescent="0.2"/>
    <row r="11291" customFormat="1" x14ac:dyDescent="0.2"/>
    <row r="11292" customFormat="1" x14ac:dyDescent="0.2"/>
    <row r="11293" customFormat="1" x14ac:dyDescent="0.2"/>
    <row r="11294" customFormat="1" x14ac:dyDescent="0.2"/>
    <row r="11295" customFormat="1" x14ac:dyDescent="0.2"/>
    <row r="11296" customFormat="1" x14ac:dyDescent="0.2"/>
    <row r="11297" customFormat="1" x14ac:dyDescent="0.2"/>
    <row r="11298" customFormat="1" x14ac:dyDescent="0.2"/>
    <row r="11299" customFormat="1" x14ac:dyDescent="0.2"/>
    <row r="11300" customFormat="1" x14ac:dyDescent="0.2"/>
    <row r="11301" customFormat="1" x14ac:dyDescent="0.2"/>
    <row r="11302" customFormat="1" x14ac:dyDescent="0.2"/>
    <row r="11303" customFormat="1" x14ac:dyDescent="0.2"/>
    <row r="11304" customFormat="1" x14ac:dyDescent="0.2"/>
    <row r="11305" customFormat="1" x14ac:dyDescent="0.2"/>
    <row r="11306" customFormat="1" x14ac:dyDescent="0.2"/>
    <row r="11307" customFormat="1" x14ac:dyDescent="0.2"/>
    <row r="11308" customFormat="1" x14ac:dyDescent="0.2"/>
    <row r="11309" customFormat="1" x14ac:dyDescent="0.2"/>
    <row r="11310" customFormat="1" x14ac:dyDescent="0.2"/>
    <row r="11311" customFormat="1" x14ac:dyDescent="0.2"/>
    <row r="11312" customFormat="1" x14ac:dyDescent="0.2"/>
    <row r="11313" customFormat="1" x14ac:dyDescent="0.2"/>
    <row r="11314" customFormat="1" x14ac:dyDescent="0.2"/>
    <row r="11315" customFormat="1" x14ac:dyDescent="0.2"/>
    <row r="11316" customFormat="1" x14ac:dyDescent="0.2"/>
    <row r="11317" customFormat="1" x14ac:dyDescent="0.2"/>
    <row r="11318" customFormat="1" x14ac:dyDescent="0.2"/>
    <row r="11319" customFormat="1" x14ac:dyDescent="0.2"/>
    <row r="11320" customFormat="1" x14ac:dyDescent="0.2"/>
    <row r="11321" customFormat="1" x14ac:dyDescent="0.2"/>
    <row r="11322" customFormat="1" x14ac:dyDescent="0.2"/>
    <row r="11323" customFormat="1" x14ac:dyDescent="0.2"/>
    <row r="11324" customFormat="1" x14ac:dyDescent="0.2"/>
    <row r="11325" customFormat="1" x14ac:dyDescent="0.2"/>
    <row r="11326" customFormat="1" x14ac:dyDescent="0.2"/>
    <row r="11327" customFormat="1" x14ac:dyDescent="0.2"/>
    <row r="11328" customFormat="1" x14ac:dyDescent="0.2"/>
    <row r="11329" customFormat="1" x14ac:dyDescent="0.2"/>
    <row r="11330" customFormat="1" x14ac:dyDescent="0.2"/>
    <row r="11331" customFormat="1" x14ac:dyDescent="0.2"/>
    <row r="11332" customFormat="1" x14ac:dyDescent="0.2"/>
    <row r="11333" customFormat="1" x14ac:dyDescent="0.2"/>
    <row r="11334" customFormat="1" x14ac:dyDescent="0.2"/>
    <row r="11335" customFormat="1" x14ac:dyDescent="0.2"/>
    <row r="11336" customFormat="1" x14ac:dyDescent="0.2"/>
    <row r="11337" customFormat="1" x14ac:dyDescent="0.2"/>
    <row r="11338" customFormat="1" x14ac:dyDescent="0.2"/>
    <row r="11339" customFormat="1" x14ac:dyDescent="0.2"/>
    <row r="11340" customFormat="1" x14ac:dyDescent="0.2"/>
    <row r="11341" customFormat="1" x14ac:dyDescent="0.2"/>
    <row r="11342" customFormat="1" x14ac:dyDescent="0.2"/>
    <row r="11343" customFormat="1" x14ac:dyDescent="0.2"/>
    <row r="11344" customFormat="1" x14ac:dyDescent="0.2"/>
    <row r="11345" customFormat="1" x14ac:dyDescent="0.2"/>
    <row r="11346" customFormat="1" x14ac:dyDescent="0.2"/>
    <row r="11347" customFormat="1" x14ac:dyDescent="0.2"/>
    <row r="11348" customFormat="1" x14ac:dyDescent="0.2"/>
    <row r="11349" customFormat="1" x14ac:dyDescent="0.2"/>
    <row r="11350" customFormat="1" x14ac:dyDescent="0.2"/>
    <row r="11351" customFormat="1" x14ac:dyDescent="0.2"/>
    <row r="11352" customFormat="1" x14ac:dyDescent="0.2"/>
    <row r="11353" customFormat="1" x14ac:dyDescent="0.2"/>
    <row r="11354" customFormat="1" x14ac:dyDescent="0.2"/>
    <row r="11355" customFormat="1" x14ac:dyDescent="0.2"/>
    <row r="11356" customFormat="1" x14ac:dyDescent="0.2"/>
    <row r="11357" customFormat="1" x14ac:dyDescent="0.2"/>
    <row r="11358" customFormat="1" x14ac:dyDescent="0.2"/>
    <row r="11359" customFormat="1" x14ac:dyDescent="0.2"/>
    <row r="11360" customFormat="1" x14ac:dyDescent="0.2"/>
    <row r="11361" customFormat="1" x14ac:dyDescent="0.2"/>
    <row r="11362" customFormat="1" x14ac:dyDescent="0.2"/>
    <row r="11363" customFormat="1" x14ac:dyDescent="0.2"/>
    <row r="11364" customFormat="1" x14ac:dyDescent="0.2"/>
    <row r="11365" customFormat="1" x14ac:dyDescent="0.2"/>
    <row r="11366" customFormat="1" x14ac:dyDescent="0.2"/>
    <row r="11367" customFormat="1" x14ac:dyDescent="0.2"/>
    <row r="11368" customFormat="1" x14ac:dyDescent="0.2"/>
    <row r="11369" customFormat="1" x14ac:dyDescent="0.2"/>
    <row r="11370" customFormat="1" x14ac:dyDescent="0.2"/>
    <row r="11371" customFormat="1" x14ac:dyDescent="0.2"/>
    <row r="11372" customFormat="1" x14ac:dyDescent="0.2"/>
    <row r="11373" customFormat="1" x14ac:dyDescent="0.2"/>
    <row r="11374" customFormat="1" x14ac:dyDescent="0.2"/>
    <row r="11375" customFormat="1" x14ac:dyDescent="0.2"/>
    <row r="11376" customFormat="1" x14ac:dyDescent="0.2"/>
    <row r="11377" customFormat="1" x14ac:dyDescent="0.2"/>
    <row r="11378" customFormat="1" x14ac:dyDescent="0.2"/>
    <row r="11379" customFormat="1" x14ac:dyDescent="0.2"/>
    <row r="11380" customFormat="1" x14ac:dyDescent="0.2"/>
    <row r="11381" customFormat="1" x14ac:dyDescent="0.2"/>
    <row r="11382" customFormat="1" x14ac:dyDescent="0.2"/>
    <row r="11383" customFormat="1" x14ac:dyDescent="0.2"/>
    <row r="11384" customFormat="1" x14ac:dyDescent="0.2"/>
    <row r="11385" customFormat="1" x14ac:dyDescent="0.2"/>
    <row r="11386" customFormat="1" x14ac:dyDescent="0.2"/>
    <row r="11387" customFormat="1" x14ac:dyDescent="0.2"/>
    <row r="11388" customFormat="1" x14ac:dyDescent="0.2"/>
    <row r="11389" customFormat="1" x14ac:dyDescent="0.2"/>
    <row r="11390" customFormat="1" x14ac:dyDescent="0.2"/>
    <row r="11391" customFormat="1" x14ac:dyDescent="0.2"/>
    <row r="11392" customFormat="1" x14ac:dyDescent="0.2"/>
    <row r="11393" customFormat="1" x14ac:dyDescent="0.2"/>
    <row r="11394" customFormat="1" x14ac:dyDescent="0.2"/>
    <row r="11395" customFormat="1" x14ac:dyDescent="0.2"/>
    <row r="11396" customFormat="1" x14ac:dyDescent="0.2"/>
    <row r="11397" customFormat="1" x14ac:dyDescent="0.2"/>
    <row r="11398" customFormat="1" x14ac:dyDescent="0.2"/>
    <row r="11399" customFormat="1" x14ac:dyDescent="0.2"/>
    <row r="11400" customFormat="1" x14ac:dyDescent="0.2"/>
    <row r="11401" customFormat="1" x14ac:dyDescent="0.2"/>
    <row r="11402" customFormat="1" x14ac:dyDescent="0.2"/>
    <row r="11403" customFormat="1" x14ac:dyDescent="0.2"/>
    <row r="11404" customFormat="1" x14ac:dyDescent="0.2"/>
    <row r="11405" customFormat="1" x14ac:dyDescent="0.2"/>
    <row r="11406" customFormat="1" x14ac:dyDescent="0.2"/>
    <row r="11407" customFormat="1" x14ac:dyDescent="0.2"/>
    <row r="11408" customFormat="1" x14ac:dyDescent="0.2"/>
    <row r="11409" customFormat="1" x14ac:dyDescent="0.2"/>
    <row r="11410" customFormat="1" x14ac:dyDescent="0.2"/>
    <row r="11411" customFormat="1" x14ac:dyDescent="0.2"/>
    <row r="11412" customFormat="1" x14ac:dyDescent="0.2"/>
    <row r="11413" customFormat="1" x14ac:dyDescent="0.2"/>
    <row r="11414" customFormat="1" x14ac:dyDescent="0.2"/>
    <row r="11415" customFormat="1" x14ac:dyDescent="0.2"/>
    <row r="11416" customFormat="1" x14ac:dyDescent="0.2"/>
    <row r="11417" customFormat="1" x14ac:dyDescent="0.2"/>
    <row r="11418" customFormat="1" x14ac:dyDescent="0.2"/>
    <row r="11419" customFormat="1" x14ac:dyDescent="0.2"/>
    <row r="11420" customFormat="1" x14ac:dyDescent="0.2"/>
    <row r="11421" customFormat="1" x14ac:dyDescent="0.2"/>
    <row r="11422" customFormat="1" x14ac:dyDescent="0.2"/>
    <row r="11423" customFormat="1" x14ac:dyDescent="0.2"/>
    <row r="11424" customFormat="1" x14ac:dyDescent="0.2"/>
    <row r="11425" customFormat="1" x14ac:dyDescent="0.2"/>
    <row r="11426" customFormat="1" x14ac:dyDescent="0.2"/>
    <row r="11427" customFormat="1" x14ac:dyDescent="0.2"/>
    <row r="11428" customFormat="1" x14ac:dyDescent="0.2"/>
    <row r="11429" customFormat="1" x14ac:dyDescent="0.2"/>
    <row r="11430" customFormat="1" x14ac:dyDescent="0.2"/>
    <row r="11431" customFormat="1" x14ac:dyDescent="0.2"/>
    <row r="11432" customFormat="1" x14ac:dyDescent="0.2"/>
    <row r="11433" customFormat="1" x14ac:dyDescent="0.2"/>
    <row r="11434" customFormat="1" x14ac:dyDescent="0.2"/>
    <row r="11435" customFormat="1" x14ac:dyDescent="0.2"/>
    <row r="11436" customFormat="1" x14ac:dyDescent="0.2"/>
    <row r="11437" customFormat="1" x14ac:dyDescent="0.2"/>
    <row r="11438" customFormat="1" x14ac:dyDescent="0.2"/>
    <row r="11439" customFormat="1" x14ac:dyDescent="0.2"/>
    <row r="11440" customFormat="1" x14ac:dyDescent="0.2"/>
    <row r="11441" customFormat="1" x14ac:dyDescent="0.2"/>
    <row r="11442" customFormat="1" x14ac:dyDescent="0.2"/>
    <row r="11443" customFormat="1" x14ac:dyDescent="0.2"/>
    <row r="11444" customFormat="1" x14ac:dyDescent="0.2"/>
    <row r="11445" customFormat="1" x14ac:dyDescent="0.2"/>
    <row r="11446" customFormat="1" x14ac:dyDescent="0.2"/>
    <row r="11447" customFormat="1" x14ac:dyDescent="0.2"/>
    <row r="11448" customFormat="1" x14ac:dyDescent="0.2"/>
    <row r="11449" customFormat="1" x14ac:dyDescent="0.2"/>
    <row r="11450" customFormat="1" x14ac:dyDescent="0.2"/>
    <row r="11451" customFormat="1" x14ac:dyDescent="0.2"/>
    <row r="11452" customFormat="1" x14ac:dyDescent="0.2"/>
    <row r="11453" customFormat="1" x14ac:dyDescent="0.2"/>
    <row r="11454" customFormat="1" x14ac:dyDescent="0.2"/>
    <row r="11455" customFormat="1" x14ac:dyDescent="0.2"/>
    <row r="11456" customFormat="1" x14ac:dyDescent="0.2"/>
    <row r="11457" customFormat="1" x14ac:dyDescent="0.2"/>
    <row r="11458" customFormat="1" x14ac:dyDescent="0.2"/>
    <row r="11459" customFormat="1" x14ac:dyDescent="0.2"/>
    <row r="11460" customFormat="1" x14ac:dyDescent="0.2"/>
    <row r="11461" customFormat="1" x14ac:dyDescent="0.2"/>
    <row r="11462" customFormat="1" x14ac:dyDescent="0.2"/>
    <row r="11463" customFormat="1" x14ac:dyDescent="0.2"/>
    <row r="11464" customFormat="1" x14ac:dyDescent="0.2"/>
    <row r="11465" customFormat="1" x14ac:dyDescent="0.2"/>
    <row r="11466" customFormat="1" x14ac:dyDescent="0.2"/>
    <row r="11467" customFormat="1" x14ac:dyDescent="0.2"/>
    <row r="11468" customFormat="1" x14ac:dyDescent="0.2"/>
    <row r="11469" customFormat="1" x14ac:dyDescent="0.2"/>
    <row r="11470" customFormat="1" x14ac:dyDescent="0.2"/>
    <row r="11471" customFormat="1" x14ac:dyDescent="0.2"/>
    <row r="11472" customFormat="1" x14ac:dyDescent="0.2"/>
    <row r="11473" customFormat="1" x14ac:dyDescent="0.2"/>
    <row r="11474" customFormat="1" x14ac:dyDescent="0.2"/>
    <row r="11475" customFormat="1" x14ac:dyDescent="0.2"/>
    <row r="11476" customFormat="1" x14ac:dyDescent="0.2"/>
    <row r="11477" customFormat="1" x14ac:dyDescent="0.2"/>
    <row r="11478" customFormat="1" x14ac:dyDescent="0.2"/>
    <row r="11479" customFormat="1" x14ac:dyDescent="0.2"/>
    <row r="11480" customFormat="1" x14ac:dyDescent="0.2"/>
    <row r="11481" customFormat="1" x14ac:dyDescent="0.2"/>
    <row r="11482" customFormat="1" x14ac:dyDescent="0.2"/>
    <row r="11483" customFormat="1" x14ac:dyDescent="0.2"/>
    <row r="11484" customFormat="1" x14ac:dyDescent="0.2"/>
    <row r="11485" customFormat="1" x14ac:dyDescent="0.2"/>
    <row r="11486" customFormat="1" x14ac:dyDescent="0.2"/>
    <row r="11487" customFormat="1" x14ac:dyDescent="0.2"/>
    <row r="11488" customFormat="1" x14ac:dyDescent="0.2"/>
    <row r="11489" customFormat="1" x14ac:dyDescent="0.2"/>
    <row r="11490" customFormat="1" x14ac:dyDescent="0.2"/>
    <row r="11491" customFormat="1" x14ac:dyDescent="0.2"/>
    <row r="11492" customFormat="1" x14ac:dyDescent="0.2"/>
    <row r="11493" customFormat="1" x14ac:dyDescent="0.2"/>
    <row r="11494" customFormat="1" x14ac:dyDescent="0.2"/>
    <row r="11495" customFormat="1" x14ac:dyDescent="0.2"/>
    <row r="11496" customFormat="1" x14ac:dyDescent="0.2"/>
    <row r="11497" customFormat="1" x14ac:dyDescent="0.2"/>
    <row r="11498" customFormat="1" x14ac:dyDescent="0.2"/>
    <row r="11499" customFormat="1" x14ac:dyDescent="0.2"/>
    <row r="11500" customFormat="1" x14ac:dyDescent="0.2"/>
    <row r="11501" customFormat="1" x14ac:dyDescent="0.2"/>
    <row r="11502" customFormat="1" x14ac:dyDescent="0.2"/>
    <row r="11503" customFormat="1" x14ac:dyDescent="0.2"/>
    <row r="11504" customFormat="1" x14ac:dyDescent="0.2"/>
    <row r="11505" customFormat="1" x14ac:dyDescent="0.2"/>
    <row r="11506" customFormat="1" x14ac:dyDescent="0.2"/>
    <row r="11507" customFormat="1" x14ac:dyDescent="0.2"/>
    <row r="11508" customFormat="1" x14ac:dyDescent="0.2"/>
    <row r="11509" customFormat="1" x14ac:dyDescent="0.2"/>
    <row r="11510" customFormat="1" x14ac:dyDescent="0.2"/>
    <row r="11511" customFormat="1" x14ac:dyDescent="0.2"/>
    <row r="11512" customFormat="1" x14ac:dyDescent="0.2"/>
    <row r="11513" customFormat="1" x14ac:dyDescent="0.2"/>
    <row r="11514" customFormat="1" x14ac:dyDescent="0.2"/>
    <row r="11515" customFormat="1" x14ac:dyDescent="0.2"/>
    <row r="11516" customFormat="1" x14ac:dyDescent="0.2"/>
    <row r="11517" customFormat="1" x14ac:dyDescent="0.2"/>
    <row r="11518" customFormat="1" x14ac:dyDescent="0.2"/>
    <row r="11519" customFormat="1" x14ac:dyDescent="0.2"/>
    <row r="11520" customFormat="1" x14ac:dyDescent="0.2"/>
    <row r="11521" customFormat="1" x14ac:dyDescent="0.2"/>
    <row r="11522" customFormat="1" x14ac:dyDescent="0.2"/>
    <row r="11523" customFormat="1" x14ac:dyDescent="0.2"/>
    <row r="11524" customFormat="1" x14ac:dyDescent="0.2"/>
    <row r="11525" customFormat="1" x14ac:dyDescent="0.2"/>
    <row r="11526" customFormat="1" x14ac:dyDescent="0.2"/>
    <row r="11527" customFormat="1" x14ac:dyDescent="0.2"/>
    <row r="11528" customFormat="1" x14ac:dyDescent="0.2"/>
    <row r="11529" customFormat="1" x14ac:dyDescent="0.2"/>
    <row r="11530" customFormat="1" x14ac:dyDescent="0.2"/>
    <row r="11531" customFormat="1" x14ac:dyDescent="0.2"/>
    <row r="11532" customFormat="1" x14ac:dyDescent="0.2"/>
    <row r="11533" customFormat="1" x14ac:dyDescent="0.2"/>
    <row r="11534" customFormat="1" x14ac:dyDescent="0.2"/>
    <row r="11535" customFormat="1" x14ac:dyDescent="0.2"/>
    <row r="11536" customFormat="1" x14ac:dyDescent="0.2"/>
    <row r="11537" customFormat="1" x14ac:dyDescent="0.2"/>
    <row r="11538" customFormat="1" x14ac:dyDescent="0.2"/>
    <row r="11539" customFormat="1" x14ac:dyDescent="0.2"/>
    <row r="11540" customFormat="1" x14ac:dyDescent="0.2"/>
    <row r="11541" customFormat="1" x14ac:dyDescent="0.2"/>
    <row r="11542" customFormat="1" x14ac:dyDescent="0.2"/>
    <row r="11543" customFormat="1" x14ac:dyDescent="0.2"/>
    <row r="11544" customFormat="1" x14ac:dyDescent="0.2"/>
    <row r="11545" customFormat="1" x14ac:dyDescent="0.2"/>
    <row r="11546" customFormat="1" x14ac:dyDescent="0.2"/>
    <row r="11547" customFormat="1" x14ac:dyDescent="0.2"/>
    <row r="11548" customFormat="1" x14ac:dyDescent="0.2"/>
    <row r="11549" customFormat="1" x14ac:dyDescent="0.2"/>
    <row r="11550" customFormat="1" x14ac:dyDescent="0.2"/>
    <row r="11551" customFormat="1" x14ac:dyDescent="0.2"/>
    <row r="11552" customFormat="1" x14ac:dyDescent="0.2"/>
    <row r="11553" customFormat="1" x14ac:dyDescent="0.2"/>
    <row r="11554" customFormat="1" x14ac:dyDescent="0.2"/>
    <row r="11555" customFormat="1" x14ac:dyDescent="0.2"/>
    <row r="11556" customFormat="1" x14ac:dyDescent="0.2"/>
    <row r="11557" customFormat="1" x14ac:dyDescent="0.2"/>
    <row r="11558" customFormat="1" x14ac:dyDescent="0.2"/>
    <row r="11559" customFormat="1" x14ac:dyDescent="0.2"/>
    <row r="11560" customFormat="1" x14ac:dyDescent="0.2"/>
    <row r="11561" customFormat="1" x14ac:dyDescent="0.2"/>
    <row r="11562" customFormat="1" x14ac:dyDescent="0.2"/>
    <row r="11563" customFormat="1" x14ac:dyDescent="0.2"/>
    <row r="11564" customFormat="1" x14ac:dyDescent="0.2"/>
    <row r="11565" customFormat="1" x14ac:dyDescent="0.2"/>
    <row r="11566" customFormat="1" x14ac:dyDescent="0.2"/>
    <row r="11567" customFormat="1" x14ac:dyDescent="0.2"/>
    <row r="11568" customFormat="1" x14ac:dyDescent="0.2"/>
    <row r="11569" customFormat="1" x14ac:dyDescent="0.2"/>
    <row r="11570" customFormat="1" x14ac:dyDescent="0.2"/>
    <row r="11571" customFormat="1" x14ac:dyDescent="0.2"/>
    <row r="11572" customFormat="1" x14ac:dyDescent="0.2"/>
    <row r="11573" customFormat="1" x14ac:dyDescent="0.2"/>
    <row r="11574" customFormat="1" x14ac:dyDescent="0.2"/>
    <row r="11575" customFormat="1" x14ac:dyDescent="0.2"/>
    <row r="11576" customFormat="1" x14ac:dyDescent="0.2"/>
    <row r="11577" customFormat="1" x14ac:dyDescent="0.2"/>
    <row r="11578" customFormat="1" x14ac:dyDescent="0.2"/>
    <row r="11579" customFormat="1" x14ac:dyDescent="0.2"/>
    <row r="11580" customFormat="1" x14ac:dyDescent="0.2"/>
    <row r="11581" customFormat="1" x14ac:dyDescent="0.2"/>
    <row r="11582" customFormat="1" x14ac:dyDescent="0.2"/>
    <row r="11583" customFormat="1" x14ac:dyDescent="0.2"/>
    <row r="11584" customFormat="1" x14ac:dyDescent="0.2"/>
    <row r="11585" customFormat="1" x14ac:dyDescent="0.2"/>
    <row r="11586" customFormat="1" x14ac:dyDescent="0.2"/>
    <row r="11587" customFormat="1" x14ac:dyDescent="0.2"/>
    <row r="11588" customFormat="1" x14ac:dyDescent="0.2"/>
    <row r="11589" customFormat="1" x14ac:dyDescent="0.2"/>
    <row r="11590" customFormat="1" x14ac:dyDescent="0.2"/>
    <row r="11591" customFormat="1" x14ac:dyDescent="0.2"/>
    <row r="11592" customFormat="1" x14ac:dyDescent="0.2"/>
    <row r="11593" customFormat="1" x14ac:dyDescent="0.2"/>
    <row r="11594" customFormat="1" x14ac:dyDescent="0.2"/>
    <row r="11595" customFormat="1" x14ac:dyDescent="0.2"/>
    <row r="11596" customFormat="1" x14ac:dyDescent="0.2"/>
    <row r="11597" customFormat="1" x14ac:dyDescent="0.2"/>
    <row r="11598" customFormat="1" x14ac:dyDescent="0.2"/>
    <row r="11599" customFormat="1" x14ac:dyDescent="0.2"/>
    <row r="11600" customFormat="1" x14ac:dyDescent="0.2"/>
    <row r="11601" customFormat="1" x14ac:dyDescent="0.2"/>
    <row r="11602" customFormat="1" x14ac:dyDescent="0.2"/>
    <row r="11603" customFormat="1" x14ac:dyDescent="0.2"/>
    <row r="11604" customFormat="1" x14ac:dyDescent="0.2"/>
    <row r="11605" customFormat="1" x14ac:dyDescent="0.2"/>
    <row r="11606" customFormat="1" x14ac:dyDescent="0.2"/>
    <row r="11607" customFormat="1" x14ac:dyDescent="0.2"/>
    <row r="11608" customFormat="1" x14ac:dyDescent="0.2"/>
    <row r="11609" customFormat="1" x14ac:dyDescent="0.2"/>
    <row r="11610" customFormat="1" x14ac:dyDescent="0.2"/>
    <row r="11611" customFormat="1" x14ac:dyDescent="0.2"/>
    <row r="11612" customFormat="1" x14ac:dyDescent="0.2"/>
    <row r="11613" customFormat="1" x14ac:dyDescent="0.2"/>
    <row r="11614" customFormat="1" x14ac:dyDescent="0.2"/>
    <row r="11615" customFormat="1" x14ac:dyDescent="0.2"/>
    <row r="11616" customFormat="1" x14ac:dyDescent="0.2"/>
    <row r="11617" customFormat="1" x14ac:dyDescent="0.2"/>
    <row r="11618" customFormat="1" x14ac:dyDescent="0.2"/>
    <row r="11619" customFormat="1" x14ac:dyDescent="0.2"/>
    <row r="11620" customFormat="1" x14ac:dyDescent="0.2"/>
    <row r="11621" customFormat="1" x14ac:dyDescent="0.2"/>
    <row r="11622" customFormat="1" x14ac:dyDescent="0.2"/>
    <row r="11623" customFormat="1" x14ac:dyDescent="0.2"/>
    <row r="11624" customFormat="1" x14ac:dyDescent="0.2"/>
    <row r="11625" customFormat="1" x14ac:dyDescent="0.2"/>
    <row r="11626" customFormat="1" x14ac:dyDescent="0.2"/>
    <row r="11627" customFormat="1" x14ac:dyDescent="0.2"/>
    <row r="11628" customFormat="1" x14ac:dyDescent="0.2"/>
    <row r="11629" customFormat="1" x14ac:dyDescent="0.2"/>
    <row r="11630" customFormat="1" x14ac:dyDescent="0.2"/>
    <row r="11631" customFormat="1" x14ac:dyDescent="0.2"/>
    <row r="11632" customFormat="1" x14ac:dyDescent="0.2"/>
    <row r="11633" customFormat="1" x14ac:dyDescent="0.2"/>
    <row r="11634" customFormat="1" x14ac:dyDescent="0.2"/>
    <row r="11635" customFormat="1" x14ac:dyDescent="0.2"/>
    <row r="11636" customFormat="1" x14ac:dyDescent="0.2"/>
    <row r="11637" customFormat="1" x14ac:dyDescent="0.2"/>
    <row r="11638" customFormat="1" x14ac:dyDescent="0.2"/>
    <row r="11639" customFormat="1" x14ac:dyDescent="0.2"/>
    <row r="11640" customFormat="1" x14ac:dyDescent="0.2"/>
    <row r="11641" customFormat="1" x14ac:dyDescent="0.2"/>
    <row r="11642" customFormat="1" x14ac:dyDescent="0.2"/>
    <row r="11643" customFormat="1" x14ac:dyDescent="0.2"/>
    <row r="11644" customFormat="1" x14ac:dyDescent="0.2"/>
    <row r="11645" customFormat="1" x14ac:dyDescent="0.2"/>
    <row r="11646" customFormat="1" x14ac:dyDescent="0.2"/>
    <row r="11647" customFormat="1" x14ac:dyDescent="0.2"/>
    <row r="11648" customFormat="1" x14ac:dyDescent="0.2"/>
    <row r="11649" customFormat="1" x14ac:dyDescent="0.2"/>
    <row r="11650" customFormat="1" x14ac:dyDescent="0.2"/>
    <row r="11651" customFormat="1" x14ac:dyDescent="0.2"/>
    <row r="11652" customFormat="1" x14ac:dyDescent="0.2"/>
    <row r="11653" customFormat="1" x14ac:dyDescent="0.2"/>
    <row r="11654" customFormat="1" x14ac:dyDescent="0.2"/>
    <row r="11655" customFormat="1" x14ac:dyDescent="0.2"/>
    <row r="11656" customFormat="1" x14ac:dyDescent="0.2"/>
    <row r="11657" customFormat="1" x14ac:dyDescent="0.2"/>
    <row r="11658" customFormat="1" x14ac:dyDescent="0.2"/>
    <row r="11659" customFormat="1" x14ac:dyDescent="0.2"/>
    <row r="11660" customFormat="1" x14ac:dyDescent="0.2"/>
    <row r="11661" customFormat="1" x14ac:dyDescent="0.2"/>
    <row r="11662" customFormat="1" x14ac:dyDescent="0.2"/>
    <row r="11663" customFormat="1" x14ac:dyDescent="0.2"/>
    <row r="11664" customFormat="1" x14ac:dyDescent="0.2"/>
    <row r="11665" customFormat="1" x14ac:dyDescent="0.2"/>
    <row r="11666" customFormat="1" x14ac:dyDescent="0.2"/>
    <row r="11667" customFormat="1" x14ac:dyDescent="0.2"/>
    <row r="11668" customFormat="1" x14ac:dyDescent="0.2"/>
    <row r="11669" customFormat="1" x14ac:dyDescent="0.2"/>
    <row r="11670" customFormat="1" x14ac:dyDescent="0.2"/>
    <row r="11671" customFormat="1" x14ac:dyDescent="0.2"/>
    <row r="11672" customFormat="1" x14ac:dyDescent="0.2"/>
    <row r="11673" customFormat="1" x14ac:dyDescent="0.2"/>
    <row r="11674" customFormat="1" x14ac:dyDescent="0.2"/>
    <row r="11675" customFormat="1" x14ac:dyDescent="0.2"/>
    <row r="11676" customFormat="1" x14ac:dyDescent="0.2"/>
    <row r="11677" customFormat="1" x14ac:dyDescent="0.2"/>
    <row r="11678" customFormat="1" x14ac:dyDescent="0.2"/>
    <row r="11679" customFormat="1" x14ac:dyDescent="0.2"/>
    <row r="11680" customFormat="1" x14ac:dyDescent="0.2"/>
    <row r="11681" customFormat="1" x14ac:dyDescent="0.2"/>
    <row r="11682" customFormat="1" x14ac:dyDescent="0.2"/>
    <row r="11683" customFormat="1" x14ac:dyDescent="0.2"/>
    <row r="11684" customFormat="1" x14ac:dyDescent="0.2"/>
    <row r="11685" customFormat="1" x14ac:dyDescent="0.2"/>
    <row r="11686" customFormat="1" x14ac:dyDescent="0.2"/>
    <row r="11687" customFormat="1" x14ac:dyDescent="0.2"/>
    <row r="11688" customFormat="1" x14ac:dyDescent="0.2"/>
    <row r="11689" customFormat="1" x14ac:dyDescent="0.2"/>
    <row r="11690" customFormat="1" x14ac:dyDescent="0.2"/>
    <row r="11691" customFormat="1" x14ac:dyDescent="0.2"/>
    <row r="11692" customFormat="1" x14ac:dyDescent="0.2"/>
    <row r="11693" customFormat="1" x14ac:dyDescent="0.2"/>
    <row r="11694" customFormat="1" x14ac:dyDescent="0.2"/>
    <row r="11695" customFormat="1" x14ac:dyDescent="0.2"/>
    <row r="11696" customFormat="1" x14ac:dyDescent="0.2"/>
    <row r="11697" customFormat="1" x14ac:dyDescent="0.2"/>
    <row r="11698" customFormat="1" x14ac:dyDescent="0.2"/>
    <row r="11699" customFormat="1" x14ac:dyDescent="0.2"/>
    <row r="11700" customFormat="1" x14ac:dyDescent="0.2"/>
    <row r="11701" customFormat="1" x14ac:dyDescent="0.2"/>
    <row r="11702" customFormat="1" x14ac:dyDescent="0.2"/>
    <row r="11703" customFormat="1" x14ac:dyDescent="0.2"/>
    <row r="11704" customFormat="1" x14ac:dyDescent="0.2"/>
    <row r="11705" customFormat="1" x14ac:dyDescent="0.2"/>
    <row r="11706" customFormat="1" x14ac:dyDescent="0.2"/>
    <row r="11707" customFormat="1" x14ac:dyDescent="0.2"/>
    <row r="11708" customFormat="1" x14ac:dyDescent="0.2"/>
    <row r="11709" customFormat="1" x14ac:dyDescent="0.2"/>
    <row r="11710" customFormat="1" x14ac:dyDescent="0.2"/>
    <row r="11711" customFormat="1" x14ac:dyDescent="0.2"/>
    <row r="11712" customFormat="1" x14ac:dyDescent="0.2"/>
    <row r="11713" customFormat="1" x14ac:dyDescent="0.2"/>
    <row r="11714" customFormat="1" x14ac:dyDescent="0.2"/>
    <row r="11715" customFormat="1" x14ac:dyDescent="0.2"/>
    <row r="11716" customFormat="1" x14ac:dyDescent="0.2"/>
    <row r="11717" customFormat="1" x14ac:dyDescent="0.2"/>
    <row r="11718" customFormat="1" x14ac:dyDescent="0.2"/>
    <row r="11719" customFormat="1" x14ac:dyDescent="0.2"/>
    <row r="11720" customFormat="1" x14ac:dyDescent="0.2"/>
    <row r="11721" customFormat="1" x14ac:dyDescent="0.2"/>
    <row r="11722" customFormat="1" x14ac:dyDescent="0.2"/>
    <row r="11723" customFormat="1" x14ac:dyDescent="0.2"/>
    <row r="11724" customFormat="1" x14ac:dyDescent="0.2"/>
    <row r="11725" customFormat="1" x14ac:dyDescent="0.2"/>
    <row r="11726" customFormat="1" x14ac:dyDescent="0.2"/>
    <row r="11727" customFormat="1" x14ac:dyDescent="0.2"/>
    <row r="11728" customFormat="1" x14ac:dyDescent="0.2"/>
    <row r="11729" customFormat="1" x14ac:dyDescent="0.2"/>
    <row r="11730" customFormat="1" x14ac:dyDescent="0.2"/>
    <row r="11731" customFormat="1" x14ac:dyDescent="0.2"/>
    <row r="11732" customFormat="1" x14ac:dyDescent="0.2"/>
    <row r="11733" customFormat="1" x14ac:dyDescent="0.2"/>
    <row r="11734" customFormat="1" x14ac:dyDescent="0.2"/>
    <row r="11735" customFormat="1" x14ac:dyDescent="0.2"/>
    <row r="11736" customFormat="1" x14ac:dyDescent="0.2"/>
    <row r="11737" customFormat="1" x14ac:dyDescent="0.2"/>
    <row r="11738" customFormat="1" x14ac:dyDescent="0.2"/>
    <row r="11739" customFormat="1" x14ac:dyDescent="0.2"/>
    <row r="11740" customFormat="1" x14ac:dyDescent="0.2"/>
    <row r="11741" customFormat="1" x14ac:dyDescent="0.2"/>
    <row r="11742" customFormat="1" x14ac:dyDescent="0.2"/>
    <row r="11743" customFormat="1" x14ac:dyDescent="0.2"/>
    <row r="11744" customFormat="1" x14ac:dyDescent="0.2"/>
    <row r="11745" customFormat="1" x14ac:dyDescent="0.2"/>
    <row r="11746" customFormat="1" x14ac:dyDescent="0.2"/>
    <row r="11747" customFormat="1" x14ac:dyDescent="0.2"/>
    <row r="11748" customFormat="1" x14ac:dyDescent="0.2"/>
    <row r="11749" customFormat="1" x14ac:dyDescent="0.2"/>
    <row r="11750" customFormat="1" x14ac:dyDescent="0.2"/>
    <row r="11751" customFormat="1" x14ac:dyDescent="0.2"/>
    <row r="11752" customFormat="1" x14ac:dyDescent="0.2"/>
    <row r="11753" customFormat="1" x14ac:dyDescent="0.2"/>
    <row r="11754" customFormat="1" x14ac:dyDescent="0.2"/>
    <row r="11755" customFormat="1" x14ac:dyDescent="0.2"/>
    <row r="11756" customFormat="1" x14ac:dyDescent="0.2"/>
    <row r="11757" customFormat="1" x14ac:dyDescent="0.2"/>
    <row r="11758" customFormat="1" x14ac:dyDescent="0.2"/>
    <row r="11759" customFormat="1" x14ac:dyDescent="0.2"/>
    <row r="11760" customFormat="1" x14ac:dyDescent="0.2"/>
    <row r="11761" customFormat="1" x14ac:dyDescent="0.2"/>
    <row r="11762" customFormat="1" x14ac:dyDescent="0.2"/>
    <row r="11763" customFormat="1" x14ac:dyDescent="0.2"/>
    <row r="11764" customFormat="1" x14ac:dyDescent="0.2"/>
    <row r="11765" customFormat="1" x14ac:dyDescent="0.2"/>
    <row r="11766" customFormat="1" x14ac:dyDescent="0.2"/>
    <row r="11767" customFormat="1" x14ac:dyDescent="0.2"/>
    <row r="11768" customFormat="1" x14ac:dyDescent="0.2"/>
    <row r="11769" customFormat="1" x14ac:dyDescent="0.2"/>
    <row r="11770" customFormat="1" x14ac:dyDescent="0.2"/>
    <row r="11771" customFormat="1" x14ac:dyDescent="0.2"/>
    <row r="11772" customFormat="1" x14ac:dyDescent="0.2"/>
    <row r="11773" customFormat="1" x14ac:dyDescent="0.2"/>
    <row r="11774" customFormat="1" x14ac:dyDescent="0.2"/>
    <row r="11775" customFormat="1" x14ac:dyDescent="0.2"/>
    <row r="11776" customFormat="1" x14ac:dyDescent="0.2"/>
    <row r="11777" customFormat="1" x14ac:dyDescent="0.2"/>
    <row r="11778" customFormat="1" x14ac:dyDescent="0.2"/>
    <row r="11779" customFormat="1" x14ac:dyDescent="0.2"/>
    <row r="11780" customFormat="1" x14ac:dyDescent="0.2"/>
    <row r="11781" customFormat="1" x14ac:dyDescent="0.2"/>
    <row r="11782" customFormat="1" x14ac:dyDescent="0.2"/>
    <row r="11783" customFormat="1" x14ac:dyDescent="0.2"/>
    <row r="11784" customFormat="1" x14ac:dyDescent="0.2"/>
    <row r="11785" customFormat="1" x14ac:dyDescent="0.2"/>
    <row r="11786" customFormat="1" x14ac:dyDescent="0.2"/>
    <row r="11787" customFormat="1" x14ac:dyDescent="0.2"/>
    <row r="11788" customFormat="1" x14ac:dyDescent="0.2"/>
    <row r="11789" customFormat="1" x14ac:dyDescent="0.2"/>
    <row r="11790" customFormat="1" x14ac:dyDescent="0.2"/>
    <row r="11791" customFormat="1" x14ac:dyDescent="0.2"/>
    <row r="11792" customFormat="1" x14ac:dyDescent="0.2"/>
    <row r="11793" customFormat="1" x14ac:dyDescent="0.2"/>
    <row r="11794" customFormat="1" x14ac:dyDescent="0.2"/>
    <row r="11795" customFormat="1" x14ac:dyDescent="0.2"/>
    <row r="11796" customFormat="1" x14ac:dyDescent="0.2"/>
    <row r="11797" customFormat="1" x14ac:dyDescent="0.2"/>
    <row r="11798" customFormat="1" x14ac:dyDescent="0.2"/>
    <row r="11799" customFormat="1" x14ac:dyDescent="0.2"/>
    <row r="11800" customFormat="1" x14ac:dyDescent="0.2"/>
    <row r="11801" customFormat="1" x14ac:dyDescent="0.2"/>
    <row r="11802" customFormat="1" x14ac:dyDescent="0.2"/>
    <row r="11803" customFormat="1" x14ac:dyDescent="0.2"/>
    <row r="11804" customFormat="1" x14ac:dyDescent="0.2"/>
    <row r="11805" customFormat="1" x14ac:dyDescent="0.2"/>
    <row r="11806" customFormat="1" x14ac:dyDescent="0.2"/>
    <row r="11807" customFormat="1" x14ac:dyDescent="0.2"/>
    <row r="11808" customFormat="1" x14ac:dyDescent="0.2"/>
    <row r="11809" customFormat="1" x14ac:dyDescent="0.2"/>
    <row r="11810" customFormat="1" x14ac:dyDescent="0.2"/>
    <row r="11811" customFormat="1" x14ac:dyDescent="0.2"/>
    <row r="11812" customFormat="1" x14ac:dyDescent="0.2"/>
    <row r="11813" customFormat="1" x14ac:dyDescent="0.2"/>
    <row r="11814" customFormat="1" x14ac:dyDescent="0.2"/>
    <row r="11815" customFormat="1" x14ac:dyDescent="0.2"/>
    <row r="11816" customFormat="1" x14ac:dyDescent="0.2"/>
    <row r="11817" customFormat="1" x14ac:dyDescent="0.2"/>
    <row r="11818" customFormat="1" x14ac:dyDescent="0.2"/>
    <row r="11819" customFormat="1" x14ac:dyDescent="0.2"/>
    <row r="11820" customFormat="1" x14ac:dyDescent="0.2"/>
    <row r="11821" customFormat="1" x14ac:dyDescent="0.2"/>
    <row r="11822" customFormat="1" x14ac:dyDescent="0.2"/>
    <row r="11823" customFormat="1" x14ac:dyDescent="0.2"/>
    <row r="11824" customFormat="1" x14ac:dyDescent="0.2"/>
    <row r="11825" customFormat="1" x14ac:dyDescent="0.2"/>
    <row r="11826" customFormat="1" x14ac:dyDescent="0.2"/>
    <row r="11827" customFormat="1" x14ac:dyDescent="0.2"/>
    <row r="11828" customFormat="1" x14ac:dyDescent="0.2"/>
    <row r="11829" customFormat="1" x14ac:dyDescent="0.2"/>
    <row r="11830" customFormat="1" x14ac:dyDescent="0.2"/>
    <row r="11831" customFormat="1" x14ac:dyDescent="0.2"/>
    <row r="11832" customFormat="1" x14ac:dyDescent="0.2"/>
    <row r="11833" customFormat="1" x14ac:dyDescent="0.2"/>
    <row r="11834" customFormat="1" x14ac:dyDescent="0.2"/>
    <row r="11835" customFormat="1" x14ac:dyDescent="0.2"/>
    <row r="11836" customFormat="1" x14ac:dyDescent="0.2"/>
    <row r="11837" customFormat="1" x14ac:dyDescent="0.2"/>
    <row r="11838" customFormat="1" x14ac:dyDescent="0.2"/>
    <row r="11839" customFormat="1" x14ac:dyDescent="0.2"/>
    <row r="11840" customFormat="1" x14ac:dyDescent="0.2"/>
    <row r="11841" customFormat="1" x14ac:dyDescent="0.2"/>
    <row r="11842" customFormat="1" x14ac:dyDescent="0.2"/>
    <row r="11843" customFormat="1" x14ac:dyDescent="0.2"/>
    <row r="11844" customFormat="1" x14ac:dyDescent="0.2"/>
    <row r="11845" customFormat="1" x14ac:dyDescent="0.2"/>
    <row r="11846" customFormat="1" x14ac:dyDescent="0.2"/>
    <row r="11847" customFormat="1" x14ac:dyDescent="0.2"/>
    <row r="11848" customFormat="1" x14ac:dyDescent="0.2"/>
    <row r="11849" customFormat="1" x14ac:dyDescent="0.2"/>
    <row r="11850" customFormat="1" x14ac:dyDescent="0.2"/>
    <row r="11851" customFormat="1" x14ac:dyDescent="0.2"/>
    <row r="11852" customFormat="1" x14ac:dyDescent="0.2"/>
    <row r="11853" customFormat="1" x14ac:dyDescent="0.2"/>
    <row r="11854" customFormat="1" x14ac:dyDescent="0.2"/>
    <row r="11855" customFormat="1" x14ac:dyDescent="0.2"/>
    <row r="11856" customFormat="1" x14ac:dyDescent="0.2"/>
    <row r="11857" customFormat="1" x14ac:dyDescent="0.2"/>
    <row r="11858" customFormat="1" x14ac:dyDescent="0.2"/>
    <row r="11859" customFormat="1" x14ac:dyDescent="0.2"/>
    <row r="11860" customFormat="1" x14ac:dyDescent="0.2"/>
    <row r="11861" customFormat="1" x14ac:dyDescent="0.2"/>
    <row r="11862" customFormat="1" x14ac:dyDescent="0.2"/>
    <row r="11863" customFormat="1" x14ac:dyDescent="0.2"/>
    <row r="11864" customFormat="1" x14ac:dyDescent="0.2"/>
    <row r="11865" customFormat="1" x14ac:dyDescent="0.2"/>
    <row r="11866" customFormat="1" x14ac:dyDescent="0.2"/>
    <row r="11867" customFormat="1" x14ac:dyDescent="0.2"/>
    <row r="11868" customFormat="1" x14ac:dyDescent="0.2"/>
    <row r="11869" customFormat="1" x14ac:dyDescent="0.2"/>
    <row r="11870" customFormat="1" x14ac:dyDescent="0.2"/>
    <row r="11871" customFormat="1" x14ac:dyDescent="0.2"/>
    <row r="11872" customFormat="1" x14ac:dyDescent="0.2"/>
    <row r="11873" customFormat="1" x14ac:dyDescent="0.2"/>
    <row r="11874" customFormat="1" x14ac:dyDescent="0.2"/>
    <row r="11875" customFormat="1" x14ac:dyDescent="0.2"/>
    <row r="11876" customFormat="1" x14ac:dyDescent="0.2"/>
    <row r="11877" customFormat="1" x14ac:dyDescent="0.2"/>
    <row r="11878" customFormat="1" x14ac:dyDescent="0.2"/>
    <row r="11879" customFormat="1" x14ac:dyDescent="0.2"/>
    <row r="11880" customFormat="1" x14ac:dyDescent="0.2"/>
    <row r="11881" customFormat="1" x14ac:dyDescent="0.2"/>
    <row r="11882" customFormat="1" x14ac:dyDescent="0.2"/>
    <row r="11883" customFormat="1" x14ac:dyDescent="0.2"/>
    <row r="11884" customFormat="1" x14ac:dyDescent="0.2"/>
    <row r="11885" customFormat="1" x14ac:dyDescent="0.2"/>
    <row r="11886" customFormat="1" x14ac:dyDescent="0.2"/>
    <row r="11887" customFormat="1" x14ac:dyDescent="0.2"/>
    <row r="11888" customFormat="1" x14ac:dyDescent="0.2"/>
    <row r="11889" customFormat="1" x14ac:dyDescent="0.2"/>
    <row r="11890" customFormat="1" x14ac:dyDescent="0.2"/>
    <row r="11891" customFormat="1" x14ac:dyDescent="0.2"/>
    <row r="11892" customFormat="1" x14ac:dyDescent="0.2"/>
    <row r="11893" customFormat="1" x14ac:dyDescent="0.2"/>
    <row r="11894" customFormat="1" x14ac:dyDescent="0.2"/>
    <row r="11895" customFormat="1" x14ac:dyDescent="0.2"/>
    <row r="11896" customFormat="1" x14ac:dyDescent="0.2"/>
    <row r="11897" customFormat="1" x14ac:dyDescent="0.2"/>
    <row r="11898" customFormat="1" x14ac:dyDescent="0.2"/>
    <row r="11899" customFormat="1" x14ac:dyDescent="0.2"/>
    <row r="11900" customFormat="1" x14ac:dyDescent="0.2"/>
    <row r="11901" customFormat="1" x14ac:dyDescent="0.2"/>
    <row r="11902" customFormat="1" x14ac:dyDescent="0.2"/>
    <row r="11903" customFormat="1" x14ac:dyDescent="0.2"/>
    <row r="11904" customFormat="1" x14ac:dyDescent="0.2"/>
    <row r="11905" customFormat="1" x14ac:dyDescent="0.2"/>
    <row r="11906" customFormat="1" x14ac:dyDescent="0.2"/>
    <row r="11907" customFormat="1" x14ac:dyDescent="0.2"/>
    <row r="11908" customFormat="1" x14ac:dyDescent="0.2"/>
    <row r="11909" customFormat="1" x14ac:dyDescent="0.2"/>
    <row r="11910" customFormat="1" x14ac:dyDescent="0.2"/>
    <row r="11911" customFormat="1" x14ac:dyDescent="0.2"/>
    <row r="11912" customFormat="1" x14ac:dyDescent="0.2"/>
    <row r="11913" customFormat="1" x14ac:dyDescent="0.2"/>
    <row r="11914" customFormat="1" x14ac:dyDescent="0.2"/>
    <row r="11915" customFormat="1" x14ac:dyDescent="0.2"/>
    <row r="11916" customFormat="1" x14ac:dyDescent="0.2"/>
    <row r="11917" customFormat="1" x14ac:dyDescent="0.2"/>
    <row r="11918" customFormat="1" x14ac:dyDescent="0.2"/>
    <row r="11919" customFormat="1" x14ac:dyDescent="0.2"/>
    <row r="11920" customFormat="1" x14ac:dyDescent="0.2"/>
    <row r="11921" customFormat="1" x14ac:dyDescent="0.2"/>
    <row r="11922" customFormat="1" x14ac:dyDescent="0.2"/>
    <row r="11923" customFormat="1" x14ac:dyDescent="0.2"/>
    <row r="11924" customFormat="1" x14ac:dyDescent="0.2"/>
    <row r="11925" customFormat="1" x14ac:dyDescent="0.2"/>
    <row r="11926" customFormat="1" x14ac:dyDescent="0.2"/>
    <row r="11927" customFormat="1" x14ac:dyDescent="0.2"/>
    <row r="11928" customFormat="1" x14ac:dyDescent="0.2"/>
    <row r="11929" customFormat="1" x14ac:dyDescent="0.2"/>
    <row r="11930" customFormat="1" x14ac:dyDescent="0.2"/>
    <row r="11931" customFormat="1" x14ac:dyDescent="0.2"/>
    <row r="11932" customFormat="1" x14ac:dyDescent="0.2"/>
    <row r="11933" customFormat="1" x14ac:dyDescent="0.2"/>
    <row r="11934" customFormat="1" x14ac:dyDescent="0.2"/>
    <row r="11935" customFormat="1" x14ac:dyDescent="0.2"/>
    <row r="11936" customFormat="1" x14ac:dyDescent="0.2"/>
    <row r="11937" customFormat="1" x14ac:dyDescent="0.2"/>
    <row r="11938" customFormat="1" x14ac:dyDescent="0.2"/>
    <row r="11939" customFormat="1" x14ac:dyDescent="0.2"/>
    <row r="11940" customFormat="1" x14ac:dyDescent="0.2"/>
    <row r="11941" customFormat="1" x14ac:dyDescent="0.2"/>
    <row r="11942" customFormat="1" x14ac:dyDescent="0.2"/>
    <row r="11943" customFormat="1" x14ac:dyDescent="0.2"/>
    <row r="11944" customFormat="1" x14ac:dyDescent="0.2"/>
    <row r="11945" customFormat="1" x14ac:dyDescent="0.2"/>
    <row r="11946" customFormat="1" x14ac:dyDescent="0.2"/>
    <row r="11947" customFormat="1" x14ac:dyDescent="0.2"/>
    <row r="11948" customFormat="1" x14ac:dyDescent="0.2"/>
    <row r="11949" customFormat="1" x14ac:dyDescent="0.2"/>
    <row r="11950" customFormat="1" x14ac:dyDescent="0.2"/>
    <row r="11951" customFormat="1" x14ac:dyDescent="0.2"/>
    <row r="11952" customFormat="1" x14ac:dyDescent="0.2"/>
    <row r="11953" customFormat="1" x14ac:dyDescent="0.2"/>
    <row r="11954" customFormat="1" x14ac:dyDescent="0.2"/>
    <row r="11955" customFormat="1" x14ac:dyDescent="0.2"/>
    <row r="11956" customFormat="1" x14ac:dyDescent="0.2"/>
    <row r="11957" customFormat="1" x14ac:dyDescent="0.2"/>
    <row r="11958" customFormat="1" x14ac:dyDescent="0.2"/>
    <row r="11959" customFormat="1" x14ac:dyDescent="0.2"/>
    <row r="11960" customFormat="1" x14ac:dyDescent="0.2"/>
    <row r="11961" customFormat="1" x14ac:dyDescent="0.2"/>
    <row r="11962" customFormat="1" x14ac:dyDescent="0.2"/>
    <row r="11963" customFormat="1" x14ac:dyDescent="0.2"/>
    <row r="11964" customFormat="1" x14ac:dyDescent="0.2"/>
    <row r="11965" customFormat="1" x14ac:dyDescent="0.2"/>
    <row r="11966" customFormat="1" x14ac:dyDescent="0.2"/>
    <row r="11967" customFormat="1" x14ac:dyDescent="0.2"/>
    <row r="11968" customFormat="1" x14ac:dyDescent="0.2"/>
    <row r="11969" customFormat="1" x14ac:dyDescent="0.2"/>
    <row r="11970" customFormat="1" x14ac:dyDescent="0.2"/>
    <row r="11971" customFormat="1" x14ac:dyDescent="0.2"/>
    <row r="11972" customFormat="1" x14ac:dyDescent="0.2"/>
    <row r="11973" customFormat="1" x14ac:dyDescent="0.2"/>
    <row r="11974" customFormat="1" x14ac:dyDescent="0.2"/>
    <row r="11975" customFormat="1" x14ac:dyDescent="0.2"/>
    <row r="11976" customFormat="1" x14ac:dyDescent="0.2"/>
    <row r="11977" customFormat="1" x14ac:dyDescent="0.2"/>
    <row r="11978" customFormat="1" x14ac:dyDescent="0.2"/>
    <row r="11979" customFormat="1" x14ac:dyDescent="0.2"/>
    <row r="11980" customFormat="1" x14ac:dyDescent="0.2"/>
    <row r="11981" customFormat="1" x14ac:dyDescent="0.2"/>
    <row r="11982" customFormat="1" x14ac:dyDescent="0.2"/>
    <row r="11983" customFormat="1" x14ac:dyDescent="0.2"/>
    <row r="11984" customFormat="1" x14ac:dyDescent="0.2"/>
    <row r="11985" customFormat="1" x14ac:dyDescent="0.2"/>
    <row r="11986" customFormat="1" x14ac:dyDescent="0.2"/>
    <row r="11987" customFormat="1" x14ac:dyDescent="0.2"/>
    <row r="11988" customFormat="1" x14ac:dyDescent="0.2"/>
    <row r="11989" customFormat="1" x14ac:dyDescent="0.2"/>
    <row r="11990" customFormat="1" x14ac:dyDescent="0.2"/>
    <row r="11991" customFormat="1" x14ac:dyDescent="0.2"/>
    <row r="11992" customFormat="1" x14ac:dyDescent="0.2"/>
    <row r="11993" customFormat="1" x14ac:dyDescent="0.2"/>
    <row r="11994" customFormat="1" x14ac:dyDescent="0.2"/>
    <row r="11995" customFormat="1" x14ac:dyDescent="0.2"/>
    <row r="11996" customFormat="1" x14ac:dyDescent="0.2"/>
    <row r="11997" customFormat="1" x14ac:dyDescent="0.2"/>
    <row r="11998" customFormat="1" x14ac:dyDescent="0.2"/>
    <row r="11999" customFormat="1" x14ac:dyDescent="0.2"/>
    <row r="12000" customFormat="1" x14ac:dyDescent="0.2"/>
    <row r="12001" customFormat="1" x14ac:dyDescent="0.2"/>
    <row r="12002" customFormat="1" x14ac:dyDescent="0.2"/>
    <row r="12003" customFormat="1" x14ac:dyDescent="0.2"/>
    <row r="12004" customFormat="1" x14ac:dyDescent="0.2"/>
    <row r="12005" customFormat="1" x14ac:dyDescent="0.2"/>
    <row r="12006" customFormat="1" x14ac:dyDescent="0.2"/>
    <row r="12007" customFormat="1" x14ac:dyDescent="0.2"/>
    <row r="12008" customFormat="1" x14ac:dyDescent="0.2"/>
    <row r="12009" customFormat="1" x14ac:dyDescent="0.2"/>
    <row r="12010" customFormat="1" x14ac:dyDescent="0.2"/>
    <row r="12011" customFormat="1" x14ac:dyDescent="0.2"/>
    <row r="12012" customFormat="1" x14ac:dyDescent="0.2"/>
    <row r="12013" customFormat="1" x14ac:dyDescent="0.2"/>
    <row r="12014" customFormat="1" x14ac:dyDescent="0.2"/>
    <row r="12015" customFormat="1" x14ac:dyDescent="0.2"/>
    <row r="12016" customFormat="1" x14ac:dyDescent="0.2"/>
    <row r="12017" customFormat="1" x14ac:dyDescent="0.2"/>
    <row r="12018" customFormat="1" x14ac:dyDescent="0.2"/>
    <row r="12019" customFormat="1" x14ac:dyDescent="0.2"/>
    <row r="12020" customFormat="1" x14ac:dyDescent="0.2"/>
    <row r="12021" customFormat="1" x14ac:dyDescent="0.2"/>
    <row r="12022" customFormat="1" x14ac:dyDescent="0.2"/>
    <row r="12023" customFormat="1" x14ac:dyDescent="0.2"/>
    <row r="12024" customFormat="1" x14ac:dyDescent="0.2"/>
    <row r="12025" customFormat="1" x14ac:dyDescent="0.2"/>
    <row r="12026" customFormat="1" x14ac:dyDescent="0.2"/>
    <row r="12027" customFormat="1" x14ac:dyDescent="0.2"/>
    <row r="12028" customFormat="1" x14ac:dyDescent="0.2"/>
    <row r="12029" customFormat="1" x14ac:dyDescent="0.2"/>
    <row r="12030" customFormat="1" x14ac:dyDescent="0.2"/>
    <row r="12031" customFormat="1" x14ac:dyDescent="0.2"/>
    <row r="12032" customFormat="1" x14ac:dyDescent="0.2"/>
    <row r="12033" customFormat="1" x14ac:dyDescent="0.2"/>
    <row r="12034" customFormat="1" x14ac:dyDescent="0.2"/>
    <row r="12035" customFormat="1" x14ac:dyDescent="0.2"/>
    <row r="12036" customFormat="1" x14ac:dyDescent="0.2"/>
    <row r="12037" customFormat="1" x14ac:dyDescent="0.2"/>
    <row r="12038" customFormat="1" x14ac:dyDescent="0.2"/>
    <row r="12039" customFormat="1" x14ac:dyDescent="0.2"/>
    <row r="12040" customFormat="1" x14ac:dyDescent="0.2"/>
    <row r="12041" customFormat="1" x14ac:dyDescent="0.2"/>
    <row r="12042" customFormat="1" x14ac:dyDescent="0.2"/>
    <row r="12043" customFormat="1" x14ac:dyDescent="0.2"/>
    <row r="12044" customFormat="1" x14ac:dyDescent="0.2"/>
    <row r="12045" customFormat="1" x14ac:dyDescent="0.2"/>
    <row r="12046" customFormat="1" x14ac:dyDescent="0.2"/>
    <row r="12047" customFormat="1" x14ac:dyDescent="0.2"/>
    <row r="12048" customFormat="1" x14ac:dyDescent="0.2"/>
    <row r="12049" customFormat="1" x14ac:dyDescent="0.2"/>
    <row r="12050" customFormat="1" x14ac:dyDescent="0.2"/>
    <row r="12051" customFormat="1" x14ac:dyDescent="0.2"/>
    <row r="12052" customFormat="1" x14ac:dyDescent="0.2"/>
    <row r="12053" customFormat="1" x14ac:dyDescent="0.2"/>
    <row r="12054" customFormat="1" x14ac:dyDescent="0.2"/>
    <row r="12055" customFormat="1" x14ac:dyDescent="0.2"/>
    <row r="12056" customFormat="1" x14ac:dyDescent="0.2"/>
    <row r="12057" customFormat="1" x14ac:dyDescent="0.2"/>
    <row r="12058" customFormat="1" x14ac:dyDescent="0.2"/>
    <row r="12059" customFormat="1" x14ac:dyDescent="0.2"/>
    <row r="12060" customFormat="1" x14ac:dyDescent="0.2"/>
    <row r="12061" customFormat="1" x14ac:dyDescent="0.2"/>
    <row r="12062" customFormat="1" x14ac:dyDescent="0.2"/>
    <row r="12063" customFormat="1" x14ac:dyDescent="0.2"/>
    <row r="12064" customFormat="1" x14ac:dyDescent="0.2"/>
    <row r="12065" customFormat="1" x14ac:dyDescent="0.2"/>
    <row r="12066" customFormat="1" x14ac:dyDescent="0.2"/>
    <row r="12067" customFormat="1" x14ac:dyDescent="0.2"/>
    <row r="12068" customFormat="1" x14ac:dyDescent="0.2"/>
    <row r="12069" customFormat="1" x14ac:dyDescent="0.2"/>
    <row r="12070" customFormat="1" x14ac:dyDescent="0.2"/>
    <row r="12071" customFormat="1" x14ac:dyDescent="0.2"/>
    <row r="12072" customFormat="1" x14ac:dyDescent="0.2"/>
    <row r="12073" customFormat="1" x14ac:dyDescent="0.2"/>
    <row r="12074" customFormat="1" x14ac:dyDescent="0.2"/>
    <row r="12075" customFormat="1" x14ac:dyDescent="0.2"/>
    <row r="12076" customFormat="1" x14ac:dyDescent="0.2"/>
    <row r="12077" customFormat="1" x14ac:dyDescent="0.2"/>
    <row r="12078" customFormat="1" x14ac:dyDescent="0.2"/>
    <row r="12079" customFormat="1" x14ac:dyDescent="0.2"/>
    <row r="12080" customFormat="1" x14ac:dyDescent="0.2"/>
    <row r="12081" customFormat="1" x14ac:dyDescent="0.2"/>
    <row r="12082" customFormat="1" x14ac:dyDescent="0.2"/>
    <row r="12083" customFormat="1" x14ac:dyDescent="0.2"/>
    <row r="12084" customFormat="1" x14ac:dyDescent="0.2"/>
    <row r="12085" customFormat="1" x14ac:dyDescent="0.2"/>
    <row r="12086" customFormat="1" x14ac:dyDescent="0.2"/>
    <row r="12087" customFormat="1" x14ac:dyDescent="0.2"/>
    <row r="12088" customFormat="1" x14ac:dyDescent="0.2"/>
    <row r="12089" customFormat="1" x14ac:dyDescent="0.2"/>
    <row r="12090" customFormat="1" x14ac:dyDescent="0.2"/>
    <row r="12091" customFormat="1" x14ac:dyDescent="0.2"/>
    <row r="12092" customFormat="1" x14ac:dyDescent="0.2"/>
    <row r="12093" customFormat="1" x14ac:dyDescent="0.2"/>
    <row r="12094" customFormat="1" x14ac:dyDescent="0.2"/>
    <row r="12095" customFormat="1" x14ac:dyDescent="0.2"/>
    <row r="12096" customFormat="1" x14ac:dyDescent="0.2"/>
    <row r="12097" customFormat="1" x14ac:dyDescent="0.2"/>
    <row r="12098" customFormat="1" x14ac:dyDescent="0.2"/>
    <row r="12099" customFormat="1" x14ac:dyDescent="0.2"/>
    <row r="12100" customFormat="1" x14ac:dyDescent="0.2"/>
    <row r="12101" customFormat="1" x14ac:dyDescent="0.2"/>
    <row r="12102" customFormat="1" x14ac:dyDescent="0.2"/>
    <row r="12103" customFormat="1" x14ac:dyDescent="0.2"/>
    <row r="12104" customFormat="1" x14ac:dyDescent="0.2"/>
    <row r="12105" customFormat="1" x14ac:dyDescent="0.2"/>
    <row r="12106" customFormat="1" x14ac:dyDescent="0.2"/>
    <row r="12107" customFormat="1" x14ac:dyDescent="0.2"/>
    <row r="12108" customFormat="1" x14ac:dyDescent="0.2"/>
    <row r="12109" customFormat="1" x14ac:dyDescent="0.2"/>
    <row r="12110" customFormat="1" x14ac:dyDescent="0.2"/>
    <row r="12111" customFormat="1" x14ac:dyDescent="0.2"/>
    <row r="12112" customFormat="1" x14ac:dyDescent="0.2"/>
    <row r="12113" customFormat="1" x14ac:dyDescent="0.2"/>
    <row r="12114" customFormat="1" x14ac:dyDescent="0.2"/>
    <row r="12115" customFormat="1" x14ac:dyDescent="0.2"/>
    <row r="12116" customFormat="1" x14ac:dyDescent="0.2"/>
    <row r="12117" customFormat="1" x14ac:dyDescent="0.2"/>
    <row r="12118" customFormat="1" x14ac:dyDescent="0.2"/>
    <row r="12119" customFormat="1" x14ac:dyDescent="0.2"/>
    <row r="12120" customFormat="1" x14ac:dyDescent="0.2"/>
    <row r="12121" customFormat="1" x14ac:dyDescent="0.2"/>
    <row r="12122" customFormat="1" x14ac:dyDescent="0.2"/>
    <row r="12123" customFormat="1" x14ac:dyDescent="0.2"/>
    <row r="12124" customFormat="1" x14ac:dyDescent="0.2"/>
    <row r="12125" customFormat="1" x14ac:dyDescent="0.2"/>
    <row r="12126" customFormat="1" x14ac:dyDescent="0.2"/>
    <row r="12127" customFormat="1" x14ac:dyDescent="0.2"/>
    <row r="12128" customFormat="1" x14ac:dyDescent="0.2"/>
    <row r="12129" customFormat="1" x14ac:dyDescent="0.2"/>
    <row r="12130" customFormat="1" x14ac:dyDescent="0.2"/>
    <row r="12131" customFormat="1" x14ac:dyDescent="0.2"/>
    <row r="12132" customFormat="1" x14ac:dyDescent="0.2"/>
    <row r="12133" customFormat="1" x14ac:dyDescent="0.2"/>
    <row r="12134" customFormat="1" x14ac:dyDescent="0.2"/>
    <row r="12135" customFormat="1" x14ac:dyDescent="0.2"/>
    <row r="12136" customFormat="1" x14ac:dyDescent="0.2"/>
    <row r="12137" customFormat="1" x14ac:dyDescent="0.2"/>
    <row r="12138" customFormat="1" x14ac:dyDescent="0.2"/>
    <row r="12139" customFormat="1" x14ac:dyDescent="0.2"/>
    <row r="12140" customFormat="1" x14ac:dyDescent="0.2"/>
    <row r="12141" customFormat="1" x14ac:dyDescent="0.2"/>
    <row r="12142" customFormat="1" x14ac:dyDescent="0.2"/>
    <row r="12143" customFormat="1" x14ac:dyDescent="0.2"/>
    <row r="12144" customFormat="1" x14ac:dyDescent="0.2"/>
    <row r="12145" customFormat="1" x14ac:dyDescent="0.2"/>
    <row r="12146" customFormat="1" x14ac:dyDescent="0.2"/>
    <row r="12147" customFormat="1" x14ac:dyDescent="0.2"/>
    <row r="12148" customFormat="1" x14ac:dyDescent="0.2"/>
    <row r="12149" customFormat="1" x14ac:dyDescent="0.2"/>
    <row r="12150" customFormat="1" x14ac:dyDescent="0.2"/>
    <row r="12151" customFormat="1" x14ac:dyDescent="0.2"/>
    <row r="12152" customFormat="1" x14ac:dyDescent="0.2"/>
    <row r="12153" customFormat="1" x14ac:dyDescent="0.2"/>
    <row r="12154" customFormat="1" x14ac:dyDescent="0.2"/>
    <row r="12155" customFormat="1" x14ac:dyDescent="0.2"/>
    <row r="12156" customFormat="1" x14ac:dyDescent="0.2"/>
    <row r="12157" customFormat="1" x14ac:dyDescent="0.2"/>
    <row r="12158" customFormat="1" x14ac:dyDescent="0.2"/>
    <row r="12159" customFormat="1" x14ac:dyDescent="0.2"/>
    <row r="12160" customFormat="1" x14ac:dyDescent="0.2"/>
    <row r="12161" customFormat="1" x14ac:dyDescent="0.2"/>
    <row r="12162" customFormat="1" x14ac:dyDescent="0.2"/>
    <row r="12163" customFormat="1" x14ac:dyDescent="0.2"/>
    <row r="12164" customFormat="1" x14ac:dyDescent="0.2"/>
    <row r="12165" customFormat="1" x14ac:dyDescent="0.2"/>
    <row r="12166" customFormat="1" x14ac:dyDescent="0.2"/>
    <row r="12167" customFormat="1" x14ac:dyDescent="0.2"/>
    <row r="12168" customFormat="1" x14ac:dyDescent="0.2"/>
    <row r="12169" customFormat="1" x14ac:dyDescent="0.2"/>
    <row r="12170" customFormat="1" x14ac:dyDescent="0.2"/>
    <row r="12171" customFormat="1" x14ac:dyDescent="0.2"/>
    <row r="12172" customFormat="1" x14ac:dyDescent="0.2"/>
    <row r="12173" customFormat="1" x14ac:dyDescent="0.2"/>
    <row r="12174" customFormat="1" x14ac:dyDescent="0.2"/>
    <row r="12175" customFormat="1" x14ac:dyDescent="0.2"/>
    <row r="12176" customFormat="1" x14ac:dyDescent="0.2"/>
    <row r="12177" customFormat="1" x14ac:dyDescent="0.2"/>
    <row r="12178" customFormat="1" x14ac:dyDescent="0.2"/>
    <row r="12179" customFormat="1" x14ac:dyDescent="0.2"/>
    <row r="12180" customFormat="1" x14ac:dyDescent="0.2"/>
    <row r="12181" customFormat="1" x14ac:dyDescent="0.2"/>
    <row r="12182" customFormat="1" x14ac:dyDescent="0.2"/>
    <row r="12183" customFormat="1" x14ac:dyDescent="0.2"/>
    <row r="12184" customFormat="1" x14ac:dyDescent="0.2"/>
    <row r="12185" customFormat="1" x14ac:dyDescent="0.2"/>
    <row r="12186" customFormat="1" x14ac:dyDescent="0.2"/>
    <row r="12187" customFormat="1" x14ac:dyDescent="0.2"/>
    <row r="12188" customFormat="1" x14ac:dyDescent="0.2"/>
    <row r="12189" customFormat="1" x14ac:dyDescent="0.2"/>
    <row r="12190" customFormat="1" x14ac:dyDescent="0.2"/>
    <row r="12191" customFormat="1" x14ac:dyDescent="0.2"/>
    <row r="12192" customFormat="1" x14ac:dyDescent="0.2"/>
    <row r="12193" customFormat="1" x14ac:dyDescent="0.2"/>
    <row r="12194" customFormat="1" x14ac:dyDescent="0.2"/>
    <row r="12195" customFormat="1" x14ac:dyDescent="0.2"/>
    <row r="12196" customFormat="1" x14ac:dyDescent="0.2"/>
    <row r="12197" customFormat="1" x14ac:dyDescent="0.2"/>
    <row r="12198" customFormat="1" x14ac:dyDescent="0.2"/>
    <row r="12199" customFormat="1" x14ac:dyDescent="0.2"/>
    <row r="12200" customFormat="1" x14ac:dyDescent="0.2"/>
    <row r="12201" customFormat="1" x14ac:dyDescent="0.2"/>
    <row r="12202" customFormat="1" x14ac:dyDescent="0.2"/>
    <row r="12203" customFormat="1" x14ac:dyDescent="0.2"/>
    <row r="12204" customFormat="1" x14ac:dyDescent="0.2"/>
    <row r="12205" customFormat="1" x14ac:dyDescent="0.2"/>
    <row r="12206" customFormat="1" x14ac:dyDescent="0.2"/>
    <row r="12207" customFormat="1" x14ac:dyDescent="0.2"/>
    <row r="12208" customFormat="1" x14ac:dyDescent="0.2"/>
    <row r="12209" customFormat="1" x14ac:dyDescent="0.2"/>
    <row r="12210" customFormat="1" x14ac:dyDescent="0.2"/>
    <row r="12211" customFormat="1" x14ac:dyDescent="0.2"/>
    <row r="12212" customFormat="1" x14ac:dyDescent="0.2"/>
    <row r="12213" customFormat="1" x14ac:dyDescent="0.2"/>
    <row r="12214" customFormat="1" x14ac:dyDescent="0.2"/>
    <row r="12215" customFormat="1" x14ac:dyDescent="0.2"/>
    <row r="12216" customFormat="1" x14ac:dyDescent="0.2"/>
    <row r="12217" customFormat="1" x14ac:dyDescent="0.2"/>
    <row r="12218" customFormat="1" x14ac:dyDescent="0.2"/>
    <row r="12219" customFormat="1" x14ac:dyDescent="0.2"/>
    <row r="12220" customFormat="1" x14ac:dyDescent="0.2"/>
    <row r="12221" customFormat="1" x14ac:dyDescent="0.2"/>
    <row r="12222" customFormat="1" x14ac:dyDescent="0.2"/>
    <row r="12223" customFormat="1" x14ac:dyDescent="0.2"/>
    <row r="12224" customFormat="1" x14ac:dyDescent="0.2"/>
    <row r="12225" customFormat="1" x14ac:dyDescent="0.2"/>
    <row r="12226" customFormat="1" x14ac:dyDescent="0.2"/>
    <row r="12227" customFormat="1" x14ac:dyDescent="0.2"/>
    <row r="12228" customFormat="1" x14ac:dyDescent="0.2"/>
    <row r="12229" customFormat="1" x14ac:dyDescent="0.2"/>
    <row r="12230" customFormat="1" x14ac:dyDescent="0.2"/>
    <row r="12231" customFormat="1" x14ac:dyDescent="0.2"/>
    <row r="12232" customFormat="1" x14ac:dyDescent="0.2"/>
    <row r="12233" customFormat="1" x14ac:dyDescent="0.2"/>
    <row r="12234" customFormat="1" x14ac:dyDescent="0.2"/>
    <row r="12235" customFormat="1" x14ac:dyDescent="0.2"/>
    <row r="12236" customFormat="1" x14ac:dyDescent="0.2"/>
    <row r="12237" customFormat="1" x14ac:dyDescent="0.2"/>
    <row r="12238" customFormat="1" x14ac:dyDescent="0.2"/>
    <row r="12239" customFormat="1" x14ac:dyDescent="0.2"/>
    <row r="12240" customFormat="1" x14ac:dyDescent="0.2"/>
    <row r="12241" customFormat="1" x14ac:dyDescent="0.2"/>
    <row r="12242" customFormat="1" x14ac:dyDescent="0.2"/>
    <row r="12243" customFormat="1" x14ac:dyDescent="0.2"/>
    <row r="12244" customFormat="1" x14ac:dyDescent="0.2"/>
    <row r="12245" customFormat="1" x14ac:dyDescent="0.2"/>
    <row r="12246" customFormat="1" x14ac:dyDescent="0.2"/>
    <row r="12247" customFormat="1" x14ac:dyDescent="0.2"/>
    <row r="12248" customFormat="1" x14ac:dyDescent="0.2"/>
    <row r="12249" customFormat="1" x14ac:dyDescent="0.2"/>
    <row r="12250" customFormat="1" x14ac:dyDescent="0.2"/>
    <row r="12251" customFormat="1" x14ac:dyDescent="0.2"/>
    <row r="12252" customFormat="1" x14ac:dyDescent="0.2"/>
    <row r="12253" customFormat="1" x14ac:dyDescent="0.2"/>
    <row r="12254" customFormat="1" x14ac:dyDescent="0.2"/>
    <row r="12255" customFormat="1" x14ac:dyDescent="0.2"/>
    <row r="12256" customFormat="1" x14ac:dyDescent="0.2"/>
    <row r="12257" customFormat="1" x14ac:dyDescent="0.2"/>
    <row r="12258" customFormat="1" x14ac:dyDescent="0.2"/>
    <row r="12259" customFormat="1" x14ac:dyDescent="0.2"/>
    <row r="12260" customFormat="1" x14ac:dyDescent="0.2"/>
    <row r="12261" customFormat="1" x14ac:dyDescent="0.2"/>
    <row r="12262" customFormat="1" x14ac:dyDescent="0.2"/>
    <row r="12263" customFormat="1" x14ac:dyDescent="0.2"/>
    <row r="12264" customFormat="1" x14ac:dyDescent="0.2"/>
    <row r="12265" customFormat="1" x14ac:dyDescent="0.2"/>
    <row r="12266" customFormat="1" x14ac:dyDescent="0.2"/>
    <row r="12267" customFormat="1" x14ac:dyDescent="0.2"/>
    <row r="12268" customFormat="1" x14ac:dyDescent="0.2"/>
    <row r="12269" customFormat="1" x14ac:dyDescent="0.2"/>
    <row r="12270" customFormat="1" x14ac:dyDescent="0.2"/>
    <row r="12271" customFormat="1" x14ac:dyDescent="0.2"/>
    <row r="12272" customFormat="1" x14ac:dyDescent="0.2"/>
    <row r="12273" customFormat="1" x14ac:dyDescent="0.2"/>
    <row r="12274" customFormat="1" x14ac:dyDescent="0.2"/>
    <row r="12275" customFormat="1" x14ac:dyDescent="0.2"/>
    <row r="12276" customFormat="1" x14ac:dyDescent="0.2"/>
    <row r="12277" customFormat="1" x14ac:dyDescent="0.2"/>
    <row r="12278" customFormat="1" x14ac:dyDescent="0.2"/>
    <row r="12279" customFormat="1" x14ac:dyDescent="0.2"/>
    <row r="12280" customFormat="1" x14ac:dyDescent="0.2"/>
    <row r="12281" customFormat="1" x14ac:dyDescent="0.2"/>
    <row r="12282" customFormat="1" x14ac:dyDescent="0.2"/>
    <row r="12283" customFormat="1" x14ac:dyDescent="0.2"/>
    <row r="12284" customFormat="1" x14ac:dyDescent="0.2"/>
    <row r="12285" customFormat="1" x14ac:dyDescent="0.2"/>
    <row r="12286" customFormat="1" x14ac:dyDescent="0.2"/>
    <row r="12287" customFormat="1" x14ac:dyDescent="0.2"/>
    <row r="12288" customFormat="1" x14ac:dyDescent="0.2"/>
    <row r="12289" customFormat="1" x14ac:dyDescent="0.2"/>
    <row r="12290" customFormat="1" x14ac:dyDescent="0.2"/>
    <row r="12291" customFormat="1" x14ac:dyDescent="0.2"/>
    <row r="12292" customFormat="1" x14ac:dyDescent="0.2"/>
    <row r="12293" customFormat="1" x14ac:dyDescent="0.2"/>
    <row r="12294" customFormat="1" x14ac:dyDescent="0.2"/>
    <row r="12295" customFormat="1" x14ac:dyDescent="0.2"/>
    <row r="12296" customFormat="1" x14ac:dyDescent="0.2"/>
    <row r="12297" customFormat="1" x14ac:dyDescent="0.2"/>
    <row r="12298" customFormat="1" x14ac:dyDescent="0.2"/>
    <row r="12299" customFormat="1" x14ac:dyDescent="0.2"/>
    <row r="12300" customFormat="1" x14ac:dyDescent="0.2"/>
    <row r="12301" customFormat="1" x14ac:dyDescent="0.2"/>
    <row r="12302" customFormat="1" x14ac:dyDescent="0.2"/>
    <row r="12303" customFormat="1" x14ac:dyDescent="0.2"/>
    <row r="12304" customFormat="1" x14ac:dyDescent="0.2"/>
    <row r="12305" customFormat="1" x14ac:dyDescent="0.2"/>
    <row r="12306" customFormat="1" x14ac:dyDescent="0.2"/>
    <row r="12307" customFormat="1" x14ac:dyDescent="0.2"/>
    <row r="12308" customFormat="1" x14ac:dyDescent="0.2"/>
    <row r="12309" customFormat="1" x14ac:dyDescent="0.2"/>
    <row r="12310" customFormat="1" x14ac:dyDescent="0.2"/>
    <row r="12311" customFormat="1" x14ac:dyDescent="0.2"/>
    <row r="12312" customFormat="1" x14ac:dyDescent="0.2"/>
    <row r="12313" customFormat="1" x14ac:dyDescent="0.2"/>
    <row r="12314" customFormat="1" x14ac:dyDescent="0.2"/>
    <row r="12315" customFormat="1" x14ac:dyDescent="0.2"/>
    <row r="12316" customFormat="1" x14ac:dyDescent="0.2"/>
    <row r="12317" customFormat="1" x14ac:dyDescent="0.2"/>
    <row r="12318" customFormat="1" x14ac:dyDescent="0.2"/>
    <row r="12319" customFormat="1" x14ac:dyDescent="0.2"/>
    <row r="12320" customFormat="1" x14ac:dyDescent="0.2"/>
    <row r="12321" customFormat="1" x14ac:dyDescent="0.2"/>
    <row r="12322" customFormat="1" x14ac:dyDescent="0.2"/>
    <row r="12323" customFormat="1" x14ac:dyDescent="0.2"/>
    <row r="12324" customFormat="1" x14ac:dyDescent="0.2"/>
    <row r="12325" customFormat="1" x14ac:dyDescent="0.2"/>
    <row r="12326" customFormat="1" x14ac:dyDescent="0.2"/>
    <row r="12327" customFormat="1" x14ac:dyDescent="0.2"/>
    <row r="12328" customFormat="1" x14ac:dyDescent="0.2"/>
    <row r="12329" customFormat="1" x14ac:dyDescent="0.2"/>
    <row r="12330" customFormat="1" x14ac:dyDescent="0.2"/>
    <row r="12331" customFormat="1" x14ac:dyDescent="0.2"/>
    <row r="12332" customFormat="1" x14ac:dyDescent="0.2"/>
    <row r="12333" customFormat="1" x14ac:dyDescent="0.2"/>
    <row r="12334" customFormat="1" x14ac:dyDescent="0.2"/>
    <row r="12335" customFormat="1" x14ac:dyDescent="0.2"/>
    <row r="12336" customFormat="1" x14ac:dyDescent="0.2"/>
    <row r="12337" customFormat="1" x14ac:dyDescent="0.2"/>
    <row r="12338" customFormat="1" x14ac:dyDescent="0.2"/>
    <row r="12339" customFormat="1" x14ac:dyDescent="0.2"/>
    <row r="12340" customFormat="1" x14ac:dyDescent="0.2"/>
    <row r="12341" customFormat="1" x14ac:dyDescent="0.2"/>
    <row r="12342" customFormat="1" x14ac:dyDescent="0.2"/>
    <row r="12343" customFormat="1" x14ac:dyDescent="0.2"/>
    <row r="12344" customFormat="1" x14ac:dyDescent="0.2"/>
    <row r="12345" customFormat="1" x14ac:dyDescent="0.2"/>
    <row r="12346" customFormat="1" x14ac:dyDescent="0.2"/>
    <row r="12347" customFormat="1" x14ac:dyDescent="0.2"/>
    <row r="12348" customFormat="1" x14ac:dyDescent="0.2"/>
    <row r="12349" customFormat="1" x14ac:dyDescent="0.2"/>
    <row r="12350" customFormat="1" x14ac:dyDescent="0.2"/>
    <row r="12351" customFormat="1" x14ac:dyDescent="0.2"/>
    <row r="12352" customFormat="1" x14ac:dyDescent="0.2"/>
    <row r="12353" customFormat="1" x14ac:dyDescent="0.2"/>
    <row r="12354" customFormat="1" x14ac:dyDescent="0.2"/>
    <row r="12355" customFormat="1" x14ac:dyDescent="0.2"/>
    <row r="12356" customFormat="1" x14ac:dyDescent="0.2"/>
    <row r="12357" customFormat="1" x14ac:dyDescent="0.2"/>
    <row r="12358" customFormat="1" x14ac:dyDescent="0.2"/>
    <row r="12359" customFormat="1" x14ac:dyDescent="0.2"/>
    <row r="12360" customFormat="1" x14ac:dyDescent="0.2"/>
    <row r="12361" customFormat="1" x14ac:dyDescent="0.2"/>
    <row r="12362" customFormat="1" x14ac:dyDescent="0.2"/>
    <row r="12363" customFormat="1" x14ac:dyDescent="0.2"/>
    <row r="12364" customFormat="1" x14ac:dyDescent="0.2"/>
    <row r="12365" customFormat="1" x14ac:dyDescent="0.2"/>
    <row r="12366" customFormat="1" x14ac:dyDescent="0.2"/>
    <row r="12367" customFormat="1" x14ac:dyDescent="0.2"/>
    <row r="12368" customFormat="1" x14ac:dyDescent="0.2"/>
    <row r="12369" customFormat="1" x14ac:dyDescent="0.2"/>
    <row r="12370" customFormat="1" x14ac:dyDescent="0.2"/>
    <row r="12371" customFormat="1" x14ac:dyDescent="0.2"/>
    <row r="12372" customFormat="1" x14ac:dyDescent="0.2"/>
    <row r="12373" customFormat="1" x14ac:dyDescent="0.2"/>
    <row r="12374" customFormat="1" x14ac:dyDescent="0.2"/>
    <row r="12375" customFormat="1" x14ac:dyDescent="0.2"/>
    <row r="12376" customFormat="1" x14ac:dyDescent="0.2"/>
    <row r="12377" customFormat="1" x14ac:dyDescent="0.2"/>
    <row r="12378" customFormat="1" x14ac:dyDescent="0.2"/>
    <row r="12379" customFormat="1" x14ac:dyDescent="0.2"/>
    <row r="12380" customFormat="1" x14ac:dyDescent="0.2"/>
    <row r="12381" customFormat="1" x14ac:dyDescent="0.2"/>
    <row r="12382" customFormat="1" x14ac:dyDescent="0.2"/>
    <row r="12383" customFormat="1" x14ac:dyDescent="0.2"/>
    <row r="12384" customFormat="1" x14ac:dyDescent="0.2"/>
    <row r="12385" customFormat="1" x14ac:dyDescent="0.2"/>
    <row r="12386" customFormat="1" x14ac:dyDescent="0.2"/>
    <row r="12387" customFormat="1" x14ac:dyDescent="0.2"/>
    <row r="12388" customFormat="1" x14ac:dyDescent="0.2"/>
    <row r="12389" customFormat="1" x14ac:dyDescent="0.2"/>
    <row r="12390" customFormat="1" x14ac:dyDescent="0.2"/>
    <row r="12391" customFormat="1" x14ac:dyDescent="0.2"/>
    <row r="12392" customFormat="1" x14ac:dyDescent="0.2"/>
    <row r="12393" customFormat="1" x14ac:dyDescent="0.2"/>
    <row r="12394" customFormat="1" x14ac:dyDescent="0.2"/>
    <row r="12395" customFormat="1" x14ac:dyDescent="0.2"/>
    <row r="12396" customFormat="1" x14ac:dyDescent="0.2"/>
    <row r="12397" customFormat="1" x14ac:dyDescent="0.2"/>
    <row r="12398" customFormat="1" x14ac:dyDescent="0.2"/>
    <row r="12399" customFormat="1" x14ac:dyDescent="0.2"/>
    <row r="12400" customFormat="1" x14ac:dyDescent="0.2"/>
    <row r="12401" customFormat="1" x14ac:dyDescent="0.2"/>
    <row r="12402" customFormat="1" x14ac:dyDescent="0.2"/>
    <row r="12403" customFormat="1" x14ac:dyDescent="0.2"/>
    <row r="12404" customFormat="1" x14ac:dyDescent="0.2"/>
    <row r="12405" customFormat="1" x14ac:dyDescent="0.2"/>
    <row r="12406" customFormat="1" x14ac:dyDescent="0.2"/>
    <row r="12407" customFormat="1" x14ac:dyDescent="0.2"/>
    <row r="12408" customFormat="1" x14ac:dyDescent="0.2"/>
    <row r="12409" customFormat="1" x14ac:dyDescent="0.2"/>
    <row r="12410" customFormat="1" x14ac:dyDescent="0.2"/>
    <row r="12411" customFormat="1" x14ac:dyDescent="0.2"/>
    <row r="12412" customFormat="1" x14ac:dyDescent="0.2"/>
    <row r="12413" customFormat="1" x14ac:dyDescent="0.2"/>
    <row r="12414" customFormat="1" x14ac:dyDescent="0.2"/>
    <row r="12415" customFormat="1" x14ac:dyDescent="0.2"/>
    <row r="12416" customFormat="1" x14ac:dyDescent="0.2"/>
    <row r="12417" customFormat="1" x14ac:dyDescent="0.2"/>
    <row r="12418" customFormat="1" x14ac:dyDescent="0.2"/>
    <row r="12419" customFormat="1" x14ac:dyDescent="0.2"/>
    <row r="12420" customFormat="1" x14ac:dyDescent="0.2"/>
    <row r="12421" customFormat="1" x14ac:dyDescent="0.2"/>
    <row r="12422" customFormat="1" x14ac:dyDescent="0.2"/>
    <row r="12423" customFormat="1" x14ac:dyDescent="0.2"/>
    <row r="12424" customFormat="1" x14ac:dyDescent="0.2"/>
    <row r="12425" customFormat="1" x14ac:dyDescent="0.2"/>
    <row r="12426" customFormat="1" x14ac:dyDescent="0.2"/>
    <row r="12427" customFormat="1" x14ac:dyDescent="0.2"/>
    <row r="12428" customFormat="1" x14ac:dyDescent="0.2"/>
    <row r="12429" customFormat="1" x14ac:dyDescent="0.2"/>
    <row r="12430" customFormat="1" x14ac:dyDescent="0.2"/>
    <row r="12431" customFormat="1" x14ac:dyDescent="0.2"/>
    <row r="12432" customFormat="1" x14ac:dyDescent="0.2"/>
    <row r="12433" customFormat="1" x14ac:dyDescent="0.2"/>
    <row r="12434" customFormat="1" x14ac:dyDescent="0.2"/>
    <row r="12435" customFormat="1" x14ac:dyDescent="0.2"/>
    <row r="12436" customFormat="1" x14ac:dyDescent="0.2"/>
    <row r="12437" customFormat="1" x14ac:dyDescent="0.2"/>
    <row r="12438" customFormat="1" x14ac:dyDescent="0.2"/>
    <row r="12439" customFormat="1" x14ac:dyDescent="0.2"/>
    <row r="12440" customFormat="1" x14ac:dyDescent="0.2"/>
    <row r="12441" customFormat="1" x14ac:dyDescent="0.2"/>
    <row r="12442" customFormat="1" x14ac:dyDescent="0.2"/>
    <row r="12443" customFormat="1" x14ac:dyDescent="0.2"/>
    <row r="12444" customFormat="1" x14ac:dyDescent="0.2"/>
    <row r="12445" customFormat="1" x14ac:dyDescent="0.2"/>
    <row r="12446" customFormat="1" x14ac:dyDescent="0.2"/>
    <row r="12447" customFormat="1" x14ac:dyDescent="0.2"/>
    <row r="12448" customFormat="1" x14ac:dyDescent="0.2"/>
    <row r="12449" customFormat="1" x14ac:dyDescent="0.2"/>
    <row r="12450" customFormat="1" x14ac:dyDescent="0.2"/>
    <row r="12451" customFormat="1" x14ac:dyDescent="0.2"/>
    <row r="12452" customFormat="1" x14ac:dyDescent="0.2"/>
    <row r="12453" customFormat="1" x14ac:dyDescent="0.2"/>
    <row r="12454" customFormat="1" x14ac:dyDescent="0.2"/>
    <row r="12455" customFormat="1" x14ac:dyDescent="0.2"/>
    <row r="12456" customFormat="1" x14ac:dyDescent="0.2"/>
    <row r="12457" customFormat="1" x14ac:dyDescent="0.2"/>
    <row r="12458" customFormat="1" x14ac:dyDescent="0.2"/>
    <row r="12459" customFormat="1" x14ac:dyDescent="0.2"/>
    <row r="12460" customFormat="1" x14ac:dyDescent="0.2"/>
    <row r="12461" customFormat="1" x14ac:dyDescent="0.2"/>
    <row r="12462" customFormat="1" x14ac:dyDescent="0.2"/>
    <row r="12463" customFormat="1" x14ac:dyDescent="0.2"/>
    <row r="12464" customFormat="1" x14ac:dyDescent="0.2"/>
    <row r="12465" customFormat="1" x14ac:dyDescent="0.2"/>
    <row r="12466" customFormat="1" x14ac:dyDescent="0.2"/>
    <row r="12467" customFormat="1" x14ac:dyDescent="0.2"/>
    <row r="12468" customFormat="1" x14ac:dyDescent="0.2"/>
    <row r="12469" customFormat="1" x14ac:dyDescent="0.2"/>
    <row r="12470" customFormat="1" x14ac:dyDescent="0.2"/>
    <row r="12471" customFormat="1" x14ac:dyDescent="0.2"/>
    <row r="12472" customFormat="1" x14ac:dyDescent="0.2"/>
    <row r="12473" customFormat="1" x14ac:dyDescent="0.2"/>
    <row r="12474" customFormat="1" x14ac:dyDescent="0.2"/>
    <row r="12475" customFormat="1" x14ac:dyDescent="0.2"/>
    <row r="12476" customFormat="1" x14ac:dyDescent="0.2"/>
    <row r="12477" customFormat="1" x14ac:dyDescent="0.2"/>
    <row r="12478" customFormat="1" x14ac:dyDescent="0.2"/>
    <row r="12479" customFormat="1" x14ac:dyDescent="0.2"/>
    <row r="12480" customFormat="1" x14ac:dyDescent="0.2"/>
    <row r="12481" customFormat="1" x14ac:dyDescent="0.2"/>
    <row r="12482" customFormat="1" x14ac:dyDescent="0.2"/>
    <row r="12483" customFormat="1" x14ac:dyDescent="0.2"/>
    <row r="12484" customFormat="1" x14ac:dyDescent="0.2"/>
    <row r="12485" customFormat="1" x14ac:dyDescent="0.2"/>
    <row r="12486" customFormat="1" x14ac:dyDescent="0.2"/>
    <row r="12487" customFormat="1" x14ac:dyDescent="0.2"/>
    <row r="12488" customFormat="1" x14ac:dyDescent="0.2"/>
    <row r="12489" customFormat="1" x14ac:dyDescent="0.2"/>
    <row r="12490" customFormat="1" x14ac:dyDescent="0.2"/>
    <row r="12491" customFormat="1" x14ac:dyDescent="0.2"/>
    <row r="12492" customFormat="1" x14ac:dyDescent="0.2"/>
    <row r="12493" customFormat="1" x14ac:dyDescent="0.2"/>
    <row r="12494" customFormat="1" x14ac:dyDescent="0.2"/>
    <row r="12495" customFormat="1" x14ac:dyDescent="0.2"/>
    <row r="12496" customFormat="1" x14ac:dyDescent="0.2"/>
    <row r="12497" customFormat="1" x14ac:dyDescent="0.2"/>
    <row r="12498" customFormat="1" x14ac:dyDescent="0.2"/>
    <row r="12499" customFormat="1" x14ac:dyDescent="0.2"/>
    <row r="12500" customFormat="1" x14ac:dyDescent="0.2"/>
    <row r="12501" customFormat="1" x14ac:dyDescent="0.2"/>
    <row r="12502" customFormat="1" x14ac:dyDescent="0.2"/>
    <row r="12503" customFormat="1" x14ac:dyDescent="0.2"/>
    <row r="12504" customFormat="1" x14ac:dyDescent="0.2"/>
    <row r="12505" customFormat="1" x14ac:dyDescent="0.2"/>
    <row r="12506" customFormat="1" x14ac:dyDescent="0.2"/>
    <row r="12507" customFormat="1" x14ac:dyDescent="0.2"/>
    <row r="12508" customFormat="1" x14ac:dyDescent="0.2"/>
    <row r="12509" customFormat="1" x14ac:dyDescent="0.2"/>
    <row r="12510" customFormat="1" x14ac:dyDescent="0.2"/>
    <row r="12511" customFormat="1" x14ac:dyDescent="0.2"/>
    <row r="12512" customFormat="1" x14ac:dyDescent="0.2"/>
    <row r="12513" customFormat="1" x14ac:dyDescent="0.2"/>
    <row r="12514" customFormat="1" x14ac:dyDescent="0.2"/>
    <row r="12515" customFormat="1" x14ac:dyDescent="0.2"/>
    <row r="12516" customFormat="1" x14ac:dyDescent="0.2"/>
    <row r="12517" customFormat="1" x14ac:dyDescent="0.2"/>
    <row r="12518" customFormat="1" x14ac:dyDescent="0.2"/>
    <row r="12519" customFormat="1" x14ac:dyDescent="0.2"/>
    <row r="12520" customFormat="1" x14ac:dyDescent="0.2"/>
    <row r="12521" customFormat="1" x14ac:dyDescent="0.2"/>
    <row r="12522" customFormat="1" x14ac:dyDescent="0.2"/>
    <row r="12523" customFormat="1" x14ac:dyDescent="0.2"/>
    <row r="12524" customFormat="1" x14ac:dyDescent="0.2"/>
    <row r="12525" customFormat="1" x14ac:dyDescent="0.2"/>
    <row r="12526" customFormat="1" x14ac:dyDescent="0.2"/>
    <row r="12527" customFormat="1" x14ac:dyDescent="0.2"/>
    <row r="12528" customFormat="1" x14ac:dyDescent="0.2"/>
    <row r="12529" customFormat="1" x14ac:dyDescent="0.2"/>
    <row r="12530" customFormat="1" x14ac:dyDescent="0.2"/>
    <row r="12531" customFormat="1" x14ac:dyDescent="0.2"/>
    <row r="12532" customFormat="1" x14ac:dyDescent="0.2"/>
    <row r="12533" customFormat="1" x14ac:dyDescent="0.2"/>
    <row r="12534" customFormat="1" x14ac:dyDescent="0.2"/>
    <row r="12535" customFormat="1" x14ac:dyDescent="0.2"/>
    <row r="12536" customFormat="1" x14ac:dyDescent="0.2"/>
    <row r="12537" customFormat="1" x14ac:dyDescent="0.2"/>
    <row r="12538" customFormat="1" x14ac:dyDescent="0.2"/>
    <row r="12539" customFormat="1" x14ac:dyDescent="0.2"/>
    <row r="12540" customFormat="1" x14ac:dyDescent="0.2"/>
    <row r="12541" customFormat="1" x14ac:dyDescent="0.2"/>
    <row r="12542" customFormat="1" x14ac:dyDescent="0.2"/>
    <row r="12543" customFormat="1" x14ac:dyDescent="0.2"/>
    <row r="12544" customFormat="1" x14ac:dyDescent="0.2"/>
    <row r="12545" customFormat="1" x14ac:dyDescent="0.2"/>
    <row r="12546" customFormat="1" x14ac:dyDescent="0.2"/>
    <row r="12547" customFormat="1" x14ac:dyDescent="0.2"/>
    <row r="12548" customFormat="1" x14ac:dyDescent="0.2"/>
    <row r="12549" customFormat="1" x14ac:dyDescent="0.2"/>
    <row r="12550" customFormat="1" x14ac:dyDescent="0.2"/>
    <row r="12551" customFormat="1" x14ac:dyDescent="0.2"/>
    <row r="12552" customFormat="1" x14ac:dyDescent="0.2"/>
    <row r="12553" customFormat="1" x14ac:dyDescent="0.2"/>
    <row r="12554" customFormat="1" x14ac:dyDescent="0.2"/>
    <row r="12555" customFormat="1" x14ac:dyDescent="0.2"/>
    <row r="12556" customFormat="1" x14ac:dyDescent="0.2"/>
    <row r="12557" customFormat="1" x14ac:dyDescent="0.2"/>
    <row r="12558" customFormat="1" x14ac:dyDescent="0.2"/>
    <row r="12559" customFormat="1" x14ac:dyDescent="0.2"/>
    <row r="12560" customFormat="1" x14ac:dyDescent="0.2"/>
    <row r="12561" customFormat="1" x14ac:dyDescent="0.2"/>
    <row r="12562" customFormat="1" x14ac:dyDescent="0.2"/>
    <row r="12563" customFormat="1" x14ac:dyDescent="0.2"/>
    <row r="12564" customFormat="1" x14ac:dyDescent="0.2"/>
    <row r="12565" customFormat="1" x14ac:dyDescent="0.2"/>
    <row r="12566" customFormat="1" x14ac:dyDescent="0.2"/>
    <row r="12567" customFormat="1" x14ac:dyDescent="0.2"/>
    <row r="12568" customFormat="1" x14ac:dyDescent="0.2"/>
    <row r="12569" customFormat="1" x14ac:dyDescent="0.2"/>
    <row r="12570" customFormat="1" x14ac:dyDescent="0.2"/>
    <row r="12571" customFormat="1" x14ac:dyDescent="0.2"/>
    <row r="12572" customFormat="1" x14ac:dyDescent="0.2"/>
    <row r="12573" customFormat="1" x14ac:dyDescent="0.2"/>
    <row r="12574" customFormat="1" x14ac:dyDescent="0.2"/>
    <row r="12575" customFormat="1" x14ac:dyDescent="0.2"/>
    <row r="12576" customFormat="1" x14ac:dyDescent="0.2"/>
    <row r="12577" customFormat="1" x14ac:dyDescent="0.2"/>
    <row r="12578" customFormat="1" x14ac:dyDescent="0.2"/>
    <row r="12579" customFormat="1" x14ac:dyDescent="0.2"/>
    <row r="12580" customFormat="1" x14ac:dyDescent="0.2"/>
    <row r="12581" customFormat="1" x14ac:dyDescent="0.2"/>
    <row r="12582" customFormat="1" x14ac:dyDescent="0.2"/>
    <row r="12583" customFormat="1" x14ac:dyDescent="0.2"/>
    <row r="12584" customFormat="1" x14ac:dyDescent="0.2"/>
    <row r="12585" customFormat="1" x14ac:dyDescent="0.2"/>
    <row r="12586" customFormat="1" x14ac:dyDescent="0.2"/>
    <row r="12587" customFormat="1" x14ac:dyDescent="0.2"/>
    <row r="12588" customFormat="1" x14ac:dyDescent="0.2"/>
    <row r="12589" customFormat="1" x14ac:dyDescent="0.2"/>
    <row r="12590" customFormat="1" x14ac:dyDescent="0.2"/>
    <row r="12591" customFormat="1" x14ac:dyDescent="0.2"/>
    <row r="12592" customFormat="1" x14ac:dyDescent="0.2"/>
    <row r="12593" customFormat="1" x14ac:dyDescent="0.2"/>
    <row r="12594" customFormat="1" x14ac:dyDescent="0.2"/>
    <row r="12595" customFormat="1" x14ac:dyDescent="0.2"/>
    <row r="12596" customFormat="1" x14ac:dyDescent="0.2"/>
    <row r="12597" customFormat="1" x14ac:dyDescent="0.2"/>
    <row r="12598" customFormat="1" x14ac:dyDescent="0.2"/>
    <row r="12599" customFormat="1" x14ac:dyDescent="0.2"/>
    <row r="12600" customFormat="1" x14ac:dyDescent="0.2"/>
    <row r="12601" customFormat="1" x14ac:dyDescent="0.2"/>
    <row r="12602" customFormat="1" x14ac:dyDescent="0.2"/>
    <row r="12603" customFormat="1" x14ac:dyDescent="0.2"/>
    <row r="12604" customFormat="1" x14ac:dyDescent="0.2"/>
    <row r="12605" customFormat="1" x14ac:dyDescent="0.2"/>
    <row r="12606" customFormat="1" x14ac:dyDescent="0.2"/>
    <row r="12607" customFormat="1" x14ac:dyDescent="0.2"/>
    <row r="12608" customFormat="1" x14ac:dyDescent="0.2"/>
    <row r="12609" customFormat="1" x14ac:dyDescent="0.2"/>
    <row r="12610" customFormat="1" x14ac:dyDescent="0.2"/>
    <row r="12611" customFormat="1" x14ac:dyDescent="0.2"/>
    <row r="12612" customFormat="1" x14ac:dyDescent="0.2"/>
    <row r="12613" customFormat="1" x14ac:dyDescent="0.2"/>
    <row r="12614" customFormat="1" x14ac:dyDescent="0.2"/>
    <row r="12615" customFormat="1" x14ac:dyDescent="0.2"/>
    <row r="12616" customFormat="1" x14ac:dyDescent="0.2"/>
    <row r="12617" customFormat="1" x14ac:dyDescent="0.2"/>
    <row r="12618" customFormat="1" x14ac:dyDescent="0.2"/>
    <row r="12619" customFormat="1" x14ac:dyDescent="0.2"/>
    <row r="12620" customFormat="1" x14ac:dyDescent="0.2"/>
    <row r="12621" customFormat="1" x14ac:dyDescent="0.2"/>
    <row r="12622" customFormat="1" x14ac:dyDescent="0.2"/>
    <row r="12623" customFormat="1" x14ac:dyDescent="0.2"/>
    <row r="12624" customFormat="1" x14ac:dyDescent="0.2"/>
    <row r="12625" customFormat="1" x14ac:dyDescent="0.2"/>
    <row r="12626" customFormat="1" x14ac:dyDescent="0.2"/>
    <row r="12627" customFormat="1" x14ac:dyDescent="0.2"/>
    <row r="12628" customFormat="1" x14ac:dyDescent="0.2"/>
    <row r="12629" customFormat="1" x14ac:dyDescent="0.2"/>
    <row r="12630" customFormat="1" x14ac:dyDescent="0.2"/>
    <row r="12631" customFormat="1" x14ac:dyDescent="0.2"/>
    <row r="12632" customFormat="1" x14ac:dyDescent="0.2"/>
    <row r="12633" customFormat="1" x14ac:dyDescent="0.2"/>
    <row r="12634" customFormat="1" x14ac:dyDescent="0.2"/>
    <row r="12635" customFormat="1" x14ac:dyDescent="0.2"/>
    <row r="12636" customFormat="1" x14ac:dyDescent="0.2"/>
    <row r="12637" customFormat="1" x14ac:dyDescent="0.2"/>
    <row r="12638" customFormat="1" x14ac:dyDescent="0.2"/>
    <row r="12639" customFormat="1" x14ac:dyDescent="0.2"/>
    <row r="12640" customFormat="1" x14ac:dyDescent="0.2"/>
    <row r="12641" customFormat="1" x14ac:dyDescent="0.2"/>
    <row r="12642" customFormat="1" x14ac:dyDescent="0.2"/>
    <row r="12643" customFormat="1" x14ac:dyDescent="0.2"/>
    <row r="12644" customFormat="1" x14ac:dyDescent="0.2"/>
    <row r="12645" customFormat="1" x14ac:dyDescent="0.2"/>
    <row r="12646" customFormat="1" x14ac:dyDescent="0.2"/>
    <row r="12647" customFormat="1" x14ac:dyDescent="0.2"/>
    <row r="12648" customFormat="1" x14ac:dyDescent="0.2"/>
    <row r="12649" customFormat="1" x14ac:dyDescent="0.2"/>
    <row r="12650" customFormat="1" x14ac:dyDescent="0.2"/>
    <row r="12651" customFormat="1" x14ac:dyDescent="0.2"/>
    <row r="12652" customFormat="1" x14ac:dyDescent="0.2"/>
    <row r="12653" customFormat="1" x14ac:dyDescent="0.2"/>
    <row r="12654" customFormat="1" x14ac:dyDescent="0.2"/>
    <row r="12655" customFormat="1" x14ac:dyDescent="0.2"/>
    <row r="12656" customFormat="1" x14ac:dyDescent="0.2"/>
    <row r="12657" customFormat="1" x14ac:dyDescent="0.2"/>
    <row r="12658" customFormat="1" x14ac:dyDescent="0.2"/>
    <row r="12659" customFormat="1" x14ac:dyDescent="0.2"/>
    <row r="12660" customFormat="1" x14ac:dyDescent="0.2"/>
    <row r="12661" customFormat="1" x14ac:dyDescent="0.2"/>
    <row r="12662" customFormat="1" x14ac:dyDescent="0.2"/>
    <row r="12663" customFormat="1" x14ac:dyDescent="0.2"/>
    <row r="12664" customFormat="1" x14ac:dyDescent="0.2"/>
    <row r="12665" customFormat="1" x14ac:dyDescent="0.2"/>
    <row r="12666" customFormat="1" x14ac:dyDescent="0.2"/>
    <row r="12667" customFormat="1" x14ac:dyDescent="0.2"/>
    <row r="12668" customFormat="1" x14ac:dyDescent="0.2"/>
    <row r="12669" customFormat="1" x14ac:dyDescent="0.2"/>
    <row r="12670" customFormat="1" x14ac:dyDescent="0.2"/>
    <row r="12671" customFormat="1" x14ac:dyDescent="0.2"/>
    <row r="12672" customFormat="1" x14ac:dyDescent="0.2"/>
    <row r="12673" customFormat="1" x14ac:dyDescent="0.2"/>
    <row r="12674" customFormat="1" x14ac:dyDescent="0.2"/>
    <row r="12675" customFormat="1" x14ac:dyDescent="0.2"/>
    <row r="12676" customFormat="1" x14ac:dyDescent="0.2"/>
    <row r="12677" customFormat="1" x14ac:dyDescent="0.2"/>
    <row r="12678" customFormat="1" x14ac:dyDescent="0.2"/>
    <row r="12679" customFormat="1" x14ac:dyDescent="0.2"/>
    <row r="12680" customFormat="1" x14ac:dyDescent="0.2"/>
    <row r="12681" customFormat="1" x14ac:dyDescent="0.2"/>
    <row r="12682" customFormat="1" x14ac:dyDescent="0.2"/>
    <row r="12683" customFormat="1" x14ac:dyDescent="0.2"/>
    <row r="12684" customFormat="1" x14ac:dyDescent="0.2"/>
    <row r="12685" customFormat="1" x14ac:dyDescent="0.2"/>
    <row r="12686" customFormat="1" x14ac:dyDescent="0.2"/>
    <row r="12687" customFormat="1" x14ac:dyDescent="0.2"/>
    <row r="12688" customFormat="1" x14ac:dyDescent="0.2"/>
    <row r="12689" customFormat="1" x14ac:dyDescent="0.2"/>
    <row r="12690" customFormat="1" x14ac:dyDescent="0.2"/>
    <row r="12691" customFormat="1" x14ac:dyDescent="0.2"/>
    <row r="12692" customFormat="1" x14ac:dyDescent="0.2"/>
    <row r="12693" customFormat="1" x14ac:dyDescent="0.2"/>
    <row r="12694" customFormat="1" x14ac:dyDescent="0.2"/>
    <row r="12695" customFormat="1" x14ac:dyDescent="0.2"/>
    <row r="12696" customFormat="1" x14ac:dyDescent="0.2"/>
    <row r="12697" customFormat="1" x14ac:dyDescent="0.2"/>
    <row r="12698" customFormat="1" x14ac:dyDescent="0.2"/>
    <row r="12699" customFormat="1" x14ac:dyDescent="0.2"/>
    <row r="12700" customFormat="1" x14ac:dyDescent="0.2"/>
    <row r="12701" customFormat="1" x14ac:dyDescent="0.2"/>
    <row r="12702" customFormat="1" x14ac:dyDescent="0.2"/>
    <row r="12703" customFormat="1" x14ac:dyDescent="0.2"/>
    <row r="12704" customFormat="1" x14ac:dyDescent="0.2"/>
    <row r="12705" customFormat="1" x14ac:dyDescent="0.2"/>
    <row r="12706" customFormat="1" x14ac:dyDescent="0.2"/>
    <row r="12707" customFormat="1" x14ac:dyDescent="0.2"/>
    <row r="12708" customFormat="1" x14ac:dyDescent="0.2"/>
    <row r="12709" customFormat="1" x14ac:dyDescent="0.2"/>
    <row r="12710" customFormat="1" x14ac:dyDescent="0.2"/>
    <row r="12711" customFormat="1" x14ac:dyDescent="0.2"/>
    <row r="12712" customFormat="1" x14ac:dyDescent="0.2"/>
    <row r="12713" customFormat="1" x14ac:dyDescent="0.2"/>
    <row r="12714" customFormat="1" x14ac:dyDescent="0.2"/>
    <row r="12715" customFormat="1" x14ac:dyDescent="0.2"/>
    <row r="12716" customFormat="1" x14ac:dyDescent="0.2"/>
    <row r="12717" customFormat="1" x14ac:dyDescent="0.2"/>
    <row r="12718" customFormat="1" x14ac:dyDescent="0.2"/>
    <row r="12719" customFormat="1" x14ac:dyDescent="0.2"/>
    <row r="12720" customFormat="1" x14ac:dyDescent="0.2"/>
    <row r="12721" customFormat="1" x14ac:dyDescent="0.2"/>
    <row r="12722" customFormat="1" x14ac:dyDescent="0.2"/>
    <row r="12723" customFormat="1" x14ac:dyDescent="0.2"/>
    <row r="12724" customFormat="1" x14ac:dyDescent="0.2"/>
    <row r="12725" customFormat="1" x14ac:dyDescent="0.2"/>
    <row r="12726" customFormat="1" x14ac:dyDescent="0.2"/>
    <row r="12727" customFormat="1" x14ac:dyDescent="0.2"/>
    <row r="12728" customFormat="1" x14ac:dyDescent="0.2"/>
    <row r="12729" customFormat="1" x14ac:dyDescent="0.2"/>
    <row r="12730" customFormat="1" x14ac:dyDescent="0.2"/>
    <row r="12731" customFormat="1" x14ac:dyDescent="0.2"/>
    <row r="12732" customFormat="1" x14ac:dyDescent="0.2"/>
    <row r="12733" customFormat="1" x14ac:dyDescent="0.2"/>
    <row r="12734" customFormat="1" x14ac:dyDescent="0.2"/>
    <row r="12735" customFormat="1" x14ac:dyDescent="0.2"/>
    <row r="12736" customFormat="1" x14ac:dyDescent="0.2"/>
    <row r="12737" customFormat="1" x14ac:dyDescent="0.2"/>
    <row r="12738" customFormat="1" x14ac:dyDescent="0.2"/>
    <row r="12739" customFormat="1" x14ac:dyDescent="0.2"/>
    <row r="12740" customFormat="1" x14ac:dyDescent="0.2"/>
    <row r="12741" customFormat="1" x14ac:dyDescent="0.2"/>
    <row r="12742" customFormat="1" x14ac:dyDescent="0.2"/>
    <row r="12743" customFormat="1" x14ac:dyDescent="0.2"/>
    <row r="12744" customFormat="1" x14ac:dyDescent="0.2"/>
    <row r="12745" customFormat="1" x14ac:dyDescent="0.2"/>
    <row r="12746" customFormat="1" x14ac:dyDescent="0.2"/>
    <row r="12747" customFormat="1" x14ac:dyDescent="0.2"/>
    <row r="12748" customFormat="1" x14ac:dyDescent="0.2"/>
    <row r="12749" customFormat="1" x14ac:dyDescent="0.2"/>
    <row r="12750" customFormat="1" x14ac:dyDescent="0.2"/>
    <row r="12751" customFormat="1" x14ac:dyDescent="0.2"/>
    <row r="12752" customFormat="1" x14ac:dyDescent="0.2"/>
    <row r="12753" customFormat="1" x14ac:dyDescent="0.2"/>
    <row r="12754" customFormat="1" x14ac:dyDescent="0.2"/>
    <row r="12755" customFormat="1" x14ac:dyDescent="0.2"/>
    <row r="12756" customFormat="1" x14ac:dyDescent="0.2"/>
    <row r="12757" customFormat="1" x14ac:dyDescent="0.2"/>
    <row r="12758" customFormat="1" x14ac:dyDescent="0.2"/>
    <row r="12759" customFormat="1" x14ac:dyDescent="0.2"/>
    <row r="12760" customFormat="1" x14ac:dyDescent="0.2"/>
    <row r="12761" customFormat="1" x14ac:dyDescent="0.2"/>
    <row r="12762" customFormat="1" x14ac:dyDescent="0.2"/>
    <row r="12763" customFormat="1" x14ac:dyDescent="0.2"/>
    <row r="12764" customFormat="1" x14ac:dyDescent="0.2"/>
    <row r="12765" customFormat="1" x14ac:dyDescent="0.2"/>
    <row r="12766" customFormat="1" x14ac:dyDescent="0.2"/>
    <row r="12767" customFormat="1" x14ac:dyDescent="0.2"/>
    <row r="12768" customFormat="1" x14ac:dyDescent="0.2"/>
    <row r="12769" customFormat="1" x14ac:dyDescent="0.2"/>
    <row r="12770" customFormat="1" x14ac:dyDescent="0.2"/>
    <row r="12771" customFormat="1" x14ac:dyDescent="0.2"/>
    <row r="12772" customFormat="1" x14ac:dyDescent="0.2"/>
    <row r="12773" customFormat="1" x14ac:dyDescent="0.2"/>
    <row r="12774" customFormat="1" x14ac:dyDescent="0.2"/>
    <row r="12775" customFormat="1" x14ac:dyDescent="0.2"/>
    <row r="12776" customFormat="1" x14ac:dyDescent="0.2"/>
    <row r="12777" customFormat="1" x14ac:dyDescent="0.2"/>
    <row r="12778" customFormat="1" x14ac:dyDescent="0.2"/>
    <row r="12779" customFormat="1" x14ac:dyDescent="0.2"/>
    <row r="12780" customFormat="1" x14ac:dyDescent="0.2"/>
    <row r="12781" customFormat="1" x14ac:dyDescent="0.2"/>
    <row r="12782" customFormat="1" x14ac:dyDescent="0.2"/>
    <row r="12783" customFormat="1" x14ac:dyDescent="0.2"/>
    <row r="12784" customFormat="1" x14ac:dyDescent="0.2"/>
    <row r="12785" customFormat="1" x14ac:dyDescent="0.2"/>
    <row r="12786" customFormat="1" x14ac:dyDescent="0.2"/>
    <row r="12787" customFormat="1" x14ac:dyDescent="0.2"/>
    <row r="12788" customFormat="1" x14ac:dyDescent="0.2"/>
    <row r="12789" customFormat="1" x14ac:dyDescent="0.2"/>
    <row r="12790" customFormat="1" x14ac:dyDescent="0.2"/>
    <row r="12791" customFormat="1" x14ac:dyDescent="0.2"/>
    <row r="12792" customFormat="1" x14ac:dyDescent="0.2"/>
    <row r="12793" customFormat="1" x14ac:dyDescent="0.2"/>
    <row r="12794" customFormat="1" x14ac:dyDescent="0.2"/>
    <row r="12795" customFormat="1" x14ac:dyDescent="0.2"/>
    <row r="12796" customFormat="1" x14ac:dyDescent="0.2"/>
    <row r="12797" customFormat="1" x14ac:dyDescent="0.2"/>
    <row r="12798" customFormat="1" x14ac:dyDescent="0.2"/>
    <row r="12799" customFormat="1" x14ac:dyDescent="0.2"/>
    <row r="12800" customFormat="1" x14ac:dyDescent="0.2"/>
    <row r="12801" customFormat="1" x14ac:dyDescent="0.2"/>
    <row r="12802" customFormat="1" x14ac:dyDescent="0.2"/>
    <row r="12803" customFormat="1" x14ac:dyDescent="0.2"/>
    <row r="12804" customFormat="1" x14ac:dyDescent="0.2"/>
    <row r="12805" customFormat="1" x14ac:dyDescent="0.2"/>
    <row r="12806" customFormat="1" x14ac:dyDescent="0.2"/>
    <row r="12807" customFormat="1" x14ac:dyDescent="0.2"/>
    <row r="12808" customFormat="1" x14ac:dyDescent="0.2"/>
    <row r="12809" customFormat="1" x14ac:dyDescent="0.2"/>
    <row r="12810" customFormat="1" x14ac:dyDescent="0.2"/>
    <row r="12811" customFormat="1" x14ac:dyDescent="0.2"/>
    <row r="12812" customFormat="1" x14ac:dyDescent="0.2"/>
    <row r="12813" customFormat="1" x14ac:dyDescent="0.2"/>
    <row r="12814" customFormat="1" x14ac:dyDescent="0.2"/>
    <row r="12815" customFormat="1" x14ac:dyDescent="0.2"/>
    <row r="12816" customFormat="1" x14ac:dyDescent="0.2"/>
    <row r="12817" customFormat="1" x14ac:dyDescent="0.2"/>
    <row r="12818" customFormat="1" x14ac:dyDescent="0.2"/>
    <row r="12819" customFormat="1" x14ac:dyDescent="0.2"/>
    <row r="12820" customFormat="1" x14ac:dyDescent="0.2"/>
    <row r="12821" customFormat="1" x14ac:dyDescent="0.2"/>
    <row r="12822" customFormat="1" x14ac:dyDescent="0.2"/>
    <row r="12823" customFormat="1" x14ac:dyDescent="0.2"/>
    <row r="12824" customFormat="1" x14ac:dyDescent="0.2"/>
    <row r="12825" customFormat="1" x14ac:dyDescent="0.2"/>
    <row r="12826" customFormat="1" x14ac:dyDescent="0.2"/>
    <row r="12827" customFormat="1" x14ac:dyDescent="0.2"/>
    <row r="12828" customFormat="1" x14ac:dyDescent="0.2"/>
    <row r="12829" customFormat="1" x14ac:dyDescent="0.2"/>
    <row r="12830" customFormat="1" x14ac:dyDescent="0.2"/>
    <row r="12831" customFormat="1" x14ac:dyDescent="0.2"/>
    <row r="12832" customFormat="1" x14ac:dyDescent="0.2"/>
    <row r="12833" customFormat="1" x14ac:dyDescent="0.2"/>
    <row r="12834" customFormat="1" x14ac:dyDescent="0.2"/>
    <row r="12835" customFormat="1" x14ac:dyDescent="0.2"/>
    <row r="12836" customFormat="1" x14ac:dyDescent="0.2"/>
    <row r="12837" customFormat="1" x14ac:dyDescent="0.2"/>
    <row r="12838" customFormat="1" x14ac:dyDescent="0.2"/>
    <row r="12839" customFormat="1" x14ac:dyDescent="0.2"/>
    <row r="12840" customFormat="1" x14ac:dyDescent="0.2"/>
    <row r="12841" customFormat="1" x14ac:dyDescent="0.2"/>
    <row r="12842" customFormat="1" x14ac:dyDescent="0.2"/>
    <row r="12843" customFormat="1" x14ac:dyDescent="0.2"/>
    <row r="12844" customFormat="1" x14ac:dyDescent="0.2"/>
    <row r="12845" customFormat="1" x14ac:dyDescent="0.2"/>
    <row r="12846" customFormat="1" x14ac:dyDescent="0.2"/>
    <row r="12847" customFormat="1" x14ac:dyDescent="0.2"/>
    <row r="12848" customFormat="1" x14ac:dyDescent="0.2"/>
    <row r="12849" customFormat="1" x14ac:dyDescent="0.2"/>
    <row r="12850" customFormat="1" x14ac:dyDescent="0.2"/>
    <row r="12851" customFormat="1" x14ac:dyDescent="0.2"/>
    <row r="12852" customFormat="1" x14ac:dyDescent="0.2"/>
    <row r="12853" customFormat="1" x14ac:dyDescent="0.2"/>
    <row r="12854" customFormat="1" x14ac:dyDescent="0.2"/>
    <row r="12855" customFormat="1" x14ac:dyDescent="0.2"/>
    <row r="12856" customFormat="1" x14ac:dyDescent="0.2"/>
    <row r="12857" customFormat="1" x14ac:dyDescent="0.2"/>
    <row r="12858" customFormat="1" x14ac:dyDescent="0.2"/>
    <row r="12859" customFormat="1" x14ac:dyDescent="0.2"/>
    <row r="12860" customFormat="1" x14ac:dyDescent="0.2"/>
    <row r="12861" customFormat="1" x14ac:dyDescent="0.2"/>
    <row r="12862" customFormat="1" x14ac:dyDescent="0.2"/>
    <row r="12863" customFormat="1" x14ac:dyDescent="0.2"/>
    <row r="12864" customFormat="1" x14ac:dyDescent="0.2"/>
    <row r="12865" customFormat="1" x14ac:dyDescent="0.2"/>
    <row r="12866" customFormat="1" x14ac:dyDescent="0.2"/>
    <row r="12867" customFormat="1" x14ac:dyDescent="0.2"/>
    <row r="12868" customFormat="1" x14ac:dyDescent="0.2"/>
    <row r="12869" customFormat="1" x14ac:dyDescent="0.2"/>
    <row r="12870" customFormat="1" x14ac:dyDescent="0.2"/>
    <row r="12871" customFormat="1" x14ac:dyDescent="0.2"/>
    <row r="12872" customFormat="1" x14ac:dyDescent="0.2"/>
    <row r="12873" customFormat="1" x14ac:dyDescent="0.2"/>
    <row r="12874" customFormat="1" x14ac:dyDescent="0.2"/>
    <row r="12875" customFormat="1" x14ac:dyDescent="0.2"/>
    <row r="12876" customFormat="1" x14ac:dyDescent="0.2"/>
    <row r="12877" customFormat="1" x14ac:dyDescent="0.2"/>
    <row r="12878" customFormat="1" x14ac:dyDescent="0.2"/>
    <row r="12879" customFormat="1" x14ac:dyDescent="0.2"/>
    <row r="12880" customFormat="1" x14ac:dyDescent="0.2"/>
    <row r="12881" customFormat="1" x14ac:dyDescent="0.2"/>
    <row r="12882" customFormat="1" x14ac:dyDescent="0.2"/>
    <row r="12883" customFormat="1" x14ac:dyDescent="0.2"/>
    <row r="12884" customFormat="1" x14ac:dyDescent="0.2"/>
    <row r="12885" customFormat="1" x14ac:dyDescent="0.2"/>
    <row r="12886" customFormat="1" x14ac:dyDescent="0.2"/>
    <row r="12887" customFormat="1" x14ac:dyDescent="0.2"/>
    <row r="12888" customFormat="1" x14ac:dyDescent="0.2"/>
    <row r="12889" customFormat="1" x14ac:dyDescent="0.2"/>
    <row r="12890" customFormat="1" x14ac:dyDescent="0.2"/>
    <row r="12891" customFormat="1" x14ac:dyDescent="0.2"/>
    <row r="12892" customFormat="1" x14ac:dyDescent="0.2"/>
    <row r="12893" customFormat="1" x14ac:dyDescent="0.2"/>
    <row r="12894" customFormat="1" x14ac:dyDescent="0.2"/>
    <row r="12895" customFormat="1" x14ac:dyDescent="0.2"/>
    <row r="12896" customFormat="1" x14ac:dyDescent="0.2"/>
    <row r="12897" customFormat="1" x14ac:dyDescent="0.2"/>
    <row r="12898" customFormat="1" x14ac:dyDescent="0.2"/>
    <row r="12899" customFormat="1" x14ac:dyDescent="0.2"/>
    <row r="12900" customFormat="1" x14ac:dyDescent="0.2"/>
    <row r="12901" customFormat="1" x14ac:dyDescent="0.2"/>
    <row r="12902" customFormat="1" x14ac:dyDescent="0.2"/>
    <row r="12903" customFormat="1" x14ac:dyDescent="0.2"/>
    <row r="12904" customFormat="1" x14ac:dyDescent="0.2"/>
    <row r="12905" customFormat="1" x14ac:dyDescent="0.2"/>
    <row r="12906" customFormat="1" x14ac:dyDescent="0.2"/>
    <row r="12907" customFormat="1" x14ac:dyDescent="0.2"/>
    <row r="12908" customFormat="1" x14ac:dyDescent="0.2"/>
    <row r="12909" customFormat="1" x14ac:dyDescent="0.2"/>
    <row r="12910" customFormat="1" x14ac:dyDescent="0.2"/>
    <row r="12911" customFormat="1" x14ac:dyDescent="0.2"/>
    <row r="12912" customFormat="1" x14ac:dyDescent="0.2"/>
    <row r="12913" customFormat="1" x14ac:dyDescent="0.2"/>
    <row r="12914" customFormat="1" x14ac:dyDescent="0.2"/>
    <row r="12915" customFormat="1" x14ac:dyDescent="0.2"/>
    <row r="12916" customFormat="1" x14ac:dyDescent="0.2"/>
    <row r="12917" customFormat="1" x14ac:dyDescent="0.2"/>
    <row r="12918" customFormat="1" x14ac:dyDescent="0.2"/>
    <row r="12919" customFormat="1" x14ac:dyDescent="0.2"/>
    <row r="12920" customFormat="1" x14ac:dyDescent="0.2"/>
    <row r="12921" customFormat="1" x14ac:dyDescent="0.2"/>
    <row r="12922" customFormat="1" x14ac:dyDescent="0.2"/>
    <row r="12923" customFormat="1" x14ac:dyDescent="0.2"/>
    <row r="12924" customFormat="1" x14ac:dyDescent="0.2"/>
    <row r="12925" customFormat="1" x14ac:dyDescent="0.2"/>
    <row r="12926" customFormat="1" x14ac:dyDescent="0.2"/>
    <row r="12927" customFormat="1" x14ac:dyDescent="0.2"/>
    <row r="12928" customFormat="1" x14ac:dyDescent="0.2"/>
    <row r="12929" customFormat="1" x14ac:dyDescent="0.2"/>
    <row r="12930" customFormat="1" x14ac:dyDescent="0.2"/>
    <row r="12931" customFormat="1" x14ac:dyDescent="0.2"/>
    <row r="12932" customFormat="1" x14ac:dyDescent="0.2"/>
    <row r="12933" customFormat="1" x14ac:dyDescent="0.2"/>
    <row r="12934" customFormat="1" x14ac:dyDescent="0.2"/>
    <row r="12935" customFormat="1" x14ac:dyDescent="0.2"/>
    <row r="12936" customFormat="1" x14ac:dyDescent="0.2"/>
    <row r="12937" customFormat="1" x14ac:dyDescent="0.2"/>
    <row r="12938" customFormat="1" x14ac:dyDescent="0.2"/>
    <row r="12939" customFormat="1" x14ac:dyDescent="0.2"/>
    <row r="12940" customFormat="1" x14ac:dyDescent="0.2"/>
    <row r="12941" customFormat="1" x14ac:dyDescent="0.2"/>
    <row r="12942" customFormat="1" x14ac:dyDescent="0.2"/>
    <row r="12943" customFormat="1" x14ac:dyDescent="0.2"/>
    <row r="12944" customFormat="1" x14ac:dyDescent="0.2"/>
    <row r="12945" customFormat="1" x14ac:dyDescent="0.2"/>
    <row r="12946" customFormat="1" x14ac:dyDescent="0.2"/>
    <row r="12947" customFormat="1" x14ac:dyDescent="0.2"/>
    <row r="12948" customFormat="1" x14ac:dyDescent="0.2"/>
    <row r="12949" customFormat="1" x14ac:dyDescent="0.2"/>
    <row r="12950" customFormat="1" x14ac:dyDescent="0.2"/>
    <row r="12951" customFormat="1" x14ac:dyDescent="0.2"/>
    <row r="12952" customFormat="1" x14ac:dyDescent="0.2"/>
    <row r="12953" customFormat="1" x14ac:dyDescent="0.2"/>
    <row r="12954" customFormat="1" x14ac:dyDescent="0.2"/>
    <row r="12955" customFormat="1" x14ac:dyDescent="0.2"/>
    <row r="12956" customFormat="1" x14ac:dyDescent="0.2"/>
    <row r="12957" customFormat="1" x14ac:dyDescent="0.2"/>
    <row r="12958" customFormat="1" x14ac:dyDescent="0.2"/>
    <row r="12959" customFormat="1" x14ac:dyDescent="0.2"/>
    <row r="12960" customFormat="1" x14ac:dyDescent="0.2"/>
    <row r="12961" customFormat="1" x14ac:dyDescent="0.2"/>
    <row r="12962" customFormat="1" x14ac:dyDescent="0.2"/>
    <row r="12963" customFormat="1" x14ac:dyDescent="0.2"/>
    <row r="12964" customFormat="1" x14ac:dyDescent="0.2"/>
    <row r="12965" customFormat="1" x14ac:dyDescent="0.2"/>
    <row r="12966" customFormat="1" x14ac:dyDescent="0.2"/>
    <row r="12967" customFormat="1" x14ac:dyDescent="0.2"/>
    <row r="12968" customFormat="1" x14ac:dyDescent="0.2"/>
    <row r="12969" customFormat="1" x14ac:dyDescent="0.2"/>
    <row r="12970" customFormat="1" x14ac:dyDescent="0.2"/>
    <row r="12971" customFormat="1" x14ac:dyDescent="0.2"/>
    <row r="12972" customFormat="1" x14ac:dyDescent="0.2"/>
    <row r="12973" customFormat="1" x14ac:dyDescent="0.2"/>
    <row r="12974" customFormat="1" x14ac:dyDescent="0.2"/>
    <row r="12975" customFormat="1" x14ac:dyDescent="0.2"/>
    <row r="12976" customFormat="1" x14ac:dyDescent="0.2"/>
    <row r="12977" customFormat="1" x14ac:dyDescent="0.2"/>
    <row r="12978" customFormat="1" x14ac:dyDescent="0.2"/>
    <row r="12979" customFormat="1" x14ac:dyDescent="0.2"/>
    <row r="12980" customFormat="1" x14ac:dyDescent="0.2"/>
    <row r="12981" customFormat="1" x14ac:dyDescent="0.2"/>
    <row r="12982" customFormat="1" x14ac:dyDescent="0.2"/>
    <row r="12983" customFormat="1" x14ac:dyDescent="0.2"/>
    <row r="12984" customFormat="1" x14ac:dyDescent="0.2"/>
    <row r="12985" customFormat="1" x14ac:dyDescent="0.2"/>
    <row r="12986" customFormat="1" x14ac:dyDescent="0.2"/>
    <row r="12987" customFormat="1" x14ac:dyDescent="0.2"/>
    <row r="12988" customFormat="1" x14ac:dyDescent="0.2"/>
    <row r="12989" customFormat="1" x14ac:dyDescent="0.2"/>
    <row r="12990" customFormat="1" x14ac:dyDescent="0.2"/>
    <row r="12991" customFormat="1" x14ac:dyDescent="0.2"/>
    <row r="12992" customFormat="1" x14ac:dyDescent="0.2"/>
    <row r="12993" customFormat="1" x14ac:dyDescent="0.2"/>
    <row r="12994" customFormat="1" x14ac:dyDescent="0.2"/>
    <row r="12995" customFormat="1" x14ac:dyDescent="0.2"/>
    <row r="12996" customFormat="1" x14ac:dyDescent="0.2"/>
    <row r="12997" customFormat="1" x14ac:dyDescent="0.2"/>
    <row r="12998" customFormat="1" x14ac:dyDescent="0.2"/>
    <row r="12999" customFormat="1" x14ac:dyDescent="0.2"/>
    <row r="13000" customFormat="1" x14ac:dyDescent="0.2"/>
    <row r="13001" customFormat="1" x14ac:dyDescent="0.2"/>
    <row r="13002" customFormat="1" x14ac:dyDescent="0.2"/>
    <row r="13003" customFormat="1" x14ac:dyDescent="0.2"/>
    <row r="13004" customFormat="1" x14ac:dyDescent="0.2"/>
    <row r="13005" customFormat="1" x14ac:dyDescent="0.2"/>
    <row r="13006" customFormat="1" x14ac:dyDescent="0.2"/>
    <row r="13007" customFormat="1" x14ac:dyDescent="0.2"/>
    <row r="13008" customFormat="1" x14ac:dyDescent="0.2"/>
    <row r="13009" customFormat="1" x14ac:dyDescent="0.2"/>
    <row r="13010" customFormat="1" x14ac:dyDescent="0.2"/>
    <row r="13011" customFormat="1" x14ac:dyDescent="0.2"/>
    <row r="13012" customFormat="1" x14ac:dyDescent="0.2"/>
    <row r="13013" customFormat="1" x14ac:dyDescent="0.2"/>
    <row r="13014" customFormat="1" x14ac:dyDescent="0.2"/>
    <row r="13015" customFormat="1" x14ac:dyDescent="0.2"/>
    <row r="13016" customFormat="1" x14ac:dyDescent="0.2"/>
    <row r="13017" customFormat="1" x14ac:dyDescent="0.2"/>
    <row r="13018" customFormat="1" x14ac:dyDescent="0.2"/>
    <row r="13019" customFormat="1" x14ac:dyDescent="0.2"/>
    <row r="13020" customFormat="1" x14ac:dyDescent="0.2"/>
    <row r="13021" customFormat="1" x14ac:dyDescent="0.2"/>
    <row r="13022" customFormat="1" x14ac:dyDescent="0.2"/>
    <row r="13023" customFormat="1" x14ac:dyDescent="0.2"/>
    <row r="13024" customFormat="1" x14ac:dyDescent="0.2"/>
    <row r="13025" customFormat="1" x14ac:dyDescent="0.2"/>
    <row r="13026" customFormat="1" x14ac:dyDescent="0.2"/>
    <row r="13027" customFormat="1" x14ac:dyDescent="0.2"/>
    <row r="13028" customFormat="1" x14ac:dyDescent="0.2"/>
    <row r="13029" customFormat="1" x14ac:dyDescent="0.2"/>
    <row r="13030" customFormat="1" x14ac:dyDescent="0.2"/>
    <row r="13031" customFormat="1" x14ac:dyDescent="0.2"/>
    <row r="13032" customFormat="1" x14ac:dyDescent="0.2"/>
    <row r="13033" customFormat="1" x14ac:dyDescent="0.2"/>
    <row r="13034" customFormat="1" x14ac:dyDescent="0.2"/>
    <row r="13035" customFormat="1" x14ac:dyDescent="0.2"/>
    <row r="13036" customFormat="1" x14ac:dyDescent="0.2"/>
    <row r="13037" customFormat="1" x14ac:dyDescent="0.2"/>
    <row r="13038" customFormat="1" x14ac:dyDescent="0.2"/>
    <row r="13039" customFormat="1" x14ac:dyDescent="0.2"/>
    <row r="13040" customFormat="1" x14ac:dyDescent="0.2"/>
    <row r="13041" customFormat="1" x14ac:dyDescent="0.2"/>
    <row r="13042" customFormat="1" x14ac:dyDescent="0.2"/>
    <row r="13043" customFormat="1" x14ac:dyDescent="0.2"/>
    <row r="13044" customFormat="1" x14ac:dyDescent="0.2"/>
    <row r="13045" customFormat="1" x14ac:dyDescent="0.2"/>
    <row r="13046" customFormat="1" x14ac:dyDescent="0.2"/>
    <row r="13047" customFormat="1" x14ac:dyDescent="0.2"/>
    <row r="13048" customFormat="1" x14ac:dyDescent="0.2"/>
    <row r="13049" customFormat="1" x14ac:dyDescent="0.2"/>
    <row r="13050" customFormat="1" x14ac:dyDescent="0.2"/>
    <row r="13051" customFormat="1" x14ac:dyDescent="0.2"/>
    <row r="13052" customFormat="1" x14ac:dyDescent="0.2"/>
    <row r="13053" customFormat="1" x14ac:dyDescent="0.2"/>
    <row r="13054" customFormat="1" x14ac:dyDescent="0.2"/>
    <row r="13055" customFormat="1" x14ac:dyDescent="0.2"/>
    <row r="13056" customFormat="1" x14ac:dyDescent="0.2"/>
    <row r="13057" customFormat="1" x14ac:dyDescent="0.2"/>
    <row r="13058" customFormat="1" x14ac:dyDescent="0.2"/>
    <row r="13059" customFormat="1" x14ac:dyDescent="0.2"/>
    <row r="13060" customFormat="1" x14ac:dyDescent="0.2"/>
    <row r="13061" customFormat="1" x14ac:dyDescent="0.2"/>
    <row r="13062" customFormat="1" x14ac:dyDescent="0.2"/>
    <row r="13063" customFormat="1" x14ac:dyDescent="0.2"/>
    <row r="13064" customFormat="1" x14ac:dyDescent="0.2"/>
    <row r="13065" customFormat="1" x14ac:dyDescent="0.2"/>
    <row r="13066" customFormat="1" x14ac:dyDescent="0.2"/>
    <row r="13067" customFormat="1" x14ac:dyDescent="0.2"/>
    <row r="13068" customFormat="1" x14ac:dyDescent="0.2"/>
    <row r="13069" customFormat="1" x14ac:dyDescent="0.2"/>
    <row r="13070" customFormat="1" x14ac:dyDescent="0.2"/>
    <row r="13071" customFormat="1" x14ac:dyDescent="0.2"/>
    <row r="13072" customFormat="1" x14ac:dyDescent="0.2"/>
    <row r="13073" customFormat="1" x14ac:dyDescent="0.2"/>
    <row r="13074" customFormat="1" x14ac:dyDescent="0.2"/>
    <row r="13075" customFormat="1" x14ac:dyDescent="0.2"/>
    <row r="13076" customFormat="1" x14ac:dyDescent="0.2"/>
    <row r="13077" customFormat="1" x14ac:dyDescent="0.2"/>
    <row r="13078" customFormat="1" x14ac:dyDescent="0.2"/>
    <row r="13079" customFormat="1" x14ac:dyDescent="0.2"/>
    <row r="13080" customFormat="1" x14ac:dyDescent="0.2"/>
    <row r="13081" customFormat="1" x14ac:dyDescent="0.2"/>
    <row r="13082" customFormat="1" x14ac:dyDescent="0.2"/>
    <row r="13083" customFormat="1" x14ac:dyDescent="0.2"/>
    <row r="13084" customFormat="1" x14ac:dyDescent="0.2"/>
    <row r="13085" customFormat="1" x14ac:dyDescent="0.2"/>
    <row r="13086" customFormat="1" x14ac:dyDescent="0.2"/>
    <row r="13087" customFormat="1" x14ac:dyDescent="0.2"/>
    <row r="13088" customFormat="1" x14ac:dyDescent="0.2"/>
    <row r="13089" customFormat="1" x14ac:dyDescent="0.2"/>
    <row r="13090" customFormat="1" x14ac:dyDescent="0.2"/>
    <row r="13091" customFormat="1" x14ac:dyDescent="0.2"/>
    <row r="13092" customFormat="1" x14ac:dyDescent="0.2"/>
    <row r="13093" customFormat="1" x14ac:dyDescent="0.2"/>
    <row r="13094" customFormat="1" x14ac:dyDescent="0.2"/>
    <row r="13095" customFormat="1" x14ac:dyDescent="0.2"/>
    <row r="13096" customFormat="1" x14ac:dyDescent="0.2"/>
    <row r="13097" customFormat="1" x14ac:dyDescent="0.2"/>
    <row r="13098" customFormat="1" x14ac:dyDescent="0.2"/>
    <row r="13099" customFormat="1" x14ac:dyDescent="0.2"/>
    <row r="13100" customFormat="1" x14ac:dyDescent="0.2"/>
    <row r="13101" customFormat="1" x14ac:dyDescent="0.2"/>
    <row r="13102" customFormat="1" x14ac:dyDescent="0.2"/>
    <row r="13103" customFormat="1" x14ac:dyDescent="0.2"/>
    <row r="13104" customFormat="1" x14ac:dyDescent="0.2"/>
    <row r="13105" customFormat="1" x14ac:dyDescent="0.2"/>
    <row r="13106" customFormat="1" x14ac:dyDescent="0.2"/>
    <row r="13107" customFormat="1" x14ac:dyDescent="0.2"/>
    <row r="13108" customFormat="1" x14ac:dyDescent="0.2"/>
    <row r="13109" customFormat="1" x14ac:dyDescent="0.2"/>
    <row r="13110" customFormat="1" x14ac:dyDescent="0.2"/>
    <row r="13111" customFormat="1" x14ac:dyDescent="0.2"/>
    <row r="13112" customFormat="1" x14ac:dyDescent="0.2"/>
    <row r="13113" customFormat="1" x14ac:dyDescent="0.2"/>
    <row r="13114" customFormat="1" x14ac:dyDescent="0.2"/>
    <row r="13115" customFormat="1" x14ac:dyDescent="0.2"/>
    <row r="13116" customFormat="1" x14ac:dyDescent="0.2"/>
    <row r="13117" customFormat="1" x14ac:dyDescent="0.2"/>
    <row r="13118" customFormat="1" x14ac:dyDescent="0.2"/>
    <row r="13119" customFormat="1" x14ac:dyDescent="0.2"/>
    <row r="13120" customFormat="1" x14ac:dyDescent="0.2"/>
    <row r="13121" customFormat="1" x14ac:dyDescent="0.2"/>
    <row r="13122" customFormat="1" x14ac:dyDescent="0.2"/>
    <row r="13123" customFormat="1" x14ac:dyDescent="0.2"/>
    <row r="13124" customFormat="1" x14ac:dyDescent="0.2"/>
    <row r="13125" customFormat="1" x14ac:dyDescent="0.2"/>
    <row r="13126" customFormat="1" x14ac:dyDescent="0.2"/>
    <row r="13127" customFormat="1" x14ac:dyDescent="0.2"/>
    <row r="13128" customFormat="1" x14ac:dyDescent="0.2"/>
    <row r="13129" customFormat="1" x14ac:dyDescent="0.2"/>
    <row r="13130" customFormat="1" x14ac:dyDescent="0.2"/>
    <row r="13131" customFormat="1" x14ac:dyDescent="0.2"/>
    <row r="13132" customFormat="1" x14ac:dyDescent="0.2"/>
    <row r="13133" customFormat="1" x14ac:dyDescent="0.2"/>
    <row r="13134" customFormat="1" x14ac:dyDescent="0.2"/>
    <row r="13135" customFormat="1" x14ac:dyDescent="0.2"/>
    <row r="13136" customFormat="1" x14ac:dyDescent="0.2"/>
    <row r="13137" customFormat="1" x14ac:dyDescent="0.2"/>
    <row r="13138" customFormat="1" x14ac:dyDescent="0.2"/>
    <row r="13139" customFormat="1" x14ac:dyDescent="0.2"/>
    <row r="13140" customFormat="1" x14ac:dyDescent="0.2"/>
    <row r="13141" customFormat="1" x14ac:dyDescent="0.2"/>
    <row r="13142" customFormat="1" x14ac:dyDescent="0.2"/>
    <row r="13143" customFormat="1" x14ac:dyDescent="0.2"/>
    <row r="13144" customFormat="1" x14ac:dyDescent="0.2"/>
    <row r="13145" customFormat="1" x14ac:dyDescent="0.2"/>
    <row r="13146" customFormat="1" x14ac:dyDescent="0.2"/>
    <row r="13147" customFormat="1" x14ac:dyDescent="0.2"/>
    <row r="13148" customFormat="1" x14ac:dyDescent="0.2"/>
    <row r="13149" customFormat="1" x14ac:dyDescent="0.2"/>
    <row r="13150" customFormat="1" x14ac:dyDescent="0.2"/>
    <row r="13151" customFormat="1" x14ac:dyDescent="0.2"/>
    <row r="13152" customFormat="1" x14ac:dyDescent="0.2"/>
    <row r="13153" customFormat="1" x14ac:dyDescent="0.2"/>
    <row r="13154" customFormat="1" x14ac:dyDescent="0.2"/>
    <row r="13155" customFormat="1" x14ac:dyDescent="0.2"/>
    <row r="13156" customFormat="1" x14ac:dyDescent="0.2"/>
    <row r="13157" customFormat="1" x14ac:dyDescent="0.2"/>
    <row r="13158" customFormat="1" x14ac:dyDescent="0.2"/>
    <row r="13159" customFormat="1" x14ac:dyDescent="0.2"/>
    <row r="13160" customFormat="1" x14ac:dyDescent="0.2"/>
    <row r="13161" customFormat="1" x14ac:dyDescent="0.2"/>
    <row r="13162" customFormat="1" x14ac:dyDescent="0.2"/>
    <row r="13163" customFormat="1" x14ac:dyDescent="0.2"/>
    <row r="13164" customFormat="1" x14ac:dyDescent="0.2"/>
    <row r="13165" customFormat="1" x14ac:dyDescent="0.2"/>
    <row r="13166" customFormat="1" x14ac:dyDescent="0.2"/>
    <row r="13167" customFormat="1" x14ac:dyDescent="0.2"/>
    <row r="13168" customFormat="1" x14ac:dyDescent="0.2"/>
    <row r="13169" customFormat="1" x14ac:dyDescent="0.2"/>
    <row r="13170" customFormat="1" x14ac:dyDescent="0.2"/>
    <row r="13171" customFormat="1" x14ac:dyDescent="0.2"/>
    <row r="13172" customFormat="1" x14ac:dyDescent="0.2"/>
    <row r="13173" customFormat="1" x14ac:dyDescent="0.2"/>
    <row r="13174" customFormat="1" x14ac:dyDescent="0.2"/>
    <row r="13175" customFormat="1" x14ac:dyDescent="0.2"/>
    <row r="13176" customFormat="1" x14ac:dyDescent="0.2"/>
    <row r="13177" customFormat="1" x14ac:dyDescent="0.2"/>
    <row r="13178" customFormat="1" x14ac:dyDescent="0.2"/>
    <row r="13179" customFormat="1" x14ac:dyDescent="0.2"/>
    <row r="13180" customFormat="1" x14ac:dyDescent="0.2"/>
    <row r="13181" customFormat="1" x14ac:dyDescent="0.2"/>
    <row r="13182" customFormat="1" x14ac:dyDescent="0.2"/>
    <row r="13183" customFormat="1" x14ac:dyDescent="0.2"/>
    <row r="13184" customFormat="1" x14ac:dyDescent="0.2"/>
    <row r="13185" customFormat="1" x14ac:dyDescent="0.2"/>
    <row r="13186" customFormat="1" x14ac:dyDescent="0.2"/>
    <row r="13187" customFormat="1" x14ac:dyDescent="0.2"/>
    <row r="13188" customFormat="1" x14ac:dyDescent="0.2"/>
    <row r="13189" customFormat="1" x14ac:dyDescent="0.2"/>
    <row r="13190" customFormat="1" x14ac:dyDescent="0.2"/>
    <row r="13191" customFormat="1" x14ac:dyDescent="0.2"/>
    <row r="13192" customFormat="1" x14ac:dyDescent="0.2"/>
    <row r="13193" customFormat="1" x14ac:dyDescent="0.2"/>
    <row r="13194" customFormat="1" x14ac:dyDescent="0.2"/>
    <row r="13195" customFormat="1" x14ac:dyDescent="0.2"/>
    <row r="13196" customFormat="1" x14ac:dyDescent="0.2"/>
    <row r="13197" customFormat="1" x14ac:dyDescent="0.2"/>
    <row r="13198" customFormat="1" x14ac:dyDescent="0.2"/>
    <row r="13199" customFormat="1" x14ac:dyDescent="0.2"/>
    <row r="13200" customFormat="1" x14ac:dyDescent="0.2"/>
    <row r="13201" customFormat="1" x14ac:dyDescent="0.2"/>
    <row r="13202" customFormat="1" x14ac:dyDescent="0.2"/>
    <row r="13203" customFormat="1" x14ac:dyDescent="0.2"/>
    <row r="13204" customFormat="1" x14ac:dyDescent="0.2"/>
    <row r="13205" customFormat="1" x14ac:dyDescent="0.2"/>
    <row r="13206" customFormat="1" x14ac:dyDescent="0.2"/>
    <row r="13207" customFormat="1" x14ac:dyDescent="0.2"/>
    <row r="13208" customFormat="1" x14ac:dyDescent="0.2"/>
    <row r="13209" customFormat="1" x14ac:dyDescent="0.2"/>
    <row r="13210" customFormat="1" x14ac:dyDescent="0.2"/>
    <row r="13211" customFormat="1" x14ac:dyDescent="0.2"/>
    <row r="13212" customFormat="1" x14ac:dyDescent="0.2"/>
    <row r="13213" customFormat="1" x14ac:dyDescent="0.2"/>
    <row r="13214" customFormat="1" x14ac:dyDescent="0.2"/>
    <row r="13215" customFormat="1" x14ac:dyDescent="0.2"/>
    <row r="13216" customFormat="1" x14ac:dyDescent="0.2"/>
    <row r="13217" customFormat="1" x14ac:dyDescent="0.2"/>
    <row r="13218" customFormat="1" x14ac:dyDescent="0.2"/>
    <row r="13219" customFormat="1" x14ac:dyDescent="0.2"/>
    <row r="13220" customFormat="1" x14ac:dyDescent="0.2"/>
    <row r="13221" customFormat="1" x14ac:dyDescent="0.2"/>
    <row r="13222" customFormat="1" x14ac:dyDescent="0.2"/>
    <row r="13223" customFormat="1" x14ac:dyDescent="0.2"/>
    <row r="13224" customFormat="1" x14ac:dyDescent="0.2"/>
    <row r="13225" customFormat="1" x14ac:dyDescent="0.2"/>
    <row r="13226" customFormat="1" x14ac:dyDescent="0.2"/>
    <row r="13227" customFormat="1" x14ac:dyDescent="0.2"/>
    <row r="13228" customFormat="1" x14ac:dyDescent="0.2"/>
    <row r="13229" customFormat="1" x14ac:dyDescent="0.2"/>
    <row r="13230" customFormat="1" x14ac:dyDescent="0.2"/>
    <row r="13231" customFormat="1" x14ac:dyDescent="0.2"/>
    <row r="13232" customFormat="1" x14ac:dyDescent="0.2"/>
    <row r="13233" customFormat="1" x14ac:dyDescent="0.2"/>
    <row r="13234" customFormat="1" x14ac:dyDescent="0.2"/>
    <row r="13235" customFormat="1" x14ac:dyDescent="0.2"/>
    <row r="13236" customFormat="1" x14ac:dyDescent="0.2"/>
    <row r="13237" customFormat="1" x14ac:dyDescent="0.2"/>
    <row r="13238" customFormat="1" x14ac:dyDescent="0.2"/>
    <row r="13239" customFormat="1" x14ac:dyDescent="0.2"/>
    <row r="13240" customFormat="1" x14ac:dyDescent="0.2"/>
    <row r="13241" customFormat="1" x14ac:dyDescent="0.2"/>
    <row r="13242" customFormat="1" x14ac:dyDescent="0.2"/>
    <row r="13243" customFormat="1" x14ac:dyDescent="0.2"/>
    <row r="13244" customFormat="1" x14ac:dyDescent="0.2"/>
    <row r="13245" customFormat="1" x14ac:dyDescent="0.2"/>
    <row r="13246" customFormat="1" x14ac:dyDescent="0.2"/>
    <row r="13247" customFormat="1" x14ac:dyDescent="0.2"/>
    <row r="13248" customFormat="1" x14ac:dyDescent="0.2"/>
    <row r="13249" customFormat="1" x14ac:dyDescent="0.2"/>
    <row r="13250" customFormat="1" x14ac:dyDescent="0.2"/>
    <row r="13251" customFormat="1" x14ac:dyDescent="0.2"/>
    <row r="13252" customFormat="1" x14ac:dyDescent="0.2"/>
    <row r="13253" customFormat="1" x14ac:dyDescent="0.2"/>
    <row r="13254" customFormat="1" x14ac:dyDescent="0.2"/>
    <row r="13255" customFormat="1" x14ac:dyDescent="0.2"/>
    <row r="13256" customFormat="1" x14ac:dyDescent="0.2"/>
    <row r="13257" customFormat="1" x14ac:dyDescent="0.2"/>
    <row r="13258" customFormat="1" x14ac:dyDescent="0.2"/>
    <row r="13259" customFormat="1" x14ac:dyDescent="0.2"/>
    <row r="13260" customFormat="1" x14ac:dyDescent="0.2"/>
    <row r="13261" customFormat="1" x14ac:dyDescent="0.2"/>
    <row r="13262" customFormat="1" x14ac:dyDescent="0.2"/>
    <row r="13263" customFormat="1" x14ac:dyDescent="0.2"/>
    <row r="13264" customFormat="1" x14ac:dyDescent="0.2"/>
    <row r="13265" customFormat="1" x14ac:dyDescent="0.2"/>
    <row r="13266" customFormat="1" x14ac:dyDescent="0.2"/>
    <row r="13267" customFormat="1" x14ac:dyDescent="0.2"/>
    <row r="13268" customFormat="1" x14ac:dyDescent="0.2"/>
    <row r="13269" customFormat="1" x14ac:dyDescent="0.2"/>
    <row r="13270" customFormat="1" x14ac:dyDescent="0.2"/>
    <row r="13271" customFormat="1" x14ac:dyDescent="0.2"/>
    <row r="13272" customFormat="1" x14ac:dyDescent="0.2"/>
    <row r="13273" customFormat="1" x14ac:dyDescent="0.2"/>
    <row r="13274" customFormat="1" x14ac:dyDescent="0.2"/>
    <row r="13275" customFormat="1" x14ac:dyDescent="0.2"/>
    <row r="13276" customFormat="1" x14ac:dyDescent="0.2"/>
    <row r="13277" customFormat="1" x14ac:dyDescent="0.2"/>
    <row r="13278" customFormat="1" x14ac:dyDescent="0.2"/>
    <row r="13279" customFormat="1" x14ac:dyDescent="0.2"/>
    <row r="13280" customFormat="1" x14ac:dyDescent="0.2"/>
    <row r="13281" customFormat="1" x14ac:dyDescent="0.2"/>
    <row r="13282" customFormat="1" x14ac:dyDescent="0.2"/>
    <row r="13283" customFormat="1" x14ac:dyDescent="0.2"/>
    <row r="13284" customFormat="1" x14ac:dyDescent="0.2"/>
    <row r="13285" customFormat="1" x14ac:dyDescent="0.2"/>
    <row r="13286" customFormat="1" x14ac:dyDescent="0.2"/>
    <row r="13287" customFormat="1" x14ac:dyDescent="0.2"/>
    <row r="13288" customFormat="1" x14ac:dyDescent="0.2"/>
    <row r="13289" customFormat="1" x14ac:dyDescent="0.2"/>
    <row r="13290" customFormat="1" x14ac:dyDescent="0.2"/>
    <row r="13291" customFormat="1" x14ac:dyDescent="0.2"/>
    <row r="13292" customFormat="1" x14ac:dyDescent="0.2"/>
    <row r="13293" customFormat="1" x14ac:dyDescent="0.2"/>
    <row r="13294" customFormat="1" x14ac:dyDescent="0.2"/>
    <row r="13295" customFormat="1" x14ac:dyDescent="0.2"/>
    <row r="13296" customFormat="1" x14ac:dyDescent="0.2"/>
    <row r="13297" customFormat="1" x14ac:dyDescent="0.2"/>
    <row r="13298" customFormat="1" x14ac:dyDescent="0.2"/>
    <row r="13299" customFormat="1" x14ac:dyDescent="0.2"/>
    <row r="13300" customFormat="1" x14ac:dyDescent="0.2"/>
    <row r="13301" customFormat="1" x14ac:dyDescent="0.2"/>
    <row r="13302" customFormat="1" x14ac:dyDescent="0.2"/>
    <row r="13303" customFormat="1" x14ac:dyDescent="0.2"/>
    <row r="13304" customFormat="1" x14ac:dyDescent="0.2"/>
    <row r="13305" customFormat="1" x14ac:dyDescent="0.2"/>
    <row r="13306" customFormat="1" x14ac:dyDescent="0.2"/>
    <row r="13307" customFormat="1" x14ac:dyDescent="0.2"/>
    <row r="13308" customFormat="1" x14ac:dyDescent="0.2"/>
    <row r="13309" customFormat="1" x14ac:dyDescent="0.2"/>
    <row r="13310" customFormat="1" x14ac:dyDescent="0.2"/>
    <row r="13311" customFormat="1" x14ac:dyDescent="0.2"/>
    <row r="13312" customFormat="1" x14ac:dyDescent="0.2"/>
    <row r="13313" customFormat="1" x14ac:dyDescent="0.2"/>
    <row r="13314" customFormat="1" x14ac:dyDescent="0.2"/>
    <row r="13315" customFormat="1" x14ac:dyDescent="0.2"/>
    <row r="13316" customFormat="1" x14ac:dyDescent="0.2"/>
    <row r="13317" customFormat="1" x14ac:dyDescent="0.2"/>
    <row r="13318" customFormat="1" x14ac:dyDescent="0.2"/>
    <row r="13319" customFormat="1" x14ac:dyDescent="0.2"/>
    <row r="13320" customFormat="1" x14ac:dyDescent="0.2"/>
    <row r="13321" customFormat="1" x14ac:dyDescent="0.2"/>
    <row r="13322" customFormat="1" x14ac:dyDescent="0.2"/>
    <row r="13323" customFormat="1" x14ac:dyDescent="0.2"/>
    <row r="13324" customFormat="1" x14ac:dyDescent="0.2"/>
    <row r="13325" customFormat="1" x14ac:dyDescent="0.2"/>
    <row r="13326" customFormat="1" x14ac:dyDescent="0.2"/>
    <row r="13327" customFormat="1" x14ac:dyDescent="0.2"/>
    <row r="13328" customFormat="1" x14ac:dyDescent="0.2"/>
    <row r="13329" customFormat="1" x14ac:dyDescent="0.2"/>
    <row r="13330" customFormat="1" x14ac:dyDescent="0.2"/>
    <row r="13331" customFormat="1" x14ac:dyDescent="0.2"/>
    <row r="13332" customFormat="1" x14ac:dyDescent="0.2"/>
    <row r="13333" customFormat="1" x14ac:dyDescent="0.2"/>
    <row r="13334" customFormat="1" x14ac:dyDescent="0.2"/>
    <row r="13335" customFormat="1" x14ac:dyDescent="0.2"/>
    <row r="13336" customFormat="1" x14ac:dyDescent="0.2"/>
    <row r="13337" customFormat="1" x14ac:dyDescent="0.2"/>
    <row r="13338" customFormat="1" x14ac:dyDescent="0.2"/>
    <row r="13339" customFormat="1" x14ac:dyDescent="0.2"/>
    <row r="13340" customFormat="1" x14ac:dyDescent="0.2"/>
    <row r="13341" customFormat="1" x14ac:dyDescent="0.2"/>
    <row r="13342" customFormat="1" x14ac:dyDescent="0.2"/>
    <row r="13343" customFormat="1" x14ac:dyDescent="0.2"/>
    <row r="13344" customFormat="1" x14ac:dyDescent="0.2"/>
    <row r="13345" customFormat="1" x14ac:dyDescent="0.2"/>
    <row r="13346" customFormat="1" x14ac:dyDescent="0.2"/>
    <row r="13347" customFormat="1" x14ac:dyDescent="0.2"/>
    <row r="13348" customFormat="1" x14ac:dyDescent="0.2"/>
    <row r="13349" customFormat="1" x14ac:dyDescent="0.2"/>
    <row r="13350" customFormat="1" x14ac:dyDescent="0.2"/>
    <row r="13351" customFormat="1" x14ac:dyDescent="0.2"/>
    <row r="13352" customFormat="1" x14ac:dyDescent="0.2"/>
    <row r="13353" customFormat="1" x14ac:dyDescent="0.2"/>
    <row r="13354" customFormat="1" x14ac:dyDescent="0.2"/>
    <row r="13355" customFormat="1" x14ac:dyDescent="0.2"/>
    <row r="13356" customFormat="1" x14ac:dyDescent="0.2"/>
    <row r="13357" customFormat="1" x14ac:dyDescent="0.2"/>
    <row r="13358" customFormat="1" x14ac:dyDescent="0.2"/>
    <row r="13359" customFormat="1" x14ac:dyDescent="0.2"/>
    <row r="13360" customFormat="1" x14ac:dyDescent="0.2"/>
    <row r="13361" customFormat="1" x14ac:dyDescent="0.2"/>
    <row r="13362" customFormat="1" x14ac:dyDescent="0.2"/>
    <row r="13363" customFormat="1" x14ac:dyDescent="0.2"/>
    <row r="13364" customFormat="1" x14ac:dyDescent="0.2"/>
    <row r="13365" customFormat="1" x14ac:dyDescent="0.2"/>
    <row r="13366" customFormat="1" x14ac:dyDescent="0.2"/>
    <row r="13367" customFormat="1" x14ac:dyDescent="0.2"/>
    <row r="13368" customFormat="1" x14ac:dyDescent="0.2"/>
    <row r="13369" customFormat="1" x14ac:dyDescent="0.2"/>
    <row r="13370" customFormat="1" x14ac:dyDescent="0.2"/>
    <row r="13371" customFormat="1" x14ac:dyDescent="0.2"/>
    <row r="13372" customFormat="1" x14ac:dyDescent="0.2"/>
    <row r="13373" customFormat="1" x14ac:dyDescent="0.2"/>
    <row r="13374" customFormat="1" x14ac:dyDescent="0.2"/>
    <row r="13375" customFormat="1" x14ac:dyDescent="0.2"/>
    <row r="13376" customFormat="1" x14ac:dyDescent="0.2"/>
    <row r="13377" customFormat="1" x14ac:dyDescent="0.2"/>
    <row r="13378" customFormat="1" x14ac:dyDescent="0.2"/>
    <row r="13379" customFormat="1" x14ac:dyDescent="0.2"/>
    <row r="13380" customFormat="1" x14ac:dyDescent="0.2"/>
    <row r="13381" customFormat="1" x14ac:dyDescent="0.2"/>
    <row r="13382" customFormat="1" x14ac:dyDescent="0.2"/>
    <row r="13383" customFormat="1" x14ac:dyDescent="0.2"/>
    <row r="13384" customFormat="1" x14ac:dyDescent="0.2"/>
    <row r="13385" customFormat="1" x14ac:dyDescent="0.2"/>
    <row r="13386" customFormat="1" x14ac:dyDescent="0.2"/>
    <row r="13387" customFormat="1" x14ac:dyDescent="0.2"/>
    <row r="13388" customFormat="1" x14ac:dyDescent="0.2"/>
    <row r="13389" customFormat="1" x14ac:dyDescent="0.2"/>
    <row r="13390" customFormat="1" x14ac:dyDescent="0.2"/>
    <row r="13391" customFormat="1" x14ac:dyDescent="0.2"/>
    <row r="13392" customFormat="1" x14ac:dyDescent="0.2"/>
    <row r="13393" customFormat="1" x14ac:dyDescent="0.2"/>
    <row r="13394" customFormat="1" x14ac:dyDescent="0.2"/>
    <row r="13395" customFormat="1" x14ac:dyDescent="0.2"/>
    <row r="13396" customFormat="1" x14ac:dyDescent="0.2"/>
    <row r="13397" customFormat="1" x14ac:dyDescent="0.2"/>
    <row r="13398" customFormat="1" x14ac:dyDescent="0.2"/>
    <row r="13399" customFormat="1" x14ac:dyDescent="0.2"/>
    <row r="13400" customFormat="1" x14ac:dyDescent="0.2"/>
    <row r="13401" customFormat="1" x14ac:dyDescent="0.2"/>
    <row r="13402" customFormat="1" x14ac:dyDescent="0.2"/>
    <row r="13403" customFormat="1" x14ac:dyDescent="0.2"/>
    <row r="13404" customFormat="1" x14ac:dyDescent="0.2"/>
    <row r="13405" customFormat="1" x14ac:dyDescent="0.2"/>
    <row r="13406" customFormat="1" x14ac:dyDescent="0.2"/>
    <row r="13407" customFormat="1" x14ac:dyDescent="0.2"/>
    <row r="13408" customFormat="1" x14ac:dyDescent="0.2"/>
    <row r="13409" customFormat="1" x14ac:dyDescent="0.2"/>
    <row r="13410" customFormat="1" x14ac:dyDescent="0.2"/>
    <row r="13411" customFormat="1" x14ac:dyDescent="0.2"/>
    <row r="13412" customFormat="1" x14ac:dyDescent="0.2"/>
    <row r="13413" customFormat="1" x14ac:dyDescent="0.2"/>
    <row r="13414" customFormat="1" x14ac:dyDescent="0.2"/>
    <row r="13415" customFormat="1" x14ac:dyDescent="0.2"/>
    <row r="13416" customFormat="1" x14ac:dyDescent="0.2"/>
    <row r="13417" customFormat="1" x14ac:dyDescent="0.2"/>
    <row r="13418" customFormat="1" x14ac:dyDescent="0.2"/>
    <row r="13419" customFormat="1" x14ac:dyDescent="0.2"/>
    <row r="13420" customFormat="1" x14ac:dyDescent="0.2"/>
    <row r="13421" customFormat="1" x14ac:dyDescent="0.2"/>
    <row r="13422" customFormat="1" x14ac:dyDescent="0.2"/>
    <row r="13423" customFormat="1" x14ac:dyDescent="0.2"/>
    <row r="13424" customFormat="1" x14ac:dyDescent="0.2"/>
    <row r="13425" customFormat="1" x14ac:dyDescent="0.2"/>
    <row r="13426" customFormat="1" x14ac:dyDescent="0.2"/>
    <row r="13427" customFormat="1" x14ac:dyDescent="0.2"/>
    <row r="13428" customFormat="1" x14ac:dyDescent="0.2"/>
    <row r="13429" customFormat="1" x14ac:dyDescent="0.2"/>
    <row r="13430" customFormat="1" x14ac:dyDescent="0.2"/>
    <row r="13431" customFormat="1" x14ac:dyDescent="0.2"/>
    <row r="13432" customFormat="1" x14ac:dyDescent="0.2"/>
    <row r="13433" customFormat="1" x14ac:dyDescent="0.2"/>
    <row r="13434" customFormat="1" x14ac:dyDescent="0.2"/>
    <row r="13435" customFormat="1" x14ac:dyDescent="0.2"/>
    <row r="13436" customFormat="1" x14ac:dyDescent="0.2"/>
    <row r="13437" customFormat="1" x14ac:dyDescent="0.2"/>
    <row r="13438" customFormat="1" x14ac:dyDescent="0.2"/>
    <row r="13439" customFormat="1" x14ac:dyDescent="0.2"/>
    <row r="13440" customFormat="1" x14ac:dyDescent="0.2"/>
    <row r="13441" customFormat="1" x14ac:dyDescent="0.2"/>
    <row r="13442" customFormat="1" x14ac:dyDescent="0.2"/>
    <row r="13443" customFormat="1" x14ac:dyDescent="0.2"/>
    <row r="13444" customFormat="1" x14ac:dyDescent="0.2"/>
    <row r="13445" customFormat="1" x14ac:dyDescent="0.2"/>
    <row r="13446" customFormat="1" x14ac:dyDescent="0.2"/>
    <row r="13447" customFormat="1" x14ac:dyDescent="0.2"/>
    <row r="13448" customFormat="1" x14ac:dyDescent="0.2"/>
    <row r="13449" customFormat="1" x14ac:dyDescent="0.2"/>
    <row r="13450" customFormat="1" x14ac:dyDescent="0.2"/>
    <row r="13451" customFormat="1" x14ac:dyDescent="0.2"/>
    <row r="13452" customFormat="1" x14ac:dyDescent="0.2"/>
    <row r="13453" customFormat="1" x14ac:dyDescent="0.2"/>
    <row r="13454" customFormat="1" x14ac:dyDescent="0.2"/>
    <row r="13455" customFormat="1" x14ac:dyDescent="0.2"/>
    <row r="13456" customFormat="1" x14ac:dyDescent="0.2"/>
    <row r="13457" customFormat="1" x14ac:dyDescent="0.2"/>
    <row r="13458" customFormat="1" x14ac:dyDescent="0.2"/>
    <row r="13459" customFormat="1" x14ac:dyDescent="0.2"/>
    <row r="13460" customFormat="1" x14ac:dyDescent="0.2"/>
    <row r="13461" customFormat="1" x14ac:dyDescent="0.2"/>
    <row r="13462" customFormat="1" x14ac:dyDescent="0.2"/>
    <row r="13463" customFormat="1" x14ac:dyDescent="0.2"/>
    <row r="13464" customFormat="1" x14ac:dyDescent="0.2"/>
    <row r="13465" customFormat="1" x14ac:dyDescent="0.2"/>
    <row r="13466" customFormat="1" x14ac:dyDescent="0.2"/>
    <row r="13467" customFormat="1" x14ac:dyDescent="0.2"/>
    <row r="13468" customFormat="1" x14ac:dyDescent="0.2"/>
    <row r="13469" customFormat="1" x14ac:dyDescent="0.2"/>
    <row r="13470" customFormat="1" x14ac:dyDescent="0.2"/>
    <row r="13471" customFormat="1" x14ac:dyDescent="0.2"/>
    <row r="13472" customFormat="1" x14ac:dyDescent="0.2"/>
    <row r="13473" customFormat="1" x14ac:dyDescent="0.2"/>
    <row r="13474" customFormat="1" x14ac:dyDescent="0.2"/>
    <row r="13475" customFormat="1" x14ac:dyDescent="0.2"/>
    <row r="13476" customFormat="1" x14ac:dyDescent="0.2"/>
    <row r="13477" customFormat="1" x14ac:dyDescent="0.2"/>
    <row r="13478" customFormat="1" x14ac:dyDescent="0.2"/>
    <row r="13479" customFormat="1" x14ac:dyDescent="0.2"/>
    <row r="13480" customFormat="1" x14ac:dyDescent="0.2"/>
    <row r="13481" customFormat="1" x14ac:dyDescent="0.2"/>
    <row r="13482" customFormat="1" x14ac:dyDescent="0.2"/>
    <row r="13483" customFormat="1" x14ac:dyDescent="0.2"/>
    <row r="13484" customFormat="1" x14ac:dyDescent="0.2"/>
    <row r="13485" customFormat="1" x14ac:dyDescent="0.2"/>
    <row r="13486" customFormat="1" x14ac:dyDescent="0.2"/>
    <row r="13487" customFormat="1" x14ac:dyDescent="0.2"/>
    <row r="13488" customFormat="1" x14ac:dyDescent="0.2"/>
    <row r="13489" customFormat="1" x14ac:dyDescent="0.2"/>
    <row r="13490" customFormat="1" x14ac:dyDescent="0.2"/>
    <row r="13491" customFormat="1" x14ac:dyDescent="0.2"/>
    <row r="13492" customFormat="1" x14ac:dyDescent="0.2"/>
    <row r="13493" customFormat="1" x14ac:dyDescent="0.2"/>
    <row r="13494" customFormat="1" x14ac:dyDescent="0.2"/>
    <row r="13495" customFormat="1" x14ac:dyDescent="0.2"/>
    <row r="13496" customFormat="1" x14ac:dyDescent="0.2"/>
    <row r="13497" customFormat="1" x14ac:dyDescent="0.2"/>
    <row r="13498" customFormat="1" x14ac:dyDescent="0.2"/>
    <row r="13499" customFormat="1" x14ac:dyDescent="0.2"/>
    <row r="13500" customFormat="1" x14ac:dyDescent="0.2"/>
    <row r="13501" customFormat="1" x14ac:dyDescent="0.2"/>
    <row r="13502" customFormat="1" x14ac:dyDescent="0.2"/>
    <row r="13503" customFormat="1" x14ac:dyDescent="0.2"/>
    <row r="13504" customFormat="1" x14ac:dyDescent="0.2"/>
    <row r="13505" customFormat="1" x14ac:dyDescent="0.2"/>
    <row r="13506" customFormat="1" x14ac:dyDescent="0.2"/>
    <row r="13507" customFormat="1" x14ac:dyDescent="0.2"/>
    <row r="13508" customFormat="1" x14ac:dyDescent="0.2"/>
    <row r="13509" customFormat="1" x14ac:dyDescent="0.2"/>
    <row r="13510" customFormat="1" x14ac:dyDescent="0.2"/>
    <row r="13511" customFormat="1" x14ac:dyDescent="0.2"/>
    <row r="13512" customFormat="1" x14ac:dyDescent="0.2"/>
    <row r="13513" customFormat="1" x14ac:dyDescent="0.2"/>
    <row r="13514" customFormat="1" x14ac:dyDescent="0.2"/>
    <row r="13515" customFormat="1" x14ac:dyDescent="0.2"/>
    <row r="13516" customFormat="1" x14ac:dyDescent="0.2"/>
    <row r="13517" customFormat="1" x14ac:dyDescent="0.2"/>
    <row r="13518" customFormat="1" x14ac:dyDescent="0.2"/>
    <row r="13519" customFormat="1" x14ac:dyDescent="0.2"/>
    <row r="13520" customFormat="1" x14ac:dyDescent="0.2"/>
    <row r="13521" customFormat="1" x14ac:dyDescent="0.2"/>
    <row r="13522" customFormat="1" x14ac:dyDescent="0.2"/>
    <row r="13523" customFormat="1" x14ac:dyDescent="0.2"/>
    <row r="13524" customFormat="1" x14ac:dyDescent="0.2"/>
    <row r="13525" customFormat="1" x14ac:dyDescent="0.2"/>
    <row r="13526" customFormat="1" x14ac:dyDescent="0.2"/>
    <row r="13527" customFormat="1" x14ac:dyDescent="0.2"/>
    <row r="13528" customFormat="1" x14ac:dyDescent="0.2"/>
    <row r="13529" customFormat="1" x14ac:dyDescent="0.2"/>
    <row r="13530" customFormat="1" x14ac:dyDescent="0.2"/>
    <row r="13531" customFormat="1" x14ac:dyDescent="0.2"/>
    <row r="13532" customFormat="1" x14ac:dyDescent="0.2"/>
    <row r="13533" customFormat="1" x14ac:dyDescent="0.2"/>
    <row r="13534" customFormat="1" x14ac:dyDescent="0.2"/>
    <row r="13535" customFormat="1" x14ac:dyDescent="0.2"/>
    <row r="13536" customFormat="1" x14ac:dyDescent="0.2"/>
    <row r="13537" customFormat="1" x14ac:dyDescent="0.2"/>
    <row r="13538" customFormat="1" x14ac:dyDescent="0.2"/>
    <row r="13539" customFormat="1" x14ac:dyDescent="0.2"/>
    <row r="13540" customFormat="1" x14ac:dyDescent="0.2"/>
    <row r="13541" customFormat="1" x14ac:dyDescent="0.2"/>
    <row r="13542" customFormat="1" x14ac:dyDescent="0.2"/>
    <row r="13543" customFormat="1" x14ac:dyDescent="0.2"/>
    <row r="13544" customFormat="1" x14ac:dyDescent="0.2"/>
    <row r="13545" customFormat="1" x14ac:dyDescent="0.2"/>
    <row r="13546" customFormat="1" x14ac:dyDescent="0.2"/>
    <row r="13547" customFormat="1" x14ac:dyDescent="0.2"/>
    <row r="13548" customFormat="1" x14ac:dyDescent="0.2"/>
    <row r="13549" customFormat="1" x14ac:dyDescent="0.2"/>
    <row r="13550" customFormat="1" x14ac:dyDescent="0.2"/>
    <row r="13551" customFormat="1" x14ac:dyDescent="0.2"/>
    <row r="13552" customFormat="1" x14ac:dyDescent="0.2"/>
    <row r="13553" customFormat="1" x14ac:dyDescent="0.2"/>
    <row r="13554" customFormat="1" x14ac:dyDescent="0.2"/>
    <row r="13555" customFormat="1" x14ac:dyDescent="0.2"/>
    <row r="13556" customFormat="1" x14ac:dyDescent="0.2"/>
    <row r="13557" customFormat="1" x14ac:dyDescent="0.2"/>
    <row r="13558" customFormat="1" x14ac:dyDescent="0.2"/>
    <row r="13559" customFormat="1" x14ac:dyDescent="0.2"/>
    <row r="13560" customFormat="1" x14ac:dyDescent="0.2"/>
    <row r="13561" customFormat="1" x14ac:dyDescent="0.2"/>
    <row r="13562" customFormat="1" x14ac:dyDescent="0.2"/>
    <row r="13563" customFormat="1" x14ac:dyDescent="0.2"/>
    <row r="13564" customFormat="1" x14ac:dyDescent="0.2"/>
    <row r="13565" customFormat="1" x14ac:dyDescent="0.2"/>
    <row r="13566" customFormat="1" x14ac:dyDescent="0.2"/>
    <row r="13567" customFormat="1" x14ac:dyDescent="0.2"/>
    <row r="13568" customFormat="1" x14ac:dyDescent="0.2"/>
    <row r="13569" customFormat="1" x14ac:dyDescent="0.2"/>
    <row r="13570" customFormat="1" x14ac:dyDescent="0.2"/>
    <row r="13571" customFormat="1" x14ac:dyDescent="0.2"/>
    <row r="13572" customFormat="1" x14ac:dyDescent="0.2"/>
    <row r="13573" customFormat="1" x14ac:dyDescent="0.2"/>
    <row r="13574" customFormat="1" x14ac:dyDescent="0.2"/>
    <row r="13575" customFormat="1" x14ac:dyDescent="0.2"/>
    <row r="13576" customFormat="1" x14ac:dyDescent="0.2"/>
    <row r="13577" customFormat="1" x14ac:dyDescent="0.2"/>
    <row r="13578" customFormat="1" x14ac:dyDescent="0.2"/>
    <row r="13579" customFormat="1" x14ac:dyDescent="0.2"/>
    <row r="13580" customFormat="1" x14ac:dyDescent="0.2"/>
    <row r="13581" customFormat="1" x14ac:dyDescent="0.2"/>
    <row r="13582" customFormat="1" x14ac:dyDescent="0.2"/>
    <row r="13583" customFormat="1" x14ac:dyDescent="0.2"/>
    <row r="13584" customFormat="1" x14ac:dyDescent="0.2"/>
    <row r="13585" customFormat="1" x14ac:dyDescent="0.2"/>
    <row r="13586" customFormat="1" x14ac:dyDescent="0.2"/>
    <row r="13587" customFormat="1" x14ac:dyDescent="0.2"/>
    <row r="13588" customFormat="1" x14ac:dyDescent="0.2"/>
    <row r="13589" customFormat="1" x14ac:dyDescent="0.2"/>
    <row r="13590" customFormat="1" x14ac:dyDescent="0.2"/>
    <row r="13591" customFormat="1" x14ac:dyDescent="0.2"/>
    <row r="13592" customFormat="1" x14ac:dyDescent="0.2"/>
    <row r="13593" customFormat="1" x14ac:dyDescent="0.2"/>
    <row r="13594" customFormat="1" x14ac:dyDescent="0.2"/>
    <row r="13595" customFormat="1" x14ac:dyDescent="0.2"/>
    <row r="13596" customFormat="1" x14ac:dyDescent="0.2"/>
    <row r="13597" customFormat="1" x14ac:dyDescent="0.2"/>
    <row r="13598" customFormat="1" x14ac:dyDescent="0.2"/>
    <row r="13599" customFormat="1" x14ac:dyDescent="0.2"/>
    <row r="13600" customFormat="1" x14ac:dyDescent="0.2"/>
    <row r="13601" customFormat="1" x14ac:dyDescent="0.2"/>
    <row r="13602" customFormat="1" x14ac:dyDescent="0.2"/>
    <row r="13603" customFormat="1" x14ac:dyDescent="0.2"/>
    <row r="13604" customFormat="1" x14ac:dyDescent="0.2"/>
    <row r="13605" customFormat="1" x14ac:dyDescent="0.2"/>
    <row r="13606" customFormat="1" x14ac:dyDescent="0.2"/>
    <row r="13607" customFormat="1" x14ac:dyDescent="0.2"/>
    <row r="13608" customFormat="1" x14ac:dyDescent="0.2"/>
    <row r="13609" customFormat="1" x14ac:dyDescent="0.2"/>
    <row r="13610" customFormat="1" x14ac:dyDescent="0.2"/>
    <row r="13611" customFormat="1" x14ac:dyDescent="0.2"/>
    <row r="13612" customFormat="1" x14ac:dyDescent="0.2"/>
    <row r="13613" customFormat="1" x14ac:dyDescent="0.2"/>
    <row r="13614" customFormat="1" x14ac:dyDescent="0.2"/>
    <row r="13615" customFormat="1" x14ac:dyDescent="0.2"/>
    <row r="13616" customFormat="1" x14ac:dyDescent="0.2"/>
    <row r="13617" customFormat="1" x14ac:dyDescent="0.2"/>
    <row r="13618" customFormat="1" x14ac:dyDescent="0.2"/>
    <row r="13619" customFormat="1" x14ac:dyDescent="0.2"/>
    <row r="13620" customFormat="1" x14ac:dyDescent="0.2"/>
    <row r="13621" customFormat="1" x14ac:dyDescent="0.2"/>
    <row r="13622" customFormat="1" x14ac:dyDescent="0.2"/>
    <row r="13623" customFormat="1" x14ac:dyDescent="0.2"/>
    <row r="13624" customFormat="1" x14ac:dyDescent="0.2"/>
    <row r="13625" customFormat="1" x14ac:dyDescent="0.2"/>
    <row r="13626" customFormat="1" x14ac:dyDescent="0.2"/>
    <row r="13627" customFormat="1" x14ac:dyDescent="0.2"/>
    <row r="13628" customFormat="1" x14ac:dyDescent="0.2"/>
    <row r="13629" customFormat="1" x14ac:dyDescent="0.2"/>
    <row r="13630" customFormat="1" x14ac:dyDescent="0.2"/>
    <row r="13631" customFormat="1" x14ac:dyDescent="0.2"/>
    <row r="13632" customFormat="1" x14ac:dyDescent="0.2"/>
    <row r="13633" customFormat="1" x14ac:dyDescent="0.2"/>
    <row r="13634" customFormat="1" x14ac:dyDescent="0.2"/>
    <row r="13635" customFormat="1" x14ac:dyDescent="0.2"/>
    <row r="13636" customFormat="1" x14ac:dyDescent="0.2"/>
    <row r="13637" customFormat="1" x14ac:dyDescent="0.2"/>
    <row r="13638" customFormat="1" x14ac:dyDescent="0.2"/>
    <row r="13639" customFormat="1" x14ac:dyDescent="0.2"/>
    <row r="13640" customFormat="1" x14ac:dyDescent="0.2"/>
    <row r="13641" customFormat="1" x14ac:dyDescent="0.2"/>
    <row r="13642" customFormat="1" x14ac:dyDescent="0.2"/>
    <row r="13643" customFormat="1" x14ac:dyDescent="0.2"/>
    <row r="13644" customFormat="1" x14ac:dyDescent="0.2"/>
    <row r="13645" customFormat="1" x14ac:dyDescent="0.2"/>
    <row r="13646" customFormat="1" x14ac:dyDescent="0.2"/>
    <row r="13647" customFormat="1" x14ac:dyDescent="0.2"/>
    <row r="13648" customFormat="1" x14ac:dyDescent="0.2"/>
    <row r="13649" customFormat="1" x14ac:dyDescent="0.2"/>
    <row r="13650" customFormat="1" x14ac:dyDescent="0.2"/>
    <row r="13651" customFormat="1" x14ac:dyDescent="0.2"/>
    <row r="13652" customFormat="1" x14ac:dyDescent="0.2"/>
    <row r="13653" customFormat="1" x14ac:dyDescent="0.2"/>
    <row r="13654" customFormat="1" x14ac:dyDescent="0.2"/>
    <row r="13655" customFormat="1" x14ac:dyDescent="0.2"/>
    <row r="13656" customFormat="1" x14ac:dyDescent="0.2"/>
    <row r="13657" customFormat="1" x14ac:dyDescent="0.2"/>
    <row r="13658" customFormat="1" x14ac:dyDescent="0.2"/>
    <row r="13659" customFormat="1" x14ac:dyDescent="0.2"/>
    <row r="13660" customFormat="1" x14ac:dyDescent="0.2"/>
    <row r="13661" customFormat="1" x14ac:dyDescent="0.2"/>
    <row r="13662" customFormat="1" x14ac:dyDescent="0.2"/>
    <row r="13663" customFormat="1" x14ac:dyDescent="0.2"/>
    <row r="13664" customFormat="1" x14ac:dyDescent="0.2"/>
    <row r="13665" customFormat="1" x14ac:dyDescent="0.2"/>
    <row r="13666" customFormat="1" x14ac:dyDescent="0.2"/>
    <row r="13667" customFormat="1" x14ac:dyDescent="0.2"/>
    <row r="13668" customFormat="1" x14ac:dyDescent="0.2"/>
    <row r="13669" customFormat="1" x14ac:dyDescent="0.2"/>
    <row r="13670" customFormat="1" x14ac:dyDescent="0.2"/>
    <row r="13671" customFormat="1" x14ac:dyDescent="0.2"/>
    <row r="13672" customFormat="1" x14ac:dyDescent="0.2"/>
    <row r="13673" customFormat="1" x14ac:dyDescent="0.2"/>
    <row r="13674" customFormat="1" x14ac:dyDescent="0.2"/>
    <row r="13675" customFormat="1" x14ac:dyDescent="0.2"/>
    <row r="13676" customFormat="1" x14ac:dyDescent="0.2"/>
    <row r="13677" customFormat="1" x14ac:dyDescent="0.2"/>
    <row r="13678" customFormat="1" x14ac:dyDescent="0.2"/>
    <row r="13679" customFormat="1" x14ac:dyDescent="0.2"/>
    <row r="13680" customFormat="1" x14ac:dyDescent="0.2"/>
    <row r="13681" customFormat="1" x14ac:dyDescent="0.2"/>
    <row r="13682" customFormat="1" x14ac:dyDescent="0.2"/>
    <row r="13683" customFormat="1" x14ac:dyDescent="0.2"/>
    <row r="13684" customFormat="1" x14ac:dyDescent="0.2"/>
    <row r="13685" customFormat="1" x14ac:dyDescent="0.2"/>
    <row r="13686" customFormat="1" x14ac:dyDescent="0.2"/>
    <row r="13687" customFormat="1" x14ac:dyDescent="0.2"/>
    <row r="13688" customFormat="1" x14ac:dyDescent="0.2"/>
    <row r="13689" customFormat="1" x14ac:dyDescent="0.2"/>
    <row r="13690" customFormat="1" x14ac:dyDescent="0.2"/>
    <row r="13691" customFormat="1" x14ac:dyDescent="0.2"/>
    <row r="13692" customFormat="1" x14ac:dyDescent="0.2"/>
    <row r="13693" customFormat="1" x14ac:dyDescent="0.2"/>
    <row r="13694" customFormat="1" x14ac:dyDescent="0.2"/>
    <row r="13695" customFormat="1" x14ac:dyDescent="0.2"/>
    <row r="13696" customFormat="1" x14ac:dyDescent="0.2"/>
    <row r="13697" customFormat="1" x14ac:dyDescent="0.2"/>
    <row r="13698" customFormat="1" x14ac:dyDescent="0.2"/>
    <row r="13699" customFormat="1" x14ac:dyDescent="0.2"/>
    <row r="13700" customFormat="1" x14ac:dyDescent="0.2"/>
    <row r="13701" customFormat="1" x14ac:dyDescent="0.2"/>
    <row r="13702" customFormat="1" x14ac:dyDescent="0.2"/>
    <row r="13703" customFormat="1" x14ac:dyDescent="0.2"/>
    <row r="13704" customFormat="1" x14ac:dyDescent="0.2"/>
    <row r="13705" customFormat="1" x14ac:dyDescent="0.2"/>
    <row r="13706" customFormat="1" x14ac:dyDescent="0.2"/>
    <row r="13707" customFormat="1" x14ac:dyDescent="0.2"/>
    <row r="13708" customFormat="1" x14ac:dyDescent="0.2"/>
    <row r="13709" customFormat="1" x14ac:dyDescent="0.2"/>
    <row r="13710" customFormat="1" x14ac:dyDescent="0.2"/>
    <row r="13711" customFormat="1" x14ac:dyDescent="0.2"/>
    <row r="13712" customFormat="1" x14ac:dyDescent="0.2"/>
    <row r="13713" customFormat="1" x14ac:dyDescent="0.2"/>
    <row r="13714" customFormat="1" x14ac:dyDescent="0.2"/>
    <row r="13715" customFormat="1" x14ac:dyDescent="0.2"/>
    <row r="13716" customFormat="1" x14ac:dyDescent="0.2"/>
    <row r="13717" customFormat="1" x14ac:dyDescent="0.2"/>
    <row r="13718" customFormat="1" x14ac:dyDescent="0.2"/>
    <row r="13719" customFormat="1" x14ac:dyDescent="0.2"/>
    <row r="13720" customFormat="1" x14ac:dyDescent="0.2"/>
    <row r="13721" customFormat="1" x14ac:dyDescent="0.2"/>
    <row r="13722" customFormat="1" x14ac:dyDescent="0.2"/>
    <row r="13723" customFormat="1" x14ac:dyDescent="0.2"/>
    <row r="13724" customFormat="1" x14ac:dyDescent="0.2"/>
    <row r="13725" customFormat="1" x14ac:dyDescent="0.2"/>
    <row r="13726" customFormat="1" x14ac:dyDescent="0.2"/>
    <row r="13727" customFormat="1" x14ac:dyDescent="0.2"/>
    <row r="13728" customFormat="1" x14ac:dyDescent="0.2"/>
    <row r="13729" customFormat="1" x14ac:dyDescent="0.2"/>
    <row r="13730" customFormat="1" x14ac:dyDescent="0.2"/>
    <row r="13731" customFormat="1" x14ac:dyDescent="0.2"/>
    <row r="13732" customFormat="1" x14ac:dyDescent="0.2"/>
    <row r="13733" customFormat="1" x14ac:dyDescent="0.2"/>
    <row r="13734" customFormat="1" x14ac:dyDescent="0.2"/>
    <row r="13735" customFormat="1" x14ac:dyDescent="0.2"/>
    <row r="13736" customFormat="1" x14ac:dyDescent="0.2"/>
    <row r="13737" customFormat="1" x14ac:dyDescent="0.2"/>
    <row r="13738" customFormat="1" x14ac:dyDescent="0.2"/>
    <row r="13739" customFormat="1" x14ac:dyDescent="0.2"/>
    <row r="13740" customFormat="1" x14ac:dyDescent="0.2"/>
    <row r="13741" customFormat="1" x14ac:dyDescent="0.2"/>
    <row r="13742" customFormat="1" x14ac:dyDescent="0.2"/>
    <row r="13743" customFormat="1" x14ac:dyDescent="0.2"/>
    <row r="13744" customFormat="1" x14ac:dyDescent="0.2"/>
    <row r="13745" customFormat="1" x14ac:dyDescent="0.2"/>
    <row r="13746" customFormat="1" x14ac:dyDescent="0.2"/>
    <row r="13747" customFormat="1" x14ac:dyDescent="0.2"/>
    <row r="13748" customFormat="1" x14ac:dyDescent="0.2"/>
    <row r="13749" customFormat="1" x14ac:dyDescent="0.2"/>
    <row r="13750" customFormat="1" x14ac:dyDescent="0.2"/>
    <row r="13751" customFormat="1" x14ac:dyDescent="0.2"/>
    <row r="13752" customFormat="1" x14ac:dyDescent="0.2"/>
    <row r="13753" customFormat="1" x14ac:dyDescent="0.2"/>
    <row r="13754" customFormat="1" x14ac:dyDescent="0.2"/>
    <row r="13755" customFormat="1" x14ac:dyDescent="0.2"/>
    <row r="13756" customFormat="1" x14ac:dyDescent="0.2"/>
    <row r="13757" customFormat="1" x14ac:dyDescent="0.2"/>
    <row r="13758" customFormat="1" x14ac:dyDescent="0.2"/>
    <row r="13759" customFormat="1" x14ac:dyDescent="0.2"/>
    <row r="13760" customFormat="1" x14ac:dyDescent="0.2"/>
    <row r="13761" customFormat="1" x14ac:dyDescent="0.2"/>
    <row r="13762" customFormat="1" x14ac:dyDescent="0.2"/>
    <row r="13763" customFormat="1" x14ac:dyDescent="0.2"/>
    <row r="13764" customFormat="1" x14ac:dyDescent="0.2"/>
    <row r="13765" customFormat="1" x14ac:dyDescent="0.2"/>
    <row r="13766" customFormat="1" x14ac:dyDescent="0.2"/>
    <row r="13767" customFormat="1" x14ac:dyDescent="0.2"/>
    <row r="13768" customFormat="1" x14ac:dyDescent="0.2"/>
    <row r="13769" customFormat="1" x14ac:dyDescent="0.2"/>
    <row r="13770" customFormat="1" x14ac:dyDescent="0.2"/>
    <row r="13771" customFormat="1" x14ac:dyDescent="0.2"/>
    <row r="13772" customFormat="1" x14ac:dyDescent="0.2"/>
    <row r="13773" customFormat="1" x14ac:dyDescent="0.2"/>
    <row r="13774" customFormat="1" x14ac:dyDescent="0.2"/>
    <row r="13775" customFormat="1" x14ac:dyDescent="0.2"/>
    <row r="13776" customFormat="1" x14ac:dyDescent="0.2"/>
    <row r="13777" customFormat="1" x14ac:dyDescent="0.2"/>
    <row r="13778" customFormat="1" x14ac:dyDescent="0.2"/>
    <row r="13779" customFormat="1" x14ac:dyDescent="0.2"/>
    <row r="13780" customFormat="1" x14ac:dyDescent="0.2"/>
    <row r="13781" customFormat="1" x14ac:dyDescent="0.2"/>
    <row r="13782" customFormat="1" x14ac:dyDescent="0.2"/>
    <row r="13783" customFormat="1" x14ac:dyDescent="0.2"/>
    <row r="13784" customFormat="1" x14ac:dyDescent="0.2"/>
    <row r="13785" customFormat="1" x14ac:dyDescent="0.2"/>
    <row r="13786" customFormat="1" x14ac:dyDescent="0.2"/>
    <row r="13787" customFormat="1" x14ac:dyDescent="0.2"/>
    <row r="13788" customFormat="1" x14ac:dyDescent="0.2"/>
    <row r="13789" customFormat="1" x14ac:dyDescent="0.2"/>
    <row r="13790" customFormat="1" x14ac:dyDescent="0.2"/>
    <row r="13791" customFormat="1" x14ac:dyDescent="0.2"/>
    <row r="13792" customFormat="1" x14ac:dyDescent="0.2"/>
    <row r="13793" customFormat="1" x14ac:dyDescent="0.2"/>
    <row r="13794" customFormat="1" x14ac:dyDescent="0.2"/>
    <row r="13795" customFormat="1" x14ac:dyDescent="0.2"/>
    <row r="13796" customFormat="1" x14ac:dyDescent="0.2"/>
    <row r="13797" customFormat="1" x14ac:dyDescent="0.2"/>
    <row r="13798" customFormat="1" x14ac:dyDescent="0.2"/>
    <row r="13799" customFormat="1" x14ac:dyDescent="0.2"/>
    <row r="13800" customFormat="1" x14ac:dyDescent="0.2"/>
    <row r="13801" customFormat="1" x14ac:dyDescent="0.2"/>
    <row r="13802" customFormat="1" x14ac:dyDescent="0.2"/>
    <row r="13803" customFormat="1" x14ac:dyDescent="0.2"/>
    <row r="13804" customFormat="1" x14ac:dyDescent="0.2"/>
    <row r="13805" customFormat="1" x14ac:dyDescent="0.2"/>
    <row r="13806" customFormat="1" x14ac:dyDescent="0.2"/>
    <row r="13807" customFormat="1" x14ac:dyDescent="0.2"/>
    <row r="13808" customFormat="1" x14ac:dyDescent="0.2"/>
    <row r="13809" customFormat="1" x14ac:dyDescent="0.2"/>
    <row r="13810" customFormat="1" x14ac:dyDescent="0.2"/>
    <row r="13811" customFormat="1" x14ac:dyDescent="0.2"/>
    <row r="13812" customFormat="1" x14ac:dyDescent="0.2"/>
    <row r="13813" customFormat="1" x14ac:dyDescent="0.2"/>
    <row r="13814" customFormat="1" x14ac:dyDescent="0.2"/>
    <row r="13815" customFormat="1" x14ac:dyDescent="0.2"/>
    <row r="13816" customFormat="1" x14ac:dyDescent="0.2"/>
    <row r="13817" customFormat="1" x14ac:dyDescent="0.2"/>
    <row r="13818" customFormat="1" x14ac:dyDescent="0.2"/>
    <row r="13819" customFormat="1" x14ac:dyDescent="0.2"/>
    <row r="13820" customFormat="1" x14ac:dyDescent="0.2"/>
    <row r="13821" customFormat="1" x14ac:dyDescent="0.2"/>
    <row r="13822" customFormat="1" x14ac:dyDescent="0.2"/>
    <row r="13823" customFormat="1" x14ac:dyDescent="0.2"/>
    <row r="13824" customFormat="1" x14ac:dyDescent="0.2"/>
    <row r="13825" customFormat="1" x14ac:dyDescent="0.2"/>
    <row r="13826" customFormat="1" x14ac:dyDescent="0.2"/>
    <row r="13827" customFormat="1" x14ac:dyDescent="0.2"/>
    <row r="13828" customFormat="1" x14ac:dyDescent="0.2"/>
    <row r="13829" customFormat="1" x14ac:dyDescent="0.2"/>
    <row r="13830" customFormat="1" x14ac:dyDescent="0.2"/>
    <row r="13831" customFormat="1" x14ac:dyDescent="0.2"/>
    <row r="13832" customFormat="1" x14ac:dyDescent="0.2"/>
    <row r="13833" customFormat="1" x14ac:dyDescent="0.2"/>
    <row r="13834" customFormat="1" x14ac:dyDescent="0.2"/>
    <row r="13835" customFormat="1" x14ac:dyDescent="0.2"/>
    <row r="13836" customFormat="1" x14ac:dyDescent="0.2"/>
    <row r="13837" customFormat="1" x14ac:dyDescent="0.2"/>
    <row r="13838" customFormat="1" x14ac:dyDescent="0.2"/>
    <row r="13839" customFormat="1" x14ac:dyDescent="0.2"/>
    <row r="13840" customFormat="1" x14ac:dyDescent="0.2"/>
    <row r="13841" customFormat="1" x14ac:dyDescent="0.2"/>
    <row r="13842" customFormat="1" x14ac:dyDescent="0.2"/>
    <row r="13843" customFormat="1" x14ac:dyDescent="0.2"/>
    <row r="13844" customFormat="1" x14ac:dyDescent="0.2"/>
    <row r="13845" customFormat="1" x14ac:dyDescent="0.2"/>
    <row r="13846" customFormat="1" x14ac:dyDescent="0.2"/>
    <row r="13847" customFormat="1" x14ac:dyDescent="0.2"/>
    <row r="13848" customFormat="1" x14ac:dyDescent="0.2"/>
    <row r="13849" customFormat="1" x14ac:dyDescent="0.2"/>
    <row r="13850" customFormat="1" x14ac:dyDescent="0.2"/>
    <row r="13851" customFormat="1" x14ac:dyDescent="0.2"/>
    <row r="13852" customFormat="1" x14ac:dyDescent="0.2"/>
    <row r="13853" customFormat="1" x14ac:dyDescent="0.2"/>
    <row r="13854" customFormat="1" x14ac:dyDescent="0.2"/>
    <row r="13855" customFormat="1" x14ac:dyDescent="0.2"/>
    <row r="13856" customFormat="1" x14ac:dyDescent="0.2"/>
    <row r="13857" customFormat="1" x14ac:dyDescent="0.2"/>
    <row r="13858" customFormat="1" x14ac:dyDescent="0.2"/>
    <row r="13859" customFormat="1" x14ac:dyDescent="0.2"/>
    <row r="13860" customFormat="1" x14ac:dyDescent="0.2"/>
    <row r="13861" customFormat="1" x14ac:dyDescent="0.2"/>
    <row r="13862" customFormat="1" x14ac:dyDescent="0.2"/>
    <row r="13863" customFormat="1" x14ac:dyDescent="0.2"/>
    <row r="13864" customFormat="1" x14ac:dyDescent="0.2"/>
    <row r="13865" customFormat="1" x14ac:dyDescent="0.2"/>
    <row r="13866" customFormat="1" x14ac:dyDescent="0.2"/>
    <row r="13867" customFormat="1" x14ac:dyDescent="0.2"/>
    <row r="13868" customFormat="1" x14ac:dyDescent="0.2"/>
    <row r="13869" customFormat="1" x14ac:dyDescent="0.2"/>
    <row r="13870" customFormat="1" x14ac:dyDescent="0.2"/>
    <row r="13871" customFormat="1" x14ac:dyDescent="0.2"/>
    <row r="13872" customFormat="1" x14ac:dyDescent="0.2"/>
    <row r="13873" customFormat="1" x14ac:dyDescent="0.2"/>
    <row r="13874" customFormat="1" x14ac:dyDescent="0.2"/>
    <row r="13875" customFormat="1" x14ac:dyDescent="0.2"/>
    <row r="13876" customFormat="1" x14ac:dyDescent="0.2"/>
    <row r="13877" customFormat="1" x14ac:dyDescent="0.2"/>
    <row r="13878" customFormat="1" x14ac:dyDescent="0.2"/>
    <row r="13879" customFormat="1" x14ac:dyDescent="0.2"/>
    <row r="13880" customFormat="1" x14ac:dyDescent="0.2"/>
    <row r="13881" customFormat="1" x14ac:dyDescent="0.2"/>
    <row r="13882" customFormat="1" x14ac:dyDescent="0.2"/>
    <row r="13883" customFormat="1" x14ac:dyDescent="0.2"/>
    <row r="13884" customFormat="1" x14ac:dyDescent="0.2"/>
    <row r="13885" customFormat="1" x14ac:dyDescent="0.2"/>
    <row r="13886" customFormat="1" x14ac:dyDescent="0.2"/>
    <row r="13887" customFormat="1" x14ac:dyDescent="0.2"/>
    <row r="13888" customFormat="1" x14ac:dyDescent="0.2"/>
    <row r="13889" customFormat="1" x14ac:dyDescent="0.2"/>
    <row r="13890" customFormat="1" x14ac:dyDescent="0.2"/>
    <row r="13891" customFormat="1" x14ac:dyDescent="0.2"/>
    <row r="13892" customFormat="1" x14ac:dyDescent="0.2"/>
    <row r="13893" customFormat="1" x14ac:dyDescent="0.2"/>
    <row r="13894" customFormat="1" x14ac:dyDescent="0.2"/>
    <row r="13895" customFormat="1" x14ac:dyDescent="0.2"/>
    <row r="13896" customFormat="1" x14ac:dyDescent="0.2"/>
    <row r="13897" customFormat="1" x14ac:dyDescent="0.2"/>
    <row r="13898" customFormat="1" x14ac:dyDescent="0.2"/>
    <row r="13899" customFormat="1" x14ac:dyDescent="0.2"/>
    <row r="13900" customFormat="1" x14ac:dyDescent="0.2"/>
    <row r="13901" customFormat="1" x14ac:dyDescent="0.2"/>
    <row r="13902" customFormat="1" x14ac:dyDescent="0.2"/>
    <row r="13903" customFormat="1" x14ac:dyDescent="0.2"/>
    <row r="13904" customFormat="1" x14ac:dyDescent="0.2"/>
    <row r="13905" customFormat="1" x14ac:dyDescent="0.2"/>
    <row r="13906" customFormat="1" x14ac:dyDescent="0.2"/>
    <row r="13907" customFormat="1" x14ac:dyDescent="0.2"/>
    <row r="13908" customFormat="1" x14ac:dyDescent="0.2"/>
    <row r="13909" customFormat="1" x14ac:dyDescent="0.2"/>
    <row r="13910" customFormat="1" x14ac:dyDescent="0.2"/>
    <row r="13911" customFormat="1" x14ac:dyDescent="0.2"/>
    <row r="13912" customFormat="1" x14ac:dyDescent="0.2"/>
    <row r="13913" customFormat="1" x14ac:dyDescent="0.2"/>
    <row r="13914" customFormat="1" x14ac:dyDescent="0.2"/>
    <row r="13915" customFormat="1" x14ac:dyDescent="0.2"/>
    <row r="13916" customFormat="1" x14ac:dyDescent="0.2"/>
    <row r="13917" customFormat="1" x14ac:dyDescent="0.2"/>
    <row r="13918" customFormat="1" x14ac:dyDescent="0.2"/>
    <row r="13919" customFormat="1" x14ac:dyDescent="0.2"/>
    <row r="13920" customFormat="1" x14ac:dyDescent="0.2"/>
    <row r="13921" customFormat="1" x14ac:dyDescent="0.2"/>
    <row r="13922" customFormat="1" x14ac:dyDescent="0.2"/>
    <row r="13923" customFormat="1" x14ac:dyDescent="0.2"/>
    <row r="13924" customFormat="1" x14ac:dyDescent="0.2"/>
    <row r="13925" customFormat="1" x14ac:dyDescent="0.2"/>
    <row r="13926" customFormat="1" x14ac:dyDescent="0.2"/>
    <row r="13927" customFormat="1" x14ac:dyDescent="0.2"/>
    <row r="13928" customFormat="1" x14ac:dyDescent="0.2"/>
    <row r="13929" customFormat="1" x14ac:dyDescent="0.2"/>
    <row r="13930" customFormat="1" x14ac:dyDescent="0.2"/>
    <row r="13931" customFormat="1" x14ac:dyDescent="0.2"/>
    <row r="13932" customFormat="1" x14ac:dyDescent="0.2"/>
    <row r="13933" customFormat="1" x14ac:dyDescent="0.2"/>
    <row r="13934" customFormat="1" x14ac:dyDescent="0.2"/>
    <row r="13935" customFormat="1" x14ac:dyDescent="0.2"/>
    <row r="13936" customFormat="1" x14ac:dyDescent="0.2"/>
    <row r="13937" customFormat="1" x14ac:dyDescent="0.2"/>
    <row r="13938" customFormat="1" x14ac:dyDescent="0.2"/>
    <row r="13939" customFormat="1" x14ac:dyDescent="0.2"/>
    <row r="13940" customFormat="1" x14ac:dyDescent="0.2"/>
    <row r="13941" customFormat="1" x14ac:dyDescent="0.2"/>
    <row r="13942" customFormat="1" x14ac:dyDescent="0.2"/>
    <row r="13943" customFormat="1" x14ac:dyDescent="0.2"/>
    <row r="13944" customFormat="1" x14ac:dyDescent="0.2"/>
    <row r="13945" customFormat="1" x14ac:dyDescent="0.2"/>
    <row r="13946" customFormat="1" x14ac:dyDescent="0.2"/>
    <row r="13947" customFormat="1" x14ac:dyDescent="0.2"/>
    <row r="13948" customFormat="1" x14ac:dyDescent="0.2"/>
    <row r="13949" customFormat="1" x14ac:dyDescent="0.2"/>
    <row r="13950" customFormat="1" x14ac:dyDescent="0.2"/>
    <row r="13951" customFormat="1" x14ac:dyDescent="0.2"/>
    <row r="13952" customFormat="1" x14ac:dyDescent="0.2"/>
    <row r="13953" customFormat="1" x14ac:dyDescent="0.2"/>
    <row r="13954" customFormat="1" x14ac:dyDescent="0.2"/>
    <row r="13955" customFormat="1" x14ac:dyDescent="0.2"/>
    <row r="13956" customFormat="1" x14ac:dyDescent="0.2"/>
    <row r="13957" customFormat="1" x14ac:dyDescent="0.2"/>
    <row r="13958" customFormat="1" x14ac:dyDescent="0.2"/>
    <row r="13959" customFormat="1" x14ac:dyDescent="0.2"/>
    <row r="13960" customFormat="1" x14ac:dyDescent="0.2"/>
    <row r="13961" customFormat="1" x14ac:dyDescent="0.2"/>
    <row r="13962" customFormat="1" x14ac:dyDescent="0.2"/>
    <row r="13963" customFormat="1" x14ac:dyDescent="0.2"/>
    <row r="13964" customFormat="1" x14ac:dyDescent="0.2"/>
    <row r="13965" customFormat="1" x14ac:dyDescent="0.2"/>
    <row r="13966" customFormat="1" x14ac:dyDescent="0.2"/>
    <row r="13967" customFormat="1" x14ac:dyDescent="0.2"/>
    <row r="13968" customFormat="1" x14ac:dyDescent="0.2"/>
    <row r="13969" customFormat="1" x14ac:dyDescent="0.2"/>
    <row r="13970" customFormat="1" x14ac:dyDescent="0.2"/>
    <row r="13971" customFormat="1" x14ac:dyDescent="0.2"/>
    <row r="13972" customFormat="1" x14ac:dyDescent="0.2"/>
    <row r="13973" customFormat="1" x14ac:dyDescent="0.2"/>
    <row r="13974" customFormat="1" x14ac:dyDescent="0.2"/>
    <row r="13975" customFormat="1" x14ac:dyDescent="0.2"/>
    <row r="13976" customFormat="1" x14ac:dyDescent="0.2"/>
    <row r="13977" customFormat="1" x14ac:dyDescent="0.2"/>
    <row r="13978" customFormat="1" x14ac:dyDescent="0.2"/>
    <row r="13979" customFormat="1" x14ac:dyDescent="0.2"/>
    <row r="13980" customFormat="1" x14ac:dyDescent="0.2"/>
    <row r="13981" customFormat="1" x14ac:dyDescent="0.2"/>
    <row r="13982" customFormat="1" x14ac:dyDescent="0.2"/>
    <row r="13983" customFormat="1" x14ac:dyDescent="0.2"/>
    <row r="13984" customFormat="1" x14ac:dyDescent="0.2"/>
    <row r="13985" customFormat="1" x14ac:dyDescent="0.2"/>
    <row r="13986" customFormat="1" x14ac:dyDescent="0.2"/>
    <row r="13987" customFormat="1" x14ac:dyDescent="0.2"/>
    <row r="13988" customFormat="1" x14ac:dyDescent="0.2"/>
    <row r="13989" customFormat="1" x14ac:dyDescent="0.2"/>
    <row r="13990" customFormat="1" x14ac:dyDescent="0.2"/>
    <row r="13991" customFormat="1" x14ac:dyDescent="0.2"/>
    <row r="13992" customFormat="1" x14ac:dyDescent="0.2"/>
    <row r="13993" customFormat="1" x14ac:dyDescent="0.2"/>
    <row r="13994" customFormat="1" x14ac:dyDescent="0.2"/>
    <row r="13995" customFormat="1" x14ac:dyDescent="0.2"/>
    <row r="13996" customFormat="1" x14ac:dyDescent="0.2"/>
    <row r="13997" customFormat="1" x14ac:dyDescent="0.2"/>
    <row r="13998" customFormat="1" x14ac:dyDescent="0.2"/>
    <row r="13999" customFormat="1" x14ac:dyDescent="0.2"/>
    <row r="14000" customFormat="1" x14ac:dyDescent="0.2"/>
    <row r="14001" customFormat="1" x14ac:dyDescent="0.2"/>
    <row r="14002" customFormat="1" x14ac:dyDescent="0.2"/>
    <row r="14003" customFormat="1" x14ac:dyDescent="0.2"/>
    <row r="14004" customFormat="1" x14ac:dyDescent="0.2"/>
    <row r="14005" customFormat="1" x14ac:dyDescent="0.2"/>
    <row r="14006" customFormat="1" x14ac:dyDescent="0.2"/>
    <row r="14007" customFormat="1" x14ac:dyDescent="0.2"/>
    <row r="14008" customFormat="1" x14ac:dyDescent="0.2"/>
    <row r="14009" customFormat="1" x14ac:dyDescent="0.2"/>
    <row r="14010" customFormat="1" x14ac:dyDescent="0.2"/>
    <row r="14011" customFormat="1" x14ac:dyDescent="0.2"/>
    <row r="14012" customFormat="1" x14ac:dyDescent="0.2"/>
    <row r="14013" customFormat="1" x14ac:dyDescent="0.2"/>
    <row r="14014" customFormat="1" x14ac:dyDescent="0.2"/>
    <row r="14015" customFormat="1" x14ac:dyDescent="0.2"/>
    <row r="14016" customFormat="1" x14ac:dyDescent="0.2"/>
    <row r="14017" customFormat="1" x14ac:dyDescent="0.2"/>
    <row r="14018" customFormat="1" x14ac:dyDescent="0.2"/>
    <row r="14019" customFormat="1" x14ac:dyDescent="0.2"/>
    <row r="14020" customFormat="1" x14ac:dyDescent="0.2"/>
    <row r="14021" customFormat="1" x14ac:dyDescent="0.2"/>
    <row r="14022" customFormat="1" x14ac:dyDescent="0.2"/>
    <row r="14023" customFormat="1" x14ac:dyDescent="0.2"/>
    <row r="14024" customFormat="1" x14ac:dyDescent="0.2"/>
    <row r="14025" customFormat="1" x14ac:dyDescent="0.2"/>
    <row r="14026" customFormat="1" x14ac:dyDescent="0.2"/>
    <row r="14027" customFormat="1" x14ac:dyDescent="0.2"/>
    <row r="14028" customFormat="1" x14ac:dyDescent="0.2"/>
    <row r="14029" customFormat="1" x14ac:dyDescent="0.2"/>
    <row r="14030" customFormat="1" x14ac:dyDescent="0.2"/>
    <row r="14031" customFormat="1" x14ac:dyDescent="0.2"/>
    <row r="14032" customFormat="1" x14ac:dyDescent="0.2"/>
    <row r="14033" customFormat="1" x14ac:dyDescent="0.2"/>
    <row r="14034" customFormat="1" x14ac:dyDescent="0.2"/>
    <row r="14035" customFormat="1" x14ac:dyDescent="0.2"/>
    <row r="14036" customFormat="1" x14ac:dyDescent="0.2"/>
    <row r="14037" customFormat="1" x14ac:dyDescent="0.2"/>
    <row r="14038" customFormat="1" x14ac:dyDescent="0.2"/>
    <row r="14039" customFormat="1" x14ac:dyDescent="0.2"/>
    <row r="14040" customFormat="1" x14ac:dyDescent="0.2"/>
    <row r="14041" customFormat="1" x14ac:dyDescent="0.2"/>
    <row r="14042" customFormat="1" x14ac:dyDescent="0.2"/>
    <row r="14043" customFormat="1" x14ac:dyDescent="0.2"/>
    <row r="14044" customFormat="1" x14ac:dyDescent="0.2"/>
    <row r="14045" customFormat="1" x14ac:dyDescent="0.2"/>
    <row r="14046" customFormat="1" x14ac:dyDescent="0.2"/>
    <row r="14047" customFormat="1" x14ac:dyDescent="0.2"/>
    <row r="14048" customFormat="1" x14ac:dyDescent="0.2"/>
    <row r="14049" customFormat="1" x14ac:dyDescent="0.2"/>
    <row r="14050" customFormat="1" x14ac:dyDescent="0.2"/>
    <row r="14051" customFormat="1" x14ac:dyDescent="0.2"/>
    <row r="14052" customFormat="1" x14ac:dyDescent="0.2"/>
    <row r="14053" customFormat="1" x14ac:dyDescent="0.2"/>
    <row r="14054" customFormat="1" x14ac:dyDescent="0.2"/>
    <row r="14055" customFormat="1" x14ac:dyDescent="0.2"/>
    <row r="14056" customFormat="1" x14ac:dyDescent="0.2"/>
    <row r="14057" customFormat="1" x14ac:dyDescent="0.2"/>
    <row r="14058" customFormat="1" x14ac:dyDescent="0.2"/>
    <row r="14059" customFormat="1" x14ac:dyDescent="0.2"/>
    <row r="14060" customFormat="1" x14ac:dyDescent="0.2"/>
    <row r="14061" customFormat="1" x14ac:dyDescent="0.2"/>
    <row r="14062" customFormat="1" x14ac:dyDescent="0.2"/>
    <row r="14063" customFormat="1" x14ac:dyDescent="0.2"/>
    <row r="14064" customFormat="1" x14ac:dyDescent="0.2"/>
    <row r="14065" customFormat="1" x14ac:dyDescent="0.2"/>
    <row r="14066" customFormat="1" x14ac:dyDescent="0.2"/>
    <row r="14067" customFormat="1" x14ac:dyDescent="0.2"/>
    <row r="14068" customFormat="1" x14ac:dyDescent="0.2"/>
    <row r="14069" customFormat="1" x14ac:dyDescent="0.2"/>
    <row r="14070" customFormat="1" x14ac:dyDescent="0.2"/>
    <row r="14071" customFormat="1" x14ac:dyDescent="0.2"/>
    <row r="14072" customFormat="1" x14ac:dyDescent="0.2"/>
    <row r="14073" customFormat="1" x14ac:dyDescent="0.2"/>
    <row r="14074" customFormat="1" x14ac:dyDescent="0.2"/>
    <row r="14075" customFormat="1" x14ac:dyDescent="0.2"/>
    <row r="14076" customFormat="1" x14ac:dyDescent="0.2"/>
    <row r="14077" customFormat="1" x14ac:dyDescent="0.2"/>
    <row r="14078" customFormat="1" x14ac:dyDescent="0.2"/>
    <row r="14079" customFormat="1" x14ac:dyDescent="0.2"/>
    <row r="14080" customFormat="1" x14ac:dyDescent="0.2"/>
    <row r="14081" customFormat="1" x14ac:dyDescent="0.2"/>
    <row r="14082" customFormat="1" x14ac:dyDescent="0.2"/>
    <row r="14083" customFormat="1" x14ac:dyDescent="0.2"/>
    <row r="14084" customFormat="1" x14ac:dyDescent="0.2"/>
    <row r="14085" customFormat="1" x14ac:dyDescent="0.2"/>
    <row r="14086" customFormat="1" x14ac:dyDescent="0.2"/>
    <row r="14087" customFormat="1" x14ac:dyDescent="0.2"/>
    <row r="14088" customFormat="1" x14ac:dyDescent="0.2"/>
    <row r="14089" customFormat="1" x14ac:dyDescent="0.2"/>
    <row r="14090" customFormat="1" x14ac:dyDescent="0.2"/>
    <row r="14091" customFormat="1" x14ac:dyDescent="0.2"/>
    <row r="14092" customFormat="1" x14ac:dyDescent="0.2"/>
    <row r="14093" customFormat="1" x14ac:dyDescent="0.2"/>
    <row r="14094" customFormat="1" x14ac:dyDescent="0.2"/>
    <row r="14095" customFormat="1" x14ac:dyDescent="0.2"/>
    <row r="14096" customFormat="1" x14ac:dyDescent="0.2"/>
    <row r="14097" customFormat="1" x14ac:dyDescent="0.2"/>
    <row r="14098" customFormat="1" x14ac:dyDescent="0.2"/>
    <row r="14099" customFormat="1" x14ac:dyDescent="0.2"/>
    <row r="14100" customFormat="1" x14ac:dyDescent="0.2"/>
    <row r="14101" customFormat="1" x14ac:dyDescent="0.2"/>
    <row r="14102" customFormat="1" x14ac:dyDescent="0.2"/>
    <row r="14103" customFormat="1" x14ac:dyDescent="0.2"/>
    <row r="14104" customFormat="1" x14ac:dyDescent="0.2"/>
    <row r="14105" customFormat="1" x14ac:dyDescent="0.2"/>
    <row r="14106" customFormat="1" x14ac:dyDescent="0.2"/>
    <row r="14107" customFormat="1" x14ac:dyDescent="0.2"/>
    <row r="14108" customFormat="1" x14ac:dyDescent="0.2"/>
    <row r="14109" customFormat="1" x14ac:dyDescent="0.2"/>
    <row r="14110" customFormat="1" x14ac:dyDescent="0.2"/>
    <row r="14111" customFormat="1" x14ac:dyDescent="0.2"/>
    <row r="14112" customFormat="1" x14ac:dyDescent="0.2"/>
    <row r="14113" customFormat="1" x14ac:dyDescent="0.2"/>
    <row r="14114" customFormat="1" x14ac:dyDescent="0.2"/>
    <row r="14115" customFormat="1" x14ac:dyDescent="0.2"/>
    <row r="14116" customFormat="1" x14ac:dyDescent="0.2"/>
    <row r="14117" customFormat="1" x14ac:dyDescent="0.2"/>
    <row r="14118" customFormat="1" x14ac:dyDescent="0.2"/>
    <row r="14119" customFormat="1" x14ac:dyDescent="0.2"/>
    <row r="14120" customFormat="1" x14ac:dyDescent="0.2"/>
    <row r="14121" customFormat="1" x14ac:dyDescent="0.2"/>
    <row r="14122" customFormat="1" x14ac:dyDescent="0.2"/>
    <row r="14123" customFormat="1" x14ac:dyDescent="0.2"/>
    <row r="14124" customFormat="1" x14ac:dyDescent="0.2"/>
    <row r="14125" customFormat="1" x14ac:dyDescent="0.2"/>
    <row r="14126" customFormat="1" x14ac:dyDescent="0.2"/>
    <row r="14127" customFormat="1" x14ac:dyDescent="0.2"/>
    <row r="14128" customFormat="1" x14ac:dyDescent="0.2"/>
    <row r="14129" customFormat="1" x14ac:dyDescent="0.2"/>
    <row r="14130" customFormat="1" x14ac:dyDescent="0.2"/>
    <row r="14131" customFormat="1" x14ac:dyDescent="0.2"/>
    <row r="14132" customFormat="1" x14ac:dyDescent="0.2"/>
    <row r="14133" customFormat="1" x14ac:dyDescent="0.2"/>
    <row r="14134" customFormat="1" x14ac:dyDescent="0.2"/>
    <row r="14135" customFormat="1" x14ac:dyDescent="0.2"/>
    <row r="14136" customFormat="1" x14ac:dyDescent="0.2"/>
    <row r="14137" customFormat="1" x14ac:dyDescent="0.2"/>
    <row r="14138" customFormat="1" x14ac:dyDescent="0.2"/>
    <row r="14139" customFormat="1" x14ac:dyDescent="0.2"/>
    <row r="14140" customFormat="1" x14ac:dyDescent="0.2"/>
    <row r="14141" customFormat="1" x14ac:dyDescent="0.2"/>
    <row r="14142" customFormat="1" x14ac:dyDescent="0.2"/>
    <row r="14143" customFormat="1" x14ac:dyDescent="0.2"/>
    <row r="14144" customFormat="1" x14ac:dyDescent="0.2"/>
    <row r="14145" customFormat="1" x14ac:dyDescent="0.2"/>
    <row r="14146" customFormat="1" x14ac:dyDescent="0.2"/>
    <row r="14147" customFormat="1" x14ac:dyDescent="0.2"/>
    <row r="14148" customFormat="1" x14ac:dyDescent="0.2"/>
    <row r="14149" customFormat="1" x14ac:dyDescent="0.2"/>
    <row r="14150" customFormat="1" x14ac:dyDescent="0.2"/>
    <row r="14151" customFormat="1" x14ac:dyDescent="0.2"/>
    <row r="14152" customFormat="1" x14ac:dyDescent="0.2"/>
    <row r="14153" customFormat="1" x14ac:dyDescent="0.2"/>
    <row r="14154" customFormat="1" x14ac:dyDescent="0.2"/>
    <row r="14155" customFormat="1" x14ac:dyDescent="0.2"/>
    <row r="14156" customFormat="1" x14ac:dyDescent="0.2"/>
    <row r="14157" customFormat="1" x14ac:dyDescent="0.2"/>
    <row r="14158" customFormat="1" x14ac:dyDescent="0.2"/>
    <row r="14159" customFormat="1" x14ac:dyDescent="0.2"/>
    <row r="14160" customFormat="1" x14ac:dyDescent="0.2"/>
    <row r="14161" customFormat="1" x14ac:dyDescent="0.2"/>
    <row r="14162" customFormat="1" x14ac:dyDescent="0.2"/>
    <row r="14163" customFormat="1" x14ac:dyDescent="0.2"/>
    <row r="14164" customFormat="1" x14ac:dyDescent="0.2"/>
    <row r="14165" customFormat="1" x14ac:dyDescent="0.2"/>
    <row r="14166" customFormat="1" x14ac:dyDescent="0.2"/>
    <row r="14167" customFormat="1" x14ac:dyDescent="0.2"/>
    <row r="14168" customFormat="1" x14ac:dyDescent="0.2"/>
    <row r="14169" customFormat="1" x14ac:dyDescent="0.2"/>
    <row r="14170" customFormat="1" x14ac:dyDescent="0.2"/>
    <row r="14171" customFormat="1" x14ac:dyDescent="0.2"/>
    <row r="14172" customFormat="1" x14ac:dyDescent="0.2"/>
    <row r="14173" customFormat="1" x14ac:dyDescent="0.2"/>
    <row r="14174" customFormat="1" x14ac:dyDescent="0.2"/>
    <row r="14175" customFormat="1" x14ac:dyDescent="0.2"/>
    <row r="14176" customFormat="1" x14ac:dyDescent="0.2"/>
    <row r="14177" customFormat="1" x14ac:dyDescent="0.2"/>
    <row r="14178" customFormat="1" x14ac:dyDescent="0.2"/>
    <row r="14179" customFormat="1" x14ac:dyDescent="0.2"/>
    <row r="14180" customFormat="1" x14ac:dyDescent="0.2"/>
    <row r="14181" customFormat="1" x14ac:dyDescent="0.2"/>
    <row r="14182" customFormat="1" x14ac:dyDescent="0.2"/>
    <row r="14183" customFormat="1" x14ac:dyDescent="0.2"/>
    <row r="14184" customFormat="1" x14ac:dyDescent="0.2"/>
    <row r="14185" customFormat="1" x14ac:dyDescent="0.2"/>
    <row r="14186" customFormat="1" x14ac:dyDescent="0.2"/>
    <row r="14187" customFormat="1" x14ac:dyDescent="0.2"/>
    <row r="14188" customFormat="1" x14ac:dyDescent="0.2"/>
    <row r="14189" customFormat="1" x14ac:dyDescent="0.2"/>
    <row r="14190" customFormat="1" x14ac:dyDescent="0.2"/>
    <row r="14191" customFormat="1" x14ac:dyDescent="0.2"/>
    <row r="14192" customFormat="1" x14ac:dyDescent="0.2"/>
    <row r="14193" customFormat="1" x14ac:dyDescent="0.2"/>
    <row r="14194" customFormat="1" x14ac:dyDescent="0.2"/>
    <row r="14195" customFormat="1" x14ac:dyDescent="0.2"/>
    <row r="14196" customFormat="1" x14ac:dyDescent="0.2"/>
    <row r="14197" customFormat="1" x14ac:dyDescent="0.2"/>
    <row r="14198" customFormat="1" x14ac:dyDescent="0.2"/>
    <row r="14199" customFormat="1" x14ac:dyDescent="0.2"/>
    <row r="14200" customFormat="1" x14ac:dyDescent="0.2"/>
    <row r="14201" customFormat="1" x14ac:dyDescent="0.2"/>
    <row r="14202" customFormat="1" x14ac:dyDescent="0.2"/>
    <row r="14203" customFormat="1" x14ac:dyDescent="0.2"/>
    <row r="14204" customFormat="1" x14ac:dyDescent="0.2"/>
    <row r="14205" customFormat="1" x14ac:dyDescent="0.2"/>
    <row r="14206" customFormat="1" x14ac:dyDescent="0.2"/>
    <row r="14207" customFormat="1" x14ac:dyDescent="0.2"/>
    <row r="14208" customFormat="1" x14ac:dyDescent="0.2"/>
    <row r="14209" customFormat="1" x14ac:dyDescent="0.2"/>
    <row r="14210" customFormat="1" x14ac:dyDescent="0.2"/>
    <row r="14211" customFormat="1" x14ac:dyDescent="0.2"/>
    <row r="14212" customFormat="1" x14ac:dyDescent="0.2"/>
    <row r="14213" customFormat="1" x14ac:dyDescent="0.2"/>
    <row r="14214" customFormat="1" x14ac:dyDescent="0.2"/>
    <row r="14215" customFormat="1" x14ac:dyDescent="0.2"/>
    <row r="14216" customFormat="1" x14ac:dyDescent="0.2"/>
    <row r="14217" customFormat="1" x14ac:dyDescent="0.2"/>
    <row r="14218" customFormat="1" x14ac:dyDescent="0.2"/>
    <row r="14219" customFormat="1" x14ac:dyDescent="0.2"/>
    <row r="14220" customFormat="1" x14ac:dyDescent="0.2"/>
    <row r="14221" customFormat="1" x14ac:dyDescent="0.2"/>
    <row r="14222" customFormat="1" x14ac:dyDescent="0.2"/>
    <row r="14223" customFormat="1" x14ac:dyDescent="0.2"/>
    <row r="14224" customFormat="1" x14ac:dyDescent="0.2"/>
    <row r="14225" customFormat="1" x14ac:dyDescent="0.2"/>
    <row r="14226" customFormat="1" x14ac:dyDescent="0.2"/>
    <row r="14227" customFormat="1" x14ac:dyDescent="0.2"/>
    <row r="14228" customFormat="1" x14ac:dyDescent="0.2"/>
    <row r="14229" customFormat="1" x14ac:dyDescent="0.2"/>
    <row r="14230" customFormat="1" x14ac:dyDescent="0.2"/>
    <row r="14231" customFormat="1" x14ac:dyDescent="0.2"/>
    <row r="14232" customFormat="1" x14ac:dyDescent="0.2"/>
    <row r="14233" customFormat="1" x14ac:dyDescent="0.2"/>
    <row r="14234" customFormat="1" x14ac:dyDescent="0.2"/>
    <row r="14235" customFormat="1" x14ac:dyDescent="0.2"/>
    <row r="14236" customFormat="1" x14ac:dyDescent="0.2"/>
    <row r="14237" customFormat="1" x14ac:dyDescent="0.2"/>
    <row r="14238" customFormat="1" x14ac:dyDescent="0.2"/>
    <row r="14239" customFormat="1" x14ac:dyDescent="0.2"/>
    <row r="14240" customFormat="1" x14ac:dyDescent="0.2"/>
    <row r="14241" customFormat="1" x14ac:dyDescent="0.2"/>
    <row r="14242" customFormat="1" x14ac:dyDescent="0.2"/>
    <row r="14243" customFormat="1" x14ac:dyDescent="0.2"/>
    <row r="14244" customFormat="1" x14ac:dyDescent="0.2"/>
    <row r="14245" customFormat="1" x14ac:dyDescent="0.2"/>
    <row r="14246" customFormat="1" x14ac:dyDescent="0.2"/>
    <row r="14247" customFormat="1" x14ac:dyDescent="0.2"/>
    <row r="14248" customFormat="1" x14ac:dyDescent="0.2"/>
    <row r="14249" customFormat="1" x14ac:dyDescent="0.2"/>
    <row r="14250" customFormat="1" x14ac:dyDescent="0.2"/>
    <row r="14251" customFormat="1" x14ac:dyDescent="0.2"/>
    <row r="14252" customFormat="1" x14ac:dyDescent="0.2"/>
    <row r="14253" customFormat="1" x14ac:dyDescent="0.2"/>
    <row r="14254" customFormat="1" x14ac:dyDescent="0.2"/>
    <row r="14255" customFormat="1" x14ac:dyDescent="0.2"/>
    <row r="14256" customFormat="1" x14ac:dyDescent="0.2"/>
    <row r="14257" customFormat="1" x14ac:dyDescent="0.2"/>
    <row r="14258" customFormat="1" x14ac:dyDescent="0.2"/>
    <row r="14259" customFormat="1" x14ac:dyDescent="0.2"/>
    <row r="14260" customFormat="1" x14ac:dyDescent="0.2"/>
    <row r="14261" customFormat="1" x14ac:dyDescent="0.2"/>
    <row r="14262" customFormat="1" x14ac:dyDescent="0.2"/>
    <row r="14263" customFormat="1" x14ac:dyDescent="0.2"/>
    <row r="14264" customFormat="1" x14ac:dyDescent="0.2"/>
    <row r="14265" customFormat="1" x14ac:dyDescent="0.2"/>
    <row r="14266" customFormat="1" x14ac:dyDescent="0.2"/>
    <row r="14267" customFormat="1" x14ac:dyDescent="0.2"/>
    <row r="14268" customFormat="1" x14ac:dyDescent="0.2"/>
    <row r="14269" customFormat="1" x14ac:dyDescent="0.2"/>
    <row r="14270" customFormat="1" x14ac:dyDescent="0.2"/>
    <row r="14271" customFormat="1" x14ac:dyDescent="0.2"/>
    <row r="14272" customFormat="1" x14ac:dyDescent="0.2"/>
    <row r="14273" customFormat="1" x14ac:dyDescent="0.2"/>
    <row r="14274" customFormat="1" x14ac:dyDescent="0.2"/>
    <row r="14275" customFormat="1" x14ac:dyDescent="0.2"/>
    <row r="14276" customFormat="1" x14ac:dyDescent="0.2"/>
    <row r="14277" customFormat="1" x14ac:dyDescent="0.2"/>
    <row r="14278" customFormat="1" x14ac:dyDescent="0.2"/>
    <row r="14279" customFormat="1" x14ac:dyDescent="0.2"/>
    <row r="14280" customFormat="1" x14ac:dyDescent="0.2"/>
    <row r="14281" customFormat="1" x14ac:dyDescent="0.2"/>
    <row r="14282" customFormat="1" x14ac:dyDescent="0.2"/>
    <row r="14283" customFormat="1" x14ac:dyDescent="0.2"/>
    <row r="14284" customFormat="1" x14ac:dyDescent="0.2"/>
    <row r="14285" customFormat="1" x14ac:dyDescent="0.2"/>
    <row r="14286" customFormat="1" x14ac:dyDescent="0.2"/>
    <row r="14287" customFormat="1" x14ac:dyDescent="0.2"/>
    <row r="14288" customFormat="1" x14ac:dyDescent="0.2"/>
    <row r="14289" customFormat="1" x14ac:dyDescent="0.2"/>
    <row r="14290" customFormat="1" x14ac:dyDescent="0.2"/>
    <row r="14291" customFormat="1" x14ac:dyDescent="0.2"/>
    <row r="14292" customFormat="1" x14ac:dyDescent="0.2"/>
    <row r="14293" customFormat="1" x14ac:dyDescent="0.2"/>
    <row r="14294" customFormat="1" x14ac:dyDescent="0.2"/>
    <row r="14295" customFormat="1" x14ac:dyDescent="0.2"/>
    <row r="14296" customFormat="1" x14ac:dyDescent="0.2"/>
    <row r="14297" customFormat="1" x14ac:dyDescent="0.2"/>
    <row r="14298" customFormat="1" x14ac:dyDescent="0.2"/>
    <row r="14299" customFormat="1" x14ac:dyDescent="0.2"/>
    <row r="14300" customFormat="1" x14ac:dyDescent="0.2"/>
    <row r="14301" customFormat="1" x14ac:dyDescent="0.2"/>
    <row r="14302" customFormat="1" x14ac:dyDescent="0.2"/>
    <row r="14303" customFormat="1" x14ac:dyDescent="0.2"/>
    <row r="14304" customFormat="1" x14ac:dyDescent="0.2"/>
    <row r="14305" customFormat="1" x14ac:dyDescent="0.2"/>
    <row r="14306" customFormat="1" x14ac:dyDescent="0.2"/>
    <row r="14307" customFormat="1" x14ac:dyDescent="0.2"/>
    <row r="14308" customFormat="1" x14ac:dyDescent="0.2"/>
    <row r="14309" customFormat="1" x14ac:dyDescent="0.2"/>
    <row r="14310" customFormat="1" x14ac:dyDescent="0.2"/>
    <row r="14311" customFormat="1" x14ac:dyDescent="0.2"/>
    <row r="14312" customFormat="1" x14ac:dyDescent="0.2"/>
    <row r="14313" customFormat="1" x14ac:dyDescent="0.2"/>
    <row r="14314" customFormat="1" x14ac:dyDescent="0.2"/>
    <row r="14315" customFormat="1" x14ac:dyDescent="0.2"/>
    <row r="14316" customFormat="1" x14ac:dyDescent="0.2"/>
    <row r="14317" customFormat="1" x14ac:dyDescent="0.2"/>
    <row r="14318" customFormat="1" x14ac:dyDescent="0.2"/>
    <row r="14319" customFormat="1" x14ac:dyDescent="0.2"/>
    <row r="14320" customFormat="1" x14ac:dyDescent="0.2"/>
    <row r="14321" customFormat="1" x14ac:dyDescent="0.2"/>
    <row r="14322" customFormat="1" x14ac:dyDescent="0.2"/>
    <row r="14323" customFormat="1" x14ac:dyDescent="0.2"/>
    <row r="14324" customFormat="1" x14ac:dyDescent="0.2"/>
    <row r="14325" customFormat="1" x14ac:dyDescent="0.2"/>
    <row r="14326" customFormat="1" x14ac:dyDescent="0.2"/>
    <row r="14327" customFormat="1" x14ac:dyDescent="0.2"/>
    <row r="14328" customFormat="1" x14ac:dyDescent="0.2"/>
    <row r="14329" customFormat="1" x14ac:dyDescent="0.2"/>
    <row r="14330" customFormat="1" x14ac:dyDescent="0.2"/>
    <row r="14331" customFormat="1" x14ac:dyDescent="0.2"/>
    <row r="14332" customFormat="1" x14ac:dyDescent="0.2"/>
    <row r="14333" customFormat="1" x14ac:dyDescent="0.2"/>
    <row r="14334" customFormat="1" x14ac:dyDescent="0.2"/>
    <row r="14335" customFormat="1" x14ac:dyDescent="0.2"/>
    <row r="14336" customFormat="1" x14ac:dyDescent="0.2"/>
    <row r="14337" customFormat="1" x14ac:dyDescent="0.2"/>
    <row r="14338" customFormat="1" x14ac:dyDescent="0.2"/>
    <row r="14339" customFormat="1" x14ac:dyDescent="0.2"/>
    <row r="14340" customFormat="1" x14ac:dyDescent="0.2"/>
    <row r="14341" customFormat="1" x14ac:dyDescent="0.2"/>
    <row r="14342" customFormat="1" x14ac:dyDescent="0.2"/>
    <row r="14343" customFormat="1" x14ac:dyDescent="0.2"/>
    <row r="14344" customFormat="1" x14ac:dyDescent="0.2"/>
    <row r="14345" customFormat="1" x14ac:dyDescent="0.2"/>
    <row r="14346" customFormat="1" x14ac:dyDescent="0.2"/>
    <row r="14347" customFormat="1" x14ac:dyDescent="0.2"/>
    <row r="14348" customFormat="1" x14ac:dyDescent="0.2"/>
    <row r="14349" customFormat="1" x14ac:dyDescent="0.2"/>
    <row r="14350" customFormat="1" x14ac:dyDescent="0.2"/>
    <row r="14351" customFormat="1" x14ac:dyDescent="0.2"/>
    <row r="14352" customFormat="1" x14ac:dyDescent="0.2"/>
    <row r="14353" customFormat="1" x14ac:dyDescent="0.2"/>
    <row r="14354" customFormat="1" x14ac:dyDescent="0.2"/>
    <row r="14355" customFormat="1" x14ac:dyDescent="0.2"/>
    <row r="14356" customFormat="1" x14ac:dyDescent="0.2"/>
    <row r="14357" customFormat="1" x14ac:dyDescent="0.2"/>
    <row r="14358" customFormat="1" x14ac:dyDescent="0.2"/>
    <row r="14359" customFormat="1" x14ac:dyDescent="0.2"/>
    <row r="14360" customFormat="1" x14ac:dyDescent="0.2"/>
    <row r="14361" customFormat="1" x14ac:dyDescent="0.2"/>
    <row r="14362" customFormat="1" x14ac:dyDescent="0.2"/>
    <row r="14363" customFormat="1" x14ac:dyDescent="0.2"/>
    <row r="14364" customFormat="1" x14ac:dyDescent="0.2"/>
    <row r="14365" customFormat="1" x14ac:dyDescent="0.2"/>
    <row r="14366" customFormat="1" x14ac:dyDescent="0.2"/>
    <row r="14367" customFormat="1" x14ac:dyDescent="0.2"/>
    <row r="14368" customFormat="1" x14ac:dyDescent="0.2"/>
    <row r="14369" customFormat="1" x14ac:dyDescent="0.2"/>
    <row r="14370" customFormat="1" x14ac:dyDescent="0.2"/>
    <row r="14371" customFormat="1" x14ac:dyDescent="0.2"/>
    <row r="14372" customFormat="1" x14ac:dyDescent="0.2"/>
    <row r="14373" customFormat="1" x14ac:dyDescent="0.2"/>
    <row r="14374" customFormat="1" x14ac:dyDescent="0.2"/>
    <row r="14375" customFormat="1" x14ac:dyDescent="0.2"/>
    <row r="14376" customFormat="1" x14ac:dyDescent="0.2"/>
    <row r="14377" customFormat="1" x14ac:dyDescent="0.2"/>
    <row r="14378" customFormat="1" x14ac:dyDescent="0.2"/>
    <row r="14379" customFormat="1" x14ac:dyDescent="0.2"/>
    <row r="14380" customFormat="1" x14ac:dyDescent="0.2"/>
    <row r="14381" customFormat="1" x14ac:dyDescent="0.2"/>
    <row r="14382" customFormat="1" x14ac:dyDescent="0.2"/>
    <row r="14383" customFormat="1" x14ac:dyDescent="0.2"/>
    <row r="14384" customFormat="1" x14ac:dyDescent="0.2"/>
    <row r="14385" customFormat="1" x14ac:dyDescent="0.2"/>
    <row r="14386" customFormat="1" x14ac:dyDescent="0.2"/>
    <row r="14387" customFormat="1" x14ac:dyDescent="0.2"/>
    <row r="14388" customFormat="1" x14ac:dyDescent="0.2"/>
    <row r="14389" customFormat="1" x14ac:dyDescent="0.2"/>
    <row r="14390" customFormat="1" x14ac:dyDescent="0.2"/>
    <row r="14391" customFormat="1" x14ac:dyDescent="0.2"/>
    <row r="14392" customFormat="1" x14ac:dyDescent="0.2"/>
    <row r="14393" customFormat="1" x14ac:dyDescent="0.2"/>
    <row r="14394" customFormat="1" x14ac:dyDescent="0.2"/>
    <row r="14395" customFormat="1" x14ac:dyDescent="0.2"/>
    <row r="14396" customFormat="1" x14ac:dyDescent="0.2"/>
    <row r="14397" customFormat="1" x14ac:dyDescent="0.2"/>
    <row r="14398" customFormat="1" x14ac:dyDescent="0.2"/>
    <row r="14399" customFormat="1" x14ac:dyDescent="0.2"/>
    <row r="14400" customFormat="1" x14ac:dyDescent="0.2"/>
    <row r="14401" customFormat="1" x14ac:dyDescent="0.2"/>
    <row r="14402" customFormat="1" x14ac:dyDescent="0.2"/>
    <row r="14403" customFormat="1" x14ac:dyDescent="0.2"/>
    <row r="14404" customFormat="1" x14ac:dyDescent="0.2"/>
    <row r="14405" customFormat="1" x14ac:dyDescent="0.2"/>
    <row r="14406" customFormat="1" x14ac:dyDescent="0.2"/>
    <row r="14407" customFormat="1" x14ac:dyDescent="0.2"/>
    <row r="14408" customFormat="1" x14ac:dyDescent="0.2"/>
    <row r="14409" customFormat="1" x14ac:dyDescent="0.2"/>
    <row r="14410" customFormat="1" x14ac:dyDescent="0.2"/>
    <row r="14411" customFormat="1" x14ac:dyDescent="0.2"/>
    <row r="14412" customFormat="1" x14ac:dyDescent="0.2"/>
    <row r="14413" customFormat="1" x14ac:dyDescent="0.2"/>
    <row r="14414" customFormat="1" x14ac:dyDescent="0.2"/>
    <row r="14415" customFormat="1" x14ac:dyDescent="0.2"/>
    <row r="14416" customFormat="1" x14ac:dyDescent="0.2"/>
    <row r="14417" customFormat="1" x14ac:dyDescent="0.2"/>
    <row r="14418" customFormat="1" x14ac:dyDescent="0.2"/>
    <row r="14419" customFormat="1" x14ac:dyDescent="0.2"/>
    <row r="14420" customFormat="1" x14ac:dyDescent="0.2"/>
    <row r="14421" customFormat="1" x14ac:dyDescent="0.2"/>
    <row r="14422" customFormat="1" x14ac:dyDescent="0.2"/>
    <row r="14423" customFormat="1" x14ac:dyDescent="0.2"/>
    <row r="14424" customFormat="1" x14ac:dyDescent="0.2"/>
    <row r="14425" customFormat="1" x14ac:dyDescent="0.2"/>
    <row r="14426" customFormat="1" x14ac:dyDescent="0.2"/>
    <row r="14427" customFormat="1" x14ac:dyDescent="0.2"/>
    <row r="14428" customFormat="1" x14ac:dyDescent="0.2"/>
    <row r="14429" customFormat="1" x14ac:dyDescent="0.2"/>
    <row r="14430" customFormat="1" x14ac:dyDescent="0.2"/>
    <row r="14431" customFormat="1" x14ac:dyDescent="0.2"/>
    <row r="14432" customFormat="1" x14ac:dyDescent="0.2"/>
    <row r="14433" customFormat="1" x14ac:dyDescent="0.2"/>
    <row r="14434" customFormat="1" x14ac:dyDescent="0.2"/>
    <row r="14435" customFormat="1" x14ac:dyDescent="0.2"/>
    <row r="14436" customFormat="1" x14ac:dyDescent="0.2"/>
    <row r="14437" customFormat="1" x14ac:dyDescent="0.2"/>
    <row r="14438" customFormat="1" x14ac:dyDescent="0.2"/>
    <row r="14439" customFormat="1" x14ac:dyDescent="0.2"/>
    <row r="14440" customFormat="1" x14ac:dyDescent="0.2"/>
    <row r="14441" customFormat="1" x14ac:dyDescent="0.2"/>
    <row r="14442" customFormat="1" x14ac:dyDescent="0.2"/>
    <row r="14443" customFormat="1" x14ac:dyDescent="0.2"/>
    <row r="14444" customFormat="1" x14ac:dyDescent="0.2"/>
    <row r="14445" customFormat="1" x14ac:dyDescent="0.2"/>
    <row r="14446" customFormat="1" x14ac:dyDescent="0.2"/>
    <row r="14447" customFormat="1" x14ac:dyDescent="0.2"/>
    <row r="14448" customFormat="1" x14ac:dyDescent="0.2"/>
    <row r="14449" customFormat="1" x14ac:dyDescent="0.2"/>
    <row r="14450" customFormat="1" x14ac:dyDescent="0.2"/>
    <row r="14451" customFormat="1" x14ac:dyDescent="0.2"/>
    <row r="14452" customFormat="1" x14ac:dyDescent="0.2"/>
    <row r="14453" customFormat="1" x14ac:dyDescent="0.2"/>
    <row r="14454" customFormat="1" x14ac:dyDescent="0.2"/>
    <row r="14455" customFormat="1" x14ac:dyDescent="0.2"/>
    <row r="14456" customFormat="1" x14ac:dyDescent="0.2"/>
    <row r="14457" customFormat="1" x14ac:dyDescent="0.2"/>
    <row r="14458" customFormat="1" x14ac:dyDescent="0.2"/>
    <row r="14459" customFormat="1" x14ac:dyDescent="0.2"/>
    <row r="14460" customFormat="1" x14ac:dyDescent="0.2"/>
    <row r="14461" customFormat="1" x14ac:dyDescent="0.2"/>
    <row r="14462" customFormat="1" x14ac:dyDescent="0.2"/>
    <row r="14463" customFormat="1" x14ac:dyDescent="0.2"/>
    <row r="14464" customFormat="1" x14ac:dyDescent="0.2"/>
    <row r="14465" customFormat="1" x14ac:dyDescent="0.2"/>
    <row r="14466" customFormat="1" x14ac:dyDescent="0.2"/>
    <row r="14467" customFormat="1" x14ac:dyDescent="0.2"/>
    <row r="14468" customFormat="1" x14ac:dyDescent="0.2"/>
    <row r="14469" customFormat="1" x14ac:dyDescent="0.2"/>
    <row r="14470" customFormat="1" x14ac:dyDescent="0.2"/>
    <row r="14471" customFormat="1" x14ac:dyDescent="0.2"/>
    <row r="14472" customFormat="1" x14ac:dyDescent="0.2"/>
    <row r="14473" customFormat="1" x14ac:dyDescent="0.2"/>
    <row r="14474" customFormat="1" x14ac:dyDescent="0.2"/>
    <row r="14475" customFormat="1" x14ac:dyDescent="0.2"/>
    <row r="14476" customFormat="1" x14ac:dyDescent="0.2"/>
    <row r="14477" customFormat="1" x14ac:dyDescent="0.2"/>
    <row r="14478" customFormat="1" x14ac:dyDescent="0.2"/>
    <row r="14479" customFormat="1" x14ac:dyDescent="0.2"/>
    <row r="14480" customFormat="1" x14ac:dyDescent="0.2"/>
    <row r="14481" customFormat="1" x14ac:dyDescent="0.2"/>
    <row r="14482" customFormat="1" x14ac:dyDescent="0.2"/>
    <row r="14483" customFormat="1" x14ac:dyDescent="0.2"/>
    <row r="14484" customFormat="1" x14ac:dyDescent="0.2"/>
    <row r="14485" customFormat="1" x14ac:dyDescent="0.2"/>
    <row r="14486" customFormat="1" x14ac:dyDescent="0.2"/>
    <row r="14487" customFormat="1" x14ac:dyDescent="0.2"/>
    <row r="14488" customFormat="1" x14ac:dyDescent="0.2"/>
    <row r="14489" customFormat="1" x14ac:dyDescent="0.2"/>
    <row r="14490" customFormat="1" x14ac:dyDescent="0.2"/>
    <row r="14491" customFormat="1" x14ac:dyDescent="0.2"/>
    <row r="14492" customFormat="1" x14ac:dyDescent="0.2"/>
    <row r="14493" customFormat="1" x14ac:dyDescent="0.2"/>
    <row r="14494" customFormat="1" x14ac:dyDescent="0.2"/>
    <row r="14495" customFormat="1" x14ac:dyDescent="0.2"/>
    <row r="14496" customFormat="1" x14ac:dyDescent="0.2"/>
    <row r="14497" customFormat="1" x14ac:dyDescent="0.2"/>
    <row r="14498" customFormat="1" x14ac:dyDescent="0.2"/>
    <row r="14499" customFormat="1" x14ac:dyDescent="0.2"/>
    <row r="14500" customFormat="1" x14ac:dyDescent="0.2"/>
    <row r="14501" customFormat="1" x14ac:dyDescent="0.2"/>
    <row r="14502" customFormat="1" x14ac:dyDescent="0.2"/>
    <row r="14503" customFormat="1" x14ac:dyDescent="0.2"/>
    <row r="14504" customFormat="1" x14ac:dyDescent="0.2"/>
    <row r="14505" customFormat="1" x14ac:dyDescent="0.2"/>
    <row r="14506" customFormat="1" x14ac:dyDescent="0.2"/>
    <row r="14507" customFormat="1" x14ac:dyDescent="0.2"/>
    <row r="14508" customFormat="1" x14ac:dyDescent="0.2"/>
    <row r="14509" customFormat="1" x14ac:dyDescent="0.2"/>
    <row r="14510" customFormat="1" x14ac:dyDescent="0.2"/>
    <row r="14511" customFormat="1" x14ac:dyDescent="0.2"/>
    <row r="14512" customFormat="1" x14ac:dyDescent="0.2"/>
    <row r="14513" customFormat="1" x14ac:dyDescent="0.2"/>
    <row r="14514" customFormat="1" x14ac:dyDescent="0.2"/>
    <row r="14515" customFormat="1" x14ac:dyDescent="0.2"/>
    <row r="14516" customFormat="1" x14ac:dyDescent="0.2"/>
    <row r="14517" customFormat="1" x14ac:dyDescent="0.2"/>
    <row r="14518" customFormat="1" x14ac:dyDescent="0.2"/>
    <row r="14519" customFormat="1" x14ac:dyDescent="0.2"/>
    <row r="14520" customFormat="1" x14ac:dyDescent="0.2"/>
    <row r="14521" customFormat="1" x14ac:dyDescent="0.2"/>
    <row r="14522" customFormat="1" x14ac:dyDescent="0.2"/>
    <row r="14523" customFormat="1" x14ac:dyDescent="0.2"/>
    <row r="14524" customFormat="1" x14ac:dyDescent="0.2"/>
    <row r="14525" customFormat="1" x14ac:dyDescent="0.2"/>
    <row r="14526" customFormat="1" x14ac:dyDescent="0.2"/>
    <row r="14527" customFormat="1" x14ac:dyDescent="0.2"/>
    <row r="14528" customFormat="1" x14ac:dyDescent="0.2"/>
    <row r="14529" customFormat="1" x14ac:dyDescent="0.2"/>
    <row r="14530" customFormat="1" x14ac:dyDescent="0.2"/>
    <row r="14531" customFormat="1" x14ac:dyDescent="0.2"/>
    <row r="14532" customFormat="1" x14ac:dyDescent="0.2"/>
    <row r="14533" customFormat="1" x14ac:dyDescent="0.2"/>
    <row r="14534" customFormat="1" x14ac:dyDescent="0.2"/>
    <row r="14535" customFormat="1" x14ac:dyDescent="0.2"/>
    <row r="14536" customFormat="1" x14ac:dyDescent="0.2"/>
    <row r="14537" customFormat="1" x14ac:dyDescent="0.2"/>
    <row r="14538" customFormat="1" x14ac:dyDescent="0.2"/>
    <row r="14539" customFormat="1" x14ac:dyDescent="0.2"/>
    <row r="14540" customFormat="1" x14ac:dyDescent="0.2"/>
    <row r="14541" customFormat="1" x14ac:dyDescent="0.2"/>
    <row r="14542" customFormat="1" x14ac:dyDescent="0.2"/>
    <row r="14543" customFormat="1" x14ac:dyDescent="0.2"/>
    <row r="14544" customFormat="1" x14ac:dyDescent="0.2"/>
    <row r="14545" customFormat="1" x14ac:dyDescent="0.2"/>
    <row r="14546" customFormat="1" x14ac:dyDescent="0.2"/>
    <row r="14547" customFormat="1" x14ac:dyDescent="0.2"/>
    <row r="14548" customFormat="1" x14ac:dyDescent="0.2"/>
    <row r="14549" customFormat="1" x14ac:dyDescent="0.2"/>
    <row r="14550" customFormat="1" x14ac:dyDescent="0.2"/>
    <row r="14551" customFormat="1" x14ac:dyDescent="0.2"/>
    <row r="14552" customFormat="1" x14ac:dyDescent="0.2"/>
    <row r="14553" customFormat="1" x14ac:dyDescent="0.2"/>
    <row r="14554" customFormat="1" x14ac:dyDescent="0.2"/>
    <row r="14555" customFormat="1" x14ac:dyDescent="0.2"/>
    <row r="14556" customFormat="1" x14ac:dyDescent="0.2"/>
    <row r="14557" customFormat="1" x14ac:dyDescent="0.2"/>
    <row r="14558" customFormat="1" x14ac:dyDescent="0.2"/>
    <row r="14559" customFormat="1" x14ac:dyDescent="0.2"/>
    <row r="14560" customFormat="1" x14ac:dyDescent="0.2"/>
    <row r="14561" customFormat="1" x14ac:dyDescent="0.2"/>
    <row r="14562" customFormat="1" x14ac:dyDescent="0.2"/>
    <row r="14563" customFormat="1" x14ac:dyDescent="0.2"/>
    <row r="14564" customFormat="1" x14ac:dyDescent="0.2"/>
    <row r="14565" customFormat="1" x14ac:dyDescent="0.2"/>
    <row r="14566" customFormat="1" x14ac:dyDescent="0.2"/>
    <row r="14567" customFormat="1" x14ac:dyDescent="0.2"/>
    <row r="14568" customFormat="1" x14ac:dyDescent="0.2"/>
    <row r="14569" customFormat="1" x14ac:dyDescent="0.2"/>
    <row r="14570" customFormat="1" x14ac:dyDescent="0.2"/>
    <row r="14571" customFormat="1" x14ac:dyDescent="0.2"/>
    <row r="14572" customFormat="1" x14ac:dyDescent="0.2"/>
    <row r="14573" customFormat="1" x14ac:dyDescent="0.2"/>
    <row r="14574" customFormat="1" x14ac:dyDescent="0.2"/>
    <row r="14575" customFormat="1" x14ac:dyDescent="0.2"/>
    <row r="14576" customFormat="1" x14ac:dyDescent="0.2"/>
    <row r="14577" customFormat="1" x14ac:dyDescent="0.2"/>
    <row r="14578" customFormat="1" x14ac:dyDescent="0.2"/>
    <row r="14579" customFormat="1" x14ac:dyDescent="0.2"/>
    <row r="14580" customFormat="1" x14ac:dyDescent="0.2"/>
    <row r="14581" customFormat="1" x14ac:dyDescent="0.2"/>
    <row r="14582" customFormat="1" x14ac:dyDescent="0.2"/>
    <row r="14583" customFormat="1" x14ac:dyDescent="0.2"/>
    <row r="14584" customFormat="1" x14ac:dyDescent="0.2"/>
    <row r="14585" customFormat="1" x14ac:dyDescent="0.2"/>
    <row r="14586" customFormat="1" x14ac:dyDescent="0.2"/>
    <row r="14587" customFormat="1" x14ac:dyDescent="0.2"/>
    <row r="14588" customFormat="1" x14ac:dyDescent="0.2"/>
    <row r="14589" customFormat="1" x14ac:dyDescent="0.2"/>
    <row r="14590" customFormat="1" x14ac:dyDescent="0.2"/>
    <row r="14591" customFormat="1" x14ac:dyDescent="0.2"/>
    <row r="14592" customFormat="1" x14ac:dyDescent="0.2"/>
    <row r="14593" customFormat="1" x14ac:dyDescent="0.2"/>
    <row r="14594" customFormat="1" x14ac:dyDescent="0.2"/>
    <row r="14595" customFormat="1" x14ac:dyDescent="0.2"/>
    <row r="14596" customFormat="1" x14ac:dyDescent="0.2"/>
    <row r="14597" customFormat="1" x14ac:dyDescent="0.2"/>
    <row r="14598" customFormat="1" x14ac:dyDescent="0.2"/>
    <row r="14599" customFormat="1" x14ac:dyDescent="0.2"/>
    <row r="14600" customFormat="1" x14ac:dyDescent="0.2"/>
    <row r="14601" customFormat="1" x14ac:dyDescent="0.2"/>
    <row r="14602" customFormat="1" x14ac:dyDescent="0.2"/>
    <row r="14603" customFormat="1" x14ac:dyDescent="0.2"/>
    <row r="14604" customFormat="1" x14ac:dyDescent="0.2"/>
    <row r="14605" customFormat="1" x14ac:dyDescent="0.2"/>
    <row r="14606" customFormat="1" x14ac:dyDescent="0.2"/>
    <row r="14607" customFormat="1" x14ac:dyDescent="0.2"/>
    <row r="14608" customFormat="1" x14ac:dyDescent="0.2"/>
    <row r="14609" customFormat="1" x14ac:dyDescent="0.2"/>
    <row r="14610" customFormat="1" x14ac:dyDescent="0.2"/>
    <row r="14611" customFormat="1" x14ac:dyDescent="0.2"/>
    <row r="14612" customFormat="1" x14ac:dyDescent="0.2"/>
    <row r="14613" customFormat="1" x14ac:dyDescent="0.2"/>
    <row r="14614" customFormat="1" x14ac:dyDescent="0.2"/>
    <row r="14615" customFormat="1" x14ac:dyDescent="0.2"/>
    <row r="14616" customFormat="1" x14ac:dyDescent="0.2"/>
    <row r="14617" customFormat="1" x14ac:dyDescent="0.2"/>
    <row r="14618" customFormat="1" x14ac:dyDescent="0.2"/>
    <row r="14619" customFormat="1" x14ac:dyDescent="0.2"/>
    <row r="14620" customFormat="1" x14ac:dyDescent="0.2"/>
    <row r="14621" customFormat="1" x14ac:dyDescent="0.2"/>
    <row r="14622" customFormat="1" x14ac:dyDescent="0.2"/>
    <row r="14623" customFormat="1" x14ac:dyDescent="0.2"/>
    <row r="14624" customFormat="1" x14ac:dyDescent="0.2"/>
    <row r="14625" customFormat="1" x14ac:dyDescent="0.2"/>
    <row r="14626" customFormat="1" x14ac:dyDescent="0.2"/>
    <row r="14627" customFormat="1" x14ac:dyDescent="0.2"/>
    <row r="14628" customFormat="1" x14ac:dyDescent="0.2"/>
    <row r="14629" customFormat="1" x14ac:dyDescent="0.2"/>
    <row r="14630" customFormat="1" x14ac:dyDescent="0.2"/>
    <row r="14631" customFormat="1" x14ac:dyDescent="0.2"/>
    <row r="14632" customFormat="1" x14ac:dyDescent="0.2"/>
    <row r="14633" customFormat="1" x14ac:dyDescent="0.2"/>
    <row r="14634" customFormat="1" x14ac:dyDescent="0.2"/>
    <row r="14635" customFormat="1" x14ac:dyDescent="0.2"/>
    <row r="14636" customFormat="1" x14ac:dyDescent="0.2"/>
    <row r="14637" customFormat="1" x14ac:dyDescent="0.2"/>
    <row r="14638" customFormat="1" x14ac:dyDescent="0.2"/>
    <row r="14639" customFormat="1" x14ac:dyDescent="0.2"/>
    <row r="14640" customFormat="1" x14ac:dyDescent="0.2"/>
    <row r="14641" customFormat="1" x14ac:dyDescent="0.2"/>
    <row r="14642" customFormat="1" x14ac:dyDescent="0.2"/>
    <row r="14643" customFormat="1" x14ac:dyDescent="0.2"/>
    <row r="14644" customFormat="1" x14ac:dyDescent="0.2"/>
    <row r="14645" customFormat="1" x14ac:dyDescent="0.2"/>
    <row r="14646" customFormat="1" x14ac:dyDescent="0.2"/>
    <row r="14647" customFormat="1" x14ac:dyDescent="0.2"/>
    <row r="14648" customFormat="1" x14ac:dyDescent="0.2"/>
    <row r="14649" customFormat="1" x14ac:dyDescent="0.2"/>
    <row r="14650" customFormat="1" x14ac:dyDescent="0.2"/>
    <row r="14651" customFormat="1" x14ac:dyDescent="0.2"/>
    <row r="14652" customFormat="1" x14ac:dyDescent="0.2"/>
    <row r="14653" customFormat="1" x14ac:dyDescent="0.2"/>
    <row r="14654" customFormat="1" x14ac:dyDescent="0.2"/>
    <row r="14655" customFormat="1" x14ac:dyDescent="0.2"/>
    <row r="14656" customFormat="1" x14ac:dyDescent="0.2"/>
    <row r="14657" customFormat="1" x14ac:dyDescent="0.2"/>
    <row r="14658" customFormat="1" x14ac:dyDescent="0.2"/>
    <row r="14659" customFormat="1" x14ac:dyDescent="0.2"/>
    <row r="14660" customFormat="1" x14ac:dyDescent="0.2"/>
    <row r="14661" customFormat="1" x14ac:dyDescent="0.2"/>
    <row r="14662" customFormat="1" x14ac:dyDescent="0.2"/>
    <row r="14663" customFormat="1" x14ac:dyDescent="0.2"/>
    <row r="14664" customFormat="1" x14ac:dyDescent="0.2"/>
    <row r="14665" customFormat="1" x14ac:dyDescent="0.2"/>
    <row r="14666" customFormat="1" x14ac:dyDescent="0.2"/>
    <row r="14667" customFormat="1" x14ac:dyDescent="0.2"/>
    <row r="14668" customFormat="1" x14ac:dyDescent="0.2"/>
    <row r="14669" customFormat="1" x14ac:dyDescent="0.2"/>
    <row r="14670" customFormat="1" x14ac:dyDescent="0.2"/>
    <row r="14671" customFormat="1" x14ac:dyDescent="0.2"/>
    <row r="14672" customFormat="1" x14ac:dyDescent="0.2"/>
    <row r="14673" customFormat="1" x14ac:dyDescent="0.2"/>
    <row r="14674" customFormat="1" x14ac:dyDescent="0.2"/>
    <row r="14675" customFormat="1" x14ac:dyDescent="0.2"/>
    <row r="14676" customFormat="1" x14ac:dyDescent="0.2"/>
    <row r="14677" customFormat="1" x14ac:dyDescent="0.2"/>
    <row r="14678" customFormat="1" x14ac:dyDescent="0.2"/>
    <row r="14679" customFormat="1" x14ac:dyDescent="0.2"/>
    <row r="14680" customFormat="1" x14ac:dyDescent="0.2"/>
    <row r="14681" customFormat="1" x14ac:dyDescent="0.2"/>
    <row r="14682" customFormat="1" x14ac:dyDescent="0.2"/>
    <row r="14683" customFormat="1" x14ac:dyDescent="0.2"/>
    <row r="14684" customFormat="1" x14ac:dyDescent="0.2"/>
    <row r="14685" customFormat="1" x14ac:dyDescent="0.2"/>
    <row r="14686" customFormat="1" x14ac:dyDescent="0.2"/>
    <row r="14687" customFormat="1" x14ac:dyDescent="0.2"/>
    <row r="14688" customFormat="1" x14ac:dyDescent="0.2"/>
    <row r="14689" customFormat="1" x14ac:dyDescent="0.2"/>
    <row r="14690" customFormat="1" x14ac:dyDescent="0.2"/>
    <row r="14691" customFormat="1" x14ac:dyDescent="0.2"/>
    <row r="14692" customFormat="1" x14ac:dyDescent="0.2"/>
    <row r="14693" customFormat="1" x14ac:dyDescent="0.2"/>
    <row r="14694" customFormat="1" x14ac:dyDescent="0.2"/>
    <row r="14695" customFormat="1" x14ac:dyDescent="0.2"/>
    <row r="14696" customFormat="1" x14ac:dyDescent="0.2"/>
    <row r="14697" customFormat="1" x14ac:dyDescent="0.2"/>
    <row r="14698" customFormat="1" x14ac:dyDescent="0.2"/>
    <row r="14699" customFormat="1" x14ac:dyDescent="0.2"/>
    <row r="14700" customFormat="1" x14ac:dyDescent="0.2"/>
    <row r="14701" customFormat="1" x14ac:dyDescent="0.2"/>
    <row r="14702" customFormat="1" x14ac:dyDescent="0.2"/>
    <row r="14703" customFormat="1" x14ac:dyDescent="0.2"/>
    <row r="14704" customFormat="1" x14ac:dyDescent="0.2"/>
    <row r="14705" customFormat="1" x14ac:dyDescent="0.2"/>
    <row r="14706" customFormat="1" x14ac:dyDescent="0.2"/>
    <row r="14707" customFormat="1" x14ac:dyDescent="0.2"/>
    <row r="14708" customFormat="1" x14ac:dyDescent="0.2"/>
    <row r="14709" customFormat="1" x14ac:dyDescent="0.2"/>
    <row r="14710" customFormat="1" x14ac:dyDescent="0.2"/>
    <row r="14711" customFormat="1" x14ac:dyDescent="0.2"/>
    <row r="14712" customFormat="1" x14ac:dyDescent="0.2"/>
    <row r="14713" customFormat="1" x14ac:dyDescent="0.2"/>
    <row r="14714" customFormat="1" x14ac:dyDescent="0.2"/>
    <row r="14715" customFormat="1" x14ac:dyDescent="0.2"/>
    <row r="14716" customFormat="1" x14ac:dyDescent="0.2"/>
    <row r="14717" customFormat="1" x14ac:dyDescent="0.2"/>
    <row r="14718" customFormat="1" x14ac:dyDescent="0.2"/>
    <row r="14719" customFormat="1" x14ac:dyDescent="0.2"/>
    <row r="14720" customFormat="1" x14ac:dyDescent="0.2"/>
    <row r="14721" customFormat="1" x14ac:dyDescent="0.2"/>
    <row r="14722" customFormat="1" x14ac:dyDescent="0.2"/>
    <row r="14723" customFormat="1" x14ac:dyDescent="0.2"/>
    <row r="14724" customFormat="1" x14ac:dyDescent="0.2"/>
    <row r="14725" customFormat="1" x14ac:dyDescent="0.2"/>
    <row r="14726" customFormat="1" x14ac:dyDescent="0.2"/>
    <row r="14727" customFormat="1" x14ac:dyDescent="0.2"/>
    <row r="14728" customFormat="1" x14ac:dyDescent="0.2"/>
    <row r="14729" customFormat="1" x14ac:dyDescent="0.2"/>
    <row r="14730" customFormat="1" x14ac:dyDescent="0.2"/>
    <row r="14731" customFormat="1" x14ac:dyDescent="0.2"/>
    <row r="14732" customFormat="1" x14ac:dyDescent="0.2"/>
    <row r="14733" customFormat="1" x14ac:dyDescent="0.2"/>
    <row r="14734" customFormat="1" x14ac:dyDescent="0.2"/>
    <row r="14735" customFormat="1" x14ac:dyDescent="0.2"/>
    <row r="14736" customFormat="1" x14ac:dyDescent="0.2"/>
    <row r="14737" customFormat="1" x14ac:dyDescent="0.2"/>
    <row r="14738" customFormat="1" x14ac:dyDescent="0.2"/>
    <row r="14739" customFormat="1" x14ac:dyDescent="0.2"/>
    <row r="14740" customFormat="1" x14ac:dyDescent="0.2"/>
    <row r="14741" customFormat="1" x14ac:dyDescent="0.2"/>
    <row r="14742" customFormat="1" x14ac:dyDescent="0.2"/>
    <row r="14743" customFormat="1" x14ac:dyDescent="0.2"/>
    <row r="14744" customFormat="1" x14ac:dyDescent="0.2"/>
    <row r="14745" customFormat="1" x14ac:dyDescent="0.2"/>
    <row r="14746" customFormat="1" x14ac:dyDescent="0.2"/>
    <row r="14747" customFormat="1" x14ac:dyDescent="0.2"/>
    <row r="14748" customFormat="1" x14ac:dyDescent="0.2"/>
    <row r="14749" customFormat="1" x14ac:dyDescent="0.2"/>
    <row r="14750" customFormat="1" x14ac:dyDescent="0.2"/>
    <row r="14751" customFormat="1" x14ac:dyDescent="0.2"/>
    <row r="14752" customFormat="1" x14ac:dyDescent="0.2"/>
    <row r="14753" customFormat="1" x14ac:dyDescent="0.2"/>
    <row r="14754" customFormat="1" x14ac:dyDescent="0.2"/>
    <row r="14755" customFormat="1" x14ac:dyDescent="0.2"/>
    <row r="14756" customFormat="1" x14ac:dyDescent="0.2"/>
    <row r="14757" customFormat="1" x14ac:dyDescent="0.2"/>
    <row r="14758" customFormat="1" x14ac:dyDescent="0.2"/>
    <row r="14759" customFormat="1" x14ac:dyDescent="0.2"/>
    <row r="14760" customFormat="1" x14ac:dyDescent="0.2"/>
    <row r="14761" customFormat="1" x14ac:dyDescent="0.2"/>
    <row r="14762" customFormat="1" x14ac:dyDescent="0.2"/>
    <row r="14763" customFormat="1" x14ac:dyDescent="0.2"/>
    <row r="14764" customFormat="1" x14ac:dyDescent="0.2"/>
    <row r="14765" customFormat="1" x14ac:dyDescent="0.2"/>
    <row r="14766" customFormat="1" x14ac:dyDescent="0.2"/>
    <row r="14767" customFormat="1" x14ac:dyDescent="0.2"/>
    <row r="14768" customFormat="1" x14ac:dyDescent="0.2"/>
    <row r="14769" customFormat="1" x14ac:dyDescent="0.2"/>
    <row r="14770" customFormat="1" x14ac:dyDescent="0.2"/>
    <row r="14771" customFormat="1" x14ac:dyDescent="0.2"/>
    <row r="14772" customFormat="1" x14ac:dyDescent="0.2"/>
    <row r="14773" customFormat="1" x14ac:dyDescent="0.2"/>
    <row r="14774" customFormat="1" x14ac:dyDescent="0.2"/>
    <row r="14775" customFormat="1" x14ac:dyDescent="0.2"/>
    <row r="14776" customFormat="1" x14ac:dyDescent="0.2"/>
    <row r="14777" customFormat="1" x14ac:dyDescent="0.2"/>
    <row r="14778" customFormat="1" x14ac:dyDescent="0.2"/>
    <row r="14779" customFormat="1" x14ac:dyDescent="0.2"/>
    <row r="14780" customFormat="1" x14ac:dyDescent="0.2"/>
    <row r="14781" customFormat="1" x14ac:dyDescent="0.2"/>
    <row r="14782" customFormat="1" x14ac:dyDescent="0.2"/>
    <row r="14783" customFormat="1" x14ac:dyDescent="0.2"/>
    <row r="14784" customFormat="1" x14ac:dyDescent="0.2"/>
    <row r="14785" customFormat="1" x14ac:dyDescent="0.2"/>
    <row r="14786" customFormat="1" x14ac:dyDescent="0.2"/>
    <row r="14787" customFormat="1" x14ac:dyDescent="0.2"/>
    <row r="14788" customFormat="1" x14ac:dyDescent="0.2"/>
    <row r="14789" customFormat="1" x14ac:dyDescent="0.2"/>
    <row r="14790" customFormat="1" x14ac:dyDescent="0.2"/>
    <row r="14791" customFormat="1" x14ac:dyDescent="0.2"/>
    <row r="14792" customFormat="1" x14ac:dyDescent="0.2"/>
    <row r="14793" customFormat="1" x14ac:dyDescent="0.2"/>
    <row r="14794" customFormat="1" x14ac:dyDescent="0.2"/>
    <row r="14795" customFormat="1" x14ac:dyDescent="0.2"/>
    <row r="14796" customFormat="1" x14ac:dyDescent="0.2"/>
    <row r="14797" customFormat="1" x14ac:dyDescent="0.2"/>
    <row r="14798" customFormat="1" x14ac:dyDescent="0.2"/>
    <row r="14799" customFormat="1" x14ac:dyDescent="0.2"/>
    <row r="14800" customFormat="1" x14ac:dyDescent="0.2"/>
    <row r="14801" customFormat="1" x14ac:dyDescent="0.2"/>
    <row r="14802" customFormat="1" x14ac:dyDescent="0.2"/>
    <row r="14803" customFormat="1" x14ac:dyDescent="0.2"/>
    <row r="14804" customFormat="1" x14ac:dyDescent="0.2"/>
    <row r="14805" customFormat="1" x14ac:dyDescent="0.2"/>
    <row r="14806" customFormat="1" x14ac:dyDescent="0.2"/>
    <row r="14807" customFormat="1" x14ac:dyDescent="0.2"/>
    <row r="14808" customFormat="1" x14ac:dyDescent="0.2"/>
    <row r="14809" customFormat="1" x14ac:dyDescent="0.2"/>
    <row r="14810" customFormat="1" x14ac:dyDescent="0.2"/>
    <row r="14811" customFormat="1" x14ac:dyDescent="0.2"/>
    <row r="14812" customFormat="1" x14ac:dyDescent="0.2"/>
    <row r="14813" customFormat="1" x14ac:dyDescent="0.2"/>
    <row r="14814" customFormat="1" x14ac:dyDescent="0.2"/>
    <row r="14815" customFormat="1" x14ac:dyDescent="0.2"/>
    <row r="14816" customFormat="1" x14ac:dyDescent="0.2"/>
    <row r="14817" customFormat="1" x14ac:dyDescent="0.2"/>
    <row r="14818" customFormat="1" x14ac:dyDescent="0.2"/>
    <row r="14819" customFormat="1" x14ac:dyDescent="0.2"/>
    <row r="14820" customFormat="1" x14ac:dyDescent="0.2"/>
    <row r="14821" customFormat="1" x14ac:dyDescent="0.2"/>
    <row r="14822" customFormat="1" x14ac:dyDescent="0.2"/>
    <row r="14823" customFormat="1" x14ac:dyDescent="0.2"/>
    <row r="14824" customFormat="1" x14ac:dyDescent="0.2"/>
    <row r="14825" customFormat="1" x14ac:dyDescent="0.2"/>
    <row r="14826" customFormat="1" x14ac:dyDescent="0.2"/>
    <row r="14827" customFormat="1" x14ac:dyDescent="0.2"/>
    <row r="14828" customFormat="1" x14ac:dyDescent="0.2"/>
    <row r="14829" customFormat="1" x14ac:dyDescent="0.2"/>
    <row r="14830" customFormat="1" x14ac:dyDescent="0.2"/>
    <row r="14831" customFormat="1" x14ac:dyDescent="0.2"/>
    <row r="14832" customFormat="1" x14ac:dyDescent="0.2"/>
    <row r="14833" customFormat="1" x14ac:dyDescent="0.2"/>
    <row r="14834" customFormat="1" x14ac:dyDescent="0.2"/>
    <row r="14835" customFormat="1" x14ac:dyDescent="0.2"/>
    <row r="14836" customFormat="1" x14ac:dyDescent="0.2"/>
    <row r="14837" customFormat="1" x14ac:dyDescent="0.2"/>
    <row r="14838" customFormat="1" x14ac:dyDescent="0.2"/>
    <row r="14839" customFormat="1" x14ac:dyDescent="0.2"/>
    <row r="14840" customFormat="1" x14ac:dyDescent="0.2"/>
    <row r="14841" customFormat="1" x14ac:dyDescent="0.2"/>
    <row r="14842" customFormat="1" x14ac:dyDescent="0.2"/>
    <row r="14843" customFormat="1" x14ac:dyDescent="0.2"/>
    <row r="14844" customFormat="1" x14ac:dyDescent="0.2"/>
    <row r="14845" customFormat="1" x14ac:dyDescent="0.2"/>
    <row r="14846" customFormat="1" x14ac:dyDescent="0.2"/>
    <row r="14847" customFormat="1" x14ac:dyDescent="0.2"/>
    <row r="14848" customFormat="1" x14ac:dyDescent="0.2"/>
    <row r="14849" customFormat="1" x14ac:dyDescent="0.2"/>
    <row r="14850" customFormat="1" x14ac:dyDescent="0.2"/>
    <row r="14851" customFormat="1" x14ac:dyDescent="0.2"/>
    <row r="14852" customFormat="1" x14ac:dyDescent="0.2"/>
    <row r="14853" customFormat="1" x14ac:dyDescent="0.2"/>
    <row r="14854" customFormat="1" x14ac:dyDescent="0.2"/>
    <row r="14855" customFormat="1" x14ac:dyDescent="0.2"/>
    <row r="14856" customFormat="1" x14ac:dyDescent="0.2"/>
    <row r="14857" customFormat="1" x14ac:dyDescent="0.2"/>
    <row r="14858" customFormat="1" x14ac:dyDescent="0.2"/>
    <row r="14859" customFormat="1" x14ac:dyDescent="0.2"/>
    <row r="14860" customFormat="1" x14ac:dyDescent="0.2"/>
    <row r="14861" customFormat="1" x14ac:dyDescent="0.2"/>
    <row r="14862" customFormat="1" x14ac:dyDescent="0.2"/>
    <row r="14863" customFormat="1" x14ac:dyDescent="0.2"/>
    <row r="14864" customFormat="1" x14ac:dyDescent="0.2"/>
    <row r="14865" customFormat="1" x14ac:dyDescent="0.2"/>
    <row r="14866" customFormat="1" x14ac:dyDescent="0.2"/>
    <row r="14867" customFormat="1" x14ac:dyDescent="0.2"/>
    <row r="14868" customFormat="1" x14ac:dyDescent="0.2"/>
    <row r="14869" customFormat="1" x14ac:dyDescent="0.2"/>
    <row r="14870" customFormat="1" x14ac:dyDescent="0.2"/>
    <row r="14871" customFormat="1" x14ac:dyDescent="0.2"/>
    <row r="14872" customFormat="1" x14ac:dyDescent="0.2"/>
    <row r="14873" customFormat="1" x14ac:dyDescent="0.2"/>
    <row r="14874" customFormat="1" x14ac:dyDescent="0.2"/>
    <row r="14875" customFormat="1" x14ac:dyDescent="0.2"/>
    <row r="14876" customFormat="1" x14ac:dyDescent="0.2"/>
    <row r="14877" customFormat="1" x14ac:dyDescent="0.2"/>
    <row r="14878" customFormat="1" x14ac:dyDescent="0.2"/>
    <row r="14879" customFormat="1" x14ac:dyDescent="0.2"/>
    <row r="14880" customFormat="1" x14ac:dyDescent="0.2"/>
    <row r="14881" customFormat="1" x14ac:dyDescent="0.2"/>
    <row r="14882" customFormat="1" x14ac:dyDescent="0.2"/>
    <row r="14883" customFormat="1" x14ac:dyDescent="0.2"/>
    <row r="14884" customFormat="1" x14ac:dyDescent="0.2"/>
    <row r="14885" customFormat="1" x14ac:dyDescent="0.2"/>
    <row r="14886" customFormat="1" x14ac:dyDescent="0.2"/>
    <row r="14887" customFormat="1" x14ac:dyDescent="0.2"/>
    <row r="14888" customFormat="1" x14ac:dyDescent="0.2"/>
    <row r="14889" customFormat="1" x14ac:dyDescent="0.2"/>
    <row r="14890" customFormat="1" x14ac:dyDescent="0.2"/>
    <row r="14891" customFormat="1" x14ac:dyDescent="0.2"/>
    <row r="14892" customFormat="1" x14ac:dyDescent="0.2"/>
    <row r="14893" customFormat="1" x14ac:dyDescent="0.2"/>
    <row r="14894" customFormat="1" x14ac:dyDescent="0.2"/>
    <row r="14895" customFormat="1" x14ac:dyDescent="0.2"/>
    <row r="14896" customFormat="1" x14ac:dyDescent="0.2"/>
    <row r="14897" customFormat="1" x14ac:dyDescent="0.2"/>
    <row r="14898" customFormat="1" x14ac:dyDescent="0.2"/>
    <row r="14899" customFormat="1" x14ac:dyDescent="0.2"/>
    <row r="14900" customFormat="1" x14ac:dyDescent="0.2"/>
    <row r="14901" customFormat="1" x14ac:dyDescent="0.2"/>
    <row r="14902" customFormat="1" x14ac:dyDescent="0.2"/>
    <row r="14903" customFormat="1" x14ac:dyDescent="0.2"/>
    <row r="14904" customFormat="1" x14ac:dyDescent="0.2"/>
    <row r="14905" customFormat="1" x14ac:dyDescent="0.2"/>
    <row r="14906" customFormat="1" x14ac:dyDescent="0.2"/>
    <row r="14907" customFormat="1" x14ac:dyDescent="0.2"/>
    <row r="14908" customFormat="1" x14ac:dyDescent="0.2"/>
    <row r="14909" customFormat="1" x14ac:dyDescent="0.2"/>
    <row r="14910" customFormat="1" x14ac:dyDescent="0.2"/>
    <row r="14911" customFormat="1" x14ac:dyDescent="0.2"/>
    <row r="14912" customFormat="1" x14ac:dyDescent="0.2"/>
    <row r="14913" customFormat="1" x14ac:dyDescent="0.2"/>
    <row r="14914" customFormat="1" x14ac:dyDescent="0.2"/>
    <row r="14915" customFormat="1" x14ac:dyDescent="0.2"/>
    <row r="14916" customFormat="1" x14ac:dyDescent="0.2"/>
    <row r="14917" customFormat="1" x14ac:dyDescent="0.2"/>
    <row r="14918" customFormat="1" x14ac:dyDescent="0.2"/>
    <row r="14919" customFormat="1" x14ac:dyDescent="0.2"/>
    <row r="14920" customFormat="1" x14ac:dyDescent="0.2"/>
    <row r="14921" customFormat="1" x14ac:dyDescent="0.2"/>
    <row r="14922" customFormat="1" x14ac:dyDescent="0.2"/>
    <row r="14923" customFormat="1" x14ac:dyDescent="0.2"/>
    <row r="14924" customFormat="1" x14ac:dyDescent="0.2"/>
    <row r="14925" customFormat="1" x14ac:dyDescent="0.2"/>
    <row r="14926" customFormat="1" x14ac:dyDescent="0.2"/>
    <row r="14927" customFormat="1" x14ac:dyDescent="0.2"/>
    <row r="14928" customFormat="1" x14ac:dyDescent="0.2"/>
    <row r="14929" customFormat="1" x14ac:dyDescent="0.2"/>
    <row r="14930" customFormat="1" x14ac:dyDescent="0.2"/>
    <row r="14931" customFormat="1" x14ac:dyDescent="0.2"/>
    <row r="14932" customFormat="1" x14ac:dyDescent="0.2"/>
    <row r="14933" customFormat="1" x14ac:dyDescent="0.2"/>
    <row r="14934" customFormat="1" x14ac:dyDescent="0.2"/>
    <row r="14935" customFormat="1" x14ac:dyDescent="0.2"/>
    <row r="14936" customFormat="1" x14ac:dyDescent="0.2"/>
    <row r="14937" customFormat="1" x14ac:dyDescent="0.2"/>
    <row r="14938" customFormat="1" x14ac:dyDescent="0.2"/>
    <row r="14939" customFormat="1" x14ac:dyDescent="0.2"/>
    <row r="14940" customFormat="1" x14ac:dyDescent="0.2"/>
    <row r="14941" customFormat="1" x14ac:dyDescent="0.2"/>
    <row r="14942" customFormat="1" x14ac:dyDescent="0.2"/>
    <row r="14943" customFormat="1" x14ac:dyDescent="0.2"/>
    <row r="14944" customFormat="1" x14ac:dyDescent="0.2"/>
    <row r="14945" customFormat="1" x14ac:dyDescent="0.2"/>
    <row r="14946" customFormat="1" x14ac:dyDescent="0.2"/>
    <row r="14947" customFormat="1" x14ac:dyDescent="0.2"/>
    <row r="14948" customFormat="1" x14ac:dyDescent="0.2"/>
    <row r="14949" customFormat="1" x14ac:dyDescent="0.2"/>
    <row r="14950" customFormat="1" x14ac:dyDescent="0.2"/>
    <row r="14951" customFormat="1" x14ac:dyDescent="0.2"/>
    <row r="14952" customFormat="1" x14ac:dyDescent="0.2"/>
    <row r="14953" customFormat="1" x14ac:dyDescent="0.2"/>
    <row r="14954" customFormat="1" x14ac:dyDescent="0.2"/>
    <row r="14955" customFormat="1" x14ac:dyDescent="0.2"/>
    <row r="14956" customFormat="1" x14ac:dyDescent="0.2"/>
    <row r="14957" customFormat="1" x14ac:dyDescent="0.2"/>
    <row r="14958" customFormat="1" x14ac:dyDescent="0.2"/>
    <row r="14959" customFormat="1" x14ac:dyDescent="0.2"/>
    <row r="14960" customFormat="1" x14ac:dyDescent="0.2"/>
    <row r="14961" customFormat="1" x14ac:dyDescent="0.2"/>
    <row r="14962" customFormat="1" x14ac:dyDescent="0.2"/>
    <row r="14963" customFormat="1" x14ac:dyDescent="0.2"/>
    <row r="14964" customFormat="1" x14ac:dyDescent="0.2"/>
    <row r="14965" customFormat="1" x14ac:dyDescent="0.2"/>
    <row r="14966" customFormat="1" x14ac:dyDescent="0.2"/>
    <row r="14967" customFormat="1" x14ac:dyDescent="0.2"/>
    <row r="14968" customFormat="1" x14ac:dyDescent="0.2"/>
    <row r="14969" customFormat="1" x14ac:dyDescent="0.2"/>
    <row r="14970" customFormat="1" x14ac:dyDescent="0.2"/>
    <row r="14971" customFormat="1" x14ac:dyDescent="0.2"/>
    <row r="14972" customFormat="1" x14ac:dyDescent="0.2"/>
    <row r="14973" customFormat="1" x14ac:dyDescent="0.2"/>
    <row r="14974" customFormat="1" x14ac:dyDescent="0.2"/>
    <row r="14975" customFormat="1" x14ac:dyDescent="0.2"/>
    <row r="14976" customFormat="1" x14ac:dyDescent="0.2"/>
    <row r="14977" customFormat="1" x14ac:dyDescent="0.2"/>
    <row r="14978" customFormat="1" x14ac:dyDescent="0.2"/>
    <row r="14979" customFormat="1" x14ac:dyDescent="0.2"/>
    <row r="14980" customFormat="1" x14ac:dyDescent="0.2"/>
    <row r="14981" customFormat="1" x14ac:dyDescent="0.2"/>
    <row r="14982" customFormat="1" x14ac:dyDescent="0.2"/>
    <row r="14983" customFormat="1" x14ac:dyDescent="0.2"/>
    <row r="14984" customFormat="1" x14ac:dyDescent="0.2"/>
    <row r="14985" customFormat="1" x14ac:dyDescent="0.2"/>
    <row r="14986" customFormat="1" x14ac:dyDescent="0.2"/>
    <row r="14987" customFormat="1" x14ac:dyDescent="0.2"/>
    <row r="14988" customFormat="1" x14ac:dyDescent="0.2"/>
    <row r="14989" customFormat="1" x14ac:dyDescent="0.2"/>
    <row r="14990" customFormat="1" x14ac:dyDescent="0.2"/>
    <row r="14991" customFormat="1" x14ac:dyDescent="0.2"/>
    <row r="14992" customFormat="1" x14ac:dyDescent="0.2"/>
    <row r="14993" customFormat="1" x14ac:dyDescent="0.2"/>
    <row r="14994" customFormat="1" x14ac:dyDescent="0.2"/>
    <row r="14995" customFormat="1" x14ac:dyDescent="0.2"/>
    <row r="14996" customFormat="1" x14ac:dyDescent="0.2"/>
    <row r="14997" customFormat="1" x14ac:dyDescent="0.2"/>
    <row r="14998" customFormat="1" x14ac:dyDescent="0.2"/>
    <row r="14999" customFormat="1" x14ac:dyDescent="0.2"/>
    <row r="15000" customFormat="1" x14ac:dyDescent="0.2"/>
    <row r="15001" customFormat="1" x14ac:dyDescent="0.2"/>
    <row r="15002" customFormat="1" x14ac:dyDescent="0.2"/>
    <row r="15003" customFormat="1" x14ac:dyDescent="0.2"/>
    <row r="15004" customFormat="1" x14ac:dyDescent="0.2"/>
    <row r="15005" customFormat="1" x14ac:dyDescent="0.2"/>
    <row r="15006" customFormat="1" x14ac:dyDescent="0.2"/>
    <row r="15007" customFormat="1" x14ac:dyDescent="0.2"/>
    <row r="15008" customFormat="1" x14ac:dyDescent="0.2"/>
    <row r="15009" customFormat="1" x14ac:dyDescent="0.2"/>
    <row r="15010" customFormat="1" x14ac:dyDescent="0.2"/>
    <row r="15011" customFormat="1" x14ac:dyDescent="0.2"/>
    <row r="15012" customFormat="1" x14ac:dyDescent="0.2"/>
    <row r="15013" customFormat="1" x14ac:dyDescent="0.2"/>
    <row r="15014" customFormat="1" x14ac:dyDescent="0.2"/>
    <row r="15015" customFormat="1" x14ac:dyDescent="0.2"/>
    <row r="15016" customFormat="1" x14ac:dyDescent="0.2"/>
    <row r="15017" customFormat="1" x14ac:dyDescent="0.2"/>
    <row r="15018" customFormat="1" x14ac:dyDescent="0.2"/>
    <row r="15019" customFormat="1" x14ac:dyDescent="0.2"/>
    <row r="15020" customFormat="1" x14ac:dyDescent="0.2"/>
    <row r="15021" customFormat="1" x14ac:dyDescent="0.2"/>
    <row r="15022" customFormat="1" x14ac:dyDescent="0.2"/>
    <row r="15023" customFormat="1" x14ac:dyDescent="0.2"/>
    <row r="15024" customFormat="1" x14ac:dyDescent="0.2"/>
    <row r="15025" customFormat="1" x14ac:dyDescent="0.2"/>
    <row r="15026" customFormat="1" x14ac:dyDescent="0.2"/>
    <row r="15027" customFormat="1" x14ac:dyDescent="0.2"/>
    <row r="15028" customFormat="1" x14ac:dyDescent="0.2"/>
    <row r="15029" customFormat="1" x14ac:dyDescent="0.2"/>
    <row r="15030" customFormat="1" x14ac:dyDescent="0.2"/>
    <row r="15031" customFormat="1" x14ac:dyDescent="0.2"/>
    <row r="15032" customFormat="1" x14ac:dyDescent="0.2"/>
    <row r="15033" customFormat="1" x14ac:dyDescent="0.2"/>
    <row r="15034" customFormat="1" x14ac:dyDescent="0.2"/>
    <row r="15035" customFormat="1" x14ac:dyDescent="0.2"/>
    <row r="15036" customFormat="1" x14ac:dyDescent="0.2"/>
    <row r="15037" customFormat="1" x14ac:dyDescent="0.2"/>
    <row r="15038" customFormat="1" x14ac:dyDescent="0.2"/>
    <row r="15039" customFormat="1" x14ac:dyDescent="0.2"/>
    <row r="15040" customFormat="1" x14ac:dyDescent="0.2"/>
    <row r="15041" customFormat="1" x14ac:dyDescent="0.2"/>
    <row r="15042" customFormat="1" x14ac:dyDescent="0.2"/>
    <row r="15043" customFormat="1" x14ac:dyDescent="0.2"/>
    <row r="15044" customFormat="1" x14ac:dyDescent="0.2"/>
    <row r="15045" customFormat="1" x14ac:dyDescent="0.2"/>
    <row r="15046" customFormat="1" x14ac:dyDescent="0.2"/>
    <row r="15047" customFormat="1" x14ac:dyDescent="0.2"/>
    <row r="15048" customFormat="1" x14ac:dyDescent="0.2"/>
    <row r="15049" customFormat="1" x14ac:dyDescent="0.2"/>
    <row r="15050" customFormat="1" x14ac:dyDescent="0.2"/>
    <row r="15051" customFormat="1" x14ac:dyDescent="0.2"/>
    <row r="15052" customFormat="1" x14ac:dyDescent="0.2"/>
    <row r="15053" customFormat="1" x14ac:dyDescent="0.2"/>
    <row r="15054" customFormat="1" x14ac:dyDescent="0.2"/>
    <row r="15055" customFormat="1" x14ac:dyDescent="0.2"/>
    <row r="15056" customFormat="1" x14ac:dyDescent="0.2"/>
    <row r="15057" customFormat="1" x14ac:dyDescent="0.2"/>
    <row r="15058" customFormat="1" x14ac:dyDescent="0.2"/>
    <row r="15059" customFormat="1" x14ac:dyDescent="0.2"/>
    <row r="15060" customFormat="1" x14ac:dyDescent="0.2"/>
    <row r="15061" customFormat="1" x14ac:dyDescent="0.2"/>
    <row r="15062" customFormat="1" x14ac:dyDescent="0.2"/>
    <row r="15063" customFormat="1" x14ac:dyDescent="0.2"/>
    <row r="15064" customFormat="1" x14ac:dyDescent="0.2"/>
    <row r="15065" customFormat="1" x14ac:dyDescent="0.2"/>
    <row r="15066" customFormat="1" x14ac:dyDescent="0.2"/>
    <row r="15067" customFormat="1" x14ac:dyDescent="0.2"/>
    <row r="15068" customFormat="1" x14ac:dyDescent="0.2"/>
    <row r="15069" customFormat="1" x14ac:dyDescent="0.2"/>
    <row r="15070" customFormat="1" x14ac:dyDescent="0.2"/>
    <row r="15071" customFormat="1" x14ac:dyDescent="0.2"/>
    <row r="15072" customFormat="1" x14ac:dyDescent="0.2"/>
    <row r="15073" customFormat="1" x14ac:dyDescent="0.2"/>
    <row r="15074" customFormat="1" x14ac:dyDescent="0.2"/>
    <row r="15075" customFormat="1" x14ac:dyDescent="0.2"/>
    <row r="15076" customFormat="1" x14ac:dyDescent="0.2"/>
    <row r="15077" customFormat="1" x14ac:dyDescent="0.2"/>
    <row r="15078" customFormat="1" x14ac:dyDescent="0.2"/>
    <row r="15079" customFormat="1" x14ac:dyDescent="0.2"/>
    <row r="15080" customFormat="1" x14ac:dyDescent="0.2"/>
    <row r="15081" customFormat="1" x14ac:dyDescent="0.2"/>
    <row r="15082" customFormat="1" x14ac:dyDescent="0.2"/>
    <row r="15083" customFormat="1" x14ac:dyDescent="0.2"/>
    <row r="15084" customFormat="1" x14ac:dyDescent="0.2"/>
    <row r="15085" customFormat="1" x14ac:dyDescent="0.2"/>
    <row r="15086" customFormat="1" x14ac:dyDescent="0.2"/>
    <row r="15087" customFormat="1" x14ac:dyDescent="0.2"/>
    <row r="15088" customFormat="1" x14ac:dyDescent="0.2"/>
    <row r="15089" customFormat="1" x14ac:dyDescent="0.2"/>
    <row r="15090" customFormat="1" x14ac:dyDescent="0.2"/>
    <row r="15091" customFormat="1" x14ac:dyDescent="0.2"/>
    <row r="15092" customFormat="1" x14ac:dyDescent="0.2"/>
    <row r="15093" customFormat="1" x14ac:dyDescent="0.2"/>
    <row r="15094" customFormat="1" x14ac:dyDescent="0.2"/>
    <row r="15095" customFormat="1" x14ac:dyDescent="0.2"/>
    <row r="15096" customFormat="1" x14ac:dyDescent="0.2"/>
    <row r="15097" customFormat="1" x14ac:dyDescent="0.2"/>
    <row r="15098" customFormat="1" x14ac:dyDescent="0.2"/>
    <row r="15099" customFormat="1" x14ac:dyDescent="0.2"/>
    <row r="15100" customFormat="1" x14ac:dyDescent="0.2"/>
    <row r="15101" customFormat="1" x14ac:dyDescent="0.2"/>
    <row r="15102" customFormat="1" x14ac:dyDescent="0.2"/>
    <row r="15103" customFormat="1" x14ac:dyDescent="0.2"/>
    <row r="15104" customFormat="1" x14ac:dyDescent="0.2"/>
    <row r="15105" customFormat="1" x14ac:dyDescent="0.2"/>
    <row r="15106" customFormat="1" x14ac:dyDescent="0.2"/>
    <row r="15107" customFormat="1" x14ac:dyDescent="0.2"/>
    <row r="15108" customFormat="1" x14ac:dyDescent="0.2"/>
    <row r="15109" customFormat="1" x14ac:dyDescent="0.2"/>
    <row r="15110" customFormat="1" x14ac:dyDescent="0.2"/>
    <row r="15111" customFormat="1" x14ac:dyDescent="0.2"/>
    <row r="15112" customFormat="1" x14ac:dyDescent="0.2"/>
    <row r="15113" customFormat="1" x14ac:dyDescent="0.2"/>
    <row r="15114" customFormat="1" x14ac:dyDescent="0.2"/>
    <row r="15115" customFormat="1" x14ac:dyDescent="0.2"/>
    <row r="15116" customFormat="1" x14ac:dyDescent="0.2"/>
    <row r="15117" customFormat="1" x14ac:dyDescent="0.2"/>
    <row r="15118" customFormat="1" x14ac:dyDescent="0.2"/>
    <row r="15119" customFormat="1" x14ac:dyDescent="0.2"/>
    <row r="15120" customFormat="1" x14ac:dyDescent="0.2"/>
    <row r="15121" customFormat="1" x14ac:dyDescent="0.2"/>
    <row r="15122" customFormat="1" x14ac:dyDescent="0.2"/>
    <row r="15123" customFormat="1" x14ac:dyDescent="0.2"/>
    <row r="15124" customFormat="1" x14ac:dyDescent="0.2"/>
    <row r="15125" customFormat="1" x14ac:dyDescent="0.2"/>
    <row r="15126" customFormat="1" x14ac:dyDescent="0.2"/>
    <row r="15127" customFormat="1" x14ac:dyDescent="0.2"/>
    <row r="15128" customFormat="1" x14ac:dyDescent="0.2"/>
    <row r="15129" customFormat="1" x14ac:dyDescent="0.2"/>
    <row r="15130" customFormat="1" x14ac:dyDescent="0.2"/>
    <row r="15131" customFormat="1" x14ac:dyDescent="0.2"/>
    <row r="15132" customFormat="1" x14ac:dyDescent="0.2"/>
    <row r="15133" customFormat="1" x14ac:dyDescent="0.2"/>
    <row r="15134" customFormat="1" x14ac:dyDescent="0.2"/>
    <row r="15135" customFormat="1" x14ac:dyDescent="0.2"/>
    <row r="15136" customFormat="1" x14ac:dyDescent="0.2"/>
    <row r="15137" customFormat="1" x14ac:dyDescent="0.2"/>
    <row r="15138" customFormat="1" x14ac:dyDescent="0.2"/>
    <row r="15139" customFormat="1" x14ac:dyDescent="0.2"/>
    <row r="15140" customFormat="1" x14ac:dyDescent="0.2"/>
    <row r="15141" customFormat="1" x14ac:dyDescent="0.2"/>
    <row r="15142" customFormat="1" x14ac:dyDescent="0.2"/>
    <row r="15143" customFormat="1" x14ac:dyDescent="0.2"/>
    <row r="15144" customFormat="1" x14ac:dyDescent="0.2"/>
    <row r="15145" customFormat="1" x14ac:dyDescent="0.2"/>
    <row r="15146" customFormat="1" x14ac:dyDescent="0.2"/>
    <row r="15147" customFormat="1" x14ac:dyDescent="0.2"/>
    <row r="15148" customFormat="1" x14ac:dyDescent="0.2"/>
    <row r="15149" customFormat="1" x14ac:dyDescent="0.2"/>
    <row r="15150" customFormat="1" x14ac:dyDescent="0.2"/>
    <row r="15151" customFormat="1" x14ac:dyDescent="0.2"/>
    <row r="15152" customFormat="1" x14ac:dyDescent="0.2"/>
    <row r="15153" customFormat="1" x14ac:dyDescent="0.2"/>
    <row r="15154" customFormat="1" x14ac:dyDescent="0.2"/>
    <row r="15155" customFormat="1" x14ac:dyDescent="0.2"/>
    <row r="15156" customFormat="1" x14ac:dyDescent="0.2"/>
    <row r="15157" customFormat="1" x14ac:dyDescent="0.2"/>
    <row r="15158" customFormat="1" x14ac:dyDescent="0.2"/>
    <row r="15159" customFormat="1" x14ac:dyDescent="0.2"/>
    <row r="15160" customFormat="1" x14ac:dyDescent="0.2"/>
    <row r="15161" customFormat="1" x14ac:dyDescent="0.2"/>
    <row r="15162" customFormat="1" x14ac:dyDescent="0.2"/>
    <row r="15163" customFormat="1" x14ac:dyDescent="0.2"/>
    <row r="15164" customFormat="1" x14ac:dyDescent="0.2"/>
    <row r="15165" customFormat="1" x14ac:dyDescent="0.2"/>
    <row r="15166" customFormat="1" x14ac:dyDescent="0.2"/>
    <row r="15167" customFormat="1" x14ac:dyDescent="0.2"/>
    <row r="15168" customFormat="1" x14ac:dyDescent="0.2"/>
    <row r="15169" customFormat="1" x14ac:dyDescent="0.2"/>
    <row r="15170" customFormat="1" x14ac:dyDescent="0.2"/>
    <row r="15171" customFormat="1" x14ac:dyDescent="0.2"/>
    <row r="15172" customFormat="1" x14ac:dyDescent="0.2"/>
    <row r="15173" customFormat="1" x14ac:dyDescent="0.2"/>
    <row r="15174" customFormat="1" x14ac:dyDescent="0.2"/>
    <row r="15175" customFormat="1" x14ac:dyDescent="0.2"/>
    <row r="15176" customFormat="1" x14ac:dyDescent="0.2"/>
    <row r="15177" customFormat="1" x14ac:dyDescent="0.2"/>
    <row r="15178" customFormat="1" x14ac:dyDescent="0.2"/>
    <row r="15179" customFormat="1" x14ac:dyDescent="0.2"/>
    <row r="15180" customFormat="1" x14ac:dyDescent="0.2"/>
    <row r="15181" customFormat="1" x14ac:dyDescent="0.2"/>
    <row r="15182" customFormat="1" x14ac:dyDescent="0.2"/>
    <row r="15183" customFormat="1" x14ac:dyDescent="0.2"/>
    <row r="15184" customFormat="1" x14ac:dyDescent="0.2"/>
    <row r="15185" customFormat="1" x14ac:dyDescent="0.2"/>
    <row r="15186" customFormat="1" x14ac:dyDescent="0.2"/>
    <row r="15187" customFormat="1" x14ac:dyDescent="0.2"/>
    <row r="15188" customFormat="1" x14ac:dyDescent="0.2"/>
    <row r="15189" customFormat="1" x14ac:dyDescent="0.2"/>
    <row r="15190" customFormat="1" x14ac:dyDescent="0.2"/>
    <row r="15191" customFormat="1" x14ac:dyDescent="0.2"/>
    <row r="15192" customFormat="1" x14ac:dyDescent="0.2"/>
    <row r="15193" customFormat="1" x14ac:dyDescent="0.2"/>
    <row r="15194" customFormat="1" x14ac:dyDescent="0.2"/>
    <row r="15195" customFormat="1" x14ac:dyDescent="0.2"/>
    <row r="15196" customFormat="1" x14ac:dyDescent="0.2"/>
    <row r="15197" customFormat="1" x14ac:dyDescent="0.2"/>
    <row r="15198" customFormat="1" x14ac:dyDescent="0.2"/>
    <row r="15199" customFormat="1" x14ac:dyDescent="0.2"/>
    <row r="15200" customFormat="1" x14ac:dyDescent="0.2"/>
    <row r="15201" customFormat="1" x14ac:dyDescent="0.2"/>
    <row r="15202" customFormat="1" x14ac:dyDescent="0.2"/>
    <row r="15203" customFormat="1" x14ac:dyDescent="0.2"/>
    <row r="15204" customFormat="1" x14ac:dyDescent="0.2"/>
    <row r="15205" customFormat="1" x14ac:dyDescent="0.2"/>
    <row r="15206" customFormat="1" x14ac:dyDescent="0.2"/>
    <row r="15207" customFormat="1" x14ac:dyDescent="0.2"/>
    <row r="15208" customFormat="1" x14ac:dyDescent="0.2"/>
    <row r="15209" customFormat="1" x14ac:dyDescent="0.2"/>
    <row r="15210" customFormat="1" x14ac:dyDescent="0.2"/>
    <row r="15211" customFormat="1" x14ac:dyDescent="0.2"/>
    <row r="15212" customFormat="1" x14ac:dyDescent="0.2"/>
    <row r="15213" customFormat="1" x14ac:dyDescent="0.2"/>
    <row r="15214" customFormat="1" x14ac:dyDescent="0.2"/>
    <row r="15215" customFormat="1" x14ac:dyDescent="0.2"/>
    <row r="15216" customFormat="1" x14ac:dyDescent="0.2"/>
    <row r="15217" customFormat="1" x14ac:dyDescent="0.2"/>
    <row r="15218" customFormat="1" x14ac:dyDescent="0.2"/>
    <row r="15219" customFormat="1" x14ac:dyDescent="0.2"/>
    <row r="15220" customFormat="1" x14ac:dyDescent="0.2"/>
    <row r="15221" customFormat="1" x14ac:dyDescent="0.2"/>
    <row r="15222" customFormat="1" x14ac:dyDescent="0.2"/>
    <row r="15223" customFormat="1" x14ac:dyDescent="0.2"/>
    <row r="15224" customFormat="1" x14ac:dyDescent="0.2"/>
    <row r="15225" customFormat="1" x14ac:dyDescent="0.2"/>
    <row r="15226" customFormat="1" x14ac:dyDescent="0.2"/>
    <row r="15227" customFormat="1" x14ac:dyDescent="0.2"/>
    <row r="15228" customFormat="1" x14ac:dyDescent="0.2"/>
    <row r="15229" customFormat="1" x14ac:dyDescent="0.2"/>
    <row r="15230" customFormat="1" x14ac:dyDescent="0.2"/>
    <row r="15231" customFormat="1" x14ac:dyDescent="0.2"/>
    <row r="15232" customFormat="1" x14ac:dyDescent="0.2"/>
    <row r="15233" customFormat="1" x14ac:dyDescent="0.2"/>
    <row r="15234" customFormat="1" x14ac:dyDescent="0.2"/>
    <row r="15235" customFormat="1" x14ac:dyDescent="0.2"/>
    <row r="15236" customFormat="1" x14ac:dyDescent="0.2"/>
    <row r="15237" customFormat="1" x14ac:dyDescent="0.2"/>
    <row r="15238" customFormat="1" x14ac:dyDescent="0.2"/>
    <row r="15239" customFormat="1" x14ac:dyDescent="0.2"/>
    <row r="15240" customFormat="1" x14ac:dyDescent="0.2"/>
    <row r="15241" customFormat="1" x14ac:dyDescent="0.2"/>
    <row r="15242" customFormat="1" x14ac:dyDescent="0.2"/>
    <row r="15243" customFormat="1" x14ac:dyDescent="0.2"/>
    <row r="15244" customFormat="1" x14ac:dyDescent="0.2"/>
    <row r="15245" customFormat="1" x14ac:dyDescent="0.2"/>
    <row r="15246" customFormat="1" x14ac:dyDescent="0.2"/>
    <row r="15247" customFormat="1" x14ac:dyDescent="0.2"/>
    <row r="15248" customFormat="1" x14ac:dyDescent="0.2"/>
    <row r="15249" customFormat="1" x14ac:dyDescent="0.2"/>
    <row r="15250" customFormat="1" x14ac:dyDescent="0.2"/>
    <row r="15251" customFormat="1" x14ac:dyDescent="0.2"/>
    <row r="15252" customFormat="1" x14ac:dyDescent="0.2"/>
    <row r="15253" customFormat="1" x14ac:dyDescent="0.2"/>
    <row r="15254" customFormat="1" x14ac:dyDescent="0.2"/>
    <row r="15255" customFormat="1" x14ac:dyDescent="0.2"/>
    <row r="15256" customFormat="1" x14ac:dyDescent="0.2"/>
    <row r="15257" customFormat="1" x14ac:dyDescent="0.2"/>
    <row r="15258" customFormat="1" x14ac:dyDescent="0.2"/>
    <row r="15259" customFormat="1" x14ac:dyDescent="0.2"/>
    <row r="15260" customFormat="1" x14ac:dyDescent="0.2"/>
    <row r="15261" customFormat="1" x14ac:dyDescent="0.2"/>
    <row r="15262" customFormat="1" x14ac:dyDescent="0.2"/>
    <row r="15263" customFormat="1" x14ac:dyDescent="0.2"/>
    <row r="15264" customFormat="1" x14ac:dyDescent="0.2"/>
    <row r="15265" customFormat="1" x14ac:dyDescent="0.2"/>
    <row r="15266" customFormat="1" x14ac:dyDescent="0.2"/>
    <row r="15267" customFormat="1" x14ac:dyDescent="0.2"/>
    <row r="15268" customFormat="1" x14ac:dyDescent="0.2"/>
    <row r="15269" customFormat="1" x14ac:dyDescent="0.2"/>
    <row r="15270" customFormat="1" x14ac:dyDescent="0.2"/>
    <row r="15271" customFormat="1" x14ac:dyDescent="0.2"/>
    <row r="15272" customFormat="1" x14ac:dyDescent="0.2"/>
    <row r="15273" customFormat="1" x14ac:dyDescent="0.2"/>
    <row r="15274" customFormat="1" x14ac:dyDescent="0.2"/>
    <row r="15275" customFormat="1" x14ac:dyDescent="0.2"/>
    <row r="15276" customFormat="1" x14ac:dyDescent="0.2"/>
    <row r="15277" customFormat="1" x14ac:dyDescent="0.2"/>
    <row r="15278" customFormat="1" x14ac:dyDescent="0.2"/>
    <row r="15279" customFormat="1" x14ac:dyDescent="0.2"/>
    <row r="15280" customFormat="1" x14ac:dyDescent="0.2"/>
    <row r="15281" customFormat="1" x14ac:dyDescent="0.2"/>
    <row r="15282" customFormat="1" x14ac:dyDescent="0.2"/>
    <row r="15283" customFormat="1" x14ac:dyDescent="0.2"/>
    <row r="15284" customFormat="1" x14ac:dyDescent="0.2"/>
    <row r="15285" customFormat="1" x14ac:dyDescent="0.2"/>
    <row r="15286" customFormat="1" x14ac:dyDescent="0.2"/>
    <row r="15287" customFormat="1" x14ac:dyDescent="0.2"/>
    <row r="15288" customFormat="1" x14ac:dyDescent="0.2"/>
    <row r="15289" customFormat="1" x14ac:dyDescent="0.2"/>
    <row r="15290" customFormat="1" x14ac:dyDescent="0.2"/>
    <row r="15291" customFormat="1" x14ac:dyDescent="0.2"/>
    <row r="15292" customFormat="1" x14ac:dyDescent="0.2"/>
    <row r="15293" customFormat="1" x14ac:dyDescent="0.2"/>
    <row r="15294" customFormat="1" x14ac:dyDescent="0.2"/>
    <row r="15295" customFormat="1" x14ac:dyDescent="0.2"/>
    <row r="15296" customFormat="1" x14ac:dyDescent="0.2"/>
    <row r="15297" customFormat="1" x14ac:dyDescent="0.2"/>
    <row r="15298" customFormat="1" x14ac:dyDescent="0.2"/>
    <row r="15299" customFormat="1" x14ac:dyDescent="0.2"/>
    <row r="15300" customFormat="1" x14ac:dyDescent="0.2"/>
    <row r="15301" customFormat="1" x14ac:dyDescent="0.2"/>
    <row r="15302" customFormat="1" x14ac:dyDescent="0.2"/>
    <row r="15303" customFormat="1" x14ac:dyDescent="0.2"/>
    <row r="15304" customFormat="1" x14ac:dyDescent="0.2"/>
    <row r="15305" customFormat="1" x14ac:dyDescent="0.2"/>
    <row r="15306" customFormat="1" x14ac:dyDescent="0.2"/>
    <row r="15307" customFormat="1" x14ac:dyDescent="0.2"/>
    <row r="15308" customFormat="1" x14ac:dyDescent="0.2"/>
    <row r="15309" customFormat="1" x14ac:dyDescent="0.2"/>
    <row r="15310" customFormat="1" x14ac:dyDescent="0.2"/>
    <row r="15311" customFormat="1" x14ac:dyDescent="0.2"/>
    <row r="15312" customFormat="1" x14ac:dyDescent="0.2"/>
    <row r="15313" customFormat="1" x14ac:dyDescent="0.2"/>
    <row r="15314" customFormat="1" x14ac:dyDescent="0.2"/>
    <row r="15315" customFormat="1" x14ac:dyDescent="0.2"/>
    <row r="15316" customFormat="1" x14ac:dyDescent="0.2"/>
    <row r="15317" customFormat="1" x14ac:dyDescent="0.2"/>
    <row r="15318" customFormat="1" x14ac:dyDescent="0.2"/>
    <row r="15319" customFormat="1" x14ac:dyDescent="0.2"/>
    <row r="15320" customFormat="1" x14ac:dyDescent="0.2"/>
    <row r="15321" customFormat="1" x14ac:dyDescent="0.2"/>
    <row r="15322" customFormat="1" x14ac:dyDescent="0.2"/>
    <row r="15323" customFormat="1" x14ac:dyDescent="0.2"/>
    <row r="15324" customFormat="1" x14ac:dyDescent="0.2"/>
    <row r="15325" customFormat="1" x14ac:dyDescent="0.2"/>
    <row r="15326" customFormat="1" x14ac:dyDescent="0.2"/>
    <row r="15327" customFormat="1" x14ac:dyDescent="0.2"/>
    <row r="15328" customFormat="1" x14ac:dyDescent="0.2"/>
    <row r="15329" customFormat="1" x14ac:dyDescent="0.2"/>
    <row r="15330" customFormat="1" x14ac:dyDescent="0.2"/>
    <row r="15331" customFormat="1" x14ac:dyDescent="0.2"/>
    <row r="15332" customFormat="1" x14ac:dyDescent="0.2"/>
    <row r="15333" customFormat="1" x14ac:dyDescent="0.2"/>
    <row r="15334" customFormat="1" x14ac:dyDescent="0.2"/>
    <row r="15335" customFormat="1" x14ac:dyDescent="0.2"/>
    <row r="15336" customFormat="1" x14ac:dyDescent="0.2"/>
    <row r="15337" customFormat="1" x14ac:dyDescent="0.2"/>
    <row r="15338" customFormat="1" x14ac:dyDescent="0.2"/>
    <row r="15339" customFormat="1" x14ac:dyDescent="0.2"/>
    <row r="15340" customFormat="1" x14ac:dyDescent="0.2"/>
    <row r="15341" customFormat="1" x14ac:dyDescent="0.2"/>
    <row r="15342" customFormat="1" x14ac:dyDescent="0.2"/>
    <row r="15343" customFormat="1" x14ac:dyDescent="0.2"/>
    <row r="15344" customFormat="1" x14ac:dyDescent="0.2"/>
    <row r="15345" customFormat="1" x14ac:dyDescent="0.2"/>
    <row r="15346" customFormat="1" x14ac:dyDescent="0.2"/>
    <row r="15347" customFormat="1" x14ac:dyDescent="0.2"/>
    <row r="15348" customFormat="1" x14ac:dyDescent="0.2"/>
    <row r="15349" customFormat="1" x14ac:dyDescent="0.2"/>
    <row r="15350" customFormat="1" x14ac:dyDescent="0.2"/>
    <row r="15351" customFormat="1" x14ac:dyDescent="0.2"/>
    <row r="15352" customFormat="1" x14ac:dyDescent="0.2"/>
    <row r="15353" customFormat="1" x14ac:dyDescent="0.2"/>
    <row r="15354" customFormat="1" x14ac:dyDescent="0.2"/>
    <row r="15355" customFormat="1" x14ac:dyDescent="0.2"/>
    <row r="15356" customFormat="1" x14ac:dyDescent="0.2"/>
    <row r="15357" customFormat="1" x14ac:dyDescent="0.2"/>
    <row r="15358" customFormat="1" x14ac:dyDescent="0.2"/>
    <row r="15359" customFormat="1" x14ac:dyDescent="0.2"/>
    <row r="15360" customFormat="1" x14ac:dyDescent="0.2"/>
    <row r="15361" customFormat="1" x14ac:dyDescent="0.2"/>
    <row r="15362" customFormat="1" x14ac:dyDescent="0.2"/>
    <row r="15363" customFormat="1" x14ac:dyDescent="0.2"/>
    <row r="15364" customFormat="1" x14ac:dyDescent="0.2"/>
    <row r="15365" customFormat="1" x14ac:dyDescent="0.2"/>
    <row r="15366" customFormat="1" x14ac:dyDescent="0.2"/>
    <row r="15367" customFormat="1" x14ac:dyDescent="0.2"/>
    <row r="15368" customFormat="1" x14ac:dyDescent="0.2"/>
    <row r="15369" customFormat="1" x14ac:dyDescent="0.2"/>
    <row r="15370" customFormat="1" x14ac:dyDescent="0.2"/>
    <row r="15371" customFormat="1" x14ac:dyDescent="0.2"/>
    <row r="15372" customFormat="1" x14ac:dyDescent="0.2"/>
    <row r="15373" customFormat="1" x14ac:dyDescent="0.2"/>
    <row r="15374" customFormat="1" x14ac:dyDescent="0.2"/>
    <row r="15375" customFormat="1" x14ac:dyDescent="0.2"/>
    <row r="15376" customFormat="1" x14ac:dyDescent="0.2"/>
    <row r="15377" customFormat="1" x14ac:dyDescent="0.2"/>
    <row r="15378" customFormat="1" x14ac:dyDescent="0.2"/>
    <row r="15379" customFormat="1" x14ac:dyDescent="0.2"/>
    <row r="15380" customFormat="1" x14ac:dyDescent="0.2"/>
    <row r="15381" customFormat="1" x14ac:dyDescent="0.2"/>
    <row r="15382" customFormat="1" x14ac:dyDescent="0.2"/>
    <row r="15383" customFormat="1" x14ac:dyDescent="0.2"/>
    <row r="15384" customFormat="1" x14ac:dyDescent="0.2"/>
    <row r="15385" customFormat="1" x14ac:dyDescent="0.2"/>
    <row r="15386" customFormat="1" x14ac:dyDescent="0.2"/>
    <row r="15387" customFormat="1" x14ac:dyDescent="0.2"/>
    <row r="15388" customFormat="1" x14ac:dyDescent="0.2"/>
    <row r="15389" customFormat="1" x14ac:dyDescent="0.2"/>
    <row r="15390" customFormat="1" x14ac:dyDescent="0.2"/>
    <row r="15391" customFormat="1" x14ac:dyDescent="0.2"/>
    <row r="15392" customFormat="1" x14ac:dyDescent="0.2"/>
    <row r="15393" customFormat="1" x14ac:dyDescent="0.2"/>
    <row r="15394" customFormat="1" x14ac:dyDescent="0.2"/>
    <row r="15395" customFormat="1" x14ac:dyDescent="0.2"/>
    <row r="15396" customFormat="1" x14ac:dyDescent="0.2"/>
    <row r="15397" customFormat="1" x14ac:dyDescent="0.2"/>
    <row r="15398" customFormat="1" x14ac:dyDescent="0.2"/>
    <row r="15399" customFormat="1" x14ac:dyDescent="0.2"/>
    <row r="15400" customFormat="1" x14ac:dyDescent="0.2"/>
    <row r="15401" customFormat="1" x14ac:dyDescent="0.2"/>
    <row r="15402" customFormat="1" x14ac:dyDescent="0.2"/>
    <row r="15403" customFormat="1" x14ac:dyDescent="0.2"/>
    <row r="15404" customFormat="1" x14ac:dyDescent="0.2"/>
    <row r="15405" customFormat="1" x14ac:dyDescent="0.2"/>
    <row r="15406" customFormat="1" x14ac:dyDescent="0.2"/>
    <row r="15407" customFormat="1" x14ac:dyDescent="0.2"/>
    <row r="15408" customFormat="1" x14ac:dyDescent="0.2"/>
    <row r="15409" customFormat="1" x14ac:dyDescent="0.2"/>
    <row r="15410" customFormat="1" x14ac:dyDescent="0.2"/>
    <row r="15411" customFormat="1" x14ac:dyDescent="0.2"/>
    <row r="15412" customFormat="1" x14ac:dyDescent="0.2"/>
    <row r="15413" customFormat="1" x14ac:dyDescent="0.2"/>
    <row r="15414" customFormat="1" x14ac:dyDescent="0.2"/>
    <row r="15415" customFormat="1" x14ac:dyDescent="0.2"/>
    <row r="15416" customFormat="1" x14ac:dyDescent="0.2"/>
    <row r="15417" customFormat="1" x14ac:dyDescent="0.2"/>
    <row r="15418" customFormat="1" x14ac:dyDescent="0.2"/>
    <row r="15419" customFormat="1" x14ac:dyDescent="0.2"/>
    <row r="15420" customFormat="1" x14ac:dyDescent="0.2"/>
    <row r="15421" customFormat="1" x14ac:dyDescent="0.2"/>
    <row r="15422" customFormat="1" x14ac:dyDescent="0.2"/>
    <row r="15423" customFormat="1" x14ac:dyDescent="0.2"/>
    <row r="15424" customFormat="1" x14ac:dyDescent="0.2"/>
    <row r="15425" customFormat="1" x14ac:dyDescent="0.2"/>
    <row r="15426" customFormat="1" x14ac:dyDescent="0.2"/>
    <row r="15427" customFormat="1" x14ac:dyDescent="0.2"/>
    <row r="15428" customFormat="1" x14ac:dyDescent="0.2"/>
    <row r="15429" customFormat="1" x14ac:dyDescent="0.2"/>
    <row r="15430" customFormat="1" x14ac:dyDescent="0.2"/>
    <row r="15431" customFormat="1" x14ac:dyDescent="0.2"/>
    <row r="15432" customFormat="1" x14ac:dyDescent="0.2"/>
    <row r="15433" customFormat="1" x14ac:dyDescent="0.2"/>
    <row r="15434" customFormat="1" x14ac:dyDescent="0.2"/>
    <row r="15435" customFormat="1" x14ac:dyDescent="0.2"/>
    <row r="15436" customFormat="1" x14ac:dyDescent="0.2"/>
    <row r="15437" customFormat="1" x14ac:dyDescent="0.2"/>
    <row r="15438" customFormat="1" x14ac:dyDescent="0.2"/>
    <row r="15439" customFormat="1" x14ac:dyDescent="0.2"/>
    <row r="15440" customFormat="1" x14ac:dyDescent="0.2"/>
    <row r="15441" customFormat="1" x14ac:dyDescent="0.2"/>
    <row r="15442" customFormat="1" x14ac:dyDescent="0.2"/>
    <row r="15443" customFormat="1" x14ac:dyDescent="0.2"/>
    <row r="15444" customFormat="1" x14ac:dyDescent="0.2"/>
    <row r="15445" customFormat="1" x14ac:dyDescent="0.2"/>
    <row r="15446" customFormat="1" x14ac:dyDescent="0.2"/>
    <row r="15447" customFormat="1" x14ac:dyDescent="0.2"/>
    <row r="15448" customFormat="1" x14ac:dyDescent="0.2"/>
    <row r="15449" customFormat="1" x14ac:dyDescent="0.2"/>
    <row r="15450" customFormat="1" x14ac:dyDescent="0.2"/>
    <row r="15451" customFormat="1" x14ac:dyDescent="0.2"/>
    <row r="15452" customFormat="1" x14ac:dyDescent="0.2"/>
    <row r="15453" customFormat="1" x14ac:dyDescent="0.2"/>
    <row r="15454" customFormat="1" x14ac:dyDescent="0.2"/>
    <row r="15455" customFormat="1" x14ac:dyDescent="0.2"/>
    <row r="15456" customFormat="1" x14ac:dyDescent="0.2"/>
    <row r="15457" customFormat="1" x14ac:dyDescent="0.2"/>
    <row r="15458" customFormat="1" x14ac:dyDescent="0.2"/>
    <row r="15459" customFormat="1" x14ac:dyDescent="0.2"/>
    <row r="15460" customFormat="1" x14ac:dyDescent="0.2"/>
    <row r="15461" customFormat="1" x14ac:dyDescent="0.2"/>
    <row r="15462" customFormat="1" x14ac:dyDescent="0.2"/>
    <row r="15463" customFormat="1" x14ac:dyDescent="0.2"/>
    <row r="15464" customFormat="1" x14ac:dyDescent="0.2"/>
    <row r="15465" customFormat="1" x14ac:dyDescent="0.2"/>
    <row r="15466" customFormat="1" x14ac:dyDescent="0.2"/>
    <row r="15467" customFormat="1" x14ac:dyDescent="0.2"/>
    <row r="15468" customFormat="1" x14ac:dyDescent="0.2"/>
    <row r="15469" customFormat="1" x14ac:dyDescent="0.2"/>
    <row r="15470" customFormat="1" x14ac:dyDescent="0.2"/>
    <row r="15471" customFormat="1" x14ac:dyDescent="0.2"/>
    <row r="15472" customFormat="1" x14ac:dyDescent="0.2"/>
    <row r="15473" customFormat="1" x14ac:dyDescent="0.2"/>
    <row r="15474" customFormat="1" x14ac:dyDescent="0.2"/>
    <row r="15475" customFormat="1" x14ac:dyDescent="0.2"/>
    <row r="15476" customFormat="1" x14ac:dyDescent="0.2"/>
    <row r="15477" customFormat="1" x14ac:dyDescent="0.2"/>
    <row r="15478" customFormat="1" x14ac:dyDescent="0.2"/>
    <row r="15479" customFormat="1" x14ac:dyDescent="0.2"/>
    <row r="15480" customFormat="1" x14ac:dyDescent="0.2"/>
    <row r="15481" customFormat="1" x14ac:dyDescent="0.2"/>
    <row r="15482" customFormat="1" x14ac:dyDescent="0.2"/>
    <row r="15483" customFormat="1" x14ac:dyDescent="0.2"/>
    <row r="15484" customFormat="1" x14ac:dyDescent="0.2"/>
    <row r="15485" customFormat="1" x14ac:dyDescent="0.2"/>
    <row r="15486" customFormat="1" x14ac:dyDescent="0.2"/>
    <row r="15487" customFormat="1" x14ac:dyDescent="0.2"/>
    <row r="15488" customFormat="1" x14ac:dyDescent="0.2"/>
    <row r="15489" customFormat="1" x14ac:dyDescent="0.2"/>
    <row r="15490" customFormat="1" x14ac:dyDescent="0.2"/>
    <row r="15491" customFormat="1" x14ac:dyDescent="0.2"/>
    <row r="15492" customFormat="1" x14ac:dyDescent="0.2"/>
    <row r="15493" customFormat="1" x14ac:dyDescent="0.2"/>
    <row r="15494" customFormat="1" x14ac:dyDescent="0.2"/>
    <row r="15495" customFormat="1" x14ac:dyDescent="0.2"/>
    <row r="15496" customFormat="1" x14ac:dyDescent="0.2"/>
    <row r="15497" customFormat="1" x14ac:dyDescent="0.2"/>
    <row r="15498" customFormat="1" x14ac:dyDescent="0.2"/>
    <row r="15499" customFormat="1" x14ac:dyDescent="0.2"/>
    <row r="15500" customFormat="1" x14ac:dyDescent="0.2"/>
    <row r="15501" customFormat="1" x14ac:dyDescent="0.2"/>
    <row r="15502" customFormat="1" x14ac:dyDescent="0.2"/>
    <row r="15503" customFormat="1" x14ac:dyDescent="0.2"/>
    <row r="15504" customFormat="1" x14ac:dyDescent="0.2"/>
    <row r="15505" customFormat="1" x14ac:dyDescent="0.2"/>
    <row r="15506" customFormat="1" x14ac:dyDescent="0.2"/>
    <row r="15507" customFormat="1" x14ac:dyDescent="0.2"/>
    <row r="15508" customFormat="1" x14ac:dyDescent="0.2"/>
    <row r="15509" customFormat="1" x14ac:dyDescent="0.2"/>
    <row r="15510" customFormat="1" x14ac:dyDescent="0.2"/>
    <row r="15511" customFormat="1" x14ac:dyDescent="0.2"/>
    <row r="15512" customFormat="1" x14ac:dyDescent="0.2"/>
    <row r="15513" customFormat="1" x14ac:dyDescent="0.2"/>
    <row r="15514" customFormat="1" x14ac:dyDescent="0.2"/>
    <row r="15515" customFormat="1" x14ac:dyDescent="0.2"/>
    <row r="15516" customFormat="1" x14ac:dyDescent="0.2"/>
    <row r="15517" customFormat="1" x14ac:dyDescent="0.2"/>
    <row r="15518" customFormat="1" x14ac:dyDescent="0.2"/>
    <row r="15519" customFormat="1" x14ac:dyDescent="0.2"/>
    <row r="15520" customFormat="1" x14ac:dyDescent="0.2"/>
    <row r="15521" customFormat="1" x14ac:dyDescent="0.2"/>
    <row r="15522" customFormat="1" x14ac:dyDescent="0.2"/>
    <row r="15523" customFormat="1" x14ac:dyDescent="0.2"/>
    <row r="15524" customFormat="1" x14ac:dyDescent="0.2"/>
    <row r="15525" customFormat="1" x14ac:dyDescent="0.2"/>
    <row r="15526" customFormat="1" x14ac:dyDescent="0.2"/>
    <row r="15527" customFormat="1" x14ac:dyDescent="0.2"/>
    <row r="15528" customFormat="1" x14ac:dyDescent="0.2"/>
    <row r="15529" customFormat="1" x14ac:dyDescent="0.2"/>
    <row r="15530" customFormat="1" x14ac:dyDescent="0.2"/>
    <row r="15531" customFormat="1" x14ac:dyDescent="0.2"/>
    <row r="15532" customFormat="1" x14ac:dyDescent="0.2"/>
    <row r="15533" customFormat="1" x14ac:dyDescent="0.2"/>
    <row r="15534" customFormat="1" x14ac:dyDescent="0.2"/>
    <row r="15535" customFormat="1" x14ac:dyDescent="0.2"/>
    <row r="15536" customFormat="1" x14ac:dyDescent="0.2"/>
    <row r="15537" customFormat="1" x14ac:dyDescent="0.2"/>
    <row r="15538" customFormat="1" x14ac:dyDescent="0.2"/>
    <row r="15539" customFormat="1" x14ac:dyDescent="0.2"/>
    <row r="15540" customFormat="1" x14ac:dyDescent="0.2"/>
    <row r="15541" customFormat="1" x14ac:dyDescent="0.2"/>
    <row r="15542" customFormat="1" x14ac:dyDescent="0.2"/>
    <row r="15543" customFormat="1" x14ac:dyDescent="0.2"/>
    <row r="15544" customFormat="1" x14ac:dyDescent="0.2"/>
    <row r="15545" customFormat="1" x14ac:dyDescent="0.2"/>
    <row r="15546" customFormat="1" x14ac:dyDescent="0.2"/>
    <row r="15547" customFormat="1" x14ac:dyDescent="0.2"/>
    <row r="15548" customFormat="1" x14ac:dyDescent="0.2"/>
    <row r="15549" customFormat="1" x14ac:dyDescent="0.2"/>
    <row r="15550" customFormat="1" x14ac:dyDescent="0.2"/>
    <row r="15551" customFormat="1" x14ac:dyDescent="0.2"/>
    <row r="15552" customFormat="1" x14ac:dyDescent="0.2"/>
    <row r="15553" customFormat="1" x14ac:dyDescent="0.2"/>
    <row r="15554" customFormat="1" x14ac:dyDescent="0.2"/>
    <row r="15555" customFormat="1" x14ac:dyDescent="0.2"/>
    <row r="15556" customFormat="1" x14ac:dyDescent="0.2"/>
    <row r="15557" customFormat="1" x14ac:dyDescent="0.2"/>
    <row r="15558" customFormat="1" x14ac:dyDescent="0.2"/>
    <row r="15559" customFormat="1" x14ac:dyDescent="0.2"/>
    <row r="15560" customFormat="1" x14ac:dyDescent="0.2"/>
    <row r="15561" customFormat="1" x14ac:dyDescent="0.2"/>
    <row r="15562" customFormat="1" x14ac:dyDescent="0.2"/>
    <row r="15563" customFormat="1" x14ac:dyDescent="0.2"/>
    <row r="15564" customFormat="1" x14ac:dyDescent="0.2"/>
    <row r="15565" customFormat="1" x14ac:dyDescent="0.2"/>
    <row r="15566" customFormat="1" x14ac:dyDescent="0.2"/>
    <row r="15567" customFormat="1" x14ac:dyDescent="0.2"/>
    <row r="15568" customFormat="1" x14ac:dyDescent="0.2"/>
    <row r="15569" customFormat="1" x14ac:dyDescent="0.2"/>
    <row r="15570" customFormat="1" x14ac:dyDescent="0.2"/>
    <row r="15571" customFormat="1" x14ac:dyDescent="0.2"/>
    <row r="15572" customFormat="1" x14ac:dyDescent="0.2"/>
    <row r="15573" customFormat="1" x14ac:dyDescent="0.2"/>
    <row r="15574" customFormat="1" x14ac:dyDescent="0.2"/>
    <row r="15575" customFormat="1" x14ac:dyDescent="0.2"/>
    <row r="15576" customFormat="1" x14ac:dyDescent="0.2"/>
    <row r="15577" customFormat="1" x14ac:dyDescent="0.2"/>
    <row r="15578" customFormat="1" x14ac:dyDescent="0.2"/>
    <row r="15579" customFormat="1" x14ac:dyDescent="0.2"/>
    <row r="15580" customFormat="1" x14ac:dyDescent="0.2"/>
    <row r="15581" customFormat="1" x14ac:dyDescent="0.2"/>
    <row r="15582" customFormat="1" x14ac:dyDescent="0.2"/>
    <row r="15583" customFormat="1" x14ac:dyDescent="0.2"/>
    <row r="15584" customFormat="1" x14ac:dyDescent="0.2"/>
    <row r="15585" customFormat="1" x14ac:dyDescent="0.2"/>
    <row r="15586" customFormat="1" x14ac:dyDescent="0.2"/>
    <row r="15587" customFormat="1" x14ac:dyDescent="0.2"/>
    <row r="15588" customFormat="1" x14ac:dyDescent="0.2"/>
    <row r="15589" customFormat="1" x14ac:dyDescent="0.2"/>
    <row r="15590" customFormat="1" x14ac:dyDescent="0.2"/>
    <row r="15591" customFormat="1" x14ac:dyDescent="0.2"/>
    <row r="15592" customFormat="1" x14ac:dyDescent="0.2"/>
    <row r="15593" customFormat="1" x14ac:dyDescent="0.2"/>
    <row r="15594" customFormat="1" x14ac:dyDescent="0.2"/>
    <row r="15595" customFormat="1" x14ac:dyDescent="0.2"/>
    <row r="15596" customFormat="1" x14ac:dyDescent="0.2"/>
    <row r="15597" customFormat="1" x14ac:dyDescent="0.2"/>
    <row r="15598" customFormat="1" x14ac:dyDescent="0.2"/>
    <row r="15599" customFormat="1" x14ac:dyDescent="0.2"/>
    <row r="15600" customFormat="1" x14ac:dyDescent="0.2"/>
    <row r="15601" customFormat="1" x14ac:dyDescent="0.2"/>
    <row r="15602" customFormat="1" x14ac:dyDescent="0.2"/>
    <row r="15603" customFormat="1" x14ac:dyDescent="0.2"/>
    <row r="15604" customFormat="1" x14ac:dyDescent="0.2"/>
    <row r="15605" customFormat="1" x14ac:dyDescent="0.2"/>
    <row r="15606" customFormat="1" x14ac:dyDescent="0.2"/>
    <row r="15607" customFormat="1" x14ac:dyDescent="0.2"/>
    <row r="15608" customFormat="1" x14ac:dyDescent="0.2"/>
    <row r="15609" customFormat="1" x14ac:dyDescent="0.2"/>
    <row r="15610" customFormat="1" x14ac:dyDescent="0.2"/>
    <row r="15611" customFormat="1" x14ac:dyDescent="0.2"/>
    <row r="15612" customFormat="1" x14ac:dyDescent="0.2"/>
    <row r="15613" customFormat="1" x14ac:dyDescent="0.2"/>
    <row r="15614" customFormat="1" x14ac:dyDescent="0.2"/>
    <row r="15615" customFormat="1" x14ac:dyDescent="0.2"/>
    <row r="15616" customFormat="1" x14ac:dyDescent="0.2"/>
    <row r="15617" customFormat="1" x14ac:dyDescent="0.2"/>
    <row r="15618" customFormat="1" x14ac:dyDescent="0.2"/>
    <row r="15619" customFormat="1" x14ac:dyDescent="0.2"/>
    <row r="15620" customFormat="1" x14ac:dyDescent="0.2"/>
    <row r="15621" customFormat="1" x14ac:dyDescent="0.2"/>
    <row r="15622" customFormat="1" x14ac:dyDescent="0.2"/>
    <row r="15623" customFormat="1" x14ac:dyDescent="0.2"/>
    <row r="15624" customFormat="1" x14ac:dyDescent="0.2"/>
    <row r="15625" customFormat="1" x14ac:dyDescent="0.2"/>
    <row r="15626" customFormat="1" x14ac:dyDescent="0.2"/>
    <row r="15627" customFormat="1" x14ac:dyDescent="0.2"/>
    <row r="15628" customFormat="1" x14ac:dyDescent="0.2"/>
    <row r="15629" customFormat="1" x14ac:dyDescent="0.2"/>
    <row r="15630" customFormat="1" x14ac:dyDescent="0.2"/>
    <row r="15631" customFormat="1" x14ac:dyDescent="0.2"/>
    <row r="15632" customFormat="1" x14ac:dyDescent="0.2"/>
    <row r="15633" customFormat="1" x14ac:dyDescent="0.2"/>
    <row r="15634" customFormat="1" x14ac:dyDescent="0.2"/>
    <row r="15635" customFormat="1" x14ac:dyDescent="0.2"/>
    <row r="15636" customFormat="1" x14ac:dyDescent="0.2"/>
    <row r="15637" customFormat="1" x14ac:dyDescent="0.2"/>
    <row r="15638" customFormat="1" x14ac:dyDescent="0.2"/>
    <row r="15639" customFormat="1" x14ac:dyDescent="0.2"/>
    <row r="15640" customFormat="1" x14ac:dyDescent="0.2"/>
    <row r="15641" customFormat="1" x14ac:dyDescent="0.2"/>
    <row r="15642" customFormat="1" x14ac:dyDescent="0.2"/>
    <row r="15643" customFormat="1" x14ac:dyDescent="0.2"/>
    <row r="15644" customFormat="1" x14ac:dyDescent="0.2"/>
    <row r="15645" customFormat="1" x14ac:dyDescent="0.2"/>
    <row r="15646" customFormat="1" x14ac:dyDescent="0.2"/>
    <row r="15647" customFormat="1" x14ac:dyDescent="0.2"/>
    <row r="15648" customFormat="1" x14ac:dyDescent="0.2"/>
    <row r="15649" customFormat="1" x14ac:dyDescent="0.2"/>
    <row r="15650" customFormat="1" x14ac:dyDescent="0.2"/>
    <row r="15651" customFormat="1" x14ac:dyDescent="0.2"/>
    <row r="15652" customFormat="1" x14ac:dyDescent="0.2"/>
    <row r="15653" customFormat="1" x14ac:dyDescent="0.2"/>
    <row r="15654" customFormat="1" x14ac:dyDescent="0.2"/>
    <row r="15655" customFormat="1" x14ac:dyDescent="0.2"/>
    <row r="15656" customFormat="1" x14ac:dyDescent="0.2"/>
    <row r="15657" customFormat="1" x14ac:dyDescent="0.2"/>
    <row r="15658" customFormat="1" x14ac:dyDescent="0.2"/>
    <row r="15659" customFormat="1" x14ac:dyDescent="0.2"/>
    <row r="15660" customFormat="1" x14ac:dyDescent="0.2"/>
    <row r="15661" customFormat="1" x14ac:dyDescent="0.2"/>
    <row r="15662" customFormat="1" x14ac:dyDescent="0.2"/>
    <row r="15663" customFormat="1" x14ac:dyDescent="0.2"/>
    <row r="15664" customFormat="1" x14ac:dyDescent="0.2"/>
    <row r="15665" customFormat="1" x14ac:dyDescent="0.2"/>
    <row r="15666" customFormat="1" x14ac:dyDescent="0.2"/>
    <row r="15667" customFormat="1" x14ac:dyDescent="0.2"/>
    <row r="15668" customFormat="1" x14ac:dyDescent="0.2"/>
    <row r="15669" customFormat="1" x14ac:dyDescent="0.2"/>
    <row r="15670" customFormat="1" x14ac:dyDescent="0.2"/>
    <row r="15671" customFormat="1" x14ac:dyDescent="0.2"/>
    <row r="15672" customFormat="1" x14ac:dyDescent="0.2"/>
    <row r="15673" customFormat="1" x14ac:dyDescent="0.2"/>
    <row r="15674" customFormat="1" x14ac:dyDescent="0.2"/>
    <row r="15675" customFormat="1" x14ac:dyDescent="0.2"/>
    <row r="15676" customFormat="1" x14ac:dyDescent="0.2"/>
    <row r="15677" customFormat="1" x14ac:dyDescent="0.2"/>
    <row r="15678" customFormat="1" x14ac:dyDescent="0.2"/>
    <row r="15679" customFormat="1" x14ac:dyDescent="0.2"/>
    <row r="15680" customFormat="1" x14ac:dyDescent="0.2"/>
    <row r="15681" customFormat="1" x14ac:dyDescent="0.2"/>
    <row r="15682" customFormat="1" x14ac:dyDescent="0.2"/>
    <row r="15683" customFormat="1" x14ac:dyDescent="0.2"/>
    <row r="15684" customFormat="1" x14ac:dyDescent="0.2"/>
    <row r="15685" customFormat="1" x14ac:dyDescent="0.2"/>
    <row r="15686" customFormat="1" x14ac:dyDescent="0.2"/>
    <row r="15687" customFormat="1" x14ac:dyDescent="0.2"/>
    <row r="15688" customFormat="1" x14ac:dyDescent="0.2"/>
    <row r="15689" customFormat="1" x14ac:dyDescent="0.2"/>
    <row r="15690" customFormat="1" x14ac:dyDescent="0.2"/>
    <row r="15691" customFormat="1" x14ac:dyDescent="0.2"/>
    <row r="15692" customFormat="1" x14ac:dyDescent="0.2"/>
    <row r="15693" customFormat="1" x14ac:dyDescent="0.2"/>
    <row r="15694" customFormat="1" x14ac:dyDescent="0.2"/>
    <row r="15695" customFormat="1" x14ac:dyDescent="0.2"/>
    <row r="15696" customFormat="1" x14ac:dyDescent="0.2"/>
    <row r="15697" customFormat="1" x14ac:dyDescent="0.2"/>
    <row r="15698" customFormat="1" x14ac:dyDescent="0.2"/>
    <row r="15699" customFormat="1" x14ac:dyDescent="0.2"/>
    <row r="15700" customFormat="1" x14ac:dyDescent="0.2"/>
    <row r="15701" customFormat="1" x14ac:dyDescent="0.2"/>
    <row r="15702" customFormat="1" x14ac:dyDescent="0.2"/>
    <row r="15703" customFormat="1" x14ac:dyDescent="0.2"/>
    <row r="15704" customFormat="1" x14ac:dyDescent="0.2"/>
    <row r="15705" customFormat="1" x14ac:dyDescent="0.2"/>
    <row r="15706" customFormat="1" x14ac:dyDescent="0.2"/>
    <row r="15707" customFormat="1" x14ac:dyDescent="0.2"/>
    <row r="15708" customFormat="1" x14ac:dyDescent="0.2"/>
    <row r="15709" customFormat="1" x14ac:dyDescent="0.2"/>
    <row r="15710" customFormat="1" x14ac:dyDescent="0.2"/>
    <row r="15711" customFormat="1" x14ac:dyDescent="0.2"/>
    <row r="15712" customFormat="1" x14ac:dyDescent="0.2"/>
    <row r="15713" customFormat="1" x14ac:dyDescent="0.2"/>
    <row r="15714" customFormat="1" x14ac:dyDescent="0.2"/>
    <row r="15715" customFormat="1" x14ac:dyDescent="0.2"/>
    <row r="15716" customFormat="1" x14ac:dyDescent="0.2"/>
    <row r="15717" customFormat="1" x14ac:dyDescent="0.2"/>
    <row r="15718" customFormat="1" x14ac:dyDescent="0.2"/>
    <row r="15719" customFormat="1" x14ac:dyDescent="0.2"/>
    <row r="15720" customFormat="1" x14ac:dyDescent="0.2"/>
    <row r="15721" customFormat="1" x14ac:dyDescent="0.2"/>
    <row r="15722" customFormat="1" x14ac:dyDescent="0.2"/>
    <row r="15723" customFormat="1" x14ac:dyDescent="0.2"/>
    <row r="15724" customFormat="1" x14ac:dyDescent="0.2"/>
    <row r="15725" customFormat="1" x14ac:dyDescent="0.2"/>
    <row r="15726" customFormat="1" x14ac:dyDescent="0.2"/>
    <row r="15727" customFormat="1" x14ac:dyDescent="0.2"/>
    <row r="15728" customFormat="1" x14ac:dyDescent="0.2"/>
    <row r="15729" customFormat="1" x14ac:dyDescent="0.2"/>
    <row r="15730" customFormat="1" x14ac:dyDescent="0.2"/>
    <row r="15731" customFormat="1" x14ac:dyDescent="0.2"/>
    <row r="15732" customFormat="1" x14ac:dyDescent="0.2"/>
    <row r="15733" customFormat="1" x14ac:dyDescent="0.2"/>
    <row r="15734" customFormat="1" x14ac:dyDescent="0.2"/>
    <row r="15735" customFormat="1" x14ac:dyDescent="0.2"/>
    <row r="15736" customFormat="1" x14ac:dyDescent="0.2"/>
    <row r="15737" customFormat="1" x14ac:dyDescent="0.2"/>
    <row r="15738" customFormat="1" x14ac:dyDescent="0.2"/>
    <row r="15739" customFormat="1" x14ac:dyDescent="0.2"/>
    <row r="15740" customFormat="1" x14ac:dyDescent="0.2"/>
    <row r="15741" customFormat="1" x14ac:dyDescent="0.2"/>
    <row r="15742" customFormat="1" x14ac:dyDescent="0.2"/>
    <row r="15743" customFormat="1" x14ac:dyDescent="0.2"/>
    <row r="15744" customFormat="1" x14ac:dyDescent="0.2"/>
    <row r="15745" customFormat="1" x14ac:dyDescent="0.2"/>
    <row r="15746" customFormat="1" x14ac:dyDescent="0.2"/>
    <row r="15747" customFormat="1" x14ac:dyDescent="0.2"/>
    <row r="15748" customFormat="1" x14ac:dyDescent="0.2"/>
    <row r="15749" customFormat="1" x14ac:dyDescent="0.2"/>
    <row r="15750" customFormat="1" x14ac:dyDescent="0.2"/>
    <row r="15751" customFormat="1" x14ac:dyDescent="0.2"/>
    <row r="15752" customFormat="1" x14ac:dyDescent="0.2"/>
    <row r="15753" customFormat="1" x14ac:dyDescent="0.2"/>
    <row r="15754" customFormat="1" x14ac:dyDescent="0.2"/>
    <row r="15755" customFormat="1" x14ac:dyDescent="0.2"/>
    <row r="15756" customFormat="1" x14ac:dyDescent="0.2"/>
    <row r="15757" customFormat="1" x14ac:dyDescent="0.2"/>
    <row r="15758" customFormat="1" x14ac:dyDescent="0.2"/>
    <row r="15759" customFormat="1" x14ac:dyDescent="0.2"/>
    <row r="15760" customFormat="1" x14ac:dyDescent="0.2"/>
    <row r="15761" customFormat="1" x14ac:dyDescent="0.2"/>
    <row r="15762" customFormat="1" x14ac:dyDescent="0.2"/>
    <row r="15763" customFormat="1" x14ac:dyDescent="0.2"/>
    <row r="15764" customFormat="1" x14ac:dyDescent="0.2"/>
    <row r="15765" customFormat="1" x14ac:dyDescent="0.2"/>
    <row r="15766" customFormat="1" x14ac:dyDescent="0.2"/>
    <row r="15767" customFormat="1" x14ac:dyDescent="0.2"/>
    <row r="15768" customFormat="1" x14ac:dyDescent="0.2"/>
    <row r="15769" customFormat="1" x14ac:dyDescent="0.2"/>
    <row r="15770" customFormat="1" x14ac:dyDescent="0.2"/>
    <row r="15771" customFormat="1" x14ac:dyDescent="0.2"/>
    <row r="15772" customFormat="1" x14ac:dyDescent="0.2"/>
    <row r="15773" customFormat="1" x14ac:dyDescent="0.2"/>
    <row r="15774" customFormat="1" x14ac:dyDescent="0.2"/>
    <row r="15775" customFormat="1" x14ac:dyDescent="0.2"/>
    <row r="15776" customFormat="1" x14ac:dyDescent="0.2"/>
    <row r="15777" customFormat="1" x14ac:dyDescent="0.2"/>
    <row r="15778" customFormat="1" x14ac:dyDescent="0.2"/>
    <row r="15779" customFormat="1" x14ac:dyDescent="0.2"/>
    <row r="15780" customFormat="1" x14ac:dyDescent="0.2"/>
    <row r="15781" customFormat="1" x14ac:dyDescent="0.2"/>
    <row r="15782" customFormat="1" x14ac:dyDescent="0.2"/>
    <row r="15783" customFormat="1" x14ac:dyDescent="0.2"/>
    <row r="15784" customFormat="1" x14ac:dyDescent="0.2"/>
    <row r="15785" customFormat="1" x14ac:dyDescent="0.2"/>
    <row r="15786" customFormat="1" x14ac:dyDescent="0.2"/>
    <row r="15787" customFormat="1" x14ac:dyDescent="0.2"/>
    <row r="15788" customFormat="1" x14ac:dyDescent="0.2"/>
    <row r="15789" customFormat="1" x14ac:dyDescent="0.2"/>
    <row r="15790" customFormat="1" x14ac:dyDescent="0.2"/>
    <row r="15791" customFormat="1" x14ac:dyDescent="0.2"/>
    <row r="15792" customFormat="1" x14ac:dyDescent="0.2"/>
    <row r="15793" customFormat="1" x14ac:dyDescent="0.2"/>
    <row r="15794" customFormat="1" x14ac:dyDescent="0.2"/>
    <row r="15795" customFormat="1" x14ac:dyDescent="0.2"/>
    <row r="15796" customFormat="1" x14ac:dyDescent="0.2"/>
    <row r="15797" customFormat="1" x14ac:dyDescent="0.2"/>
    <row r="15798" customFormat="1" x14ac:dyDescent="0.2"/>
    <row r="15799" customFormat="1" x14ac:dyDescent="0.2"/>
    <row r="15800" customFormat="1" x14ac:dyDescent="0.2"/>
    <row r="15801" customFormat="1" x14ac:dyDescent="0.2"/>
    <row r="15802" customFormat="1" x14ac:dyDescent="0.2"/>
    <row r="15803" customFormat="1" x14ac:dyDescent="0.2"/>
    <row r="15804" customFormat="1" x14ac:dyDescent="0.2"/>
    <row r="15805" customFormat="1" x14ac:dyDescent="0.2"/>
    <row r="15806" customFormat="1" x14ac:dyDescent="0.2"/>
    <row r="15807" customFormat="1" x14ac:dyDescent="0.2"/>
    <row r="15808" customFormat="1" x14ac:dyDescent="0.2"/>
    <row r="15809" customFormat="1" x14ac:dyDescent="0.2"/>
    <row r="15810" customFormat="1" x14ac:dyDescent="0.2"/>
    <row r="15811" customFormat="1" x14ac:dyDescent="0.2"/>
    <row r="15812" customFormat="1" x14ac:dyDescent="0.2"/>
    <row r="15813" customFormat="1" x14ac:dyDescent="0.2"/>
    <row r="15814" customFormat="1" x14ac:dyDescent="0.2"/>
    <row r="15815" customFormat="1" x14ac:dyDescent="0.2"/>
    <row r="15816" customFormat="1" x14ac:dyDescent="0.2"/>
    <row r="15817" customFormat="1" x14ac:dyDescent="0.2"/>
    <row r="15818" customFormat="1" x14ac:dyDescent="0.2"/>
    <row r="15819" customFormat="1" x14ac:dyDescent="0.2"/>
    <row r="15820" customFormat="1" x14ac:dyDescent="0.2"/>
    <row r="15821" customFormat="1" x14ac:dyDescent="0.2"/>
    <row r="15822" customFormat="1" x14ac:dyDescent="0.2"/>
    <row r="15823" customFormat="1" x14ac:dyDescent="0.2"/>
    <row r="15824" customFormat="1" x14ac:dyDescent="0.2"/>
    <row r="15825" customFormat="1" x14ac:dyDescent="0.2"/>
    <row r="15826" customFormat="1" x14ac:dyDescent="0.2"/>
    <row r="15827" customFormat="1" x14ac:dyDescent="0.2"/>
    <row r="15828" customFormat="1" x14ac:dyDescent="0.2"/>
    <row r="15829" customFormat="1" x14ac:dyDescent="0.2"/>
    <row r="15830" customFormat="1" x14ac:dyDescent="0.2"/>
    <row r="15831" customFormat="1" x14ac:dyDescent="0.2"/>
    <row r="15832" customFormat="1" x14ac:dyDescent="0.2"/>
    <row r="15833" customFormat="1" x14ac:dyDescent="0.2"/>
    <row r="15834" customFormat="1" x14ac:dyDescent="0.2"/>
    <row r="15835" customFormat="1" x14ac:dyDescent="0.2"/>
    <row r="15836" customFormat="1" x14ac:dyDescent="0.2"/>
    <row r="15837" customFormat="1" x14ac:dyDescent="0.2"/>
    <row r="15838" customFormat="1" x14ac:dyDescent="0.2"/>
    <row r="15839" customFormat="1" x14ac:dyDescent="0.2"/>
    <row r="15840" customFormat="1" x14ac:dyDescent="0.2"/>
    <row r="15841" customFormat="1" x14ac:dyDescent="0.2"/>
    <row r="15842" customFormat="1" x14ac:dyDescent="0.2"/>
    <row r="15843" customFormat="1" x14ac:dyDescent="0.2"/>
    <row r="15844" customFormat="1" x14ac:dyDescent="0.2"/>
    <row r="15845" customFormat="1" x14ac:dyDescent="0.2"/>
    <row r="15846" customFormat="1" x14ac:dyDescent="0.2"/>
    <row r="15847" customFormat="1" x14ac:dyDescent="0.2"/>
    <row r="15848" customFormat="1" x14ac:dyDescent="0.2"/>
    <row r="15849" customFormat="1" x14ac:dyDescent="0.2"/>
    <row r="15850" customFormat="1" x14ac:dyDescent="0.2"/>
    <row r="15851" customFormat="1" x14ac:dyDescent="0.2"/>
    <row r="15852" customFormat="1" x14ac:dyDescent="0.2"/>
    <row r="15853" customFormat="1" x14ac:dyDescent="0.2"/>
    <row r="15854" customFormat="1" x14ac:dyDescent="0.2"/>
    <row r="15855" customFormat="1" x14ac:dyDescent="0.2"/>
    <row r="15856" customFormat="1" x14ac:dyDescent="0.2"/>
    <row r="15857" customFormat="1" x14ac:dyDescent="0.2"/>
    <row r="15858" customFormat="1" x14ac:dyDescent="0.2"/>
    <row r="15859" customFormat="1" x14ac:dyDescent="0.2"/>
    <row r="15860" customFormat="1" x14ac:dyDescent="0.2"/>
    <row r="15861" customFormat="1" x14ac:dyDescent="0.2"/>
    <row r="15862" customFormat="1" x14ac:dyDescent="0.2"/>
    <row r="15863" customFormat="1" x14ac:dyDescent="0.2"/>
    <row r="15864" customFormat="1" x14ac:dyDescent="0.2"/>
    <row r="15865" customFormat="1" x14ac:dyDescent="0.2"/>
    <row r="15866" customFormat="1" x14ac:dyDescent="0.2"/>
    <row r="15867" customFormat="1" x14ac:dyDescent="0.2"/>
    <row r="15868" customFormat="1" x14ac:dyDescent="0.2"/>
    <row r="15869" customFormat="1" x14ac:dyDescent="0.2"/>
    <row r="15870" customFormat="1" x14ac:dyDescent="0.2"/>
    <row r="15871" customFormat="1" x14ac:dyDescent="0.2"/>
    <row r="15872" customFormat="1" x14ac:dyDescent="0.2"/>
    <row r="15873" customFormat="1" x14ac:dyDescent="0.2"/>
    <row r="15874" customFormat="1" x14ac:dyDescent="0.2"/>
    <row r="15875" customFormat="1" x14ac:dyDescent="0.2"/>
    <row r="15876" customFormat="1" x14ac:dyDescent="0.2"/>
    <row r="15877" customFormat="1" x14ac:dyDescent="0.2"/>
    <row r="15878" customFormat="1" x14ac:dyDescent="0.2"/>
    <row r="15879" customFormat="1" x14ac:dyDescent="0.2"/>
    <row r="15880" customFormat="1" x14ac:dyDescent="0.2"/>
    <row r="15881" customFormat="1" x14ac:dyDescent="0.2"/>
    <row r="15882" customFormat="1" x14ac:dyDescent="0.2"/>
    <row r="15883" customFormat="1" x14ac:dyDescent="0.2"/>
    <row r="15884" customFormat="1" x14ac:dyDescent="0.2"/>
    <row r="15885" customFormat="1" x14ac:dyDescent="0.2"/>
    <row r="15886" customFormat="1" x14ac:dyDescent="0.2"/>
    <row r="15887" customFormat="1" x14ac:dyDescent="0.2"/>
    <row r="15888" customFormat="1" x14ac:dyDescent="0.2"/>
    <row r="15889" customFormat="1" x14ac:dyDescent="0.2"/>
    <row r="15890" customFormat="1" x14ac:dyDescent="0.2"/>
    <row r="15891" customFormat="1" x14ac:dyDescent="0.2"/>
    <row r="15892" customFormat="1" x14ac:dyDescent="0.2"/>
    <row r="15893" customFormat="1" x14ac:dyDescent="0.2"/>
    <row r="15894" customFormat="1" x14ac:dyDescent="0.2"/>
    <row r="15895" customFormat="1" x14ac:dyDescent="0.2"/>
    <row r="15896" customFormat="1" x14ac:dyDescent="0.2"/>
    <row r="15897" customFormat="1" x14ac:dyDescent="0.2"/>
    <row r="15898" customFormat="1" x14ac:dyDescent="0.2"/>
    <row r="15899" customFormat="1" x14ac:dyDescent="0.2"/>
    <row r="15900" customFormat="1" x14ac:dyDescent="0.2"/>
    <row r="15901" customFormat="1" x14ac:dyDescent="0.2"/>
    <row r="15902" customFormat="1" x14ac:dyDescent="0.2"/>
    <row r="15903" customFormat="1" x14ac:dyDescent="0.2"/>
    <row r="15904" customFormat="1" x14ac:dyDescent="0.2"/>
    <row r="15905" customFormat="1" x14ac:dyDescent="0.2"/>
    <row r="15906" customFormat="1" x14ac:dyDescent="0.2"/>
    <row r="15907" customFormat="1" x14ac:dyDescent="0.2"/>
    <row r="15908" customFormat="1" x14ac:dyDescent="0.2"/>
    <row r="15909" customFormat="1" x14ac:dyDescent="0.2"/>
    <row r="15910" customFormat="1" x14ac:dyDescent="0.2"/>
    <row r="15911" customFormat="1" x14ac:dyDescent="0.2"/>
    <row r="15912" customFormat="1" x14ac:dyDescent="0.2"/>
    <row r="15913" customFormat="1" x14ac:dyDescent="0.2"/>
    <row r="15914" customFormat="1" x14ac:dyDescent="0.2"/>
    <row r="15915" customFormat="1" x14ac:dyDescent="0.2"/>
    <row r="15916" customFormat="1" x14ac:dyDescent="0.2"/>
    <row r="15917" customFormat="1" x14ac:dyDescent="0.2"/>
    <row r="15918" customFormat="1" x14ac:dyDescent="0.2"/>
    <row r="15919" customFormat="1" x14ac:dyDescent="0.2"/>
    <row r="15920" customFormat="1" x14ac:dyDescent="0.2"/>
    <row r="15921" customFormat="1" x14ac:dyDescent="0.2"/>
    <row r="15922" customFormat="1" x14ac:dyDescent="0.2"/>
    <row r="15923" customFormat="1" x14ac:dyDescent="0.2"/>
    <row r="15924" customFormat="1" x14ac:dyDescent="0.2"/>
    <row r="15925" customFormat="1" x14ac:dyDescent="0.2"/>
    <row r="15926" customFormat="1" x14ac:dyDescent="0.2"/>
    <row r="15927" customFormat="1" x14ac:dyDescent="0.2"/>
    <row r="15928" customFormat="1" x14ac:dyDescent="0.2"/>
    <row r="15929" customFormat="1" x14ac:dyDescent="0.2"/>
    <row r="15930" customFormat="1" x14ac:dyDescent="0.2"/>
    <row r="15931" customFormat="1" x14ac:dyDescent="0.2"/>
    <row r="15932" customFormat="1" x14ac:dyDescent="0.2"/>
    <row r="15933" customFormat="1" x14ac:dyDescent="0.2"/>
    <row r="15934" customFormat="1" x14ac:dyDescent="0.2"/>
    <row r="15935" customFormat="1" x14ac:dyDescent="0.2"/>
    <row r="15936" customFormat="1" x14ac:dyDescent="0.2"/>
    <row r="15937" customFormat="1" x14ac:dyDescent="0.2"/>
    <row r="15938" customFormat="1" x14ac:dyDescent="0.2"/>
    <row r="15939" customFormat="1" x14ac:dyDescent="0.2"/>
    <row r="15940" customFormat="1" x14ac:dyDescent="0.2"/>
    <row r="15941" customFormat="1" x14ac:dyDescent="0.2"/>
    <row r="15942" customFormat="1" x14ac:dyDescent="0.2"/>
    <row r="15943" customFormat="1" x14ac:dyDescent="0.2"/>
    <row r="15944" customFormat="1" x14ac:dyDescent="0.2"/>
    <row r="15945" customFormat="1" x14ac:dyDescent="0.2"/>
    <row r="15946" customFormat="1" x14ac:dyDescent="0.2"/>
    <row r="15947" customFormat="1" x14ac:dyDescent="0.2"/>
    <row r="15948" customFormat="1" x14ac:dyDescent="0.2"/>
    <row r="15949" customFormat="1" x14ac:dyDescent="0.2"/>
    <row r="15950" customFormat="1" x14ac:dyDescent="0.2"/>
    <row r="15951" customFormat="1" x14ac:dyDescent="0.2"/>
    <row r="15952" customFormat="1" x14ac:dyDescent="0.2"/>
    <row r="15953" customFormat="1" x14ac:dyDescent="0.2"/>
    <row r="15954" customFormat="1" x14ac:dyDescent="0.2"/>
    <row r="15955" customFormat="1" x14ac:dyDescent="0.2"/>
    <row r="15956" customFormat="1" x14ac:dyDescent="0.2"/>
    <row r="15957" customFormat="1" x14ac:dyDescent="0.2"/>
    <row r="15958" customFormat="1" x14ac:dyDescent="0.2"/>
    <row r="15959" customFormat="1" x14ac:dyDescent="0.2"/>
    <row r="15960" customFormat="1" x14ac:dyDescent="0.2"/>
    <row r="15961" customFormat="1" x14ac:dyDescent="0.2"/>
    <row r="15962" customFormat="1" x14ac:dyDescent="0.2"/>
    <row r="15963" customFormat="1" x14ac:dyDescent="0.2"/>
    <row r="15964" customFormat="1" x14ac:dyDescent="0.2"/>
    <row r="15965" customFormat="1" x14ac:dyDescent="0.2"/>
    <row r="15966" customFormat="1" x14ac:dyDescent="0.2"/>
    <row r="15967" customFormat="1" x14ac:dyDescent="0.2"/>
    <row r="15968" customFormat="1" x14ac:dyDescent="0.2"/>
    <row r="15969" customFormat="1" x14ac:dyDescent="0.2"/>
    <row r="15970" customFormat="1" x14ac:dyDescent="0.2"/>
    <row r="15971" customFormat="1" x14ac:dyDescent="0.2"/>
    <row r="15972" customFormat="1" x14ac:dyDescent="0.2"/>
    <row r="15973" customFormat="1" x14ac:dyDescent="0.2"/>
    <row r="15974" customFormat="1" x14ac:dyDescent="0.2"/>
    <row r="15975" customFormat="1" x14ac:dyDescent="0.2"/>
    <row r="15976" customFormat="1" x14ac:dyDescent="0.2"/>
    <row r="15977" customFormat="1" x14ac:dyDescent="0.2"/>
    <row r="15978" customFormat="1" x14ac:dyDescent="0.2"/>
    <row r="15979" customFormat="1" x14ac:dyDescent="0.2"/>
    <row r="15980" customFormat="1" x14ac:dyDescent="0.2"/>
    <row r="15981" customFormat="1" x14ac:dyDescent="0.2"/>
    <row r="15982" customFormat="1" x14ac:dyDescent="0.2"/>
    <row r="15983" customFormat="1" x14ac:dyDescent="0.2"/>
    <row r="15984" customFormat="1" x14ac:dyDescent="0.2"/>
    <row r="15985" customFormat="1" x14ac:dyDescent="0.2"/>
    <row r="15986" customFormat="1" x14ac:dyDescent="0.2"/>
    <row r="15987" customFormat="1" x14ac:dyDescent="0.2"/>
    <row r="15988" customFormat="1" x14ac:dyDescent="0.2"/>
    <row r="15989" customFormat="1" x14ac:dyDescent="0.2"/>
    <row r="15990" customFormat="1" x14ac:dyDescent="0.2"/>
    <row r="15991" customFormat="1" x14ac:dyDescent="0.2"/>
    <row r="15992" customFormat="1" x14ac:dyDescent="0.2"/>
    <row r="15993" customFormat="1" x14ac:dyDescent="0.2"/>
    <row r="15994" customFormat="1" x14ac:dyDescent="0.2"/>
    <row r="15995" customFormat="1" x14ac:dyDescent="0.2"/>
    <row r="15996" customFormat="1" x14ac:dyDescent="0.2"/>
    <row r="15997" customFormat="1" x14ac:dyDescent="0.2"/>
    <row r="15998" customFormat="1" x14ac:dyDescent="0.2"/>
    <row r="15999" customFormat="1" x14ac:dyDescent="0.2"/>
    <row r="16000" customFormat="1" x14ac:dyDescent="0.2"/>
    <row r="16001" customFormat="1" x14ac:dyDescent="0.2"/>
    <row r="16002" customFormat="1" x14ac:dyDescent="0.2"/>
    <row r="16003" customFormat="1" x14ac:dyDescent="0.2"/>
    <row r="16004" customFormat="1" x14ac:dyDescent="0.2"/>
    <row r="16005" customFormat="1" x14ac:dyDescent="0.2"/>
    <row r="16006" customFormat="1" x14ac:dyDescent="0.2"/>
    <row r="16007" customFormat="1" x14ac:dyDescent="0.2"/>
    <row r="16008" customFormat="1" x14ac:dyDescent="0.2"/>
    <row r="16009" customFormat="1" x14ac:dyDescent="0.2"/>
    <row r="16010" customFormat="1" x14ac:dyDescent="0.2"/>
    <row r="16011" customFormat="1" x14ac:dyDescent="0.2"/>
    <row r="16012" customFormat="1" x14ac:dyDescent="0.2"/>
    <row r="16013" customFormat="1" x14ac:dyDescent="0.2"/>
    <row r="16014" customFormat="1" x14ac:dyDescent="0.2"/>
    <row r="16015" customFormat="1" x14ac:dyDescent="0.2"/>
    <row r="16016" customFormat="1" x14ac:dyDescent="0.2"/>
    <row r="16017" customFormat="1" x14ac:dyDescent="0.2"/>
    <row r="16018" customFormat="1" x14ac:dyDescent="0.2"/>
    <row r="16019" customFormat="1" x14ac:dyDescent="0.2"/>
    <row r="16020" customFormat="1" x14ac:dyDescent="0.2"/>
    <row r="16021" customFormat="1" x14ac:dyDescent="0.2"/>
    <row r="16022" customFormat="1" x14ac:dyDescent="0.2"/>
    <row r="16023" customFormat="1" x14ac:dyDescent="0.2"/>
    <row r="16024" customFormat="1" x14ac:dyDescent="0.2"/>
    <row r="16025" customFormat="1" x14ac:dyDescent="0.2"/>
    <row r="16026" customFormat="1" x14ac:dyDescent="0.2"/>
    <row r="16027" customFormat="1" x14ac:dyDescent="0.2"/>
    <row r="16028" customFormat="1" x14ac:dyDescent="0.2"/>
    <row r="16029" customFormat="1" x14ac:dyDescent="0.2"/>
    <row r="16030" customFormat="1" x14ac:dyDescent="0.2"/>
    <row r="16031" customFormat="1" x14ac:dyDescent="0.2"/>
    <row r="16032" customFormat="1" x14ac:dyDescent="0.2"/>
    <row r="16033" customFormat="1" x14ac:dyDescent="0.2"/>
    <row r="16034" customFormat="1" x14ac:dyDescent="0.2"/>
    <row r="16035" customFormat="1" x14ac:dyDescent="0.2"/>
    <row r="16036" customFormat="1" x14ac:dyDescent="0.2"/>
    <row r="16037" customFormat="1" x14ac:dyDescent="0.2"/>
    <row r="16038" customFormat="1" x14ac:dyDescent="0.2"/>
    <row r="16039" customFormat="1" x14ac:dyDescent="0.2"/>
    <row r="16040" customFormat="1" x14ac:dyDescent="0.2"/>
    <row r="16041" customFormat="1" x14ac:dyDescent="0.2"/>
    <row r="16042" customFormat="1" x14ac:dyDescent="0.2"/>
    <row r="16043" customFormat="1" x14ac:dyDescent="0.2"/>
    <row r="16044" customFormat="1" x14ac:dyDescent="0.2"/>
    <row r="16045" customFormat="1" x14ac:dyDescent="0.2"/>
    <row r="16046" customFormat="1" x14ac:dyDescent="0.2"/>
    <row r="16047" customFormat="1" x14ac:dyDescent="0.2"/>
    <row r="16048" customFormat="1" x14ac:dyDescent="0.2"/>
    <row r="16049" customFormat="1" x14ac:dyDescent="0.2"/>
    <row r="16050" customFormat="1" x14ac:dyDescent="0.2"/>
    <row r="16051" customFormat="1" x14ac:dyDescent="0.2"/>
    <row r="16052" customFormat="1" x14ac:dyDescent="0.2"/>
    <row r="16053" customFormat="1" x14ac:dyDescent="0.2"/>
    <row r="16054" customFormat="1" x14ac:dyDescent="0.2"/>
    <row r="16055" customFormat="1" x14ac:dyDescent="0.2"/>
    <row r="16056" customFormat="1" x14ac:dyDescent="0.2"/>
    <row r="16057" customFormat="1" x14ac:dyDescent="0.2"/>
    <row r="16058" customFormat="1" x14ac:dyDescent="0.2"/>
    <row r="16059" customFormat="1" x14ac:dyDescent="0.2"/>
    <row r="16060" customFormat="1" x14ac:dyDescent="0.2"/>
    <row r="16061" customFormat="1" x14ac:dyDescent="0.2"/>
    <row r="16062" customFormat="1" x14ac:dyDescent="0.2"/>
    <row r="16063" customFormat="1" x14ac:dyDescent="0.2"/>
    <row r="16064" customFormat="1" x14ac:dyDescent="0.2"/>
    <row r="16065" customFormat="1" x14ac:dyDescent="0.2"/>
    <row r="16066" customFormat="1" x14ac:dyDescent="0.2"/>
    <row r="16067" customFormat="1" x14ac:dyDescent="0.2"/>
    <row r="16068" customFormat="1" x14ac:dyDescent="0.2"/>
    <row r="16069" customFormat="1" x14ac:dyDescent="0.2"/>
    <row r="16070" customFormat="1" x14ac:dyDescent="0.2"/>
    <row r="16071" customFormat="1" x14ac:dyDescent="0.2"/>
    <row r="16072" customFormat="1" x14ac:dyDescent="0.2"/>
    <row r="16073" customFormat="1" x14ac:dyDescent="0.2"/>
    <row r="16074" customFormat="1" x14ac:dyDescent="0.2"/>
    <row r="16075" customFormat="1" x14ac:dyDescent="0.2"/>
    <row r="16076" customFormat="1" x14ac:dyDescent="0.2"/>
    <row r="16077" customFormat="1" x14ac:dyDescent="0.2"/>
    <row r="16078" customFormat="1" x14ac:dyDescent="0.2"/>
    <row r="16079" customFormat="1" x14ac:dyDescent="0.2"/>
    <row r="16080" customFormat="1" x14ac:dyDescent="0.2"/>
    <row r="16081" customFormat="1" x14ac:dyDescent="0.2"/>
    <row r="16082" customFormat="1" x14ac:dyDescent="0.2"/>
    <row r="16083" customFormat="1" x14ac:dyDescent="0.2"/>
    <row r="16084" customFormat="1" x14ac:dyDescent="0.2"/>
    <row r="16085" customFormat="1" x14ac:dyDescent="0.2"/>
    <row r="16086" customFormat="1" x14ac:dyDescent="0.2"/>
    <row r="16087" customFormat="1" x14ac:dyDescent="0.2"/>
    <row r="16088" customFormat="1" x14ac:dyDescent="0.2"/>
    <row r="16089" customFormat="1" x14ac:dyDescent="0.2"/>
    <row r="16090" customFormat="1" x14ac:dyDescent="0.2"/>
    <row r="16091" customFormat="1" x14ac:dyDescent="0.2"/>
    <row r="16092" customFormat="1" x14ac:dyDescent="0.2"/>
    <row r="16093" customFormat="1" x14ac:dyDescent="0.2"/>
    <row r="16094" customFormat="1" x14ac:dyDescent="0.2"/>
    <row r="16095" customFormat="1" x14ac:dyDescent="0.2"/>
    <row r="16096" customFormat="1" x14ac:dyDescent="0.2"/>
    <row r="16097" customFormat="1" x14ac:dyDescent="0.2"/>
    <row r="16098" customFormat="1" x14ac:dyDescent="0.2"/>
    <row r="16099" customFormat="1" x14ac:dyDescent="0.2"/>
    <row r="16100" customFormat="1" x14ac:dyDescent="0.2"/>
    <row r="16101" customFormat="1" x14ac:dyDescent="0.2"/>
    <row r="16102" customFormat="1" x14ac:dyDescent="0.2"/>
    <row r="16103" customFormat="1" x14ac:dyDescent="0.2"/>
    <row r="16104" customFormat="1" x14ac:dyDescent="0.2"/>
    <row r="16105" customFormat="1" x14ac:dyDescent="0.2"/>
    <row r="16106" customFormat="1" x14ac:dyDescent="0.2"/>
    <row r="16107" customFormat="1" x14ac:dyDescent="0.2"/>
    <row r="16108" customFormat="1" x14ac:dyDescent="0.2"/>
    <row r="16109" customFormat="1" x14ac:dyDescent="0.2"/>
    <row r="16110" customFormat="1" x14ac:dyDescent="0.2"/>
    <row r="16111" customFormat="1" x14ac:dyDescent="0.2"/>
    <row r="16112" customFormat="1" x14ac:dyDescent="0.2"/>
    <row r="16113" customFormat="1" x14ac:dyDescent="0.2"/>
    <row r="16114" customFormat="1" x14ac:dyDescent="0.2"/>
    <row r="16115" customFormat="1" x14ac:dyDescent="0.2"/>
    <row r="16116" customFormat="1" x14ac:dyDescent="0.2"/>
    <row r="16117" customFormat="1" x14ac:dyDescent="0.2"/>
    <row r="16118" customFormat="1" x14ac:dyDescent="0.2"/>
    <row r="16119" customFormat="1" x14ac:dyDescent="0.2"/>
    <row r="16120" customFormat="1" x14ac:dyDescent="0.2"/>
    <row r="16121" customFormat="1" x14ac:dyDescent="0.2"/>
    <row r="16122" customFormat="1" x14ac:dyDescent="0.2"/>
    <row r="16123" customFormat="1" x14ac:dyDescent="0.2"/>
    <row r="16124" customFormat="1" x14ac:dyDescent="0.2"/>
    <row r="16125" customFormat="1" x14ac:dyDescent="0.2"/>
    <row r="16126" customFormat="1" x14ac:dyDescent="0.2"/>
    <row r="16127" customFormat="1" x14ac:dyDescent="0.2"/>
    <row r="16128" customFormat="1" x14ac:dyDescent="0.2"/>
    <row r="16129" customFormat="1" x14ac:dyDescent="0.2"/>
    <row r="16130" customFormat="1" x14ac:dyDescent="0.2"/>
    <row r="16131" customFormat="1" x14ac:dyDescent="0.2"/>
    <row r="16132" customFormat="1" x14ac:dyDescent="0.2"/>
    <row r="16133" customFormat="1" x14ac:dyDescent="0.2"/>
    <row r="16134" customFormat="1" x14ac:dyDescent="0.2"/>
    <row r="16135" customFormat="1" x14ac:dyDescent="0.2"/>
    <row r="16136" customFormat="1" x14ac:dyDescent="0.2"/>
    <row r="16137" customFormat="1" x14ac:dyDescent="0.2"/>
    <row r="16138" customFormat="1" x14ac:dyDescent="0.2"/>
    <row r="16139" customFormat="1" x14ac:dyDescent="0.2"/>
    <row r="16140" customFormat="1" x14ac:dyDescent="0.2"/>
    <row r="16141" customFormat="1" x14ac:dyDescent="0.2"/>
    <row r="16142" customFormat="1" x14ac:dyDescent="0.2"/>
    <row r="16143" customFormat="1" x14ac:dyDescent="0.2"/>
    <row r="16144" customFormat="1" x14ac:dyDescent="0.2"/>
    <row r="16145" customFormat="1" x14ac:dyDescent="0.2"/>
    <row r="16146" customFormat="1" x14ac:dyDescent="0.2"/>
    <row r="16147" customFormat="1" x14ac:dyDescent="0.2"/>
    <row r="16148" customFormat="1" x14ac:dyDescent="0.2"/>
    <row r="16149" customFormat="1" x14ac:dyDescent="0.2"/>
    <row r="16150" customFormat="1" x14ac:dyDescent="0.2"/>
    <row r="16151" customFormat="1" x14ac:dyDescent="0.2"/>
    <row r="16152" customFormat="1" x14ac:dyDescent="0.2"/>
    <row r="16153" customFormat="1" x14ac:dyDescent="0.2"/>
    <row r="16154" customFormat="1" x14ac:dyDescent="0.2"/>
    <row r="16155" customFormat="1" x14ac:dyDescent="0.2"/>
    <row r="16156" customFormat="1" x14ac:dyDescent="0.2"/>
    <row r="16157" customFormat="1" x14ac:dyDescent="0.2"/>
    <row r="16158" customFormat="1" x14ac:dyDescent="0.2"/>
    <row r="16159" customFormat="1" x14ac:dyDescent="0.2"/>
    <row r="16160" customFormat="1" x14ac:dyDescent="0.2"/>
    <row r="16161" customFormat="1" x14ac:dyDescent="0.2"/>
    <row r="16162" customFormat="1" x14ac:dyDescent="0.2"/>
    <row r="16163" customFormat="1" x14ac:dyDescent="0.2"/>
    <row r="16164" customFormat="1" x14ac:dyDescent="0.2"/>
    <row r="16165" customFormat="1" x14ac:dyDescent="0.2"/>
    <row r="16166" customFormat="1" x14ac:dyDescent="0.2"/>
    <row r="16167" customFormat="1" x14ac:dyDescent="0.2"/>
    <row r="16168" customFormat="1" x14ac:dyDescent="0.2"/>
    <row r="16169" customFormat="1" x14ac:dyDescent="0.2"/>
    <row r="16170" customFormat="1" x14ac:dyDescent="0.2"/>
    <row r="16171" customFormat="1" x14ac:dyDescent="0.2"/>
    <row r="16172" customFormat="1" x14ac:dyDescent="0.2"/>
    <row r="16173" customFormat="1" x14ac:dyDescent="0.2"/>
    <row r="16174" customFormat="1" x14ac:dyDescent="0.2"/>
    <row r="16175" customFormat="1" x14ac:dyDescent="0.2"/>
    <row r="16176" customFormat="1" x14ac:dyDescent="0.2"/>
    <row r="16177" customFormat="1" x14ac:dyDescent="0.2"/>
    <row r="16178" customFormat="1" x14ac:dyDescent="0.2"/>
    <row r="16179" customFormat="1" x14ac:dyDescent="0.2"/>
    <row r="16180" customFormat="1" x14ac:dyDescent="0.2"/>
    <row r="16181" customFormat="1" x14ac:dyDescent="0.2"/>
    <row r="16182" customFormat="1" x14ac:dyDescent="0.2"/>
    <row r="16183" customFormat="1" x14ac:dyDescent="0.2"/>
    <row r="16184" customFormat="1" x14ac:dyDescent="0.2"/>
    <row r="16185" customFormat="1" x14ac:dyDescent="0.2"/>
    <row r="16186" customFormat="1" x14ac:dyDescent="0.2"/>
    <row r="16187" customFormat="1" x14ac:dyDescent="0.2"/>
    <row r="16188" customFormat="1" x14ac:dyDescent="0.2"/>
    <row r="16189" customFormat="1" x14ac:dyDescent="0.2"/>
    <row r="16190" customFormat="1" x14ac:dyDescent="0.2"/>
    <row r="16191" customFormat="1" x14ac:dyDescent="0.2"/>
    <row r="16192" customFormat="1" x14ac:dyDescent="0.2"/>
    <row r="16193" customFormat="1" x14ac:dyDescent="0.2"/>
    <row r="16194" customFormat="1" x14ac:dyDescent="0.2"/>
    <row r="16195" customFormat="1" x14ac:dyDescent="0.2"/>
    <row r="16196" customFormat="1" x14ac:dyDescent="0.2"/>
    <row r="16197" customFormat="1" x14ac:dyDescent="0.2"/>
    <row r="16198" customFormat="1" x14ac:dyDescent="0.2"/>
    <row r="16199" customFormat="1" x14ac:dyDescent="0.2"/>
    <row r="16200" customFormat="1" x14ac:dyDescent="0.2"/>
    <row r="16201" customFormat="1" x14ac:dyDescent="0.2"/>
    <row r="16202" customFormat="1" x14ac:dyDescent="0.2"/>
    <row r="16203" customFormat="1" x14ac:dyDescent="0.2"/>
    <row r="16204" customFormat="1" x14ac:dyDescent="0.2"/>
    <row r="16205" customFormat="1" x14ac:dyDescent="0.2"/>
    <row r="16206" customFormat="1" x14ac:dyDescent="0.2"/>
    <row r="16207" customFormat="1" x14ac:dyDescent="0.2"/>
    <row r="16208" customFormat="1" x14ac:dyDescent="0.2"/>
    <row r="16209" customFormat="1" x14ac:dyDescent="0.2"/>
    <row r="16210" customFormat="1" x14ac:dyDescent="0.2"/>
    <row r="16211" customFormat="1" x14ac:dyDescent="0.2"/>
    <row r="16212" customFormat="1" x14ac:dyDescent="0.2"/>
    <row r="16213" customFormat="1" x14ac:dyDescent="0.2"/>
    <row r="16214" customFormat="1" x14ac:dyDescent="0.2"/>
    <row r="16215" customFormat="1" x14ac:dyDescent="0.2"/>
    <row r="16216" customFormat="1" x14ac:dyDescent="0.2"/>
    <row r="16217" customFormat="1" x14ac:dyDescent="0.2"/>
    <row r="16218" customFormat="1" x14ac:dyDescent="0.2"/>
    <row r="16219" customFormat="1" x14ac:dyDescent="0.2"/>
    <row r="16220" customFormat="1" x14ac:dyDescent="0.2"/>
    <row r="16221" customFormat="1" x14ac:dyDescent="0.2"/>
    <row r="16222" customFormat="1" x14ac:dyDescent="0.2"/>
    <row r="16223" customFormat="1" x14ac:dyDescent="0.2"/>
    <row r="16224" customFormat="1" x14ac:dyDescent="0.2"/>
    <row r="16225" customFormat="1" x14ac:dyDescent="0.2"/>
    <row r="16226" customFormat="1" x14ac:dyDescent="0.2"/>
    <row r="16227" customFormat="1" x14ac:dyDescent="0.2"/>
    <row r="16228" customFormat="1" x14ac:dyDescent="0.2"/>
    <row r="16229" customFormat="1" x14ac:dyDescent="0.2"/>
    <row r="16230" customFormat="1" x14ac:dyDescent="0.2"/>
    <row r="16231" customFormat="1" x14ac:dyDescent="0.2"/>
    <row r="16232" customFormat="1" x14ac:dyDescent="0.2"/>
    <row r="16233" customFormat="1" x14ac:dyDescent="0.2"/>
    <row r="16234" customFormat="1" x14ac:dyDescent="0.2"/>
    <row r="16235" customFormat="1" x14ac:dyDescent="0.2"/>
    <row r="16236" customFormat="1" x14ac:dyDescent="0.2"/>
    <row r="16237" customFormat="1" x14ac:dyDescent="0.2"/>
    <row r="16238" customFormat="1" x14ac:dyDescent="0.2"/>
    <row r="16239" customFormat="1" x14ac:dyDescent="0.2"/>
    <row r="16240" customFormat="1" x14ac:dyDescent="0.2"/>
    <row r="16241" customFormat="1" x14ac:dyDescent="0.2"/>
    <row r="16242" customFormat="1" x14ac:dyDescent="0.2"/>
    <row r="16243" customFormat="1" x14ac:dyDescent="0.2"/>
    <row r="16244" customFormat="1" x14ac:dyDescent="0.2"/>
    <row r="16245" customFormat="1" x14ac:dyDescent="0.2"/>
    <row r="16246" customFormat="1" x14ac:dyDescent="0.2"/>
    <row r="16247" customFormat="1" x14ac:dyDescent="0.2"/>
    <row r="16248" customFormat="1" x14ac:dyDescent="0.2"/>
    <row r="16249" customFormat="1" x14ac:dyDescent="0.2"/>
    <row r="16250" customFormat="1" x14ac:dyDescent="0.2"/>
    <row r="16251" customFormat="1" x14ac:dyDescent="0.2"/>
    <row r="16252" customFormat="1" x14ac:dyDescent="0.2"/>
    <row r="16253" customFormat="1" x14ac:dyDescent="0.2"/>
    <row r="16254" customFormat="1" x14ac:dyDescent="0.2"/>
    <row r="16255" customFormat="1" x14ac:dyDescent="0.2"/>
    <row r="16256" customFormat="1" x14ac:dyDescent="0.2"/>
    <row r="16257" customFormat="1" x14ac:dyDescent="0.2"/>
    <row r="16258" customFormat="1" x14ac:dyDescent="0.2"/>
    <row r="16259" customFormat="1" x14ac:dyDescent="0.2"/>
    <row r="16260" customFormat="1" x14ac:dyDescent="0.2"/>
    <row r="16261" customFormat="1" x14ac:dyDescent="0.2"/>
    <row r="16262" customFormat="1" x14ac:dyDescent="0.2"/>
    <row r="16263" customFormat="1" x14ac:dyDescent="0.2"/>
    <row r="16264" customFormat="1" x14ac:dyDescent="0.2"/>
    <row r="16265" customFormat="1" x14ac:dyDescent="0.2"/>
    <row r="16266" customFormat="1" x14ac:dyDescent="0.2"/>
    <row r="16267" customFormat="1" x14ac:dyDescent="0.2"/>
    <row r="16268" customFormat="1" x14ac:dyDescent="0.2"/>
    <row r="16269" customFormat="1" x14ac:dyDescent="0.2"/>
    <row r="16270" customFormat="1" x14ac:dyDescent="0.2"/>
    <row r="16271" customFormat="1" x14ac:dyDescent="0.2"/>
    <row r="16272" customFormat="1" x14ac:dyDescent="0.2"/>
    <row r="16273" customFormat="1" x14ac:dyDescent="0.2"/>
    <row r="16274" customFormat="1" x14ac:dyDescent="0.2"/>
    <row r="16275" customFormat="1" x14ac:dyDescent="0.2"/>
    <row r="16276" customFormat="1" x14ac:dyDescent="0.2"/>
    <row r="16277" customFormat="1" x14ac:dyDescent="0.2"/>
    <row r="16278" customFormat="1" x14ac:dyDescent="0.2"/>
    <row r="16279" customFormat="1" x14ac:dyDescent="0.2"/>
    <row r="16280" customFormat="1" x14ac:dyDescent="0.2"/>
    <row r="16281" customFormat="1" x14ac:dyDescent="0.2"/>
    <row r="16282" customFormat="1" x14ac:dyDescent="0.2"/>
    <row r="16283" customFormat="1" x14ac:dyDescent="0.2"/>
    <row r="16284" customFormat="1" x14ac:dyDescent="0.2"/>
    <row r="16285" customFormat="1" x14ac:dyDescent="0.2"/>
    <row r="16286" customFormat="1" x14ac:dyDescent="0.2"/>
    <row r="16287" customFormat="1" x14ac:dyDescent="0.2"/>
    <row r="16288" customFormat="1" x14ac:dyDescent="0.2"/>
    <row r="16289" customFormat="1" x14ac:dyDescent="0.2"/>
    <row r="16290" customFormat="1" x14ac:dyDescent="0.2"/>
    <row r="16291" customFormat="1" x14ac:dyDescent="0.2"/>
    <row r="16292" customFormat="1" x14ac:dyDescent="0.2"/>
    <row r="16293" customFormat="1" x14ac:dyDescent="0.2"/>
    <row r="16294" customFormat="1" x14ac:dyDescent="0.2"/>
    <row r="16295" customFormat="1" x14ac:dyDescent="0.2"/>
    <row r="16296" customFormat="1" x14ac:dyDescent="0.2"/>
    <row r="16297" customFormat="1" x14ac:dyDescent="0.2"/>
    <row r="16298" customFormat="1" x14ac:dyDescent="0.2"/>
    <row r="16299" customFormat="1" x14ac:dyDescent="0.2"/>
    <row r="16300" customFormat="1" x14ac:dyDescent="0.2"/>
    <row r="16301" customFormat="1" x14ac:dyDescent="0.2"/>
    <row r="16302" customFormat="1" x14ac:dyDescent="0.2"/>
    <row r="16303" customFormat="1" x14ac:dyDescent="0.2"/>
    <row r="16304" customFormat="1" x14ac:dyDescent="0.2"/>
    <row r="16305" customFormat="1" x14ac:dyDescent="0.2"/>
    <row r="16306" customFormat="1" x14ac:dyDescent="0.2"/>
    <row r="16307" customFormat="1" x14ac:dyDescent="0.2"/>
    <row r="16308" customFormat="1" x14ac:dyDescent="0.2"/>
    <row r="16309" customFormat="1" x14ac:dyDescent="0.2"/>
    <row r="16310" customFormat="1" x14ac:dyDescent="0.2"/>
    <row r="16311" customFormat="1" x14ac:dyDescent="0.2"/>
    <row r="16312" customFormat="1" x14ac:dyDescent="0.2"/>
    <row r="16313" customFormat="1" x14ac:dyDescent="0.2"/>
    <row r="16314" customFormat="1" x14ac:dyDescent="0.2"/>
    <row r="16315" customFormat="1" x14ac:dyDescent="0.2"/>
    <row r="16316" customFormat="1" x14ac:dyDescent="0.2"/>
    <row r="16317" customFormat="1" x14ac:dyDescent="0.2"/>
    <row r="16318" customFormat="1" x14ac:dyDescent="0.2"/>
    <row r="16319" customFormat="1" x14ac:dyDescent="0.2"/>
    <row r="16320" customFormat="1" x14ac:dyDescent="0.2"/>
    <row r="16321" customFormat="1" x14ac:dyDescent="0.2"/>
    <row r="16322" customFormat="1" x14ac:dyDescent="0.2"/>
    <row r="16323" customFormat="1" x14ac:dyDescent="0.2"/>
    <row r="16324" customFormat="1" x14ac:dyDescent="0.2"/>
    <row r="16325" customFormat="1" x14ac:dyDescent="0.2"/>
    <row r="16326" customFormat="1" x14ac:dyDescent="0.2"/>
    <row r="16327" customFormat="1" x14ac:dyDescent="0.2"/>
    <row r="16328" customFormat="1" x14ac:dyDescent="0.2"/>
    <row r="16329" customFormat="1" x14ac:dyDescent="0.2"/>
    <row r="16330" customFormat="1" x14ac:dyDescent="0.2"/>
    <row r="16331" customFormat="1" x14ac:dyDescent="0.2"/>
    <row r="16332" customFormat="1" x14ac:dyDescent="0.2"/>
    <row r="16333" customFormat="1" x14ac:dyDescent="0.2"/>
    <row r="16334" customFormat="1" x14ac:dyDescent="0.2"/>
    <row r="16335" customFormat="1" x14ac:dyDescent="0.2"/>
    <row r="16336" customFormat="1" x14ac:dyDescent="0.2"/>
    <row r="16337" customFormat="1" x14ac:dyDescent="0.2"/>
    <row r="16338" customFormat="1" x14ac:dyDescent="0.2"/>
    <row r="16339" customFormat="1" x14ac:dyDescent="0.2"/>
    <row r="16340" customFormat="1" x14ac:dyDescent="0.2"/>
    <row r="16341" customFormat="1" x14ac:dyDescent="0.2"/>
    <row r="16342" customFormat="1" x14ac:dyDescent="0.2"/>
    <row r="16343" customFormat="1" x14ac:dyDescent="0.2"/>
    <row r="16344" customFormat="1" x14ac:dyDescent="0.2"/>
    <row r="16345" customFormat="1" x14ac:dyDescent="0.2"/>
    <row r="16346" customFormat="1" x14ac:dyDescent="0.2"/>
    <row r="16347" customFormat="1" x14ac:dyDescent="0.2"/>
    <row r="16348" customFormat="1" x14ac:dyDescent="0.2"/>
    <row r="16349" customFormat="1" x14ac:dyDescent="0.2"/>
    <row r="16350" customFormat="1" x14ac:dyDescent="0.2"/>
    <row r="16351" customFormat="1" x14ac:dyDescent="0.2"/>
    <row r="16352" customFormat="1" x14ac:dyDescent="0.2"/>
    <row r="16353" customFormat="1" x14ac:dyDescent="0.2"/>
    <row r="16354" customFormat="1" x14ac:dyDescent="0.2"/>
    <row r="16355" customFormat="1" x14ac:dyDescent="0.2"/>
    <row r="16356" customFormat="1" x14ac:dyDescent="0.2"/>
    <row r="16357" customFormat="1" x14ac:dyDescent="0.2"/>
    <row r="16358" customFormat="1" x14ac:dyDescent="0.2"/>
    <row r="16359" customFormat="1" x14ac:dyDescent="0.2"/>
    <row r="16360" customFormat="1" x14ac:dyDescent="0.2"/>
    <row r="16361" customFormat="1" x14ac:dyDescent="0.2"/>
    <row r="16362" customFormat="1" x14ac:dyDescent="0.2"/>
    <row r="16363" customFormat="1" x14ac:dyDescent="0.2"/>
    <row r="16364" customFormat="1" x14ac:dyDescent="0.2"/>
    <row r="16365" customFormat="1" x14ac:dyDescent="0.2"/>
    <row r="16366" customFormat="1" x14ac:dyDescent="0.2"/>
    <row r="16367" customFormat="1" x14ac:dyDescent="0.2"/>
    <row r="16368" customFormat="1" x14ac:dyDescent="0.2"/>
    <row r="16369" customFormat="1" x14ac:dyDescent="0.2"/>
    <row r="16370" customFormat="1" x14ac:dyDescent="0.2"/>
    <row r="16371" customFormat="1" x14ac:dyDescent="0.2"/>
    <row r="16372" customFormat="1" x14ac:dyDescent="0.2"/>
    <row r="16373" customFormat="1" x14ac:dyDescent="0.2"/>
    <row r="16374" customFormat="1" x14ac:dyDescent="0.2"/>
    <row r="16375" customFormat="1" x14ac:dyDescent="0.2"/>
    <row r="16376" customFormat="1" x14ac:dyDescent="0.2"/>
    <row r="16377" customFormat="1" x14ac:dyDescent="0.2"/>
    <row r="16378" customFormat="1" x14ac:dyDescent="0.2"/>
    <row r="16379" customFormat="1" x14ac:dyDescent="0.2"/>
    <row r="16380" customFormat="1" x14ac:dyDescent="0.2"/>
    <row r="16381" customFormat="1" x14ac:dyDescent="0.2"/>
    <row r="16382" customFormat="1" x14ac:dyDescent="0.2"/>
    <row r="16383" customFormat="1" x14ac:dyDescent="0.2"/>
    <row r="16384" customFormat="1" x14ac:dyDescent="0.2"/>
    <row r="16385" customFormat="1" x14ac:dyDescent="0.2"/>
    <row r="16386" customFormat="1" x14ac:dyDescent="0.2"/>
    <row r="16387" customFormat="1" x14ac:dyDescent="0.2"/>
    <row r="16388" customFormat="1" x14ac:dyDescent="0.2"/>
    <row r="16389" customFormat="1" x14ac:dyDescent="0.2"/>
    <row r="16390" customFormat="1" x14ac:dyDescent="0.2"/>
    <row r="16391" customFormat="1" x14ac:dyDescent="0.2"/>
    <row r="16392" customFormat="1" x14ac:dyDescent="0.2"/>
    <row r="16393" customFormat="1" x14ac:dyDescent="0.2"/>
    <row r="16394" customFormat="1" x14ac:dyDescent="0.2"/>
    <row r="16395" customFormat="1" x14ac:dyDescent="0.2"/>
    <row r="16396" customFormat="1" x14ac:dyDescent="0.2"/>
    <row r="16397" customFormat="1" x14ac:dyDescent="0.2"/>
    <row r="16398" customFormat="1" x14ac:dyDescent="0.2"/>
    <row r="16399" customFormat="1" x14ac:dyDescent="0.2"/>
    <row r="16400" customFormat="1" x14ac:dyDescent="0.2"/>
    <row r="16401" customFormat="1" x14ac:dyDescent="0.2"/>
    <row r="16402" customFormat="1" x14ac:dyDescent="0.2"/>
    <row r="16403" customFormat="1" x14ac:dyDescent="0.2"/>
    <row r="16404" customFormat="1" x14ac:dyDescent="0.2"/>
    <row r="16405" customFormat="1" x14ac:dyDescent="0.2"/>
    <row r="16406" customFormat="1" x14ac:dyDescent="0.2"/>
    <row r="16407" customFormat="1" x14ac:dyDescent="0.2"/>
    <row r="16408" customFormat="1" x14ac:dyDescent="0.2"/>
    <row r="16409" customFormat="1" x14ac:dyDescent="0.2"/>
    <row r="16410" customFormat="1" x14ac:dyDescent="0.2"/>
    <row r="16411" customFormat="1" x14ac:dyDescent="0.2"/>
    <row r="16412" customFormat="1" x14ac:dyDescent="0.2"/>
    <row r="16413" customFormat="1" x14ac:dyDescent="0.2"/>
    <row r="16414" customFormat="1" x14ac:dyDescent="0.2"/>
    <row r="16415" customFormat="1" x14ac:dyDescent="0.2"/>
    <row r="16416" customFormat="1" x14ac:dyDescent="0.2"/>
    <row r="16417" customFormat="1" x14ac:dyDescent="0.2"/>
    <row r="16418" customFormat="1" x14ac:dyDescent="0.2"/>
    <row r="16419" customFormat="1" x14ac:dyDescent="0.2"/>
    <row r="16420" customFormat="1" x14ac:dyDescent="0.2"/>
    <row r="16421" customFormat="1" x14ac:dyDescent="0.2"/>
    <row r="16422" customFormat="1" x14ac:dyDescent="0.2"/>
    <row r="16423" customFormat="1" x14ac:dyDescent="0.2"/>
    <row r="16424" customFormat="1" x14ac:dyDescent="0.2"/>
    <row r="16425" customFormat="1" x14ac:dyDescent="0.2"/>
    <row r="16426" customFormat="1" x14ac:dyDescent="0.2"/>
    <row r="16427" customFormat="1" x14ac:dyDescent="0.2"/>
    <row r="16428" customFormat="1" x14ac:dyDescent="0.2"/>
    <row r="16429" customFormat="1" x14ac:dyDescent="0.2"/>
    <row r="16430" customFormat="1" x14ac:dyDescent="0.2"/>
    <row r="16431" customFormat="1" x14ac:dyDescent="0.2"/>
    <row r="16432" customFormat="1" x14ac:dyDescent="0.2"/>
    <row r="16433" customFormat="1" x14ac:dyDescent="0.2"/>
    <row r="16434" customFormat="1" x14ac:dyDescent="0.2"/>
    <row r="16435" customFormat="1" x14ac:dyDescent="0.2"/>
    <row r="16436" customFormat="1" x14ac:dyDescent="0.2"/>
    <row r="16437" customFormat="1" x14ac:dyDescent="0.2"/>
    <row r="16438" customFormat="1" x14ac:dyDescent="0.2"/>
    <row r="16439" customFormat="1" x14ac:dyDescent="0.2"/>
    <row r="16440" customFormat="1" x14ac:dyDescent="0.2"/>
    <row r="16441" customFormat="1" x14ac:dyDescent="0.2"/>
    <row r="16442" customFormat="1" x14ac:dyDescent="0.2"/>
    <row r="16443" customFormat="1" x14ac:dyDescent="0.2"/>
    <row r="16444" customFormat="1" x14ac:dyDescent="0.2"/>
    <row r="16445" customFormat="1" x14ac:dyDescent="0.2"/>
    <row r="16446" customFormat="1" x14ac:dyDescent="0.2"/>
    <row r="16447" customFormat="1" x14ac:dyDescent="0.2"/>
    <row r="16448" customFormat="1" x14ac:dyDescent="0.2"/>
    <row r="16449" customFormat="1" x14ac:dyDescent="0.2"/>
    <row r="16450" customFormat="1" x14ac:dyDescent="0.2"/>
    <row r="16451" customFormat="1" x14ac:dyDescent="0.2"/>
    <row r="16452" customFormat="1" x14ac:dyDescent="0.2"/>
    <row r="16453" customFormat="1" x14ac:dyDescent="0.2"/>
    <row r="16454" customFormat="1" x14ac:dyDescent="0.2"/>
    <row r="16455" customFormat="1" x14ac:dyDescent="0.2"/>
    <row r="16456" customFormat="1" x14ac:dyDescent="0.2"/>
    <row r="16457" customFormat="1" x14ac:dyDescent="0.2"/>
    <row r="16458" customFormat="1" x14ac:dyDescent="0.2"/>
    <row r="16459" customFormat="1" x14ac:dyDescent="0.2"/>
    <row r="16460" customFormat="1" x14ac:dyDescent="0.2"/>
    <row r="16461" customFormat="1" x14ac:dyDescent="0.2"/>
    <row r="16462" customFormat="1" x14ac:dyDescent="0.2"/>
    <row r="16463" customFormat="1" x14ac:dyDescent="0.2"/>
    <row r="16464" customFormat="1" x14ac:dyDescent="0.2"/>
    <row r="16465" customFormat="1" x14ac:dyDescent="0.2"/>
    <row r="16466" customFormat="1" x14ac:dyDescent="0.2"/>
    <row r="16467" customFormat="1" x14ac:dyDescent="0.2"/>
    <row r="16468" customFormat="1" x14ac:dyDescent="0.2"/>
    <row r="16469" customFormat="1" x14ac:dyDescent="0.2"/>
    <row r="16470" customFormat="1" x14ac:dyDescent="0.2"/>
    <row r="16471" customFormat="1" x14ac:dyDescent="0.2"/>
    <row r="16472" customFormat="1" x14ac:dyDescent="0.2"/>
    <row r="16473" customFormat="1" x14ac:dyDescent="0.2"/>
    <row r="16474" customFormat="1" x14ac:dyDescent="0.2"/>
    <row r="16475" customFormat="1" x14ac:dyDescent="0.2"/>
    <row r="16476" customFormat="1" x14ac:dyDescent="0.2"/>
    <row r="16477" customFormat="1" x14ac:dyDescent="0.2"/>
    <row r="16478" customFormat="1" x14ac:dyDescent="0.2"/>
    <row r="16479" customFormat="1" x14ac:dyDescent="0.2"/>
    <row r="16480" customFormat="1" x14ac:dyDescent="0.2"/>
    <row r="16481" customFormat="1" x14ac:dyDescent="0.2"/>
    <row r="16482" customFormat="1" x14ac:dyDescent="0.2"/>
    <row r="16483" customFormat="1" x14ac:dyDescent="0.2"/>
    <row r="16484" customFormat="1" x14ac:dyDescent="0.2"/>
    <row r="16485" customFormat="1" x14ac:dyDescent="0.2"/>
    <row r="16486" customFormat="1" x14ac:dyDescent="0.2"/>
    <row r="16487" customFormat="1" x14ac:dyDescent="0.2"/>
    <row r="16488" customFormat="1" x14ac:dyDescent="0.2"/>
    <row r="16489" customFormat="1" x14ac:dyDescent="0.2"/>
    <row r="16490" customFormat="1" x14ac:dyDescent="0.2"/>
    <row r="16491" customFormat="1" x14ac:dyDescent="0.2"/>
    <row r="16492" customFormat="1" x14ac:dyDescent="0.2"/>
    <row r="16493" customFormat="1" x14ac:dyDescent="0.2"/>
    <row r="16494" customFormat="1" x14ac:dyDescent="0.2"/>
    <row r="16495" customFormat="1" x14ac:dyDescent="0.2"/>
    <row r="16496" customFormat="1" x14ac:dyDescent="0.2"/>
    <row r="16497" customFormat="1" x14ac:dyDescent="0.2"/>
    <row r="16498" customFormat="1" x14ac:dyDescent="0.2"/>
    <row r="16499" customFormat="1" x14ac:dyDescent="0.2"/>
    <row r="16500" customFormat="1" x14ac:dyDescent="0.2"/>
    <row r="16501" customFormat="1" x14ac:dyDescent="0.2"/>
    <row r="16502" customFormat="1" x14ac:dyDescent="0.2"/>
    <row r="16503" customFormat="1" x14ac:dyDescent="0.2"/>
    <row r="16504" customFormat="1" x14ac:dyDescent="0.2"/>
    <row r="16505" customFormat="1" x14ac:dyDescent="0.2"/>
    <row r="16506" customFormat="1" x14ac:dyDescent="0.2"/>
    <row r="16507" customFormat="1" x14ac:dyDescent="0.2"/>
    <row r="16508" customFormat="1" x14ac:dyDescent="0.2"/>
    <row r="16509" customFormat="1" x14ac:dyDescent="0.2"/>
    <row r="16510" customFormat="1" x14ac:dyDescent="0.2"/>
    <row r="16511" customFormat="1" x14ac:dyDescent="0.2"/>
    <row r="16512" customFormat="1" x14ac:dyDescent="0.2"/>
    <row r="16513" customFormat="1" x14ac:dyDescent="0.2"/>
    <row r="16514" customFormat="1" x14ac:dyDescent="0.2"/>
    <row r="16515" customFormat="1" x14ac:dyDescent="0.2"/>
    <row r="16516" customFormat="1" x14ac:dyDescent="0.2"/>
    <row r="16517" customFormat="1" x14ac:dyDescent="0.2"/>
    <row r="16518" customFormat="1" x14ac:dyDescent="0.2"/>
    <row r="16519" customFormat="1" x14ac:dyDescent="0.2"/>
    <row r="16520" customFormat="1" x14ac:dyDescent="0.2"/>
    <row r="16521" customFormat="1" x14ac:dyDescent="0.2"/>
    <row r="16522" customFormat="1" x14ac:dyDescent="0.2"/>
    <row r="16523" customFormat="1" x14ac:dyDescent="0.2"/>
    <row r="16524" customFormat="1" x14ac:dyDescent="0.2"/>
    <row r="16525" customFormat="1" x14ac:dyDescent="0.2"/>
    <row r="16526" customFormat="1" x14ac:dyDescent="0.2"/>
    <row r="16527" customFormat="1" x14ac:dyDescent="0.2"/>
    <row r="16528" customFormat="1" x14ac:dyDescent="0.2"/>
    <row r="16529" customFormat="1" x14ac:dyDescent="0.2"/>
    <row r="16530" customFormat="1" x14ac:dyDescent="0.2"/>
    <row r="16531" customFormat="1" x14ac:dyDescent="0.2"/>
    <row r="16532" customFormat="1" x14ac:dyDescent="0.2"/>
    <row r="16533" customFormat="1" x14ac:dyDescent="0.2"/>
    <row r="16534" customFormat="1" x14ac:dyDescent="0.2"/>
    <row r="16535" customFormat="1" x14ac:dyDescent="0.2"/>
    <row r="16536" customFormat="1" x14ac:dyDescent="0.2"/>
    <row r="16537" customFormat="1" x14ac:dyDescent="0.2"/>
    <row r="16538" customFormat="1" x14ac:dyDescent="0.2"/>
    <row r="16539" customFormat="1" x14ac:dyDescent="0.2"/>
    <row r="16540" customFormat="1" x14ac:dyDescent="0.2"/>
    <row r="16541" customFormat="1" x14ac:dyDescent="0.2"/>
    <row r="16542" customFormat="1" x14ac:dyDescent="0.2"/>
    <row r="16543" customFormat="1" x14ac:dyDescent="0.2"/>
    <row r="16544" customFormat="1" x14ac:dyDescent="0.2"/>
    <row r="16545" customFormat="1" x14ac:dyDescent="0.2"/>
    <row r="16546" customFormat="1" x14ac:dyDescent="0.2"/>
    <row r="16547" customFormat="1" x14ac:dyDescent="0.2"/>
    <row r="16548" customFormat="1" x14ac:dyDescent="0.2"/>
    <row r="16549" customFormat="1" x14ac:dyDescent="0.2"/>
    <row r="16550" customFormat="1" x14ac:dyDescent="0.2"/>
    <row r="16551" customFormat="1" x14ac:dyDescent="0.2"/>
    <row r="16552" customFormat="1" x14ac:dyDescent="0.2"/>
    <row r="16553" customFormat="1" x14ac:dyDescent="0.2"/>
    <row r="16554" customFormat="1" x14ac:dyDescent="0.2"/>
    <row r="16555" customFormat="1" x14ac:dyDescent="0.2"/>
    <row r="16556" customFormat="1" x14ac:dyDescent="0.2"/>
    <row r="16557" customFormat="1" x14ac:dyDescent="0.2"/>
    <row r="16558" customFormat="1" x14ac:dyDescent="0.2"/>
    <row r="16559" customFormat="1" x14ac:dyDescent="0.2"/>
    <row r="16560" customFormat="1" x14ac:dyDescent="0.2"/>
    <row r="16561" customFormat="1" x14ac:dyDescent="0.2"/>
    <row r="16562" customFormat="1" x14ac:dyDescent="0.2"/>
    <row r="16563" customFormat="1" x14ac:dyDescent="0.2"/>
    <row r="16564" customFormat="1" x14ac:dyDescent="0.2"/>
    <row r="16565" customFormat="1" x14ac:dyDescent="0.2"/>
    <row r="16566" customFormat="1" x14ac:dyDescent="0.2"/>
    <row r="16567" customFormat="1" x14ac:dyDescent="0.2"/>
    <row r="16568" customFormat="1" x14ac:dyDescent="0.2"/>
    <row r="16569" customFormat="1" x14ac:dyDescent="0.2"/>
    <row r="16570" customFormat="1" x14ac:dyDescent="0.2"/>
    <row r="16571" customFormat="1" x14ac:dyDescent="0.2"/>
    <row r="16572" customFormat="1" x14ac:dyDescent="0.2"/>
    <row r="16573" customFormat="1" x14ac:dyDescent="0.2"/>
    <row r="16574" customFormat="1" x14ac:dyDescent="0.2"/>
    <row r="16575" customFormat="1" x14ac:dyDescent="0.2"/>
    <row r="16576" customFormat="1" x14ac:dyDescent="0.2"/>
    <row r="16577" customFormat="1" x14ac:dyDescent="0.2"/>
    <row r="16578" customFormat="1" x14ac:dyDescent="0.2"/>
    <row r="16579" customFormat="1" x14ac:dyDescent="0.2"/>
    <row r="16580" customFormat="1" x14ac:dyDescent="0.2"/>
    <row r="16581" customFormat="1" x14ac:dyDescent="0.2"/>
    <row r="16582" customFormat="1" x14ac:dyDescent="0.2"/>
    <row r="16583" customFormat="1" x14ac:dyDescent="0.2"/>
    <row r="16584" customFormat="1" x14ac:dyDescent="0.2"/>
    <row r="16585" customFormat="1" x14ac:dyDescent="0.2"/>
    <row r="16586" customFormat="1" x14ac:dyDescent="0.2"/>
    <row r="16587" customFormat="1" x14ac:dyDescent="0.2"/>
    <row r="16588" customFormat="1" x14ac:dyDescent="0.2"/>
    <row r="16589" customFormat="1" x14ac:dyDescent="0.2"/>
    <row r="16590" customFormat="1" x14ac:dyDescent="0.2"/>
    <row r="16591" customFormat="1" x14ac:dyDescent="0.2"/>
    <row r="16592" customFormat="1" x14ac:dyDescent="0.2"/>
    <row r="16593" customFormat="1" x14ac:dyDescent="0.2"/>
    <row r="16594" customFormat="1" x14ac:dyDescent="0.2"/>
    <row r="16595" customFormat="1" x14ac:dyDescent="0.2"/>
    <row r="16596" customFormat="1" x14ac:dyDescent="0.2"/>
    <row r="16597" customFormat="1" x14ac:dyDescent="0.2"/>
    <row r="16598" customFormat="1" x14ac:dyDescent="0.2"/>
    <row r="16599" customFormat="1" x14ac:dyDescent="0.2"/>
    <row r="16600" customFormat="1" x14ac:dyDescent="0.2"/>
    <row r="16601" customFormat="1" x14ac:dyDescent="0.2"/>
    <row r="16602" customFormat="1" x14ac:dyDescent="0.2"/>
    <row r="16603" customFormat="1" x14ac:dyDescent="0.2"/>
    <row r="16604" customFormat="1" x14ac:dyDescent="0.2"/>
    <row r="16605" customFormat="1" x14ac:dyDescent="0.2"/>
    <row r="16606" customFormat="1" x14ac:dyDescent="0.2"/>
    <row r="16607" customFormat="1" x14ac:dyDescent="0.2"/>
    <row r="16608" customFormat="1" x14ac:dyDescent="0.2"/>
    <row r="16609" customFormat="1" x14ac:dyDescent="0.2"/>
    <row r="16610" customFormat="1" x14ac:dyDescent="0.2"/>
    <row r="16611" customFormat="1" x14ac:dyDescent="0.2"/>
    <row r="16612" customFormat="1" x14ac:dyDescent="0.2"/>
    <row r="16613" customFormat="1" x14ac:dyDescent="0.2"/>
    <row r="16614" customFormat="1" x14ac:dyDescent="0.2"/>
    <row r="16615" customFormat="1" x14ac:dyDescent="0.2"/>
    <row r="16616" customFormat="1" x14ac:dyDescent="0.2"/>
    <row r="16617" customFormat="1" x14ac:dyDescent="0.2"/>
    <row r="16618" customFormat="1" x14ac:dyDescent="0.2"/>
    <row r="16619" customFormat="1" x14ac:dyDescent="0.2"/>
    <row r="16620" customFormat="1" x14ac:dyDescent="0.2"/>
    <row r="16621" customFormat="1" x14ac:dyDescent="0.2"/>
    <row r="16622" customFormat="1" x14ac:dyDescent="0.2"/>
    <row r="16623" customFormat="1" x14ac:dyDescent="0.2"/>
    <row r="16624" customFormat="1" x14ac:dyDescent="0.2"/>
    <row r="16625" customFormat="1" x14ac:dyDescent="0.2"/>
    <row r="16626" customFormat="1" x14ac:dyDescent="0.2"/>
    <row r="16627" customFormat="1" x14ac:dyDescent="0.2"/>
    <row r="16628" customFormat="1" x14ac:dyDescent="0.2"/>
    <row r="16629" customFormat="1" x14ac:dyDescent="0.2"/>
    <row r="16630" customFormat="1" x14ac:dyDescent="0.2"/>
    <row r="16631" customFormat="1" x14ac:dyDescent="0.2"/>
    <row r="16632" customFormat="1" x14ac:dyDescent="0.2"/>
    <row r="16633" customFormat="1" x14ac:dyDescent="0.2"/>
    <row r="16634" customFormat="1" x14ac:dyDescent="0.2"/>
    <row r="16635" customFormat="1" x14ac:dyDescent="0.2"/>
    <row r="16636" customFormat="1" x14ac:dyDescent="0.2"/>
    <row r="16637" customFormat="1" x14ac:dyDescent="0.2"/>
    <row r="16638" customFormat="1" x14ac:dyDescent="0.2"/>
    <row r="16639" customFormat="1" x14ac:dyDescent="0.2"/>
    <row r="16640" customFormat="1" x14ac:dyDescent="0.2"/>
    <row r="16641" customFormat="1" x14ac:dyDescent="0.2"/>
    <row r="16642" customFormat="1" x14ac:dyDescent="0.2"/>
    <row r="16643" customFormat="1" x14ac:dyDescent="0.2"/>
    <row r="16644" customFormat="1" x14ac:dyDescent="0.2"/>
    <row r="16645" customFormat="1" x14ac:dyDescent="0.2"/>
    <row r="16646" customFormat="1" x14ac:dyDescent="0.2"/>
    <row r="16647" customFormat="1" x14ac:dyDescent="0.2"/>
    <row r="16648" customFormat="1" x14ac:dyDescent="0.2"/>
    <row r="16649" customFormat="1" x14ac:dyDescent="0.2"/>
    <row r="16650" customFormat="1" x14ac:dyDescent="0.2"/>
    <row r="16651" customFormat="1" x14ac:dyDescent="0.2"/>
    <row r="16652" customFormat="1" x14ac:dyDescent="0.2"/>
    <row r="16653" customFormat="1" x14ac:dyDescent="0.2"/>
    <row r="16654" customFormat="1" x14ac:dyDescent="0.2"/>
    <row r="16655" customFormat="1" x14ac:dyDescent="0.2"/>
    <row r="16656" customFormat="1" x14ac:dyDescent="0.2"/>
    <row r="16657" customFormat="1" x14ac:dyDescent="0.2"/>
    <row r="16658" customFormat="1" x14ac:dyDescent="0.2"/>
    <row r="16659" customFormat="1" x14ac:dyDescent="0.2"/>
    <row r="16660" customFormat="1" x14ac:dyDescent="0.2"/>
    <row r="16661" customFormat="1" x14ac:dyDescent="0.2"/>
    <row r="16662" customFormat="1" x14ac:dyDescent="0.2"/>
    <row r="16663" customFormat="1" x14ac:dyDescent="0.2"/>
    <row r="16664" customFormat="1" x14ac:dyDescent="0.2"/>
    <row r="16665" customFormat="1" x14ac:dyDescent="0.2"/>
    <row r="16666" customFormat="1" x14ac:dyDescent="0.2"/>
    <row r="16667" customFormat="1" x14ac:dyDescent="0.2"/>
    <row r="16668" customFormat="1" x14ac:dyDescent="0.2"/>
    <row r="16669" customFormat="1" x14ac:dyDescent="0.2"/>
    <row r="16670" customFormat="1" x14ac:dyDescent="0.2"/>
    <row r="16671" customFormat="1" x14ac:dyDescent="0.2"/>
    <row r="16672" customFormat="1" x14ac:dyDescent="0.2"/>
    <row r="16673" customFormat="1" x14ac:dyDescent="0.2"/>
    <row r="16674" customFormat="1" x14ac:dyDescent="0.2"/>
    <row r="16675" customFormat="1" x14ac:dyDescent="0.2"/>
    <row r="16676" customFormat="1" x14ac:dyDescent="0.2"/>
    <row r="16677" customFormat="1" x14ac:dyDescent="0.2"/>
    <row r="16678" customFormat="1" x14ac:dyDescent="0.2"/>
    <row r="16679" customFormat="1" x14ac:dyDescent="0.2"/>
    <row r="16680" customFormat="1" x14ac:dyDescent="0.2"/>
    <row r="16681" customFormat="1" x14ac:dyDescent="0.2"/>
    <row r="16682" customFormat="1" x14ac:dyDescent="0.2"/>
    <row r="16683" customFormat="1" x14ac:dyDescent="0.2"/>
    <row r="16684" customFormat="1" x14ac:dyDescent="0.2"/>
    <row r="16685" customFormat="1" x14ac:dyDescent="0.2"/>
    <row r="16686" customFormat="1" x14ac:dyDescent="0.2"/>
    <row r="16687" customFormat="1" x14ac:dyDescent="0.2"/>
    <row r="16688" customFormat="1" x14ac:dyDescent="0.2"/>
    <row r="16689" customFormat="1" x14ac:dyDescent="0.2"/>
    <row r="16690" customFormat="1" x14ac:dyDescent="0.2"/>
    <row r="16691" customFormat="1" x14ac:dyDescent="0.2"/>
    <row r="16692" customFormat="1" x14ac:dyDescent="0.2"/>
    <row r="16693" customFormat="1" x14ac:dyDescent="0.2"/>
    <row r="16694" customFormat="1" x14ac:dyDescent="0.2"/>
    <row r="16695" customFormat="1" x14ac:dyDescent="0.2"/>
    <row r="16696" customFormat="1" x14ac:dyDescent="0.2"/>
    <row r="16697" customFormat="1" x14ac:dyDescent="0.2"/>
    <row r="16698" customFormat="1" x14ac:dyDescent="0.2"/>
    <row r="16699" customFormat="1" x14ac:dyDescent="0.2"/>
    <row r="16700" customFormat="1" x14ac:dyDescent="0.2"/>
    <row r="16701" customFormat="1" x14ac:dyDescent="0.2"/>
    <row r="16702" customFormat="1" x14ac:dyDescent="0.2"/>
    <row r="16703" customFormat="1" x14ac:dyDescent="0.2"/>
    <row r="16704" customFormat="1" x14ac:dyDescent="0.2"/>
    <row r="16705" customFormat="1" x14ac:dyDescent="0.2"/>
    <row r="16706" customFormat="1" x14ac:dyDescent="0.2"/>
    <row r="16707" customFormat="1" x14ac:dyDescent="0.2"/>
    <row r="16708" customFormat="1" x14ac:dyDescent="0.2"/>
    <row r="16709" customFormat="1" x14ac:dyDescent="0.2"/>
    <row r="16710" customFormat="1" x14ac:dyDescent="0.2"/>
    <row r="16711" customFormat="1" x14ac:dyDescent="0.2"/>
    <row r="16712" customFormat="1" x14ac:dyDescent="0.2"/>
    <row r="16713" customFormat="1" x14ac:dyDescent="0.2"/>
    <row r="16714" customFormat="1" x14ac:dyDescent="0.2"/>
    <row r="16715" customFormat="1" x14ac:dyDescent="0.2"/>
    <row r="16716" customFormat="1" x14ac:dyDescent="0.2"/>
    <row r="16717" customFormat="1" x14ac:dyDescent="0.2"/>
    <row r="16718" customFormat="1" x14ac:dyDescent="0.2"/>
    <row r="16719" customFormat="1" x14ac:dyDescent="0.2"/>
    <row r="16720" customFormat="1" x14ac:dyDescent="0.2"/>
    <row r="16721" customFormat="1" x14ac:dyDescent="0.2"/>
    <row r="16722" customFormat="1" x14ac:dyDescent="0.2"/>
    <row r="16723" customFormat="1" x14ac:dyDescent="0.2"/>
    <row r="16724" customFormat="1" x14ac:dyDescent="0.2"/>
    <row r="16725" customFormat="1" x14ac:dyDescent="0.2"/>
    <row r="16726" customFormat="1" x14ac:dyDescent="0.2"/>
    <row r="16727" customFormat="1" x14ac:dyDescent="0.2"/>
    <row r="16728" customFormat="1" x14ac:dyDescent="0.2"/>
    <row r="16729" customFormat="1" x14ac:dyDescent="0.2"/>
    <row r="16730" customFormat="1" x14ac:dyDescent="0.2"/>
    <row r="16731" customFormat="1" x14ac:dyDescent="0.2"/>
    <row r="16732" customFormat="1" x14ac:dyDescent="0.2"/>
    <row r="16733" customFormat="1" x14ac:dyDescent="0.2"/>
    <row r="16734" customFormat="1" x14ac:dyDescent="0.2"/>
    <row r="16735" customFormat="1" x14ac:dyDescent="0.2"/>
    <row r="16736" customFormat="1" x14ac:dyDescent="0.2"/>
    <row r="16737" customFormat="1" x14ac:dyDescent="0.2"/>
    <row r="16738" customFormat="1" x14ac:dyDescent="0.2"/>
    <row r="16739" customFormat="1" x14ac:dyDescent="0.2"/>
    <row r="16740" customFormat="1" x14ac:dyDescent="0.2"/>
    <row r="16741" customFormat="1" x14ac:dyDescent="0.2"/>
    <row r="16742" customFormat="1" x14ac:dyDescent="0.2"/>
    <row r="16743" customFormat="1" x14ac:dyDescent="0.2"/>
    <row r="16744" customFormat="1" x14ac:dyDescent="0.2"/>
    <row r="16745" customFormat="1" x14ac:dyDescent="0.2"/>
    <row r="16746" customFormat="1" x14ac:dyDescent="0.2"/>
    <row r="16747" customFormat="1" x14ac:dyDescent="0.2"/>
    <row r="16748" customFormat="1" x14ac:dyDescent="0.2"/>
    <row r="16749" customFormat="1" x14ac:dyDescent="0.2"/>
    <row r="16750" customFormat="1" x14ac:dyDescent="0.2"/>
    <row r="16751" customFormat="1" x14ac:dyDescent="0.2"/>
    <row r="16752" customFormat="1" x14ac:dyDescent="0.2"/>
    <row r="16753" customFormat="1" x14ac:dyDescent="0.2"/>
    <row r="16754" customFormat="1" x14ac:dyDescent="0.2"/>
    <row r="16755" customFormat="1" x14ac:dyDescent="0.2"/>
    <row r="16756" customFormat="1" x14ac:dyDescent="0.2"/>
    <row r="16757" customFormat="1" x14ac:dyDescent="0.2"/>
    <row r="16758" customFormat="1" x14ac:dyDescent="0.2"/>
    <row r="16759" customFormat="1" x14ac:dyDescent="0.2"/>
    <row r="16760" customFormat="1" x14ac:dyDescent="0.2"/>
    <row r="16761" customFormat="1" x14ac:dyDescent="0.2"/>
    <row r="16762" customFormat="1" x14ac:dyDescent="0.2"/>
    <row r="16763" customFormat="1" x14ac:dyDescent="0.2"/>
    <row r="16764" customFormat="1" x14ac:dyDescent="0.2"/>
    <row r="16765" customFormat="1" x14ac:dyDescent="0.2"/>
    <row r="16766" customFormat="1" x14ac:dyDescent="0.2"/>
    <row r="16767" customFormat="1" x14ac:dyDescent="0.2"/>
    <row r="16768" customFormat="1" x14ac:dyDescent="0.2"/>
    <row r="16769" customFormat="1" x14ac:dyDescent="0.2"/>
    <row r="16770" customFormat="1" x14ac:dyDescent="0.2"/>
    <row r="16771" customFormat="1" x14ac:dyDescent="0.2"/>
    <row r="16772" customFormat="1" x14ac:dyDescent="0.2"/>
    <row r="16773" customFormat="1" x14ac:dyDescent="0.2"/>
    <row r="16774" customFormat="1" x14ac:dyDescent="0.2"/>
    <row r="16775" customFormat="1" x14ac:dyDescent="0.2"/>
    <row r="16776" customFormat="1" x14ac:dyDescent="0.2"/>
    <row r="16777" customFormat="1" x14ac:dyDescent="0.2"/>
    <row r="16778" customFormat="1" x14ac:dyDescent="0.2"/>
    <row r="16779" customFormat="1" x14ac:dyDescent="0.2"/>
    <row r="16780" customFormat="1" x14ac:dyDescent="0.2"/>
    <row r="16781" customFormat="1" x14ac:dyDescent="0.2"/>
    <row r="16782" customFormat="1" x14ac:dyDescent="0.2"/>
    <row r="16783" customFormat="1" x14ac:dyDescent="0.2"/>
    <row r="16784" customFormat="1" x14ac:dyDescent="0.2"/>
    <row r="16785" customFormat="1" x14ac:dyDescent="0.2"/>
    <row r="16786" customFormat="1" x14ac:dyDescent="0.2"/>
    <row r="16787" customFormat="1" x14ac:dyDescent="0.2"/>
    <row r="16788" customFormat="1" x14ac:dyDescent="0.2"/>
    <row r="16789" customFormat="1" x14ac:dyDescent="0.2"/>
    <row r="16790" customFormat="1" x14ac:dyDescent="0.2"/>
    <row r="16791" customFormat="1" x14ac:dyDescent="0.2"/>
    <row r="16792" customFormat="1" x14ac:dyDescent="0.2"/>
    <row r="16793" customFormat="1" x14ac:dyDescent="0.2"/>
    <row r="16794" customFormat="1" x14ac:dyDescent="0.2"/>
    <row r="16795" customFormat="1" x14ac:dyDescent="0.2"/>
    <row r="16796" customFormat="1" x14ac:dyDescent="0.2"/>
    <row r="16797" customFormat="1" x14ac:dyDescent="0.2"/>
    <row r="16798" customFormat="1" x14ac:dyDescent="0.2"/>
    <row r="16799" customFormat="1" x14ac:dyDescent="0.2"/>
    <row r="16800" customFormat="1" x14ac:dyDescent="0.2"/>
    <row r="16801" customFormat="1" x14ac:dyDescent="0.2"/>
    <row r="16802" customFormat="1" x14ac:dyDescent="0.2"/>
    <row r="16803" customFormat="1" x14ac:dyDescent="0.2"/>
    <row r="16804" customFormat="1" x14ac:dyDescent="0.2"/>
    <row r="16805" customFormat="1" x14ac:dyDescent="0.2"/>
    <row r="16806" customFormat="1" x14ac:dyDescent="0.2"/>
    <row r="16807" customFormat="1" x14ac:dyDescent="0.2"/>
    <row r="16808" customFormat="1" x14ac:dyDescent="0.2"/>
    <row r="16809" customFormat="1" x14ac:dyDescent="0.2"/>
    <row r="16810" customFormat="1" x14ac:dyDescent="0.2"/>
    <row r="16811" customFormat="1" x14ac:dyDescent="0.2"/>
    <row r="16812" customFormat="1" x14ac:dyDescent="0.2"/>
    <row r="16813" customFormat="1" x14ac:dyDescent="0.2"/>
    <row r="16814" customFormat="1" x14ac:dyDescent="0.2"/>
    <row r="16815" customFormat="1" x14ac:dyDescent="0.2"/>
    <row r="16816" customFormat="1" x14ac:dyDescent="0.2"/>
    <row r="16817" customFormat="1" x14ac:dyDescent="0.2"/>
    <row r="16818" customFormat="1" x14ac:dyDescent="0.2"/>
    <row r="16819" customFormat="1" x14ac:dyDescent="0.2"/>
    <row r="16820" customFormat="1" x14ac:dyDescent="0.2"/>
    <row r="16821" customFormat="1" x14ac:dyDescent="0.2"/>
    <row r="16822" customFormat="1" x14ac:dyDescent="0.2"/>
    <row r="16823" customFormat="1" x14ac:dyDescent="0.2"/>
    <row r="16824" customFormat="1" x14ac:dyDescent="0.2"/>
    <row r="16825" customFormat="1" x14ac:dyDescent="0.2"/>
    <row r="16826" customFormat="1" x14ac:dyDescent="0.2"/>
    <row r="16827" customFormat="1" x14ac:dyDescent="0.2"/>
    <row r="16828" customFormat="1" x14ac:dyDescent="0.2"/>
    <row r="16829" customFormat="1" x14ac:dyDescent="0.2"/>
    <row r="16830" customFormat="1" x14ac:dyDescent="0.2"/>
    <row r="16831" customFormat="1" x14ac:dyDescent="0.2"/>
    <row r="16832" customFormat="1" x14ac:dyDescent="0.2"/>
    <row r="16833" customFormat="1" x14ac:dyDescent="0.2"/>
    <row r="16834" customFormat="1" x14ac:dyDescent="0.2"/>
    <row r="16835" customFormat="1" x14ac:dyDescent="0.2"/>
    <row r="16836" customFormat="1" x14ac:dyDescent="0.2"/>
    <row r="16837" customFormat="1" x14ac:dyDescent="0.2"/>
    <row r="16838" customFormat="1" x14ac:dyDescent="0.2"/>
    <row r="16839" customFormat="1" x14ac:dyDescent="0.2"/>
    <row r="16840" customFormat="1" x14ac:dyDescent="0.2"/>
    <row r="16841" customFormat="1" x14ac:dyDescent="0.2"/>
    <row r="16842" customFormat="1" x14ac:dyDescent="0.2"/>
    <row r="16843" customFormat="1" x14ac:dyDescent="0.2"/>
    <row r="16844" customFormat="1" x14ac:dyDescent="0.2"/>
    <row r="16845" customFormat="1" x14ac:dyDescent="0.2"/>
    <row r="16846" customFormat="1" x14ac:dyDescent="0.2"/>
    <row r="16847" customFormat="1" x14ac:dyDescent="0.2"/>
    <row r="16848" customFormat="1" x14ac:dyDescent="0.2"/>
    <row r="16849" customFormat="1" x14ac:dyDescent="0.2"/>
    <row r="16850" customFormat="1" x14ac:dyDescent="0.2"/>
    <row r="16851" customFormat="1" x14ac:dyDescent="0.2"/>
    <row r="16852" customFormat="1" x14ac:dyDescent="0.2"/>
    <row r="16853" customFormat="1" x14ac:dyDescent="0.2"/>
    <row r="16854" customFormat="1" x14ac:dyDescent="0.2"/>
    <row r="16855" customFormat="1" x14ac:dyDescent="0.2"/>
    <row r="16856" customFormat="1" x14ac:dyDescent="0.2"/>
    <row r="16857" customFormat="1" x14ac:dyDescent="0.2"/>
    <row r="16858" customFormat="1" x14ac:dyDescent="0.2"/>
    <row r="16859" customFormat="1" x14ac:dyDescent="0.2"/>
    <row r="16860" customFormat="1" x14ac:dyDescent="0.2"/>
    <row r="16861" customFormat="1" x14ac:dyDescent="0.2"/>
    <row r="16862" customFormat="1" x14ac:dyDescent="0.2"/>
    <row r="16863" customFormat="1" x14ac:dyDescent="0.2"/>
    <row r="16864" customFormat="1" x14ac:dyDescent="0.2"/>
    <row r="16865" customFormat="1" x14ac:dyDescent="0.2"/>
    <row r="16866" customFormat="1" x14ac:dyDescent="0.2"/>
    <row r="16867" customFormat="1" x14ac:dyDescent="0.2"/>
    <row r="16868" customFormat="1" x14ac:dyDescent="0.2"/>
    <row r="16869" customFormat="1" x14ac:dyDescent="0.2"/>
    <row r="16870" customFormat="1" x14ac:dyDescent="0.2"/>
    <row r="16871" customFormat="1" x14ac:dyDescent="0.2"/>
    <row r="16872" customFormat="1" x14ac:dyDescent="0.2"/>
    <row r="16873" customFormat="1" x14ac:dyDescent="0.2"/>
    <row r="16874" customFormat="1" x14ac:dyDescent="0.2"/>
    <row r="16875" customFormat="1" x14ac:dyDescent="0.2"/>
    <row r="16876" customFormat="1" x14ac:dyDescent="0.2"/>
    <row r="16877" customFormat="1" x14ac:dyDescent="0.2"/>
    <row r="16878" customFormat="1" x14ac:dyDescent="0.2"/>
    <row r="16879" customFormat="1" x14ac:dyDescent="0.2"/>
    <row r="16880" customFormat="1" x14ac:dyDescent="0.2"/>
    <row r="16881" customFormat="1" x14ac:dyDescent="0.2"/>
    <row r="16882" customFormat="1" x14ac:dyDescent="0.2"/>
    <row r="16883" customFormat="1" x14ac:dyDescent="0.2"/>
    <row r="16884" customFormat="1" x14ac:dyDescent="0.2"/>
    <row r="16885" customFormat="1" x14ac:dyDescent="0.2"/>
    <row r="16886" customFormat="1" x14ac:dyDescent="0.2"/>
    <row r="16887" customFormat="1" x14ac:dyDescent="0.2"/>
    <row r="16888" customFormat="1" x14ac:dyDescent="0.2"/>
    <row r="16889" customFormat="1" x14ac:dyDescent="0.2"/>
    <row r="16890" customFormat="1" x14ac:dyDescent="0.2"/>
    <row r="16891" customFormat="1" x14ac:dyDescent="0.2"/>
    <row r="16892" customFormat="1" x14ac:dyDescent="0.2"/>
    <row r="16893" customFormat="1" x14ac:dyDescent="0.2"/>
    <row r="16894" customFormat="1" x14ac:dyDescent="0.2"/>
    <row r="16895" customFormat="1" x14ac:dyDescent="0.2"/>
    <row r="16896" customFormat="1" x14ac:dyDescent="0.2"/>
    <row r="16897" customFormat="1" x14ac:dyDescent="0.2"/>
    <row r="16898" customFormat="1" x14ac:dyDescent="0.2"/>
    <row r="16899" customFormat="1" x14ac:dyDescent="0.2"/>
    <row r="16900" customFormat="1" x14ac:dyDescent="0.2"/>
    <row r="16901" customFormat="1" x14ac:dyDescent="0.2"/>
    <row r="16902" customFormat="1" x14ac:dyDescent="0.2"/>
    <row r="16903" customFormat="1" x14ac:dyDescent="0.2"/>
    <row r="16904" customFormat="1" x14ac:dyDescent="0.2"/>
    <row r="16905" customFormat="1" x14ac:dyDescent="0.2"/>
    <row r="16906" customFormat="1" x14ac:dyDescent="0.2"/>
    <row r="16907" customFormat="1" x14ac:dyDescent="0.2"/>
    <row r="16908" customFormat="1" x14ac:dyDescent="0.2"/>
    <row r="16909" customFormat="1" x14ac:dyDescent="0.2"/>
    <row r="16910" customFormat="1" x14ac:dyDescent="0.2"/>
    <row r="16911" customFormat="1" x14ac:dyDescent="0.2"/>
    <row r="16912" customFormat="1" x14ac:dyDescent="0.2"/>
    <row r="16913" customFormat="1" x14ac:dyDescent="0.2"/>
    <row r="16914" customFormat="1" x14ac:dyDescent="0.2"/>
    <row r="16915" customFormat="1" x14ac:dyDescent="0.2"/>
    <row r="16916" customFormat="1" x14ac:dyDescent="0.2"/>
    <row r="16917" customFormat="1" x14ac:dyDescent="0.2"/>
    <row r="16918" customFormat="1" x14ac:dyDescent="0.2"/>
    <row r="16919" customFormat="1" x14ac:dyDescent="0.2"/>
    <row r="16920" customFormat="1" x14ac:dyDescent="0.2"/>
    <row r="16921" customFormat="1" x14ac:dyDescent="0.2"/>
    <row r="16922" customFormat="1" x14ac:dyDescent="0.2"/>
    <row r="16923" customFormat="1" x14ac:dyDescent="0.2"/>
    <row r="16924" customFormat="1" x14ac:dyDescent="0.2"/>
    <row r="16925" customFormat="1" x14ac:dyDescent="0.2"/>
    <row r="16926" customFormat="1" x14ac:dyDescent="0.2"/>
    <row r="16927" customFormat="1" x14ac:dyDescent="0.2"/>
    <row r="16928" customFormat="1" x14ac:dyDescent="0.2"/>
    <row r="16929" customFormat="1" x14ac:dyDescent="0.2"/>
    <row r="16930" customFormat="1" x14ac:dyDescent="0.2"/>
    <row r="16931" customFormat="1" x14ac:dyDescent="0.2"/>
    <row r="16932" customFormat="1" x14ac:dyDescent="0.2"/>
    <row r="16933" customFormat="1" x14ac:dyDescent="0.2"/>
    <row r="16934" customFormat="1" x14ac:dyDescent="0.2"/>
    <row r="16935" customFormat="1" x14ac:dyDescent="0.2"/>
    <row r="16936" customFormat="1" x14ac:dyDescent="0.2"/>
    <row r="16937" customFormat="1" x14ac:dyDescent="0.2"/>
    <row r="16938" customFormat="1" x14ac:dyDescent="0.2"/>
    <row r="16939" customFormat="1" x14ac:dyDescent="0.2"/>
    <row r="16940" customFormat="1" x14ac:dyDescent="0.2"/>
    <row r="16941" customFormat="1" x14ac:dyDescent="0.2"/>
    <row r="16942" customFormat="1" x14ac:dyDescent="0.2"/>
    <row r="16943" customFormat="1" x14ac:dyDescent="0.2"/>
    <row r="16944" customFormat="1" x14ac:dyDescent="0.2"/>
    <row r="16945" customFormat="1" x14ac:dyDescent="0.2"/>
    <row r="16946" customFormat="1" x14ac:dyDescent="0.2"/>
    <row r="16947" customFormat="1" x14ac:dyDescent="0.2"/>
    <row r="16948" customFormat="1" x14ac:dyDescent="0.2"/>
    <row r="16949" customFormat="1" x14ac:dyDescent="0.2"/>
    <row r="16950" customFormat="1" x14ac:dyDescent="0.2"/>
    <row r="16951" customFormat="1" x14ac:dyDescent="0.2"/>
    <row r="16952" customFormat="1" x14ac:dyDescent="0.2"/>
    <row r="16953" customFormat="1" x14ac:dyDescent="0.2"/>
    <row r="16954" customFormat="1" x14ac:dyDescent="0.2"/>
    <row r="16955" customFormat="1" x14ac:dyDescent="0.2"/>
    <row r="16956" customFormat="1" x14ac:dyDescent="0.2"/>
    <row r="16957" customFormat="1" x14ac:dyDescent="0.2"/>
    <row r="16958" customFormat="1" x14ac:dyDescent="0.2"/>
    <row r="16959" customFormat="1" x14ac:dyDescent="0.2"/>
    <row r="16960" customFormat="1" x14ac:dyDescent="0.2"/>
    <row r="16961" customFormat="1" x14ac:dyDescent="0.2"/>
    <row r="16962" customFormat="1" x14ac:dyDescent="0.2"/>
    <row r="16963" customFormat="1" x14ac:dyDescent="0.2"/>
    <row r="16964" customFormat="1" x14ac:dyDescent="0.2"/>
    <row r="16965" customFormat="1" x14ac:dyDescent="0.2"/>
    <row r="16966" customFormat="1" x14ac:dyDescent="0.2"/>
    <row r="16967" customFormat="1" x14ac:dyDescent="0.2"/>
    <row r="16968" customFormat="1" x14ac:dyDescent="0.2"/>
    <row r="16969" customFormat="1" x14ac:dyDescent="0.2"/>
    <row r="16970" customFormat="1" x14ac:dyDescent="0.2"/>
    <row r="16971" customFormat="1" x14ac:dyDescent="0.2"/>
    <row r="16972" customFormat="1" x14ac:dyDescent="0.2"/>
    <row r="16973" customFormat="1" x14ac:dyDescent="0.2"/>
    <row r="16974" customFormat="1" x14ac:dyDescent="0.2"/>
    <row r="16975" customFormat="1" x14ac:dyDescent="0.2"/>
    <row r="16976" customFormat="1" x14ac:dyDescent="0.2"/>
    <row r="16977" customFormat="1" x14ac:dyDescent="0.2"/>
    <row r="16978" customFormat="1" x14ac:dyDescent="0.2"/>
    <row r="16979" customFormat="1" x14ac:dyDescent="0.2"/>
    <row r="16980" customFormat="1" x14ac:dyDescent="0.2"/>
    <row r="16981" customFormat="1" x14ac:dyDescent="0.2"/>
    <row r="16982" customFormat="1" x14ac:dyDescent="0.2"/>
    <row r="16983" customFormat="1" x14ac:dyDescent="0.2"/>
    <row r="16984" customFormat="1" x14ac:dyDescent="0.2"/>
    <row r="16985" customFormat="1" x14ac:dyDescent="0.2"/>
    <row r="16986" customFormat="1" x14ac:dyDescent="0.2"/>
    <row r="16987" customFormat="1" x14ac:dyDescent="0.2"/>
    <row r="16988" customFormat="1" x14ac:dyDescent="0.2"/>
    <row r="16989" customFormat="1" x14ac:dyDescent="0.2"/>
    <row r="16990" customFormat="1" x14ac:dyDescent="0.2"/>
    <row r="16991" customFormat="1" x14ac:dyDescent="0.2"/>
    <row r="16992" customFormat="1" x14ac:dyDescent="0.2"/>
    <row r="16993" customFormat="1" x14ac:dyDescent="0.2"/>
    <row r="16994" customFormat="1" x14ac:dyDescent="0.2"/>
    <row r="16995" customFormat="1" x14ac:dyDescent="0.2"/>
    <row r="16996" customFormat="1" x14ac:dyDescent="0.2"/>
    <row r="16997" customFormat="1" x14ac:dyDescent="0.2"/>
    <row r="16998" customFormat="1" x14ac:dyDescent="0.2"/>
    <row r="16999" customFormat="1" x14ac:dyDescent="0.2"/>
    <row r="17000" customFormat="1" x14ac:dyDescent="0.2"/>
    <row r="17001" customFormat="1" x14ac:dyDescent="0.2"/>
    <row r="17002" customFormat="1" x14ac:dyDescent="0.2"/>
    <row r="17003" customFormat="1" x14ac:dyDescent="0.2"/>
    <row r="17004" customFormat="1" x14ac:dyDescent="0.2"/>
    <row r="17005" customFormat="1" x14ac:dyDescent="0.2"/>
    <row r="17006" customFormat="1" x14ac:dyDescent="0.2"/>
    <row r="17007" customFormat="1" x14ac:dyDescent="0.2"/>
    <row r="17008" customFormat="1" x14ac:dyDescent="0.2"/>
    <row r="17009" customFormat="1" x14ac:dyDescent="0.2"/>
    <row r="17010" customFormat="1" x14ac:dyDescent="0.2"/>
    <row r="17011" customFormat="1" x14ac:dyDescent="0.2"/>
    <row r="17012" customFormat="1" x14ac:dyDescent="0.2"/>
    <row r="17013" customFormat="1" x14ac:dyDescent="0.2"/>
    <row r="17014" customFormat="1" x14ac:dyDescent="0.2"/>
    <row r="17015" customFormat="1" x14ac:dyDescent="0.2"/>
    <row r="17016" customFormat="1" x14ac:dyDescent="0.2"/>
    <row r="17017" customFormat="1" x14ac:dyDescent="0.2"/>
    <row r="17018" customFormat="1" x14ac:dyDescent="0.2"/>
    <row r="17019" customFormat="1" x14ac:dyDescent="0.2"/>
    <row r="17020" customFormat="1" x14ac:dyDescent="0.2"/>
    <row r="17021" customFormat="1" x14ac:dyDescent="0.2"/>
    <row r="17022" customFormat="1" x14ac:dyDescent="0.2"/>
    <row r="17023" customFormat="1" x14ac:dyDescent="0.2"/>
    <row r="17024" customFormat="1" x14ac:dyDescent="0.2"/>
    <row r="17025" customFormat="1" x14ac:dyDescent="0.2"/>
    <row r="17026" customFormat="1" x14ac:dyDescent="0.2"/>
    <row r="17027" customFormat="1" x14ac:dyDescent="0.2"/>
    <row r="17028" customFormat="1" x14ac:dyDescent="0.2"/>
    <row r="17029" customFormat="1" x14ac:dyDescent="0.2"/>
    <row r="17030" customFormat="1" x14ac:dyDescent="0.2"/>
    <row r="17031" customFormat="1" x14ac:dyDescent="0.2"/>
    <row r="17032" customFormat="1" x14ac:dyDescent="0.2"/>
    <row r="17033" customFormat="1" x14ac:dyDescent="0.2"/>
    <row r="17034" customFormat="1" x14ac:dyDescent="0.2"/>
    <row r="17035" customFormat="1" x14ac:dyDescent="0.2"/>
    <row r="17036" customFormat="1" x14ac:dyDescent="0.2"/>
    <row r="17037" customFormat="1" x14ac:dyDescent="0.2"/>
    <row r="17038" customFormat="1" x14ac:dyDescent="0.2"/>
    <row r="17039" customFormat="1" x14ac:dyDescent="0.2"/>
    <row r="17040" customFormat="1" x14ac:dyDescent="0.2"/>
    <row r="17041" customFormat="1" x14ac:dyDescent="0.2"/>
    <row r="17042" customFormat="1" x14ac:dyDescent="0.2"/>
    <row r="17043" customFormat="1" x14ac:dyDescent="0.2"/>
    <row r="17044" customFormat="1" x14ac:dyDescent="0.2"/>
    <row r="17045" customFormat="1" x14ac:dyDescent="0.2"/>
    <row r="17046" customFormat="1" x14ac:dyDescent="0.2"/>
    <row r="17047" customFormat="1" x14ac:dyDescent="0.2"/>
    <row r="17048" customFormat="1" x14ac:dyDescent="0.2"/>
    <row r="17049" customFormat="1" x14ac:dyDescent="0.2"/>
    <row r="17050" customFormat="1" x14ac:dyDescent="0.2"/>
    <row r="17051" customFormat="1" x14ac:dyDescent="0.2"/>
    <row r="17052" customFormat="1" x14ac:dyDescent="0.2"/>
    <row r="17053" customFormat="1" x14ac:dyDescent="0.2"/>
    <row r="17054" customFormat="1" x14ac:dyDescent="0.2"/>
    <row r="17055" customFormat="1" x14ac:dyDescent="0.2"/>
    <row r="17056" customFormat="1" x14ac:dyDescent="0.2"/>
    <row r="17057" customFormat="1" x14ac:dyDescent="0.2"/>
    <row r="17058" customFormat="1" x14ac:dyDescent="0.2"/>
    <row r="17059" customFormat="1" x14ac:dyDescent="0.2"/>
    <row r="17060" customFormat="1" x14ac:dyDescent="0.2"/>
    <row r="17061" customFormat="1" x14ac:dyDescent="0.2"/>
    <row r="17062" customFormat="1" x14ac:dyDescent="0.2"/>
    <row r="17063" customFormat="1" x14ac:dyDescent="0.2"/>
    <row r="17064" customFormat="1" x14ac:dyDescent="0.2"/>
    <row r="17065" customFormat="1" x14ac:dyDescent="0.2"/>
    <row r="17066" customFormat="1" x14ac:dyDescent="0.2"/>
    <row r="17067" customFormat="1" x14ac:dyDescent="0.2"/>
    <row r="17068" customFormat="1" x14ac:dyDescent="0.2"/>
    <row r="17069" customFormat="1" x14ac:dyDescent="0.2"/>
    <row r="17070" customFormat="1" x14ac:dyDescent="0.2"/>
    <row r="17071" customFormat="1" x14ac:dyDescent="0.2"/>
    <row r="17072" customFormat="1" x14ac:dyDescent="0.2"/>
    <row r="17073" customFormat="1" x14ac:dyDescent="0.2"/>
    <row r="17074" customFormat="1" x14ac:dyDescent="0.2"/>
    <row r="17075" customFormat="1" x14ac:dyDescent="0.2"/>
    <row r="17076" customFormat="1" x14ac:dyDescent="0.2"/>
    <row r="17077" customFormat="1" x14ac:dyDescent="0.2"/>
    <row r="17078" customFormat="1" x14ac:dyDescent="0.2"/>
    <row r="17079" customFormat="1" x14ac:dyDescent="0.2"/>
    <row r="17080" customFormat="1" x14ac:dyDescent="0.2"/>
    <row r="17081" customFormat="1" x14ac:dyDescent="0.2"/>
    <row r="17082" customFormat="1" x14ac:dyDescent="0.2"/>
    <row r="17083" customFormat="1" x14ac:dyDescent="0.2"/>
    <row r="17084" customFormat="1" x14ac:dyDescent="0.2"/>
    <row r="17085" customFormat="1" x14ac:dyDescent="0.2"/>
    <row r="17086" customFormat="1" x14ac:dyDescent="0.2"/>
    <row r="17087" customFormat="1" x14ac:dyDescent="0.2"/>
    <row r="17088" customFormat="1" x14ac:dyDescent="0.2"/>
    <row r="17089" customFormat="1" x14ac:dyDescent="0.2"/>
    <row r="17090" customFormat="1" x14ac:dyDescent="0.2"/>
    <row r="17091" customFormat="1" x14ac:dyDescent="0.2"/>
    <row r="17092" customFormat="1" x14ac:dyDescent="0.2"/>
    <row r="17093" customFormat="1" x14ac:dyDescent="0.2"/>
    <row r="17094" customFormat="1" x14ac:dyDescent="0.2"/>
    <row r="17095" customFormat="1" x14ac:dyDescent="0.2"/>
    <row r="17096" customFormat="1" x14ac:dyDescent="0.2"/>
    <row r="17097" customFormat="1" x14ac:dyDescent="0.2"/>
    <row r="17098" customFormat="1" x14ac:dyDescent="0.2"/>
    <row r="17099" customFormat="1" x14ac:dyDescent="0.2"/>
    <row r="17100" customFormat="1" x14ac:dyDescent="0.2"/>
    <row r="17101" customFormat="1" x14ac:dyDescent="0.2"/>
    <row r="17102" customFormat="1" x14ac:dyDescent="0.2"/>
    <row r="17103" customFormat="1" x14ac:dyDescent="0.2"/>
    <row r="17104" customFormat="1" x14ac:dyDescent="0.2"/>
    <row r="17105" customFormat="1" x14ac:dyDescent="0.2"/>
    <row r="17106" customFormat="1" x14ac:dyDescent="0.2"/>
    <row r="17107" customFormat="1" x14ac:dyDescent="0.2"/>
    <row r="17108" customFormat="1" x14ac:dyDescent="0.2"/>
    <row r="17109" customFormat="1" x14ac:dyDescent="0.2"/>
    <row r="17110" customFormat="1" x14ac:dyDescent="0.2"/>
    <row r="17111" customFormat="1" x14ac:dyDescent="0.2"/>
    <row r="17112" customFormat="1" x14ac:dyDescent="0.2"/>
    <row r="17113" customFormat="1" x14ac:dyDescent="0.2"/>
    <row r="17114" customFormat="1" x14ac:dyDescent="0.2"/>
    <row r="17115" customFormat="1" x14ac:dyDescent="0.2"/>
    <row r="17116" customFormat="1" x14ac:dyDescent="0.2"/>
    <row r="17117" customFormat="1" x14ac:dyDescent="0.2"/>
    <row r="17118" customFormat="1" x14ac:dyDescent="0.2"/>
    <row r="17119" customFormat="1" x14ac:dyDescent="0.2"/>
    <row r="17120" customFormat="1" x14ac:dyDescent="0.2"/>
    <row r="17121" customFormat="1" x14ac:dyDescent="0.2"/>
    <row r="17122" customFormat="1" x14ac:dyDescent="0.2"/>
    <row r="17123" customFormat="1" x14ac:dyDescent="0.2"/>
    <row r="17124" customFormat="1" x14ac:dyDescent="0.2"/>
    <row r="17125" customFormat="1" x14ac:dyDescent="0.2"/>
    <row r="17126" customFormat="1" x14ac:dyDescent="0.2"/>
    <row r="17127" customFormat="1" x14ac:dyDescent="0.2"/>
    <row r="17128" customFormat="1" x14ac:dyDescent="0.2"/>
    <row r="17129" customFormat="1" x14ac:dyDescent="0.2"/>
    <row r="17130" customFormat="1" x14ac:dyDescent="0.2"/>
    <row r="17131" customFormat="1" x14ac:dyDescent="0.2"/>
    <row r="17132" customFormat="1" x14ac:dyDescent="0.2"/>
    <row r="17133" customFormat="1" x14ac:dyDescent="0.2"/>
    <row r="17134" customFormat="1" x14ac:dyDescent="0.2"/>
    <row r="17135" customFormat="1" x14ac:dyDescent="0.2"/>
    <row r="17136" customFormat="1" x14ac:dyDescent="0.2"/>
    <row r="17137" customFormat="1" x14ac:dyDescent="0.2"/>
    <row r="17138" customFormat="1" x14ac:dyDescent="0.2"/>
    <row r="17139" customFormat="1" x14ac:dyDescent="0.2"/>
    <row r="17140" customFormat="1" x14ac:dyDescent="0.2"/>
    <row r="17141" customFormat="1" x14ac:dyDescent="0.2"/>
    <row r="17142" customFormat="1" x14ac:dyDescent="0.2"/>
    <row r="17143" customFormat="1" x14ac:dyDescent="0.2"/>
    <row r="17144" customFormat="1" x14ac:dyDescent="0.2"/>
    <row r="17145" customFormat="1" x14ac:dyDescent="0.2"/>
    <row r="17146" customFormat="1" x14ac:dyDescent="0.2"/>
    <row r="17147" customFormat="1" x14ac:dyDescent="0.2"/>
    <row r="17148" customFormat="1" x14ac:dyDescent="0.2"/>
    <row r="17149" customFormat="1" x14ac:dyDescent="0.2"/>
    <row r="17150" customFormat="1" x14ac:dyDescent="0.2"/>
    <row r="17151" customFormat="1" x14ac:dyDescent="0.2"/>
    <row r="17152" customFormat="1" x14ac:dyDescent="0.2"/>
    <row r="17153" customFormat="1" x14ac:dyDescent="0.2"/>
    <row r="17154" customFormat="1" x14ac:dyDescent="0.2"/>
    <row r="17155" customFormat="1" x14ac:dyDescent="0.2"/>
    <row r="17156" customFormat="1" x14ac:dyDescent="0.2"/>
    <row r="17157" customFormat="1" x14ac:dyDescent="0.2"/>
    <row r="17158" customFormat="1" x14ac:dyDescent="0.2"/>
    <row r="17159" customFormat="1" x14ac:dyDescent="0.2"/>
    <row r="17160" customFormat="1" x14ac:dyDescent="0.2"/>
    <row r="17161" customFormat="1" x14ac:dyDescent="0.2"/>
    <row r="17162" customFormat="1" x14ac:dyDescent="0.2"/>
    <row r="17163" customFormat="1" x14ac:dyDescent="0.2"/>
    <row r="17164" customFormat="1" x14ac:dyDescent="0.2"/>
    <row r="17165" customFormat="1" x14ac:dyDescent="0.2"/>
    <row r="17166" customFormat="1" x14ac:dyDescent="0.2"/>
    <row r="17167" customFormat="1" x14ac:dyDescent="0.2"/>
    <row r="17168" customFormat="1" x14ac:dyDescent="0.2"/>
    <row r="17169" customFormat="1" x14ac:dyDescent="0.2"/>
    <row r="17170" customFormat="1" x14ac:dyDescent="0.2"/>
    <row r="17171" customFormat="1" x14ac:dyDescent="0.2"/>
    <row r="17172" customFormat="1" x14ac:dyDescent="0.2"/>
    <row r="17173" customFormat="1" x14ac:dyDescent="0.2"/>
    <row r="17174" customFormat="1" x14ac:dyDescent="0.2"/>
    <row r="17175" customFormat="1" x14ac:dyDescent="0.2"/>
    <row r="17176" customFormat="1" x14ac:dyDescent="0.2"/>
    <row r="17177" customFormat="1" x14ac:dyDescent="0.2"/>
    <row r="17178" customFormat="1" x14ac:dyDescent="0.2"/>
    <row r="17179" customFormat="1" x14ac:dyDescent="0.2"/>
    <row r="17180" customFormat="1" x14ac:dyDescent="0.2"/>
    <row r="17181" customFormat="1" x14ac:dyDescent="0.2"/>
    <row r="17182" customFormat="1" x14ac:dyDescent="0.2"/>
    <row r="17183" customFormat="1" x14ac:dyDescent="0.2"/>
    <row r="17184" customFormat="1" x14ac:dyDescent="0.2"/>
    <row r="17185" customFormat="1" x14ac:dyDescent="0.2"/>
    <row r="17186" customFormat="1" x14ac:dyDescent="0.2"/>
    <row r="17187" customFormat="1" x14ac:dyDescent="0.2"/>
    <row r="17188" customFormat="1" x14ac:dyDescent="0.2"/>
    <row r="17189" customFormat="1" x14ac:dyDescent="0.2"/>
    <row r="17190" customFormat="1" x14ac:dyDescent="0.2"/>
    <row r="17191" customFormat="1" x14ac:dyDescent="0.2"/>
    <row r="17192" customFormat="1" x14ac:dyDescent="0.2"/>
    <row r="17193" customFormat="1" x14ac:dyDescent="0.2"/>
    <row r="17194" customFormat="1" x14ac:dyDescent="0.2"/>
    <row r="17195" customFormat="1" x14ac:dyDescent="0.2"/>
    <row r="17196" customFormat="1" x14ac:dyDescent="0.2"/>
    <row r="17197" customFormat="1" x14ac:dyDescent="0.2"/>
    <row r="17198" customFormat="1" x14ac:dyDescent="0.2"/>
    <row r="17199" customFormat="1" x14ac:dyDescent="0.2"/>
    <row r="17200" customFormat="1" x14ac:dyDescent="0.2"/>
    <row r="17201" customFormat="1" x14ac:dyDescent="0.2"/>
    <row r="17202" customFormat="1" x14ac:dyDescent="0.2"/>
    <row r="17203" customFormat="1" x14ac:dyDescent="0.2"/>
    <row r="17204" customFormat="1" x14ac:dyDescent="0.2"/>
    <row r="17205" customFormat="1" x14ac:dyDescent="0.2"/>
    <row r="17206" customFormat="1" x14ac:dyDescent="0.2"/>
    <row r="17207" customFormat="1" x14ac:dyDescent="0.2"/>
    <row r="17208" customFormat="1" x14ac:dyDescent="0.2"/>
    <row r="17209" customFormat="1" x14ac:dyDescent="0.2"/>
    <row r="17210" customFormat="1" x14ac:dyDescent="0.2"/>
    <row r="17211" customFormat="1" x14ac:dyDescent="0.2"/>
    <row r="17212" customFormat="1" x14ac:dyDescent="0.2"/>
    <row r="17213" customFormat="1" x14ac:dyDescent="0.2"/>
    <row r="17214" customFormat="1" x14ac:dyDescent="0.2"/>
    <row r="17215" customFormat="1" x14ac:dyDescent="0.2"/>
    <row r="17216" customFormat="1" x14ac:dyDescent="0.2"/>
    <row r="17217" customFormat="1" x14ac:dyDescent="0.2"/>
    <row r="17218" customFormat="1" x14ac:dyDescent="0.2"/>
    <row r="17219" customFormat="1" x14ac:dyDescent="0.2"/>
    <row r="17220" customFormat="1" x14ac:dyDescent="0.2"/>
    <row r="17221" customFormat="1" x14ac:dyDescent="0.2"/>
    <row r="17222" customFormat="1" x14ac:dyDescent="0.2"/>
    <row r="17223" customFormat="1" x14ac:dyDescent="0.2"/>
    <row r="17224" customFormat="1" x14ac:dyDescent="0.2"/>
    <row r="17225" customFormat="1" x14ac:dyDescent="0.2"/>
    <row r="17226" customFormat="1" x14ac:dyDescent="0.2"/>
    <row r="17227" customFormat="1" x14ac:dyDescent="0.2"/>
    <row r="17228" customFormat="1" x14ac:dyDescent="0.2"/>
    <row r="17229" customFormat="1" x14ac:dyDescent="0.2"/>
    <row r="17230" customFormat="1" x14ac:dyDescent="0.2"/>
    <row r="17231" customFormat="1" x14ac:dyDescent="0.2"/>
    <row r="17232" customFormat="1" x14ac:dyDescent="0.2"/>
    <row r="17233" customFormat="1" x14ac:dyDescent="0.2"/>
    <row r="17234" customFormat="1" x14ac:dyDescent="0.2"/>
    <row r="17235" customFormat="1" x14ac:dyDescent="0.2"/>
    <row r="17236" customFormat="1" x14ac:dyDescent="0.2"/>
    <row r="17237" customFormat="1" x14ac:dyDescent="0.2"/>
    <row r="17238" customFormat="1" x14ac:dyDescent="0.2"/>
    <row r="17239" customFormat="1" x14ac:dyDescent="0.2"/>
    <row r="17240" customFormat="1" x14ac:dyDescent="0.2"/>
    <row r="17241" customFormat="1" x14ac:dyDescent="0.2"/>
    <row r="17242" customFormat="1" x14ac:dyDescent="0.2"/>
    <row r="17243" customFormat="1" x14ac:dyDescent="0.2"/>
    <row r="17244" customFormat="1" x14ac:dyDescent="0.2"/>
    <row r="17245" customFormat="1" x14ac:dyDescent="0.2"/>
    <row r="17246" customFormat="1" x14ac:dyDescent="0.2"/>
    <row r="17247" customFormat="1" x14ac:dyDescent="0.2"/>
    <row r="17248" customFormat="1" x14ac:dyDescent="0.2"/>
    <row r="17249" customFormat="1" x14ac:dyDescent="0.2"/>
    <row r="17250" customFormat="1" x14ac:dyDescent="0.2"/>
    <row r="17251" customFormat="1" x14ac:dyDescent="0.2"/>
    <row r="17252" customFormat="1" x14ac:dyDescent="0.2"/>
    <row r="17253" customFormat="1" x14ac:dyDescent="0.2"/>
    <row r="17254" customFormat="1" x14ac:dyDescent="0.2"/>
    <row r="17255" customFormat="1" x14ac:dyDescent="0.2"/>
    <row r="17256" customFormat="1" x14ac:dyDescent="0.2"/>
    <row r="17257" customFormat="1" x14ac:dyDescent="0.2"/>
    <row r="17258" customFormat="1" x14ac:dyDescent="0.2"/>
    <row r="17259" customFormat="1" x14ac:dyDescent="0.2"/>
    <row r="17260" customFormat="1" x14ac:dyDescent="0.2"/>
    <row r="17261" customFormat="1" x14ac:dyDescent="0.2"/>
    <row r="17262" customFormat="1" x14ac:dyDescent="0.2"/>
    <row r="17263" customFormat="1" x14ac:dyDescent="0.2"/>
    <row r="17264" customFormat="1" x14ac:dyDescent="0.2"/>
    <row r="17265" customFormat="1" x14ac:dyDescent="0.2"/>
    <row r="17266" customFormat="1" x14ac:dyDescent="0.2"/>
    <row r="17267" customFormat="1" x14ac:dyDescent="0.2"/>
    <row r="17268" customFormat="1" x14ac:dyDescent="0.2"/>
    <row r="17269" customFormat="1" x14ac:dyDescent="0.2"/>
    <row r="17270" customFormat="1" x14ac:dyDescent="0.2"/>
    <row r="17271" customFormat="1" x14ac:dyDescent="0.2"/>
    <row r="17272" customFormat="1" x14ac:dyDescent="0.2"/>
    <row r="17273" customFormat="1" x14ac:dyDescent="0.2"/>
    <row r="17274" customFormat="1" x14ac:dyDescent="0.2"/>
    <row r="17275" customFormat="1" x14ac:dyDescent="0.2"/>
    <row r="17276" customFormat="1" x14ac:dyDescent="0.2"/>
    <row r="17277" customFormat="1" x14ac:dyDescent="0.2"/>
    <row r="17278" customFormat="1" x14ac:dyDescent="0.2"/>
    <row r="17279" customFormat="1" x14ac:dyDescent="0.2"/>
    <row r="17280" customFormat="1" x14ac:dyDescent="0.2"/>
    <row r="17281" customFormat="1" x14ac:dyDescent="0.2"/>
    <row r="17282" customFormat="1" x14ac:dyDescent="0.2"/>
    <row r="17283" customFormat="1" x14ac:dyDescent="0.2"/>
    <row r="17284" customFormat="1" x14ac:dyDescent="0.2"/>
    <row r="17285" customFormat="1" x14ac:dyDescent="0.2"/>
    <row r="17286" customFormat="1" x14ac:dyDescent="0.2"/>
    <row r="17287" customFormat="1" x14ac:dyDescent="0.2"/>
    <row r="17288" customFormat="1" x14ac:dyDescent="0.2"/>
    <row r="17289" customFormat="1" x14ac:dyDescent="0.2"/>
    <row r="17290" customFormat="1" x14ac:dyDescent="0.2"/>
    <row r="17291" customFormat="1" x14ac:dyDescent="0.2"/>
    <row r="17292" customFormat="1" x14ac:dyDescent="0.2"/>
    <row r="17293" customFormat="1" x14ac:dyDescent="0.2"/>
    <row r="17294" customFormat="1" x14ac:dyDescent="0.2"/>
    <row r="17295" customFormat="1" x14ac:dyDescent="0.2"/>
    <row r="17296" customFormat="1" x14ac:dyDescent="0.2"/>
    <row r="17297" customFormat="1" x14ac:dyDescent="0.2"/>
    <row r="17298" customFormat="1" x14ac:dyDescent="0.2"/>
    <row r="17299" customFormat="1" x14ac:dyDescent="0.2"/>
    <row r="17300" customFormat="1" x14ac:dyDescent="0.2"/>
    <row r="17301" customFormat="1" x14ac:dyDescent="0.2"/>
    <row r="17302" customFormat="1" x14ac:dyDescent="0.2"/>
    <row r="17303" customFormat="1" x14ac:dyDescent="0.2"/>
    <row r="17304" customFormat="1" x14ac:dyDescent="0.2"/>
    <row r="17305" customFormat="1" x14ac:dyDescent="0.2"/>
    <row r="17306" customFormat="1" x14ac:dyDescent="0.2"/>
    <row r="17307" customFormat="1" x14ac:dyDescent="0.2"/>
    <row r="17308" customFormat="1" x14ac:dyDescent="0.2"/>
    <row r="17309" customFormat="1" x14ac:dyDescent="0.2"/>
    <row r="17310" customFormat="1" x14ac:dyDescent="0.2"/>
    <row r="17311" customFormat="1" x14ac:dyDescent="0.2"/>
    <row r="17312" customFormat="1" x14ac:dyDescent="0.2"/>
    <row r="17313" customFormat="1" x14ac:dyDescent="0.2"/>
    <row r="17314" customFormat="1" x14ac:dyDescent="0.2"/>
    <row r="17315" customFormat="1" x14ac:dyDescent="0.2"/>
    <row r="17316" customFormat="1" x14ac:dyDescent="0.2"/>
    <row r="17317" customFormat="1" x14ac:dyDescent="0.2"/>
    <row r="17318" customFormat="1" x14ac:dyDescent="0.2"/>
    <row r="17319" customFormat="1" x14ac:dyDescent="0.2"/>
    <row r="17320" customFormat="1" x14ac:dyDescent="0.2"/>
    <row r="17321" customFormat="1" x14ac:dyDescent="0.2"/>
    <row r="17322" customFormat="1" x14ac:dyDescent="0.2"/>
    <row r="17323" customFormat="1" x14ac:dyDescent="0.2"/>
    <row r="17324" customFormat="1" x14ac:dyDescent="0.2"/>
    <row r="17325" customFormat="1" x14ac:dyDescent="0.2"/>
    <row r="17326" customFormat="1" x14ac:dyDescent="0.2"/>
    <row r="17327" customFormat="1" x14ac:dyDescent="0.2"/>
    <row r="17328" customFormat="1" x14ac:dyDescent="0.2"/>
    <row r="17329" customFormat="1" x14ac:dyDescent="0.2"/>
    <row r="17330" customFormat="1" x14ac:dyDescent="0.2"/>
    <row r="17331" customFormat="1" x14ac:dyDescent="0.2"/>
    <row r="17332" customFormat="1" x14ac:dyDescent="0.2"/>
    <row r="17333" customFormat="1" x14ac:dyDescent="0.2"/>
    <row r="17334" customFormat="1" x14ac:dyDescent="0.2"/>
    <row r="17335" customFormat="1" x14ac:dyDescent="0.2"/>
    <row r="17336" customFormat="1" x14ac:dyDescent="0.2"/>
    <row r="17337" customFormat="1" x14ac:dyDescent="0.2"/>
    <row r="17338" customFormat="1" x14ac:dyDescent="0.2"/>
    <row r="17339" customFormat="1" x14ac:dyDescent="0.2"/>
    <row r="17340" customFormat="1" x14ac:dyDescent="0.2"/>
    <row r="17341" customFormat="1" x14ac:dyDescent="0.2"/>
    <row r="17342" customFormat="1" x14ac:dyDescent="0.2"/>
    <row r="17343" customFormat="1" x14ac:dyDescent="0.2"/>
    <row r="17344" customFormat="1" x14ac:dyDescent="0.2"/>
    <row r="17345" customFormat="1" x14ac:dyDescent="0.2"/>
    <row r="17346" customFormat="1" x14ac:dyDescent="0.2"/>
    <row r="17347" customFormat="1" x14ac:dyDescent="0.2"/>
    <row r="17348" customFormat="1" x14ac:dyDescent="0.2"/>
    <row r="17349" customFormat="1" x14ac:dyDescent="0.2"/>
    <row r="17350" customFormat="1" x14ac:dyDescent="0.2"/>
    <row r="17351" customFormat="1" x14ac:dyDescent="0.2"/>
    <row r="17352" customFormat="1" x14ac:dyDescent="0.2"/>
    <row r="17353" customFormat="1" x14ac:dyDescent="0.2"/>
    <row r="17354" customFormat="1" x14ac:dyDescent="0.2"/>
    <row r="17355" customFormat="1" x14ac:dyDescent="0.2"/>
    <row r="17356" customFormat="1" x14ac:dyDescent="0.2"/>
    <row r="17357" customFormat="1" x14ac:dyDescent="0.2"/>
    <row r="17358" customFormat="1" x14ac:dyDescent="0.2"/>
    <row r="17359" customFormat="1" x14ac:dyDescent="0.2"/>
    <row r="17360" customFormat="1" x14ac:dyDescent="0.2"/>
    <row r="17361" customFormat="1" x14ac:dyDescent="0.2"/>
    <row r="17362" customFormat="1" x14ac:dyDescent="0.2"/>
    <row r="17363" customFormat="1" x14ac:dyDescent="0.2"/>
    <row r="17364" customFormat="1" x14ac:dyDescent="0.2"/>
    <row r="17365" customFormat="1" x14ac:dyDescent="0.2"/>
    <row r="17366" customFormat="1" x14ac:dyDescent="0.2"/>
    <row r="17367" customFormat="1" x14ac:dyDescent="0.2"/>
    <row r="17368" customFormat="1" x14ac:dyDescent="0.2"/>
    <row r="17369" customFormat="1" x14ac:dyDescent="0.2"/>
    <row r="17370" customFormat="1" x14ac:dyDescent="0.2"/>
    <row r="17371" customFormat="1" x14ac:dyDescent="0.2"/>
    <row r="17372" customFormat="1" x14ac:dyDescent="0.2"/>
    <row r="17373" customFormat="1" x14ac:dyDescent="0.2"/>
    <row r="17374" customFormat="1" x14ac:dyDescent="0.2"/>
    <row r="17375" customFormat="1" x14ac:dyDescent="0.2"/>
    <row r="17376" customFormat="1" x14ac:dyDescent="0.2"/>
    <row r="17377" customFormat="1" x14ac:dyDescent="0.2"/>
    <row r="17378" customFormat="1" x14ac:dyDescent="0.2"/>
    <row r="17379" customFormat="1" x14ac:dyDescent="0.2"/>
    <row r="17380" customFormat="1" x14ac:dyDescent="0.2"/>
    <row r="17381" customFormat="1" x14ac:dyDescent="0.2"/>
    <row r="17382" customFormat="1" x14ac:dyDescent="0.2"/>
    <row r="17383" customFormat="1" x14ac:dyDescent="0.2"/>
    <row r="17384" customFormat="1" x14ac:dyDescent="0.2"/>
    <row r="17385" customFormat="1" x14ac:dyDescent="0.2"/>
    <row r="17386" customFormat="1" x14ac:dyDescent="0.2"/>
    <row r="17387" customFormat="1" x14ac:dyDescent="0.2"/>
    <row r="17388" customFormat="1" x14ac:dyDescent="0.2"/>
    <row r="17389" customFormat="1" x14ac:dyDescent="0.2"/>
    <row r="17390" customFormat="1" x14ac:dyDescent="0.2"/>
    <row r="17391" customFormat="1" x14ac:dyDescent="0.2"/>
    <row r="17392" customFormat="1" x14ac:dyDescent="0.2"/>
    <row r="17393" customFormat="1" x14ac:dyDescent="0.2"/>
    <row r="17394" customFormat="1" x14ac:dyDescent="0.2"/>
    <row r="17395" customFormat="1" x14ac:dyDescent="0.2"/>
    <row r="17396" customFormat="1" x14ac:dyDescent="0.2"/>
    <row r="17397" customFormat="1" x14ac:dyDescent="0.2"/>
    <row r="17398" customFormat="1" x14ac:dyDescent="0.2"/>
    <row r="17399" customFormat="1" x14ac:dyDescent="0.2"/>
    <row r="17400" customFormat="1" x14ac:dyDescent="0.2"/>
    <row r="17401" customFormat="1" x14ac:dyDescent="0.2"/>
    <row r="17402" customFormat="1" x14ac:dyDescent="0.2"/>
    <row r="17403" customFormat="1" x14ac:dyDescent="0.2"/>
    <row r="17404" customFormat="1" x14ac:dyDescent="0.2"/>
    <row r="17405" customFormat="1" x14ac:dyDescent="0.2"/>
    <row r="17406" customFormat="1" x14ac:dyDescent="0.2"/>
    <row r="17407" customFormat="1" x14ac:dyDescent="0.2"/>
    <row r="17408" customFormat="1" x14ac:dyDescent="0.2"/>
    <row r="17409" customFormat="1" x14ac:dyDescent="0.2"/>
    <row r="17410" customFormat="1" x14ac:dyDescent="0.2"/>
    <row r="17411" customFormat="1" x14ac:dyDescent="0.2"/>
    <row r="17412" customFormat="1" x14ac:dyDescent="0.2"/>
    <row r="17413" customFormat="1" x14ac:dyDescent="0.2"/>
    <row r="17414" customFormat="1" x14ac:dyDescent="0.2"/>
    <row r="17415" customFormat="1" x14ac:dyDescent="0.2"/>
    <row r="17416" customFormat="1" x14ac:dyDescent="0.2"/>
    <row r="17417" customFormat="1" x14ac:dyDescent="0.2"/>
    <row r="17418" customFormat="1" x14ac:dyDescent="0.2"/>
    <row r="17419" customFormat="1" x14ac:dyDescent="0.2"/>
    <row r="17420" customFormat="1" x14ac:dyDescent="0.2"/>
    <row r="17421" customFormat="1" x14ac:dyDescent="0.2"/>
    <row r="17422" customFormat="1" x14ac:dyDescent="0.2"/>
    <row r="17423" customFormat="1" x14ac:dyDescent="0.2"/>
    <row r="17424" customFormat="1" x14ac:dyDescent="0.2"/>
    <row r="17425" customFormat="1" x14ac:dyDescent="0.2"/>
    <row r="17426" customFormat="1" x14ac:dyDescent="0.2"/>
    <row r="17427" customFormat="1" x14ac:dyDescent="0.2"/>
    <row r="17428" customFormat="1" x14ac:dyDescent="0.2"/>
    <row r="17429" customFormat="1" x14ac:dyDescent="0.2"/>
    <row r="17430" customFormat="1" x14ac:dyDescent="0.2"/>
    <row r="17431" customFormat="1" x14ac:dyDescent="0.2"/>
    <row r="17432" customFormat="1" x14ac:dyDescent="0.2"/>
    <row r="17433" customFormat="1" x14ac:dyDescent="0.2"/>
    <row r="17434" customFormat="1" x14ac:dyDescent="0.2"/>
    <row r="17435" customFormat="1" x14ac:dyDescent="0.2"/>
    <row r="17436" customFormat="1" x14ac:dyDescent="0.2"/>
    <row r="17437" customFormat="1" x14ac:dyDescent="0.2"/>
    <row r="17438" customFormat="1" x14ac:dyDescent="0.2"/>
    <row r="17439" customFormat="1" x14ac:dyDescent="0.2"/>
    <row r="17440" customFormat="1" x14ac:dyDescent="0.2"/>
    <row r="17441" customFormat="1" x14ac:dyDescent="0.2"/>
    <row r="17442" customFormat="1" x14ac:dyDescent="0.2"/>
    <row r="17443" customFormat="1" x14ac:dyDescent="0.2"/>
    <row r="17444" customFormat="1" x14ac:dyDescent="0.2"/>
    <row r="17445" customFormat="1" x14ac:dyDescent="0.2"/>
    <row r="17446" customFormat="1" x14ac:dyDescent="0.2"/>
    <row r="17447" customFormat="1" x14ac:dyDescent="0.2"/>
    <row r="17448" customFormat="1" x14ac:dyDescent="0.2"/>
    <row r="17449" customFormat="1" x14ac:dyDescent="0.2"/>
    <row r="17450" customFormat="1" x14ac:dyDescent="0.2"/>
    <row r="17451" customFormat="1" x14ac:dyDescent="0.2"/>
    <row r="17452" customFormat="1" x14ac:dyDescent="0.2"/>
    <row r="17453" customFormat="1" x14ac:dyDescent="0.2"/>
    <row r="17454" customFormat="1" x14ac:dyDescent="0.2"/>
    <row r="17455" customFormat="1" x14ac:dyDescent="0.2"/>
    <row r="17456" customFormat="1" x14ac:dyDescent="0.2"/>
    <row r="17457" customFormat="1" x14ac:dyDescent="0.2"/>
    <row r="17458" customFormat="1" x14ac:dyDescent="0.2"/>
    <row r="17459" customFormat="1" x14ac:dyDescent="0.2"/>
    <row r="17460" customFormat="1" x14ac:dyDescent="0.2"/>
    <row r="17461" customFormat="1" x14ac:dyDescent="0.2"/>
    <row r="17462" customFormat="1" x14ac:dyDescent="0.2"/>
    <row r="17463" customFormat="1" x14ac:dyDescent="0.2"/>
    <row r="17464" customFormat="1" x14ac:dyDescent="0.2"/>
    <row r="17465" customFormat="1" x14ac:dyDescent="0.2"/>
    <row r="17466" customFormat="1" x14ac:dyDescent="0.2"/>
    <row r="17467" customFormat="1" x14ac:dyDescent="0.2"/>
    <row r="17468" customFormat="1" x14ac:dyDescent="0.2"/>
    <row r="17469" customFormat="1" x14ac:dyDescent="0.2"/>
    <row r="17470" customFormat="1" x14ac:dyDescent="0.2"/>
    <row r="17471" customFormat="1" x14ac:dyDescent="0.2"/>
    <row r="17472" customFormat="1" x14ac:dyDescent="0.2"/>
    <row r="17473" customFormat="1" x14ac:dyDescent="0.2"/>
    <row r="17474" customFormat="1" x14ac:dyDescent="0.2"/>
    <row r="17475" customFormat="1" x14ac:dyDescent="0.2"/>
    <row r="17476" customFormat="1" x14ac:dyDescent="0.2"/>
    <row r="17477" customFormat="1" x14ac:dyDescent="0.2"/>
    <row r="17478" customFormat="1" x14ac:dyDescent="0.2"/>
    <row r="17479" customFormat="1" x14ac:dyDescent="0.2"/>
    <row r="17480" customFormat="1" x14ac:dyDescent="0.2"/>
    <row r="17481" customFormat="1" x14ac:dyDescent="0.2"/>
    <row r="17482" customFormat="1" x14ac:dyDescent="0.2"/>
    <row r="17483" customFormat="1" x14ac:dyDescent="0.2"/>
    <row r="17484" customFormat="1" x14ac:dyDescent="0.2"/>
    <row r="17485" customFormat="1" x14ac:dyDescent="0.2"/>
    <row r="17486" customFormat="1" x14ac:dyDescent="0.2"/>
    <row r="17487" customFormat="1" x14ac:dyDescent="0.2"/>
    <row r="17488" customFormat="1" x14ac:dyDescent="0.2"/>
    <row r="17489" customFormat="1" x14ac:dyDescent="0.2"/>
    <row r="17490" customFormat="1" x14ac:dyDescent="0.2"/>
    <row r="17491" customFormat="1" x14ac:dyDescent="0.2"/>
    <row r="17492" customFormat="1" x14ac:dyDescent="0.2"/>
    <row r="17493" customFormat="1" x14ac:dyDescent="0.2"/>
    <row r="17494" customFormat="1" x14ac:dyDescent="0.2"/>
    <row r="17495" customFormat="1" x14ac:dyDescent="0.2"/>
    <row r="17496" customFormat="1" x14ac:dyDescent="0.2"/>
    <row r="17497" customFormat="1" x14ac:dyDescent="0.2"/>
    <row r="17498" customFormat="1" x14ac:dyDescent="0.2"/>
    <row r="17499" customFormat="1" x14ac:dyDescent="0.2"/>
    <row r="17500" customFormat="1" x14ac:dyDescent="0.2"/>
    <row r="17501" customFormat="1" x14ac:dyDescent="0.2"/>
    <row r="17502" customFormat="1" x14ac:dyDescent="0.2"/>
    <row r="17503" customFormat="1" x14ac:dyDescent="0.2"/>
    <row r="17504" customFormat="1" x14ac:dyDescent="0.2"/>
    <row r="17505" customFormat="1" x14ac:dyDescent="0.2"/>
    <row r="17506" customFormat="1" x14ac:dyDescent="0.2"/>
    <row r="17507" customFormat="1" x14ac:dyDescent="0.2"/>
    <row r="17508" customFormat="1" x14ac:dyDescent="0.2"/>
    <row r="17509" customFormat="1" x14ac:dyDescent="0.2"/>
    <row r="17510" customFormat="1" x14ac:dyDescent="0.2"/>
    <row r="17511" customFormat="1" x14ac:dyDescent="0.2"/>
    <row r="17512" customFormat="1" x14ac:dyDescent="0.2"/>
    <row r="17513" customFormat="1" x14ac:dyDescent="0.2"/>
    <row r="17514" customFormat="1" x14ac:dyDescent="0.2"/>
    <row r="17515" customFormat="1" x14ac:dyDescent="0.2"/>
    <row r="17516" customFormat="1" x14ac:dyDescent="0.2"/>
    <row r="17517" customFormat="1" x14ac:dyDescent="0.2"/>
    <row r="17518" customFormat="1" x14ac:dyDescent="0.2"/>
    <row r="17519" customFormat="1" x14ac:dyDescent="0.2"/>
    <row r="17520" customFormat="1" x14ac:dyDescent="0.2"/>
    <row r="17521" customFormat="1" x14ac:dyDescent="0.2"/>
    <row r="17522" customFormat="1" x14ac:dyDescent="0.2"/>
    <row r="17523" customFormat="1" x14ac:dyDescent="0.2"/>
    <row r="17524" customFormat="1" x14ac:dyDescent="0.2"/>
    <row r="17525" customFormat="1" x14ac:dyDescent="0.2"/>
    <row r="17526" customFormat="1" x14ac:dyDescent="0.2"/>
    <row r="17527" customFormat="1" x14ac:dyDescent="0.2"/>
    <row r="17528" customFormat="1" x14ac:dyDescent="0.2"/>
    <row r="17529" customFormat="1" x14ac:dyDescent="0.2"/>
    <row r="17530" customFormat="1" x14ac:dyDescent="0.2"/>
    <row r="17531" customFormat="1" x14ac:dyDescent="0.2"/>
    <row r="17532" customFormat="1" x14ac:dyDescent="0.2"/>
    <row r="17533" customFormat="1" x14ac:dyDescent="0.2"/>
    <row r="17534" customFormat="1" x14ac:dyDescent="0.2"/>
    <row r="17535" customFormat="1" x14ac:dyDescent="0.2"/>
    <row r="17536" customFormat="1" x14ac:dyDescent="0.2"/>
    <row r="17537" customFormat="1" x14ac:dyDescent="0.2"/>
    <row r="17538" customFormat="1" x14ac:dyDescent="0.2"/>
    <row r="17539" customFormat="1" x14ac:dyDescent="0.2"/>
    <row r="17540" customFormat="1" x14ac:dyDescent="0.2"/>
    <row r="17541" customFormat="1" x14ac:dyDescent="0.2"/>
    <row r="17542" customFormat="1" x14ac:dyDescent="0.2"/>
    <row r="17543" customFormat="1" x14ac:dyDescent="0.2"/>
    <row r="17544" customFormat="1" x14ac:dyDescent="0.2"/>
    <row r="17545" customFormat="1" x14ac:dyDescent="0.2"/>
    <row r="17546" customFormat="1" x14ac:dyDescent="0.2"/>
    <row r="17547" customFormat="1" x14ac:dyDescent="0.2"/>
    <row r="17548" customFormat="1" x14ac:dyDescent="0.2"/>
    <row r="17549" customFormat="1" x14ac:dyDescent="0.2"/>
    <row r="17550" customFormat="1" x14ac:dyDescent="0.2"/>
    <row r="17551" customFormat="1" x14ac:dyDescent="0.2"/>
    <row r="17552" customFormat="1" x14ac:dyDescent="0.2"/>
    <row r="17553" customFormat="1" x14ac:dyDescent="0.2"/>
    <row r="17554" customFormat="1" x14ac:dyDescent="0.2"/>
    <row r="17555" customFormat="1" x14ac:dyDescent="0.2"/>
    <row r="17556" customFormat="1" x14ac:dyDescent="0.2"/>
    <row r="17557" customFormat="1" x14ac:dyDescent="0.2"/>
    <row r="17558" customFormat="1" x14ac:dyDescent="0.2"/>
    <row r="17559" customFormat="1" x14ac:dyDescent="0.2"/>
    <row r="17560" customFormat="1" x14ac:dyDescent="0.2"/>
    <row r="17561" customFormat="1" x14ac:dyDescent="0.2"/>
    <row r="17562" customFormat="1" x14ac:dyDescent="0.2"/>
    <row r="17563" customFormat="1" x14ac:dyDescent="0.2"/>
    <row r="17564" customFormat="1" x14ac:dyDescent="0.2"/>
    <row r="17565" customFormat="1" x14ac:dyDescent="0.2"/>
    <row r="17566" customFormat="1" x14ac:dyDescent="0.2"/>
    <row r="17567" customFormat="1" x14ac:dyDescent="0.2"/>
    <row r="17568" customFormat="1" x14ac:dyDescent="0.2"/>
    <row r="17569" customFormat="1" x14ac:dyDescent="0.2"/>
    <row r="17570" customFormat="1" x14ac:dyDescent="0.2"/>
    <row r="17571" customFormat="1" x14ac:dyDescent="0.2"/>
    <row r="17572" customFormat="1" x14ac:dyDescent="0.2"/>
    <row r="17573" customFormat="1" x14ac:dyDescent="0.2"/>
    <row r="17574" customFormat="1" x14ac:dyDescent="0.2"/>
    <row r="17575" customFormat="1" x14ac:dyDescent="0.2"/>
    <row r="17576" customFormat="1" x14ac:dyDescent="0.2"/>
    <row r="17577" customFormat="1" x14ac:dyDescent="0.2"/>
    <row r="17578" customFormat="1" x14ac:dyDescent="0.2"/>
    <row r="17579" customFormat="1" x14ac:dyDescent="0.2"/>
    <row r="17580" customFormat="1" x14ac:dyDescent="0.2"/>
    <row r="17581" customFormat="1" x14ac:dyDescent="0.2"/>
    <row r="17582" customFormat="1" x14ac:dyDescent="0.2"/>
    <row r="17583" customFormat="1" x14ac:dyDescent="0.2"/>
    <row r="17584" customFormat="1" x14ac:dyDescent="0.2"/>
    <row r="17585" customFormat="1" x14ac:dyDescent="0.2"/>
    <row r="17586" customFormat="1" x14ac:dyDescent="0.2"/>
    <row r="17587" customFormat="1" x14ac:dyDescent="0.2"/>
    <row r="17588" customFormat="1" x14ac:dyDescent="0.2"/>
    <row r="17589" customFormat="1" x14ac:dyDescent="0.2"/>
    <row r="17590" customFormat="1" x14ac:dyDescent="0.2"/>
    <row r="17591" customFormat="1" x14ac:dyDescent="0.2"/>
    <row r="17592" customFormat="1" x14ac:dyDescent="0.2"/>
    <row r="17593" customFormat="1" x14ac:dyDescent="0.2"/>
    <row r="17594" customFormat="1" x14ac:dyDescent="0.2"/>
    <row r="17595" customFormat="1" x14ac:dyDescent="0.2"/>
    <row r="17596" customFormat="1" x14ac:dyDescent="0.2"/>
    <row r="17597" customFormat="1" x14ac:dyDescent="0.2"/>
    <row r="17598" customFormat="1" x14ac:dyDescent="0.2"/>
    <row r="17599" customFormat="1" x14ac:dyDescent="0.2"/>
    <row r="17600" customFormat="1" x14ac:dyDescent="0.2"/>
    <row r="17601" customFormat="1" x14ac:dyDescent="0.2"/>
    <row r="17602" customFormat="1" x14ac:dyDescent="0.2"/>
    <row r="17603" customFormat="1" x14ac:dyDescent="0.2"/>
    <row r="17604" customFormat="1" x14ac:dyDescent="0.2"/>
    <row r="17605" customFormat="1" x14ac:dyDescent="0.2"/>
    <row r="17606" customFormat="1" x14ac:dyDescent="0.2"/>
    <row r="17607" customFormat="1" x14ac:dyDescent="0.2"/>
    <row r="17608" customFormat="1" x14ac:dyDescent="0.2"/>
    <row r="17609" customFormat="1" x14ac:dyDescent="0.2"/>
    <row r="17610" customFormat="1" x14ac:dyDescent="0.2"/>
    <row r="17611" customFormat="1" x14ac:dyDescent="0.2"/>
    <row r="17612" customFormat="1" x14ac:dyDescent="0.2"/>
    <row r="17613" customFormat="1" x14ac:dyDescent="0.2"/>
    <row r="17614" customFormat="1" x14ac:dyDescent="0.2"/>
    <row r="17615" customFormat="1" x14ac:dyDescent="0.2"/>
    <row r="17616" customFormat="1" x14ac:dyDescent="0.2"/>
    <row r="17617" customFormat="1" x14ac:dyDescent="0.2"/>
    <row r="17618" customFormat="1" x14ac:dyDescent="0.2"/>
    <row r="17619" customFormat="1" x14ac:dyDescent="0.2"/>
    <row r="17620" customFormat="1" x14ac:dyDescent="0.2"/>
    <row r="17621" customFormat="1" x14ac:dyDescent="0.2"/>
    <row r="17622" customFormat="1" x14ac:dyDescent="0.2"/>
    <row r="17623" customFormat="1" x14ac:dyDescent="0.2"/>
    <row r="17624" customFormat="1" x14ac:dyDescent="0.2"/>
    <row r="17625" customFormat="1" x14ac:dyDescent="0.2"/>
    <row r="17626" customFormat="1" x14ac:dyDescent="0.2"/>
    <row r="17627" customFormat="1" x14ac:dyDescent="0.2"/>
    <row r="17628" customFormat="1" x14ac:dyDescent="0.2"/>
    <row r="17629" customFormat="1" x14ac:dyDescent="0.2"/>
    <row r="17630" customFormat="1" x14ac:dyDescent="0.2"/>
    <row r="17631" customFormat="1" x14ac:dyDescent="0.2"/>
    <row r="17632" customFormat="1" x14ac:dyDescent="0.2"/>
    <row r="17633" customFormat="1" x14ac:dyDescent="0.2"/>
    <row r="17634" customFormat="1" x14ac:dyDescent="0.2"/>
    <row r="17635" customFormat="1" x14ac:dyDescent="0.2"/>
    <row r="17636" customFormat="1" x14ac:dyDescent="0.2"/>
    <row r="17637" customFormat="1" x14ac:dyDescent="0.2"/>
    <row r="17638" customFormat="1" x14ac:dyDescent="0.2"/>
    <row r="17639" customFormat="1" x14ac:dyDescent="0.2"/>
    <row r="17640" customFormat="1" x14ac:dyDescent="0.2"/>
    <row r="17641" customFormat="1" x14ac:dyDescent="0.2"/>
    <row r="17642" customFormat="1" x14ac:dyDescent="0.2"/>
    <row r="17643" customFormat="1" x14ac:dyDescent="0.2"/>
    <row r="17644" customFormat="1" x14ac:dyDescent="0.2"/>
    <row r="17645" customFormat="1" x14ac:dyDescent="0.2"/>
    <row r="17646" customFormat="1" x14ac:dyDescent="0.2"/>
    <row r="17647" customFormat="1" x14ac:dyDescent="0.2"/>
    <row r="17648" customFormat="1" x14ac:dyDescent="0.2"/>
    <row r="17649" customFormat="1" x14ac:dyDescent="0.2"/>
    <row r="17650" customFormat="1" x14ac:dyDescent="0.2"/>
    <row r="17651" customFormat="1" x14ac:dyDescent="0.2"/>
    <row r="17652" customFormat="1" x14ac:dyDescent="0.2"/>
    <row r="17653" customFormat="1" x14ac:dyDescent="0.2"/>
    <row r="17654" customFormat="1" x14ac:dyDescent="0.2"/>
    <row r="17655" customFormat="1" x14ac:dyDescent="0.2"/>
    <row r="17656" customFormat="1" x14ac:dyDescent="0.2"/>
    <row r="17657" customFormat="1" x14ac:dyDescent="0.2"/>
    <row r="17658" customFormat="1" x14ac:dyDescent="0.2"/>
    <row r="17659" customFormat="1" x14ac:dyDescent="0.2"/>
    <row r="17660" customFormat="1" x14ac:dyDescent="0.2"/>
    <row r="17661" customFormat="1" x14ac:dyDescent="0.2"/>
    <row r="17662" customFormat="1" x14ac:dyDescent="0.2"/>
    <row r="17663" customFormat="1" x14ac:dyDescent="0.2"/>
    <row r="17664" customFormat="1" x14ac:dyDescent="0.2"/>
    <row r="17665" customFormat="1" x14ac:dyDescent="0.2"/>
    <row r="17666" customFormat="1" x14ac:dyDescent="0.2"/>
    <row r="17667" customFormat="1" x14ac:dyDescent="0.2"/>
    <row r="17668" customFormat="1" x14ac:dyDescent="0.2"/>
    <row r="17669" customFormat="1" x14ac:dyDescent="0.2"/>
    <row r="17670" customFormat="1" x14ac:dyDescent="0.2"/>
    <row r="17671" customFormat="1" x14ac:dyDescent="0.2"/>
    <row r="17672" customFormat="1" x14ac:dyDescent="0.2"/>
    <row r="17673" customFormat="1" x14ac:dyDescent="0.2"/>
    <row r="17674" customFormat="1" x14ac:dyDescent="0.2"/>
    <row r="17675" customFormat="1" x14ac:dyDescent="0.2"/>
    <row r="17676" customFormat="1" x14ac:dyDescent="0.2"/>
    <row r="17677" customFormat="1" x14ac:dyDescent="0.2"/>
    <row r="17678" customFormat="1" x14ac:dyDescent="0.2"/>
    <row r="17679" customFormat="1" x14ac:dyDescent="0.2"/>
    <row r="17680" customFormat="1" x14ac:dyDescent="0.2"/>
    <row r="17681" customFormat="1" x14ac:dyDescent="0.2"/>
    <row r="17682" customFormat="1" x14ac:dyDescent="0.2"/>
    <row r="17683" customFormat="1" x14ac:dyDescent="0.2"/>
    <row r="17684" customFormat="1" x14ac:dyDescent="0.2"/>
    <row r="17685" customFormat="1" x14ac:dyDescent="0.2"/>
    <row r="17686" customFormat="1" x14ac:dyDescent="0.2"/>
    <row r="17687" customFormat="1" x14ac:dyDescent="0.2"/>
    <row r="17688" customFormat="1" x14ac:dyDescent="0.2"/>
    <row r="17689" customFormat="1" x14ac:dyDescent="0.2"/>
    <row r="17690" customFormat="1" x14ac:dyDescent="0.2"/>
    <row r="17691" customFormat="1" x14ac:dyDescent="0.2"/>
    <row r="17692" customFormat="1" x14ac:dyDescent="0.2"/>
    <row r="17693" customFormat="1" x14ac:dyDescent="0.2"/>
    <row r="17694" customFormat="1" x14ac:dyDescent="0.2"/>
    <row r="17695" customFormat="1" x14ac:dyDescent="0.2"/>
    <row r="17696" customFormat="1" x14ac:dyDescent="0.2"/>
    <row r="17697" customFormat="1" x14ac:dyDescent="0.2"/>
    <row r="17698" customFormat="1" x14ac:dyDescent="0.2"/>
    <row r="17699" customFormat="1" x14ac:dyDescent="0.2"/>
    <row r="17700" customFormat="1" x14ac:dyDescent="0.2"/>
    <row r="17701" customFormat="1" x14ac:dyDescent="0.2"/>
    <row r="17702" customFormat="1" x14ac:dyDescent="0.2"/>
    <row r="17703" customFormat="1" x14ac:dyDescent="0.2"/>
    <row r="17704" customFormat="1" x14ac:dyDescent="0.2"/>
    <row r="17705" customFormat="1" x14ac:dyDescent="0.2"/>
    <row r="17706" customFormat="1" x14ac:dyDescent="0.2"/>
    <row r="17707" customFormat="1" x14ac:dyDescent="0.2"/>
    <row r="17708" customFormat="1" x14ac:dyDescent="0.2"/>
    <row r="17709" customFormat="1" x14ac:dyDescent="0.2"/>
    <row r="17710" customFormat="1" x14ac:dyDescent="0.2"/>
    <row r="17711" customFormat="1" x14ac:dyDescent="0.2"/>
    <row r="17712" customFormat="1" x14ac:dyDescent="0.2"/>
    <row r="17713" customFormat="1" x14ac:dyDescent="0.2"/>
    <row r="17714" customFormat="1" x14ac:dyDescent="0.2"/>
    <row r="17715" customFormat="1" x14ac:dyDescent="0.2"/>
    <row r="17716" customFormat="1" x14ac:dyDescent="0.2"/>
    <row r="17717" customFormat="1" x14ac:dyDescent="0.2"/>
    <row r="17718" customFormat="1" x14ac:dyDescent="0.2"/>
    <row r="17719" customFormat="1" x14ac:dyDescent="0.2"/>
    <row r="17720" customFormat="1" x14ac:dyDescent="0.2"/>
    <row r="17721" customFormat="1" x14ac:dyDescent="0.2"/>
    <row r="17722" customFormat="1" x14ac:dyDescent="0.2"/>
    <row r="17723" customFormat="1" x14ac:dyDescent="0.2"/>
    <row r="17724" customFormat="1" x14ac:dyDescent="0.2"/>
    <row r="17725" customFormat="1" x14ac:dyDescent="0.2"/>
    <row r="17726" customFormat="1" x14ac:dyDescent="0.2"/>
    <row r="17727" customFormat="1" x14ac:dyDescent="0.2"/>
    <row r="17728" customFormat="1" x14ac:dyDescent="0.2"/>
    <row r="17729" customFormat="1" x14ac:dyDescent="0.2"/>
    <row r="17730" customFormat="1" x14ac:dyDescent="0.2"/>
    <row r="17731" customFormat="1" x14ac:dyDescent="0.2"/>
    <row r="17732" customFormat="1" x14ac:dyDescent="0.2"/>
    <row r="17733" customFormat="1" x14ac:dyDescent="0.2"/>
    <row r="17734" customFormat="1" x14ac:dyDescent="0.2"/>
    <row r="17735" customFormat="1" x14ac:dyDescent="0.2"/>
    <row r="17736" customFormat="1" x14ac:dyDescent="0.2"/>
    <row r="17737" customFormat="1" x14ac:dyDescent="0.2"/>
    <row r="17738" customFormat="1" x14ac:dyDescent="0.2"/>
    <row r="17739" customFormat="1" x14ac:dyDescent="0.2"/>
    <row r="17740" customFormat="1" x14ac:dyDescent="0.2"/>
    <row r="17741" customFormat="1" x14ac:dyDescent="0.2"/>
    <row r="17742" customFormat="1" x14ac:dyDescent="0.2"/>
    <row r="17743" customFormat="1" x14ac:dyDescent="0.2"/>
    <row r="17744" customFormat="1" x14ac:dyDescent="0.2"/>
    <row r="17745" customFormat="1" x14ac:dyDescent="0.2"/>
    <row r="17746" customFormat="1" x14ac:dyDescent="0.2"/>
    <row r="17747" customFormat="1" x14ac:dyDescent="0.2"/>
    <row r="17748" customFormat="1" x14ac:dyDescent="0.2"/>
    <row r="17749" customFormat="1" x14ac:dyDescent="0.2"/>
    <row r="17750" customFormat="1" x14ac:dyDescent="0.2"/>
    <row r="17751" customFormat="1" x14ac:dyDescent="0.2"/>
    <row r="17752" customFormat="1" x14ac:dyDescent="0.2"/>
    <row r="17753" customFormat="1" x14ac:dyDescent="0.2"/>
    <row r="17754" customFormat="1" x14ac:dyDescent="0.2"/>
    <row r="17755" customFormat="1" x14ac:dyDescent="0.2"/>
    <row r="17756" customFormat="1" x14ac:dyDescent="0.2"/>
    <row r="17757" customFormat="1" x14ac:dyDescent="0.2"/>
    <row r="17758" customFormat="1" x14ac:dyDescent="0.2"/>
    <row r="17759" customFormat="1" x14ac:dyDescent="0.2"/>
    <row r="17760" customFormat="1" x14ac:dyDescent="0.2"/>
    <row r="17761" customFormat="1" x14ac:dyDescent="0.2"/>
    <row r="17762" customFormat="1" x14ac:dyDescent="0.2"/>
    <row r="17763" customFormat="1" x14ac:dyDescent="0.2"/>
    <row r="17764" customFormat="1" x14ac:dyDescent="0.2"/>
    <row r="17765" customFormat="1" x14ac:dyDescent="0.2"/>
    <row r="17766" customFormat="1" x14ac:dyDescent="0.2"/>
    <row r="17767" customFormat="1" x14ac:dyDescent="0.2"/>
    <row r="17768" customFormat="1" x14ac:dyDescent="0.2"/>
    <row r="17769" customFormat="1" x14ac:dyDescent="0.2"/>
    <row r="17770" customFormat="1" x14ac:dyDescent="0.2"/>
    <row r="17771" customFormat="1" x14ac:dyDescent="0.2"/>
    <row r="17772" customFormat="1" x14ac:dyDescent="0.2"/>
    <row r="17773" customFormat="1" x14ac:dyDescent="0.2"/>
    <row r="17774" customFormat="1" x14ac:dyDescent="0.2"/>
    <row r="17775" customFormat="1" x14ac:dyDescent="0.2"/>
    <row r="17776" customFormat="1" x14ac:dyDescent="0.2"/>
    <row r="17777" customFormat="1" x14ac:dyDescent="0.2"/>
    <row r="17778" customFormat="1" x14ac:dyDescent="0.2"/>
    <row r="17779" customFormat="1" x14ac:dyDescent="0.2"/>
    <row r="17780" customFormat="1" x14ac:dyDescent="0.2"/>
    <row r="17781" customFormat="1" x14ac:dyDescent="0.2"/>
    <row r="17782" customFormat="1" x14ac:dyDescent="0.2"/>
    <row r="17783" customFormat="1" x14ac:dyDescent="0.2"/>
    <row r="17784" customFormat="1" x14ac:dyDescent="0.2"/>
    <row r="17785" customFormat="1" x14ac:dyDescent="0.2"/>
    <row r="17786" customFormat="1" x14ac:dyDescent="0.2"/>
    <row r="17787" customFormat="1" x14ac:dyDescent="0.2"/>
    <row r="17788" customFormat="1" x14ac:dyDescent="0.2"/>
    <row r="17789" customFormat="1" x14ac:dyDescent="0.2"/>
    <row r="17790" customFormat="1" x14ac:dyDescent="0.2"/>
    <row r="17791" customFormat="1" x14ac:dyDescent="0.2"/>
    <row r="17792" customFormat="1" x14ac:dyDescent="0.2"/>
    <row r="17793" customFormat="1" x14ac:dyDescent="0.2"/>
    <row r="17794" customFormat="1" x14ac:dyDescent="0.2"/>
    <row r="17795" customFormat="1" x14ac:dyDescent="0.2"/>
    <row r="17796" customFormat="1" x14ac:dyDescent="0.2"/>
    <row r="17797" customFormat="1" x14ac:dyDescent="0.2"/>
    <row r="17798" customFormat="1" x14ac:dyDescent="0.2"/>
    <row r="17799" customFormat="1" x14ac:dyDescent="0.2"/>
    <row r="17800" customFormat="1" x14ac:dyDescent="0.2"/>
    <row r="17801" customFormat="1" x14ac:dyDescent="0.2"/>
    <row r="17802" customFormat="1" x14ac:dyDescent="0.2"/>
    <row r="17803" customFormat="1" x14ac:dyDescent="0.2"/>
    <row r="17804" customFormat="1" x14ac:dyDescent="0.2"/>
    <row r="17805" customFormat="1" x14ac:dyDescent="0.2"/>
    <row r="17806" customFormat="1" x14ac:dyDescent="0.2"/>
    <row r="17807" customFormat="1" x14ac:dyDescent="0.2"/>
    <row r="17808" customFormat="1" x14ac:dyDescent="0.2"/>
    <row r="17809" customFormat="1" x14ac:dyDescent="0.2"/>
    <row r="17810" customFormat="1" x14ac:dyDescent="0.2"/>
    <row r="17811" customFormat="1" x14ac:dyDescent="0.2"/>
    <row r="17812" customFormat="1" x14ac:dyDescent="0.2"/>
    <row r="17813" customFormat="1" x14ac:dyDescent="0.2"/>
    <row r="17814" customFormat="1" x14ac:dyDescent="0.2"/>
    <row r="17815" customFormat="1" x14ac:dyDescent="0.2"/>
    <row r="17816" customFormat="1" x14ac:dyDescent="0.2"/>
    <row r="17817" customFormat="1" x14ac:dyDescent="0.2"/>
    <row r="17818" customFormat="1" x14ac:dyDescent="0.2"/>
    <row r="17819" customFormat="1" x14ac:dyDescent="0.2"/>
    <row r="17820" customFormat="1" x14ac:dyDescent="0.2"/>
    <row r="17821" customFormat="1" x14ac:dyDescent="0.2"/>
    <row r="17822" customFormat="1" x14ac:dyDescent="0.2"/>
    <row r="17823" customFormat="1" x14ac:dyDescent="0.2"/>
    <row r="17824" customFormat="1" x14ac:dyDescent="0.2"/>
    <row r="17825" customFormat="1" x14ac:dyDescent="0.2"/>
    <row r="17826" customFormat="1" x14ac:dyDescent="0.2"/>
    <row r="17827" customFormat="1" x14ac:dyDescent="0.2"/>
    <row r="17828" customFormat="1" x14ac:dyDescent="0.2"/>
    <row r="17829" customFormat="1" x14ac:dyDescent="0.2"/>
    <row r="17830" customFormat="1" x14ac:dyDescent="0.2"/>
    <row r="17831" customFormat="1" x14ac:dyDescent="0.2"/>
    <row r="17832" customFormat="1" x14ac:dyDescent="0.2"/>
    <row r="17833" customFormat="1" x14ac:dyDescent="0.2"/>
    <row r="17834" customFormat="1" x14ac:dyDescent="0.2"/>
    <row r="17835" customFormat="1" x14ac:dyDescent="0.2"/>
    <row r="17836" customFormat="1" x14ac:dyDescent="0.2"/>
    <row r="17837" customFormat="1" x14ac:dyDescent="0.2"/>
    <row r="17838" customFormat="1" x14ac:dyDescent="0.2"/>
    <row r="17839" customFormat="1" x14ac:dyDescent="0.2"/>
    <row r="17840" customFormat="1" x14ac:dyDescent="0.2"/>
    <row r="17841" customFormat="1" x14ac:dyDescent="0.2"/>
    <row r="17842" customFormat="1" x14ac:dyDescent="0.2"/>
    <row r="17843" customFormat="1" x14ac:dyDescent="0.2"/>
    <row r="17844" customFormat="1" x14ac:dyDescent="0.2"/>
    <row r="17845" customFormat="1" x14ac:dyDescent="0.2"/>
    <row r="17846" customFormat="1" x14ac:dyDescent="0.2"/>
    <row r="17847" customFormat="1" x14ac:dyDescent="0.2"/>
    <row r="17848" customFormat="1" x14ac:dyDescent="0.2"/>
    <row r="17849" customFormat="1" x14ac:dyDescent="0.2"/>
    <row r="17850" customFormat="1" x14ac:dyDescent="0.2"/>
    <row r="17851" customFormat="1" x14ac:dyDescent="0.2"/>
    <row r="17852" customFormat="1" x14ac:dyDescent="0.2"/>
    <row r="17853" customFormat="1" x14ac:dyDescent="0.2"/>
    <row r="17854" customFormat="1" x14ac:dyDescent="0.2"/>
    <row r="17855" customFormat="1" x14ac:dyDescent="0.2"/>
    <row r="17856" customFormat="1" x14ac:dyDescent="0.2"/>
    <row r="17857" customFormat="1" x14ac:dyDescent="0.2"/>
    <row r="17858" customFormat="1" x14ac:dyDescent="0.2"/>
    <row r="17859" customFormat="1" x14ac:dyDescent="0.2"/>
    <row r="17860" customFormat="1" x14ac:dyDescent="0.2"/>
    <row r="17861" customFormat="1" x14ac:dyDescent="0.2"/>
    <row r="17862" customFormat="1" x14ac:dyDescent="0.2"/>
    <row r="17863" customFormat="1" x14ac:dyDescent="0.2"/>
    <row r="17864" customFormat="1" x14ac:dyDescent="0.2"/>
    <row r="17865" customFormat="1" x14ac:dyDescent="0.2"/>
    <row r="17866" customFormat="1" x14ac:dyDescent="0.2"/>
    <row r="17867" customFormat="1" x14ac:dyDescent="0.2"/>
    <row r="17868" customFormat="1" x14ac:dyDescent="0.2"/>
    <row r="17869" customFormat="1" x14ac:dyDescent="0.2"/>
    <row r="17870" customFormat="1" x14ac:dyDescent="0.2"/>
    <row r="17871" customFormat="1" x14ac:dyDescent="0.2"/>
    <row r="17872" customFormat="1" x14ac:dyDescent="0.2"/>
    <row r="17873" customFormat="1" x14ac:dyDescent="0.2"/>
    <row r="17874" customFormat="1" x14ac:dyDescent="0.2"/>
    <row r="17875" customFormat="1" x14ac:dyDescent="0.2"/>
    <row r="17876" customFormat="1" x14ac:dyDescent="0.2"/>
    <row r="17877" customFormat="1" x14ac:dyDescent="0.2"/>
    <row r="17878" customFormat="1" x14ac:dyDescent="0.2"/>
    <row r="17879" customFormat="1" x14ac:dyDescent="0.2"/>
    <row r="17880" customFormat="1" x14ac:dyDescent="0.2"/>
    <row r="17881" customFormat="1" x14ac:dyDescent="0.2"/>
    <row r="17882" customFormat="1" x14ac:dyDescent="0.2"/>
    <row r="17883" customFormat="1" x14ac:dyDescent="0.2"/>
    <row r="17884" customFormat="1" x14ac:dyDescent="0.2"/>
    <row r="17885" customFormat="1" x14ac:dyDescent="0.2"/>
    <row r="17886" customFormat="1" x14ac:dyDescent="0.2"/>
    <row r="17887" customFormat="1" x14ac:dyDescent="0.2"/>
    <row r="17888" customFormat="1" x14ac:dyDescent="0.2"/>
    <row r="17889" customFormat="1" x14ac:dyDescent="0.2"/>
    <row r="17890" customFormat="1" x14ac:dyDescent="0.2"/>
    <row r="17891" customFormat="1" x14ac:dyDescent="0.2"/>
    <row r="17892" customFormat="1" x14ac:dyDescent="0.2"/>
    <row r="17893" customFormat="1" x14ac:dyDescent="0.2"/>
    <row r="17894" customFormat="1" x14ac:dyDescent="0.2"/>
    <row r="17895" customFormat="1" x14ac:dyDescent="0.2"/>
    <row r="17896" customFormat="1" x14ac:dyDescent="0.2"/>
    <row r="17897" customFormat="1" x14ac:dyDescent="0.2"/>
    <row r="17898" customFormat="1" x14ac:dyDescent="0.2"/>
    <row r="17899" customFormat="1" x14ac:dyDescent="0.2"/>
    <row r="17900" customFormat="1" x14ac:dyDescent="0.2"/>
    <row r="17901" customFormat="1" x14ac:dyDescent="0.2"/>
    <row r="17902" customFormat="1" x14ac:dyDescent="0.2"/>
    <row r="17903" customFormat="1" x14ac:dyDescent="0.2"/>
    <row r="17904" customFormat="1" x14ac:dyDescent="0.2"/>
    <row r="17905" customFormat="1" x14ac:dyDescent="0.2"/>
    <row r="17906" customFormat="1" x14ac:dyDescent="0.2"/>
    <row r="17907" customFormat="1" x14ac:dyDescent="0.2"/>
    <row r="17908" customFormat="1" x14ac:dyDescent="0.2"/>
    <row r="17909" customFormat="1" x14ac:dyDescent="0.2"/>
    <row r="17910" customFormat="1" x14ac:dyDescent="0.2"/>
    <row r="17911" customFormat="1" x14ac:dyDescent="0.2"/>
    <row r="17912" customFormat="1" x14ac:dyDescent="0.2"/>
    <row r="17913" customFormat="1" x14ac:dyDescent="0.2"/>
    <row r="17914" customFormat="1" x14ac:dyDescent="0.2"/>
    <row r="17915" customFormat="1" x14ac:dyDescent="0.2"/>
    <row r="17916" customFormat="1" x14ac:dyDescent="0.2"/>
    <row r="17917" customFormat="1" x14ac:dyDescent="0.2"/>
    <row r="17918" customFormat="1" x14ac:dyDescent="0.2"/>
    <row r="17919" customFormat="1" x14ac:dyDescent="0.2"/>
    <row r="17920" customFormat="1" x14ac:dyDescent="0.2"/>
    <row r="17921" customFormat="1" x14ac:dyDescent="0.2"/>
    <row r="17922" customFormat="1" x14ac:dyDescent="0.2"/>
    <row r="17923" customFormat="1" x14ac:dyDescent="0.2"/>
    <row r="17924" customFormat="1" x14ac:dyDescent="0.2"/>
    <row r="17925" customFormat="1" x14ac:dyDescent="0.2"/>
    <row r="17926" customFormat="1" x14ac:dyDescent="0.2"/>
    <row r="17927" customFormat="1" x14ac:dyDescent="0.2"/>
    <row r="17928" customFormat="1" x14ac:dyDescent="0.2"/>
    <row r="17929" customFormat="1" x14ac:dyDescent="0.2"/>
    <row r="17930" customFormat="1" x14ac:dyDescent="0.2"/>
    <row r="17931" customFormat="1" x14ac:dyDescent="0.2"/>
    <row r="17932" customFormat="1" x14ac:dyDescent="0.2"/>
    <row r="17933" customFormat="1" x14ac:dyDescent="0.2"/>
    <row r="17934" customFormat="1" x14ac:dyDescent="0.2"/>
    <row r="17935" customFormat="1" x14ac:dyDescent="0.2"/>
    <row r="17936" customFormat="1" x14ac:dyDescent="0.2"/>
    <row r="17937" customFormat="1" x14ac:dyDescent="0.2"/>
    <row r="17938" customFormat="1" x14ac:dyDescent="0.2"/>
    <row r="17939" customFormat="1" x14ac:dyDescent="0.2"/>
    <row r="17940" customFormat="1" x14ac:dyDescent="0.2"/>
    <row r="17941" customFormat="1" x14ac:dyDescent="0.2"/>
    <row r="17942" customFormat="1" x14ac:dyDescent="0.2"/>
    <row r="17943" customFormat="1" x14ac:dyDescent="0.2"/>
    <row r="17944" customFormat="1" x14ac:dyDescent="0.2"/>
    <row r="17945" customFormat="1" x14ac:dyDescent="0.2"/>
    <row r="17946" customFormat="1" x14ac:dyDescent="0.2"/>
    <row r="17947" customFormat="1" x14ac:dyDescent="0.2"/>
    <row r="17948" customFormat="1" x14ac:dyDescent="0.2"/>
    <row r="17949" customFormat="1" x14ac:dyDescent="0.2"/>
    <row r="17950" customFormat="1" x14ac:dyDescent="0.2"/>
    <row r="17951" customFormat="1" x14ac:dyDescent="0.2"/>
    <row r="17952" customFormat="1" x14ac:dyDescent="0.2"/>
    <row r="17953" customFormat="1" x14ac:dyDescent="0.2"/>
    <row r="17954" customFormat="1" x14ac:dyDescent="0.2"/>
    <row r="17955" customFormat="1" x14ac:dyDescent="0.2"/>
    <row r="17956" customFormat="1" x14ac:dyDescent="0.2"/>
    <row r="17957" customFormat="1" x14ac:dyDescent="0.2"/>
    <row r="17958" customFormat="1" x14ac:dyDescent="0.2"/>
    <row r="17959" customFormat="1" x14ac:dyDescent="0.2"/>
    <row r="17960" customFormat="1" x14ac:dyDescent="0.2"/>
    <row r="17961" customFormat="1" x14ac:dyDescent="0.2"/>
    <row r="17962" customFormat="1" x14ac:dyDescent="0.2"/>
    <row r="17963" customFormat="1" x14ac:dyDescent="0.2"/>
    <row r="17964" customFormat="1" x14ac:dyDescent="0.2"/>
    <row r="17965" customFormat="1" x14ac:dyDescent="0.2"/>
    <row r="17966" customFormat="1" x14ac:dyDescent="0.2"/>
    <row r="17967" customFormat="1" x14ac:dyDescent="0.2"/>
    <row r="17968" customFormat="1" x14ac:dyDescent="0.2"/>
    <row r="17969" customFormat="1" x14ac:dyDescent="0.2"/>
    <row r="17970" customFormat="1" x14ac:dyDescent="0.2"/>
    <row r="17971" customFormat="1" x14ac:dyDescent="0.2"/>
    <row r="17972" customFormat="1" x14ac:dyDescent="0.2"/>
    <row r="17973" customFormat="1" x14ac:dyDescent="0.2"/>
    <row r="17974" customFormat="1" x14ac:dyDescent="0.2"/>
    <row r="17975" customFormat="1" x14ac:dyDescent="0.2"/>
    <row r="17976" customFormat="1" x14ac:dyDescent="0.2"/>
    <row r="17977" customFormat="1" x14ac:dyDescent="0.2"/>
    <row r="17978" customFormat="1" x14ac:dyDescent="0.2"/>
    <row r="17979" customFormat="1" x14ac:dyDescent="0.2"/>
    <row r="17980" customFormat="1" x14ac:dyDescent="0.2"/>
    <row r="17981" customFormat="1" x14ac:dyDescent="0.2"/>
    <row r="17982" customFormat="1" x14ac:dyDescent="0.2"/>
    <row r="17983" customFormat="1" x14ac:dyDescent="0.2"/>
    <row r="17984" customFormat="1" x14ac:dyDescent="0.2"/>
    <row r="17985" customFormat="1" x14ac:dyDescent="0.2"/>
    <row r="17986" customFormat="1" x14ac:dyDescent="0.2"/>
    <row r="17987" customFormat="1" x14ac:dyDescent="0.2"/>
    <row r="17988" customFormat="1" x14ac:dyDescent="0.2"/>
    <row r="17989" customFormat="1" x14ac:dyDescent="0.2"/>
    <row r="17990" customFormat="1" x14ac:dyDescent="0.2"/>
    <row r="17991" customFormat="1" x14ac:dyDescent="0.2"/>
    <row r="17992" customFormat="1" x14ac:dyDescent="0.2"/>
    <row r="17993" customFormat="1" x14ac:dyDescent="0.2"/>
    <row r="17994" customFormat="1" x14ac:dyDescent="0.2"/>
    <row r="17995" customFormat="1" x14ac:dyDescent="0.2"/>
    <row r="17996" customFormat="1" x14ac:dyDescent="0.2"/>
    <row r="17997" customFormat="1" x14ac:dyDescent="0.2"/>
    <row r="17998" customFormat="1" x14ac:dyDescent="0.2"/>
    <row r="17999" customFormat="1" x14ac:dyDescent="0.2"/>
    <row r="18000" customFormat="1" x14ac:dyDescent="0.2"/>
    <row r="18001" customFormat="1" x14ac:dyDescent="0.2"/>
    <row r="18002" customFormat="1" x14ac:dyDescent="0.2"/>
    <row r="18003" customFormat="1" x14ac:dyDescent="0.2"/>
    <row r="18004" customFormat="1" x14ac:dyDescent="0.2"/>
    <row r="18005" customFormat="1" x14ac:dyDescent="0.2"/>
    <row r="18006" customFormat="1" x14ac:dyDescent="0.2"/>
    <row r="18007" customFormat="1" x14ac:dyDescent="0.2"/>
    <row r="18008" customFormat="1" x14ac:dyDescent="0.2"/>
    <row r="18009" customFormat="1" x14ac:dyDescent="0.2"/>
    <row r="18010" customFormat="1" x14ac:dyDescent="0.2"/>
    <row r="18011" customFormat="1" x14ac:dyDescent="0.2"/>
    <row r="18012" customFormat="1" x14ac:dyDescent="0.2"/>
    <row r="18013" customFormat="1" x14ac:dyDescent="0.2"/>
    <row r="18014" customFormat="1" x14ac:dyDescent="0.2"/>
    <row r="18015" customFormat="1" x14ac:dyDescent="0.2"/>
    <row r="18016" customFormat="1" x14ac:dyDescent="0.2"/>
    <row r="18017" customFormat="1" x14ac:dyDescent="0.2"/>
    <row r="18018" customFormat="1" x14ac:dyDescent="0.2"/>
    <row r="18019" customFormat="1" x14ac:dyDescent="0.2"/>
    <row r="18020" customFormat="1" x14ac:dyDescent="0.2"/>
    <row r="18021" customFormat="1" x14ac:dyDescent="0.2"/>
    <row r="18022" customFormat="1" x14ac:dyDescent="0.2"/>
    <row r="18023" customFormat="1" x14ac:dyDescent="0.2"/>
    <row r="18024" customFormat="1" x14ac:dyDescent="0.2"/>
    <row r="18025" customFormat="1" x14ac:dyDescent="0.2"/>
    <row r="18026" customFormat="1" x14ac:dyDescent="0.2"/>
    <row r="18027" customFormat="1" x14ac:dyDescent="0.2"/>
    <row r="18028" customFormat="1" x14ac:dyDescent="0.2"/>
    <row r="18029" customFormat="1" x14ac:dyDescent="0.2"/>
    <row r="18030" customFormat="1" x14ac:dyDescent="0.2"/>
    <row r="18031" customFormat="1" x14ac:dyDescent="0.2"/>
    <row r="18032" customFormat="1" x14ac:dyDescent="0.2"/>
    <row r="18033" customFormat="1" x14ac:dyDescent="0.2"/>
    <row r="18034" customFormat="1" x14ac:dyDescent="0.2"/>
    <row r="18035" customFormat="1" x14ac:dyDescent="0.2"/>
    <row r="18036" customFormat="1" x14ac:dyDescent="0.2"/>
    <row r="18037" customFormat="1" x14ac:dyDescent="0.2"/>
    <row r="18038" customFormat="1" x14ac:dyDescent="0.2"/>
    <row r="18039" customFormat="1" x14ac:dyDescent="0.2"/>
    <row r="18040" customFormat="1" x14ac:dyDescent="0.2"/>
    <row r="18041" customFormat="1" x14ac:dyDescent="0.2"/>
    <row r="18042" customFormat="1" x14ac:dyDescent="0.2"/>
    <row r="18043" customFormat="1" x14ac:dyDescent="0.2"/>
    <row r="18044" customFormat="1" x14ac:dyDescent="0.2"/>
    <row r="18045" customFormat="1" x14ac:dyDescent="0.2"/>
    <row r="18046" customFormat="1" x14ac:dyDescent="0.2"/>
    <row r="18047" customFormat="1" x14ac:dyDescent="0.2"/>
    <row r="18048" customFormat="1" x14ac:dyDescent="0.2"/>
    <row r="18049" customFormat="1" x14ac:dyDescent="0.2"/>
    <row r="18050" customFormat="1" x14ac:dyDescent="0.2"/>
    <row r="18051" customFormat="1" x14ac:dyDescent="0.2"/>
    <row r="18052" customFormat="1" x14ac:dyDescent="0.2"/>
    <row r="18053" customFormat="1" x14ac:dyDescent="0.2"/>
    <row r="18054" customFormat="1" x14ac:dyDescent="0.2"/>
    <row r="18055" customFormat="1" x14ac:dyDescent="0.2"/>
    <row r="18056" customFormat="1" x14ac:dyDescent="0.2"/>
    <row r="18057" customFormat="1" x14ac:dyDescent="0.2"/>
    <row r="18058" customFormat="1" x14ac:dyDescent="0.2"/>
    <row r="18059" customFormat="1" x14ac:dyDescent="0.2"/>
    <row r="18060" customFormat="1" x14ac:dyDescent="0.2"/>
    <row r="18061" customFormat="1" x14ac:dyDescent="0.2"/>
    <row r="18062" customFormat="1" x14ac:dyDescent="0.2"/>
    <row r="18063" customFormat="1" x14ac:dyDescent="0.2"/>
    <row r="18064" customFormat="1" x14ac:dyDescent="0.2"/>
    <row r="18065" customFormat="1" x14ac:dyDescent="0.2"/>
    <row r="18066" customFormat="1" x14ac:dyDescent="0.2"/>
    <row r="18067" customFormat="1" x14ac:dyDescent="0.2"/>
    <row r="18068" customFormat="1" x14ac:dyDescent="0.2"/>
    <row r="18069" customFormat="1" x14ac:dyDescent="0.2"/>
    <row r="18070" customFormat="1" x14ac:dyDescent="0.2"/>
    <row r="18071" customFormat="1" x14ac:dyDescent="0.2"/>
    <row r="18072" customFormat="1" x14ac:dyDescent="0.2"/>
    <row r="18073" customFormat="1" x14ac:dyDescent="0.2"/>
    <row r="18074" customFormat="1" x14ac:dyDescent="0.2"/>
    <row r="18075" customFormat="1" x14ac:dyDescent="0.2"/>
    <row r="18076" customFormat="1" x14ac:dyDescent="0.2"/>
    <row r="18077" customFormat="1" x14ac:dyDescent="0.2"/>
    <row r="18078" customFormat="1" x14ac:dyDescent="0.2"/>
    <row r="18079" customFormat="1" x14ac:dyDescent="0.2"/>
    <row r="18080" customFormat="1" x14ac:dyDescent="0.2"/>
    <row r="18081" customFormat="1" x14ac:dyDescent="0.2"/>
    <row r="18082" customFormat="1" x14ac:dyDescent="0.2"/>
    <row r="18083" customFormat="1" x14ac:dyDescent="0.2"/>
    <row r="18084" customFormat="1" x14ac:dyDescent="0.2"/>
    <row r="18085" customFormat="1" x14ac:dyDescent="0.2"/>
    <row r="18086" customFormat="1" x14ac:dyDescent="0.2"/>
    <row r="18087" customFormat="1" x14ac:dyDescent="0.2"/>
    <row r="18088" customFormat="1" x14ac:dyDescent="0.2"/>
    <row r="18089" customFormat="1" x14ac:dyDescent="0.2"/>
    <row r="18090" customFormat="1" x14ac:dyDescent="0.2"/>
    <row r="18091" customFormat="1" x14ac:dyDescent="0.2"/>
    <row r="18092" customFormat="1" x14ac:dyDescent="0.2"/>
    <row r="18093" customFormat="1" x14ac:dyDescent="0.2"/>
    <row r="18094" customFormat="1" x14ac:dyDescent="0.2"/>
    <row r="18095" customFormat="1" x14ac:dyDescent="0.2"/>
    <row r="18096" customFormat="1" x14ac:dyDescent="0.2"/>
    <row r="18097" customFormat="1" x14ac:dyDescent="0.2"/>
    <row r="18098" customFormat="1" x14ac:dyDescent="0.2"/>
    <row r="18099" customFormat="1" x14ac:dyDescent="0.2"/>
    <row r="18100" customFormat="1" x14ac:dyDescent="0.2"/>
    <row r="18101" customFormat="1" x14ac:dyDescent="0.2"/>
    <row r="18102" customFormat="1" x14ac:dyDescent="0.2"/>
    <row r="18103" customFormat="1" x14ac:dyDescent="0.2"/>
    <row r="18104" customFormat="1" x14ac:dyDescent="0.2"/>
    <row r="18105" customFormat="1" x14ac:dyDescent="0.2"/>
    <row r="18106" customFormat="1" x14ac:dyDescent="0.2"/>
    <row r="18107" customFormat="1" x14ac:dyDescent="0.2"/>
    <row r="18108" customFormat="1" x14ac:dyDescent="0.2"/>
    <row r="18109" customFormat="1" x14ac:dyDescent="0.2"/>
    <row r="18110" customFormat="1" x14ac:dyDescent="0.2"/>
    <row r="18111" customFormat="1" x14ac:dyDescent="0.2"/>
    <row r="18112" customFormat="1" x14ac:dyDescent="0.2"/>
    <row r="18113" customFormat="1" x14ac:dyDescent="0.2"/>
    <row r="18114" customFormat="1" x14ac:dyDescent="0.2"/>
    <row r="18115" customFormat="1" x14ac:dyDescent="0.2"/>
    <row r="18116" customFormat="1" x14ac:dyDescent="0.2"/>
    <row r="18117" customFormat="1" x14ac:dyDescent="0.2"/>
    <row r="18118" customFormat="1" x14ac:dyDescent="0.2"/>
    <row r="18119" customFormat="1" x14ac:dyDescent="0.2"/>
    <row r="18120" customFormat="1" x14ac:dyDescent="0.2"/>
    <row r="18121" customFormat="1" x14ac:dyDescent="0.2"/>
    <row r="18122" customFormat="1" x14ac:dyDescent="0.2"/>
    <row r="18123" customFormat="1" x14ac:dyDescent="0.2"/>
    <row r="18124" customFormat="1" x14ac:dyDescent="0.2"/>
    <row r="18125" customFormat="1" x14ac:dyDescent="0.2"/>
    <row r="18126" customFormat="1" x14ac:dyDescent="0.2"/>
    <row r="18127" customFormat="1" x14ac:dyDescent="0.2"/>
    <row r="18128" customFormat="1" x14ac:dyDescent="0.2"/>
    <row r="18129" customFormat="1" x14ac:dyDescent="0.2"/>
    <row r="18130" customFormat="1" x14ac:dyDescent="0.2"/>
    <row r="18131" customFormat="1" x14ac:dyDescent="0.2"/>
    <row r="18132" customFormat="1" x14ac:dyDescent="0.2"/>
    <row r="18133" customFormat="1" x14ac:dyDescent="0.2"/>
    <row r="18134" customFormat="1" x14ac:dyDescent="0.2"/>
    <row r="18135" customFormat="1" x14ac:dyDescent="0.2"/>
    <row r="18136" customFormat="1" x14ac:dyDescent="0.2"/>
    <row r="18137" customFormat="1" x14ac:dyDescent="0.2"/>
    <row r="18138" customFormat="1" x14ac:dyDescent="0.2"/>
    <row r="18139" customFormat="1" x14ac:dyDescent="0.2"/>
    <row r="18140" customFormat="1" x14ac:dyDescent="0.2"/>
    <row r="18141" customFormat="1" x14ac:dyDescent="0.2"/>
    <row r="18142" customFormat="1" x14ac:dyDescent="0.2"/>
    <row r="18143" customFormat="1" x14ac:dyDescent="0.2"/>
    <row r="18144" customFormat="1" x14ac:dyDescent="0.2"/>
    <row r="18145" customFormat="1" x14ac:dyDescent="0.2"/>
    <row r="18146" customFormat="1" x14ac:dyDescent="0.2"/>
    <row r="18147" customFormat="1" x14ac:dyDescent="0.2"/>
    <row r="18148" customFormat="1" x14ac:dyDescent="0.2"/>
    <row r="18149" customFormat="1" x14ac:dyDescent="0.2"/>
    <row r="18150" customFormat="1" x14ac:dyDescent="0.2"/>
    <row r="18151" customFormat="1" x14ac:dyDescent="0.2"/>
    <row r="18152" customFormat="1" x14ac:dyDescent="0.2"/>
    <row r="18153" customFormat="1" x14ac:dyDescent="0.2"/>
    <row r="18154" customFormat="1" x14ac:dyDescent="0.2"/>
    <row r="18155" customFormat="1" x14ac:dyDescent="0.2"/>
    <row r="18156" customFormat="1" x14ac:dyDescent="0.2"/>
    <row r="18157" customFormat="1" x14ac:dyDescent="0.2"/>
    <row r="18158" customFormat="1" x14ac:dyDescent="0.2"/>
    <row r="18159" customFormat="1" x14ac:dyDescent="0.2"/>
    <row r="18160" customFormat="1" x14ac:dyDescent="0.2"/>
    <row r="18161" customFormat="1" x14ac:dyDescent="0.2"/>
    <row r="18162" customFormat="1" x14ac:dyDescent="0.2"/>
    <row r="18163" customFormat="1" x14ac:dyDescent="0.2"/>
    <row r="18164" customFormat="1" x14ac:dyDescent="0.2"/>
    <row r="18165" customFormat="1" x14ac:dyDescent="0.2"/>
    <row r="18166" customFormat="1" x14ac:dyDescent="0.2"/>
    <row r="18167" customFormat="1" x14ac:dyDescent="0.2"/>
    <row r="18168" customFormat="1" x14ac:dyDescent="0.2"/>
    <row r="18169" customFormat="1" x14ac:dyDescent="0.2"/>
    <row r="18170" customFormat="1" x14ac:dyDescent="0.2"/>
    <row r="18171" customFormat="1" x14ac:dyDescent="0.2"/>
    <row r="18172" customFormat="1" x14ac:dyDescent="0.2"/>
    <row r="18173" customFormat="1" x14ac:dyDescent="0.2"/>
    <row r="18174" customFormat="1" x14ac:dyDescent="0.2"/>
    <row r="18175" customFormat="1" x14ac:dyDescent="0.2"/>
    <row r="18176" customFormat="1" x14ac:dyDescent="0.2"/>
    <row r="18177" customFormat="1" x14ac:dyDescent="0.2"/>
    <row r="18178" customFormat="1" x14ac:dyDescent="0.2"/>
    <row r="18179" customFormat="1" x14ac:dyDescent="0.2"/>
    <row r="18180" customFormat="1" x14ac:dyDescent="0.2"/>
    <row r="18181" customFormat="1" x14ac:dyDescent="0.2"/>
    <row r="18182" customFormat="1" x14ac:dyDescent="0.2"/>
    <row r="18183" customFormat="1" x14ac:dyDescent="0.2"/>
    <row r="18184" customFormat="1" x14ac:dyDescent="0.2"/>
    <row r="18185" customFormat="1" x14ac:dyDescent="0.2"/>
    <row r="18186" customFormat="1" x14ac:dyDescent="0.2"/>
    <row r="18187" customFormat="1" x14ac:dyDescent="0.2"/>
    <row r="18188" customFormat="1" x14ac:dyDescent="0.2"/>
    <row r="18189" customFormat="1" x14ac:dyDescent="0.2"/>
    <row r="18190" customFormat="1" x14ac:dyDescent="0.2"/>
    <row r="18191" customFormat="1" x14ac:dyDescent="0.2"/>
    <row r="18192" customFormat="1" x14ac:dyDescent="0.2"/>
    <row r="18193" customFormat="1" x14ac:dyDescent="0.2"/>
    <row r="18194" customFormat="1" x14ac:dyDescent="0.2"/>
    <row r="18195" customFormat="1" x14ac:dyDescent="0.2"/>
    <row r="18196" customFormat="1" x14ac:dyDescent="0.2"/>
    <row r="18197" customFormat="1" x14ac:dyDescent="0.2"/>
    <row r="18198" customFormat="1" x14ac:dyDescent="0.2"/>
    <row r="18199" customFormat="1" x14ac:dyDescent="0.2"/>
    <row r="18200" customFormat="1" x14ac:dyDescent="0.2"/>
    <row r="18201" customFormat="1" x14ac:dyDescent="0.2"/>
    <row r="18202" customFormat="1" x14ac:dyDescent="0.2"/>
    <row r="18203" customFormat="1" x14ac:dyDescent="0.2"/>
    <row r="18204" customFormat="1" x14ac:dyDescent="0.2"/>
    <row r="18205" customFormat="1" x14ac:dyDescent="0.2"/>
    <row r="18206" customFormat="1" x14ac:dyDescent="0.2"/>
    <row r="18207" customFormat="1" x14ac:dyDescent="0.2"/>
    <row r="18208" customFormat="1" x14ac:dyDescent="0.2"/>
    <row r="18209" customFormat="1" x14ac:dyDescent="0.2"/>
    <row r="18210" customFormat="1" x14ac:dyDescent="0.2"/>
    <row r="18211" customFormat="1" x14ac:dyDescent="0.2"/>
    <row r="18212" customFormat="1" x14ac:dyDescent="0.2"/>
    <row r="18213" customFormat="1" x14ac:dyDescent="0.2"/>
    <row r="18214" customFormat="1" x14ac:dyDescent="0.2"/>
    <row r="18215" customFormat="1" x14ac:dyDescent="0.2"/>
    <row r="18216" customFormat="1" x14ac:dyDescent="0.2"/>
    <row r="18217" customFormat="1" x14ac:dyDescent="0.2"/>
    <row r="18218" customFormat="1" x14ac:dyDescent="0.2"/>
    <row r="18219" customFormat="1" x14ac:dyDescent="0.2"/>
    <row r="18220" customFormat="1" x14ac:dyDescent="0.2"/>
    <row r="18221" customFormat="1" x14ac:dyDescent="0.2"/>
    <row r="18222" customFormat="1" x14ac:dyDescent="0.2"/>
    <row r="18223" customFormat="1" x14ac:dyDescent="0.2"/>
    <row r="18224" customFormat="1" x14ac:dyDescent="0.2"/>
    <row r="18225" customFormat="1" x14ac:dyDescent="0.2"/>
    <row r="18226" customFormat="1" x14ac:dyDescent="0.2"/>
    <row r="18227" customFormat="1" x14ac:dyDescent="0.2"/>
    <row r="18228" customFormat="1" x14ac:dyDescent="0.2"/>
    <row r="18229" customFormat="1" x14ac:dyDescent="0.2"/>
    <row r="18230" customFormat="1" x14ac:dyDescent="0.2"/>
    <row r="18231" customFormat="1" x14ac:dyDescent="0.2"/>
    <row r="18232" customFormat="1" x14ac:dyDescent="0.2"/>
    <row r="18233" customFormat="1" x14ac:dyDescent="0.2"/>
    <row r="18234" customFormat="1" x14ac:dyDescent="0.2"/>
    <row r="18235" customFormat="1" x14ac:dyDescent="0.2"/>
    <row r="18236" customFormat="1" x14ac:dyDescent="0.2"/>
    <row r="18237" customFormat="1" x14ac:dyDescent="0.2"/>
    <row r="18238" customFormat="1" x14ac:dyDescent="0.2"/>
    <row r="18239" customFormat="1" x14ac:dyDescent="0.2"/>
    <row r="18240" customFormat="1" x14ac:dyDescent="0.2"/>
    <row r="18241" customFormat="1" x14ac:dyDescent="0.2"/>
    <row r="18242" customFormat="1" x14ac:dyDescent="0.2"/>
    <row r="18243" customFormat="1" x14ac:dyDescent="0.2"/>
    <row r="18244" customFormat="1" x14ac:dyDescent="0.2"/>
    <row r="18245" customFormat="1" x14ac:dyDescent="0.2"/>
    <row r="18246" customFormat="1" x14ac:dyDescent="0.2"/>
    <row r="18247" customFormat="1" x14ac:dyDescent="0.2"/>
    <row r="18248" customFormat="1" x14ac:dyDescent="0.2"/>
    <row r="18249" customFormat="1" x14ac:dyDescent="0.2"/>
    <row r="18250" customFormat="1" x14ac:dyDescent="0.2"/>
    <row r="18251" customFormat="1" x14ac:dyDescent="0.2"/>
    <row r="18252" customFormat="1" x14ac:dyDescent="0.2"/>
    <row r="18253" customFormat="1" x14ac:dyDescent="0.2"/>
    <row r="18254" customFormat="1" x14ac:dyDescent="0.2"/>
    <row r="18255" customFormat="1" x14ac:dyDescent="0.2"/>
    <row r="18256" customFormat="1" x14ac:dyDescent="0.2"/>
    <row r="18257" customFormat="1" x14ac:dyDescent="0.2"/>
    <row r="18258" customFormat="1" x14ac:dyDescent="0.2"/>
    <row r="18259" customFormat="1" x14ac:dyDescent="0.2"/>
    <row r="18260" customFormat="1" x14ac:dyDescent="0.2"/>
    <row r="18261" customFormat="1" x14ac:dyDescent="0.2"/>
    <row r="18262" customFormat="1" x14ac:dyDescent="0.2"/>
    <row r="18263" customFormat="1" x14ac:dyDescent="0.2"/>
    <row r="18264" customFormat="1" x14ac:dyDescent="0.2"/>
    <row r="18265" customFormat="1" x14ac:dyDescent="0.2"/>
    <row r="18266" customFormat="1" x14ac:dyDescent="0.2"/>
    <row r="18267" customFormat="1" x14ac:dyDescent="0.2"/>
    <row r="18268" customFormat="1" x14ac:dyDescent="0.2"/>
    <row r="18269" customFormat="1" x14ac:dyDescent="0.2"/>
    <row r="18270" customFormat="1" x14ac:dyDescent="0.2"/>
    <row r="18271" customFormat="1" x14ac:dyDescent="0.2"/>
    <row r="18272" customFormat="1" x14ac:dyDescent="0.2"/>
    <row r="18273" customFormat="1" x14ac:dyDescent="0.2"/>
    <row r="18274" customFormat="1" x14ac:dyDescent="0.2"/>
    <row r="18275" customFormat="1" x14ac:dyDescent="0.2"/>
    <row r="18276" customFormat="1" x14ac:dyDescent="0.2"/>
    <row r="18277" customFormat="1" x14ac:dyDescent="0.2"/>
    <row r="18278" customFormat="1" x14ac:dyDescent="0.2"/>
    <row r="18279" customFormat="1" x14ac:dyDescent="0.2"/>
    <row r="18280" customFormat="1" x14ac:dyDescent="0.2"/>
    <row r="18281" customFormat="1" x14ac:dyDescent="0.2"/>
    <row r="18282" customFormat="1" x14ac:dyDescent="0.2"/>
    <row r="18283" customFormat="1" x14ac:dyDescent="0.2"/>
    <row r="18284" customFormat="1" x14ac:dyDescent="0.2"/>
    <row r="18285" customFormat="1" x14ac:dyDescent="0.2"/>
    <row r="18286" customFormat="1" x14ac:dyDescent="0.2"/>
    <row r="18287" customFormat="1" x14ac:dyDescent="0.2"/>
    <row r="18288" customFormat="1" x14ac:dyDescent="0.2"/>
    <row r="18289" customFormat="1" x14ac:dyDescent="0.2"/>
    <row r="18290" customFormat="1" x14ac:dyDescent="0.2"/>
    <row r="18291" customFormat="1" x14ac:dyDescent="0.2"/>
    <row r="18292" customFormat="1" x14ac:dyDescent="0.2"/>
    <row r="18293" customFormat="1" x14ac:dyDescent="0.2"/>
    <row r="18294" customFormat="1" x14ac:dyDescent="0.2"/>
    <row r="18295" customFormat="1" x14ac:dyDescent="0.2"/>
    <row r="18296" customFormat="1" x14ac:dyDescent="0.2"/>
    <row r="18297" customFormat="1" x14ac:dyDescent="0.2"/>
    <row r="18298" customFormat="1" x14ac:dyDescent="0.2"/>
    <row r="18299" customFormat="1" x14ac:dyDescent="0.2"/>
    <row r="18300" customFormat="1" x14ac:dyDescent="0.2"/>
    <row r="18301" customFormat="1" x14ac:dyDescent="0.2"/>
    <row r="18302" customFormat="1" x14ac:dyDescent="0.2"/>
    <row r="18303" customFormat="1" x14ac:dyDescent="0.2"/>
    <row r="18304" customFormat="1" x14ac:dyDescent="0.2"/>
    <row r="18305" customFormat="1" x14ac:dyDescent="0.2"/>
    <row r="18306" customFormat="1" x14ac:dyDescent="0.2"/>
    <row r="18307" customFormat="1" x14ac:dyDescent="0.2"/>
    <row r="18308" customFormat="1" x14ac:dyDescent="0.2"/>
    <row r="18309" customFormat="1" x14ac:dyDescent="0.2"/>
    <row r="18310" customFormat="1" x14ac:dyDescent="0.2"/>
    <row r="18311" customFormat="1" x14ac:dyDescent="0.2"/>
    <row r="18312" customFormat="1" x14ac:dyDescent="0.2"/>
    <row r="18313" customFormat="1" x14ac:dyDescent="0.2"/>
    <row r="18314" customFormat="1" x14ac:dyDescent="0.2"/>
    <row r="18315" customFormat="1" x14ac:dyDescent="0.2"/>
    <row r="18316" customFormat="1" x14ac:dyDescent="0.2"/>
    <row r="18317" customFormat="1" x14ac:dyDescent="0.2"/>
    <row r="18318" customFormat="1" x14ac:dyDescent="0.2"/>
    <row r="18319" customFormat="1" x14ac:dyDescent="0.2"/>
    <row r="18320" customFormat="1" x14ac:dyDescent="0.2"/>
    <row r="18321" customFormat="1" x14ac:dyDescent="0.2"/>
    <row r="18322" customFormat="1" x14ac:dyDescent="0.2"/>
    <row r="18323" customFormat="1" x14ac:dyDescent="0.2"/>
    <row r="18324" customFormat="1" x14ac:dyDescent="0.2"/>
    <row r="18325" customFormat="1" x14ac:dyDescent="0.2"/>
    <row r="18326" customFormat="1" x14ac:dyDescent="0.2"/>
    <row r="18327" customFormat="1" x14ac:dyDescent="0.2"/>
    <row r="18328" customFormat="1" x14ac:dyDescent="0.2"/>
    <row r="18329" customFormat="1" x14ac:dyDescent="0.2"/>
    <row r="18330" customFormat="1" x14ac:dyDescent="0.2"/>
    <row r="18331" customFormat="1" x14ac:dyDescent="0.2"/>
    <row r="18332" customFormat="1" x14ac:dyDescent="0.2"/>
    <row r="18333" customFormat="1" x14ac:dyDescent="0.2"/>
    <row r="18334" customFormat="1" x14ac:dyDescent="0.2"/>
    <row r="18335" customFormat="1" x14ac:dyDescent="0.2"/>
    <row r="18336" customFormat="1" x14ac:dyDescent="0.2"/>
    <row r="18337" customFormat="1" x14ac:dyDescent="0.2"/>
    <row r="18338" customFormat="1" x14ac:dyDescent="0.2"/>
    <row r="18339" customFormat="1" x14ac:dyDescent="0.2"/>
    <row r="18340" customFormat="1" x14ac:dyDescent="0.2"/>
    <row r="18341" customFormat="1" x14ac:dyDescent="0.2"/>
    <row r="18342" customFormat="1" x14ac:dyDescent="0.2"/>
    <row r="18343" customFormat="1" x14ac:dyDescent="0.2"/>
    <row r="18344" customFormat="1" x14ac:dyDescent="0.2"/>
    <row r="18345" customFormat="1" x14ac:dyDescent="0.2"/>
    <row r="18346" customFormat="1" x14ac:dyDescent="0.2"/>
    <row r="18347" customFormat="1" x14ac:dyDescent="0.2"/>
    <row r="18348" customFormat="1" x14ac:dyDescent="0.2"/>
    <row r="18349" customFormat="1" x14ac:dyDescent="0.2"/>
    <row r="18350" customFormat="1" x14ac:dyDescent="0.2"/>
    <row r="18351" customFormat="1" x14ac:dyDescent="0.2"/>
    <row r="18352" customFormat="1" x14ac:dyDescent="0.2"/>
    <row r="18353" customFormat="1" x14ac:dyDescent="0.2"/>
    <row r="18354" customFormat="1" x14ac:dyDescent="0.2"/>
    <row r="18355" customFormat="1" x14ac:dyDescent="0.2"/>
    <row r="18356" customFormat="1" x14ac:dyDescent="0.2"/>
    <row r="18357" customFormat="1" x14ac:dyDescent="0.2"/>
    <row r="18358" customFormat="1" x14ac:dyDescent="0.2"/>
    <row r="18359" customFormat="1" x14ac:dyDescent="0.2"/>
    <row r="18360" customFormat="1" x14ac:dyDescent="0.2"/>
    <row r="18361" customFormat="1" x14ac:dyDescent="0.2"/>
    <row r="18362" customFormat="1" x14ac:dyDescent="0.2"/>
    <row r="18363" customFormat="1" x14ac:dyDescent="0.2"/>
    <row r="18364" customFormat="1" x14ac:dyDescent="0.2"/>
    <row r="18365" customFormat="1" x14ac:dyDescent="0.2"/>
    <row r="18366" customFormat="1" x14ac:dyDescent="0.2"/>
    <row r="18367" customFormat="1" x14ac:dyDescent="0.2"/>
    <row r="18368" customFormat="1" x14ac:dyDescent="0.2"/>
    <row r="18369" customFormat="1" x14ac:dyDescent="0.2"/>
    <row r="18370" customFormat="1" x14ac:dyDescent="0.2"/>
    <row r="18371" customFormat="1" x14ac:dyDescent="0.2"/>
    <row r="18372" customFormat="1" x14ac:dyDescent="0.2"/>
    <row r="18373" customFormat="1" x14ac:dyDescent="0.2"/>
    <row r="18374" customFormat="1" x14ac:dyDescent="0.2"/>
    <row r="18375" customFormat="1" x14ac:dyDescent="0.2"/>
    <row r="18376" customFormat="1" x14ac:dyDescent="0.2"/>
    <row r="18377" customFormat="1" x14ac:dyDescent="0.2"/>
    <row r="18378" customFormat="1" x14ac:dyDescent="0.2"/>
    <row r="18379" customFormat="1" x14ac:dyDescent="0.2"/>
    <row r="18380" customFormat="1" x14ac:dyDescent="0.2"/>
    <row r="18381" customFormat="1" x14ac:dyDescent="0.2"/>
    <row r="18382" customFormat="1" x14ac:dyDescent="0.2"/>
    <row r="18383" customFormat="1" x14ac:dyDescent="0.2"/>
    <row r="18384" customFormat="1" x14ac:dyDescent="0.2"/>
    <row r="18385" customFormat="1" x14ac:dyDescent="0.2"/>
    <row r="18386" customFormat="1" x14ac:dyDescent="0.2"/>
    <row r="18387" customFormat="1" x14ac:dyDescent="0.2"/>
    <row r="18388" customFormat="1" x14ac:dyDescent="0.2"/>
    <row r="18389" customFormat="1" x14ac:dyDescent="0.2"/>
    <row r="18390" customFormat="1" x14ac:dyDescent="0.2"/>
    <row r="18391" customFormat="1" x14ac:dyDescent="0.2"/>
    <row r="18392" customFormat="1" x14ac:dyDescent="0.2"/>
    <row r="18393" customFormat="1" x14ac:dyDescent="0.2"/>
    <row r="18394" customFormat="1" x14ac:dyDescent="0.2"/>
    <row r="18395" customFormat="1" x14ac:dyDescent="0.2"/>
    <row r="18396" customFormat="1" x14ac:dyDescent="0.2"/>
    <row r="18397" customFormat="1" x14ac:dyDescent="0.2"/>
    <row r="18398" customFormat="1" x14ac:dyDescent="0.2"/>
    <row r="18399" customFormat="1" x14ac:dyDescent="0.2"/>
    <row r="18400" customFormat="1" x14ac:dyDescent="0.2"/>
    <row r="18401" customFormat="1" x14ac:dyDescent="0.2"/>
    <row r="18402" customFormat="1" x14ac:dyDescent="0.2"/>
    <row r="18403" customFormat="1" x14ac:dyDescent="0.2"/>
    <row r="18404" customFormat="1" x14ac:dyDescent="0.2"/>
    <row r="18405" customFormat="1" x14ac:dyDescent="0.2"/>
    <row r="18406" customFormat="1" x14ac:dyDescent="0.2"/>
    <row r="18407" customFormat="1" x14ac:dyDescent="0.2"/>
    <row r="18408" customFormat="1" x14ac:dyDescent="0.2"/>
    <row r="18409" customFormat="1" x14ac:dyDescent="0.2"/>
    <row r="18410" customFormat="1" x14ac:dyDescent="0.2"/>
    <row r="18411" customFormat="1" x14ac:dyDescent="0.2"/>
    <row r="18412" customFormat="1" x14ac:dyDescent="0.2"/>
    <row r="18413" customFormat="1" x14ac:dyDescent="0.2"/>
    <row r="18414" customFormat="1" x14ac:dyDescent="0.2"/>
    <row r="18415" customFormat="1" x14ac:dyDescent="0.2"/>
    <row r="18416" customFormat="1" x14ac:dyDescent="0.2"/>
    <row r="18417" customFormat="1" x14ac:dyDescent="0.2"/>
    <row r="18418" customFormat="1" x14ac:dyDescent="0.2"/>
    <row r="18419" customFormat="1" x14ac:dyDescent="0.2"/>
    <row r="18420" customFormat="1" x14ac:dyDescent="0.2"/>
    <row r="18421" customFormat="1" x14ac:dyDescent="0.2"/>
    <row r="18422" customFormat="1" x14ac:dyDescent="0.2"/>
    <row r="18423" customFormat="1" x14ac:dyDescent="0.2"/>
    <row r="18424" customFormat="1" x14ac:dyDescent="0.2"/>
    <row r="18425" customFormat="1" x14ac:dyDescent="0.2"/>
    <row r="18426" customFormat="1" x14ac:dyDescent="0.2"/>
    <row r="18427" customFormat="1" x14ac:dyDescent="0.2"/>
    <row r="18428" customFormat="1" x14ac:dyDescent="0.2"/>
    <row r="18429" customFormat="1" x14ac:dyDescent="0.2"/>
    <row r="18430" customFormat="1" x14ac:dyDescent="0.2"/>
    <row r="18431" customFormat="1" x14ac:dyDescent="0.2"/>
    <row r="18432" customFormat="1" x14ac:dyDescent="0.2"/>
    <row r="18433" customFormat="1" x14ac:dyDescent="0.2"/>
    <row r="18434" customFormat="1" x14ac:dyDescent="0.2"/>
    <row r="18435" customFormat="1" x14ac:dyDescent="0.2"/>
    <row r="18436" customFormat="1" x14ac:dyDescent="0.2"/>
    <row r="18437" customFormat="1" x14ac:dyDescent="0.2"/>
    <row r="18438" customFormat="1" x14ac:dyDescent="0.2"/>
    <row r="18439" customFormat="1" x14ac:dyDescent="0.2"/>
    <row r="18440" customFormat="1" x14ac:dyDescent="0.2"/>
    <row r="18441" customFormat="1" x14ac:dyDescent="0.2"/>
    <row r="18442" customFormat="1" x14ac:dyDescent="0.2"/>
    <row r="18443" customFormat="1" x14ac:dyDescent="0.2"/>
    <row r="18444" customFormat="1" x14ac:dyDescent="0.2"/>
    <row r="18445" customFormat="1" x14ac:dyDescent="0.2"/>
    <row r="18446" customFormat="1" x14ac:dyDescent="0.2"/>
    <row r="18447" customFormat="1" x14ac:dyDescent="0.2"/>
    <row r="18448" customFormat="1" x14ac:dyDescent="0.2"/>
    <row r="18449" customFormat="1" x14ac:dyDescent="0.2"/>
    <row r="18450" customFormat="1" x14ac:dyDescent="0.2"/>
    <row r="18451" customFormat="1" x14ac:dyDescent="0.2"/>
    <row r="18452" customFormat="1" x14ac:dyDescent="0.2"/>
    <row r="18453" customFormat="1" x14ac:dyDescent="0.2"/>
    <row r="18454" customFormat="1" x14ac:dyDescent="0.2"/>
    <row r="18455" customFormat="1" x14ac:dyDescent="0.2"/>
    <row r="18456" customFormat="1" x14ac:dyDescent="0.2"/>
    <row r="18457" customFormat="1" x14ac:dyDescent="0.2"/>
    <row r="18458" customFormat="1" x14ac:dyDescent="0.2"/>
    <row r="18459" customFormat="1" x14ac:dyDescent="0.2"/>
    <row r="18460" customFormat="1" x14ac:dyDescent="0.2"/>
    <row r="18461" customFormat="1" x14ac:dyDescent="0.2"/>
    <row r="18462" customFormat="1" x14ac:dyDescent="0.2"/>
    <row r="18463" customFormat="1" x14ac:dyDescent="0.2"/>
    <row r="18464" customFormat="1" x14ac:dyDescent="0.2"/>
    <row r="18465" customFormat="1" x14ac:dyDescent="0.2"/>
    <row r="18466" customFormat="1" x14ac:dyDescent="0.2"/>
    <row r="18467" customFormat="1" x14ac:dyDescent="0.2"/>
    <row r="18468" customFormat="1" x14ac:dyDescent="0.2"/>
    <row r="18469" customFormat="1" x14ac:dyDescent="0.2"/>
    <row r="18470" customFormat="1" x14ac:dyDescent="0.2"/>
    <row r="18471" customFormat="1" x14ac:dyDescent="0.2"/>
    <row r="18472" customFormat="1" x14ac:dyDescent="0.2"/>
    <row r="18473" customFormat="1" x14ac:dyDescent="0.2"/>
    <row r="18474" customFormat="1" x14ac:dyDescent="0.2"/>
    <row r="18475" customFormat="1" x14ac:dyDescent="0.2"/>
    <row r="18476" customFormat="1" x14ac:dyDescent="0.2"/>
    <row r="18477" customFormat="1" x14ac:dyDescent="0.2"/>
    <row r="18478" customFormat="1" x14ac:dyDescent="0.2"/>
    <row r="18479" customFormat="1" x14ac:dyDescent="0.2"/>
    <row r="18480" customFormat="1" x14ac:dyDescent="0.2"/>
    <row r="18481" customFormat="1" x14ac:dyDescent="0.2"/>
    <row r="18482" customFormat="1" x14ac:dyDescent="0.2"/>
    <row r="18483" customFormat="1" x14ac:dyDescent="0.2"/>
    <row r="18484" customFormat="1" x14ac:dyDescent="0.2"/>
    <row r="18485" customFormat="1" x14ac:dyDescent="0.2"/>
    <row r="18486" customFormat="1" x14ac:dyDescent="0.2"/>
    <row r="18487" customFormat="1" x14ac:dyDescent="0.2"/>
    <row r="18488" customFormat="1" x14ac:dyDescent="0.2"/>
    <row r="18489" customFormat="1" x14ac:dyDescent="0.2"/>
    <row r="18490" customFormat="1" x14ac:dyDescent="0.2"/>
    <row r="18491" customFormat="1" x14ac:dyDescent="0.2"/>
    <row r="18492" customFormat="1" x14ac:dyDescent="0.2"/>
    <row r="18493" customFormat="1" x14ac:dyDescent="0.2"/>
    <row r="18494" customFormat="1" x14ac:dyDescent="0.2"/>
    <row r="18495" customFormat="1" x14ac:dyDescent="0.2"/>
    <row r="18496" customFormat="1" x14ac:dyDescent="0.2"/>
    <row r="18497" customFormat="1" x14ac:dyDescent="0.2"/>
    <row r="18498" customFormat="1" x14ac:dyDescent="0.2"/>
    <row r="18499" customFormat="1" x14ac:dyDescent="0.2"/>
    <row r="18500" customFormat="1" x14ac:dyDescent="0.2"/>
    <row r="18501" customFormat="1" x14ac:dyDescent="0.2"/>
    <row r="18502" customFormat="1" x14ac:dyDescent="0.2"/>
    <row r="18503" customFormat="1" x14ac:dyDescent="0.2"/>
    <row r="18504" customFormat="1" x14ac:dyDescent="0.2"/>
    <row r="18505" customFormat="1" x14ac:dyDescent="0.2"/>
    <row r="18506" customFormat="1" x14ac:dyDescent="0.2"/>
    <row r="18507" customFormat="1" x14ac:dyDescent="0.2"/>
    <row r="18508" customFormat="1" x14ac:dyDescent="0.2"/>
    <row r="18509" customFormat="1" x14ac:dyDescent="0.2"/>
    <row r="18510" customFormat="1" x14ac:dyDescent="0.2"/>
    <row r="18511" customFormat="1" x14ac:dyDescent="0.2"/>
    <row r="18512" customFormat="1" x14ac:dyDescent="0.2"/>
    <row r="18513" customFormat="1" x14ac:dyDescent="0.2"/>
    <row r="18514" customFormat="1" x14ac:dyDescent="0.2"/>
    <row r="18515" customFormat="1" x14ac:dyDescent="0.2"/>
    <row r="18516" customFormat="1" x14ac:dyDescent="0.2"/>
    <row r="18517" customFormat="1" x14ac:dyDescent="0.2"/>
    <row r="18518" customFormat="1" x14ac:dyDescent="0.2"/>
    <row r="18519" customFormat="1" x14ac:dyDescent="0.2"/>
    <row r="18520" customFormat="1" x14ac:dyDescent="0.2"/>
    <row r="18521" customFormat="1" x14ac:dyDescent="0.2"/>
    <row r="18522" customFormat="1" x14ac:dyDescent="0.2"/>
    <row r="18523" customFormat="1" x14ac:dyDescent="0.2"/>
    <row r="18524" customFormat="1" x14ac:dyDescent="0.2"/>
    <row r="18525" customFormat="1" x14ac:dyDescent="0.2"/>
    <row r="18526" customFormat="1" x14ac:dyDescent="0.2"/>
    <row r="18527" customFormat="1" x14ac:dyDescent="0.2"/>
    <row r="18528" customFormat="1" x14ac:dyDescent="0.2"/>
    <row r="18529" customFormat="1" x14ac:dyDescent="0.2"/>
    <row r="18530" customFormat="1" x14ac:dyDescent="0.2"/>
    <row r="18531" customFormat="1" x14ac:dyDescent="0.2"/>
    <row r="18532" customFormat="1" x14ac:dyDescent="0.2"/>
    <row r="18533" customFormat="1" x14ac:dyDescent="0.2"/>
    <row r="18534" customFormat="1" x14ac:dyDescent="0.2"/>
    <row r="18535" customFormat="1" x14ac:dyDescent="0.2"/>
    <row r="18536" customFormat="1" x14ac:dyDescent="0.2"/>
    <row r="18537" customFormat="1" x14ac:dyDescent="0.2"/>
    <row r="18538" customFormat="1" x14ac:dyDescent="0.2"/>
    <row r="18539" customFormat="1" x14ac:dyDescent="0.2"/>
    <row r="18540" customFormat="1" x14ac:dyDescent="0.2"/>
    <row r="18541" customFormat="1" x14ac:dyDescent="0.2"/>
    <row r="18542" customFormat="1" x14ac:dyDescent="0.2"/>
    <row r="18543" customFormat="1" x14ac:dyDescent="0.2"/>
    <row r="18544" customFormat="1" x14ac:dyDescent="0.2"/>
    <row r="18545" customFormat="1" x14ac:dyDescent="0.2"/>
    <row r="18546" customFormat="1" x14ac:dyDescent="0.2"/>
    <row r="18547" customFormat="1" x14ac:dyDescent="0.2"/>
    <row r="18548" customFormat="1" x14ac:dyDescent="0.2"/>
    <row r="18549" customFormat="1" x14ac:dyDescent="0.2"/>
    <row r="18550" customFormat="1" x14ac:dyDescent="0.2"/>
    <row r="18551" customFormat="1" x14ac:dyDescent="0.2"/>
    <row r="18552" customFormat="1" x14ac:dyDescent="0.2"/>
    <row r="18553" customFormat="1" x14ac:dyDescent="0.2"/>
    <row r="18554" customFormat="1" x14ac:dyDescent="0.2"/>
    <row r="18555" customFormat="1" x14ac:dyDescent="0.2"/>
    <row r="18556" customFormat="1" x14ac:dyDescent="0.2"/>
    <row r="18557" customFormat="1" x14ac:dyDescent="0.2"/>
    <row r="18558" customFormat="1" x14ac:dyDescent="0.2"/>
    <row r="18559" customFormat="1" x14ac:dyDescent="0.2"/>
    <row r="18560" customFormat="1" x14ac:dyDescent="0.2"/>
    <row r="18561" customFormat="1" x14ac:dyDescent="0.2"/>
    <row r="18562" customFormat="1" x14ac:dyDescent="0.2"/>
    <row r="18563" customFormat="1" x14ac:dyDescent="0.2"/>
    <row r="18564" customFormat="1" x14ac:dyDescent="0.2"/>
    <row r="18565" customFormat="1" x14ac:dyDescent="0.2"/>
    <row r="18566" customFormat="1" x14ac:dyDescent="0.2"/>
    <row r="18567" customFormat="1" x14ac:dyDescent="0.2"/>
    <row r="18568" customFormat="1" x14ac:dyDescent="0.2"/>
    <row r="18569" customFormat="1" x14ac:dyDescent="0.2"/>
    <row r="18570" customFormat="1" x14ac:dyDescent="0.2"/>
    <row r="18571" customFormat="1" x14ac:dyDescent="0.2"/>
    <row r="18572" customFormat="1" x14ac:dyDescent="0.2"/>
    <row r="18573" customFormat="1" x14ac:dyDescent="0.2"/>
    <row r="18574" customFormat="1" x14ac:dyDescent="0.2"/>
    <row r="18575" customFormat="1" x14ac:dyDescent="0.2"/>
    <row r="18576" customFormat="1" x14ac:dyDescent="0.2"/>
    <row r="18577" customFormat="1" x14ac:dyDescent="0.2"/>
    <row r="18578" customFormat="1" x14ac:dyDescent="0.2"/>
    <row r="18579" customFormat="1" x14ac:dyDescent="0.2"/>
    <row r="18580" customFormat="1" x14ac:dyDescent="0.2"/>
    <row r="18581" customFormat="1" x14ac:dyDescent="0.2"/>
    <row r="18582" customFormat="1" x14ac:dyDescent="0.2"/>
    <row r="18583" customFormat="1" x14ac:dyDescent="0.2"/>
    <row r="18584" customFormat="1" x14ac:dyDescent="0.2"/>
    <row r="18585" customFormat="1" x14ac:dyDescent="0.2"/>
    <row r="18586" customFormat="1" x14ac:dyDescent="0.2"/>
    <row r="18587" customFormat="1" x14ac:dyDescent="0.2"/>
    <row r="18588" customFormat="1" x14ac:dyDescent="0.2"/>
    <row r="18589" customFormat="1" x14ac:dyDescent="0.2"/>
    <row r="18590" customFormat="1" x14ac:dyDescent="0.2"/>
    <row r="18591" customFormat="1" x14ac:dyDescent="0.2"/>
    <row r="18592" customFormat="1" x14ac:dyDescent="0.2"/>
    <row r="18593" customFormat="1" x14ac:dyDescent="0.2"/>
    <row r="18594" customFormat="1" x14ac:dyDescent="0.2"/>
    <row r="18595" customFormat="1" x14ac:dyDescent="0.2"/>
    <row r="18596" customFormat="1" x14ac:dyDescent="0.2"/>
    <row r="18597" customFormat="1" x14ac:dyDescent="0.2"/>
    <row r="18598" customFormat="1" x14ac:dyDescent="0.2"/>
    <row r="18599" customFormat="1" x14ac:dyDescent="0.2"/>
    <row r="18600" customFormat="1" x14ac:dyDescent="0.2"/>
    <row r="18601" customFormat="1" x14ac:dyDescent="0.2"/>
    <row r="18602" customFormat="1" x14ac:dyDescent="0.2"/>
    <row r="18603" customFormat="1" x14ac:dyDescent="0.2"/>
    <row r="18604" customFormat="1" x14ac:dyDescent="0.2"/>
    <row r="18605" customFormat="1" x14ac:dyDescent="0.2"/>
    <row r="18606" customFormat="1" x14ac:dyDescent="0.2"/>
    <row r="18607" customFormat="1" x14ac:dyDescent="0.2"/>
    <row r="18608" customFormat="1" x14ac:dyDescent="0.2"/>
    <row r="18609" customFormat="1" x14ac:dyDescent="0.2"/>
    <row r="18610" customFormat="1" x14ac:dyDescent="0.2"/>
    <row r="18611" customFormat="1" x14ac:dyDescent="0.2"/>
    <row r="18612" customFormat="1" x14ac:dyDescent="0.2"/>
    <row r="18613" customFormat="1" x14ac:dyDescent="0.2"/>
    <row r="18614" customFormat="1" x14ac:dyDescent="0.2"/>
    <row r="18615" customFormat="1" x14ac:dyDescent="0.2"/>
    <row r="18616" customFormat="1" x14ac:dyDescent="0.2"/>
    <row r="18617" customFormat="1" x14ac:dyDescent="0.2"/>
    <row r="18618" customFormat="1" x14ac:dyDescent="0.2"/>
    <row r="18619" customFormat="1" x14ac:dyDescent="0.2"/>
    <row r="18620" customFormat="1" x14ac:dyDescent="0.2"/>
    <row r="18621" customFormat="1" x14ac:dyDescent="0.2"/>
    <row r="18622" customFormat="1" x14ac:dyDescent="0.2"/>
    <row r="18623" customFormat="1" x14ac:dyDescent="0.2"/>
    <row r="18624" customFormat="1" x14ac:dyDescent="0.2"/>
    <row r="18625" customFormat="1" x14ac:dyDescent="0.2"/>
    <row r="18626" customFormat="1" x14ac:dyDescent="0.2"/>
    <row r="18627" customFormat="1" x14ac:dyDescent="0.2"/>
    <row r="18628" customFormat="1" x14ac:dyDescent="0.2"/>
    <row r="18629" customFormat="1" x14ac:dyDescent="0.2"/>
    <row r="18630" customFormat="1" x14ac:dyDescent="0.2"/>
    <row r="18631" customFormat="1" x14ac:dyDescent="0.2"/>
    <row r="18632" customFormat="1" x14ac:dyDescent="0.2"/>
    <row r="18633" customFormat="1" x14ac:dyDescent="0.2"/>
    <row r="18634" customFormat="1" x14ac:dyDescent="0.2"/>
    <row r="18635" customFormat="1" x14ac:dyDescent="0.2"/>
    <row r="18636" customFormat="1" x14ac:dyDescent="0.2"/>
    <row r="18637" customFormat="1" x14ac:dyDescent="0.2"/>
    <row r="18638" customFormat="1" x14ac:dyDescent="0.2"/>
    <row r="18639" customFormat="1" x14ac:dyDescent="0.2"/>
    <row r="18640" customFormat="1" x14ac:dyDescent="0.2"/>
    <row r="18641" customFormat="1" x14ac:dyDescent="0.2"/>
    <row r="18642" customFormat="1" x14ac:dyDescent="0.2"/>
    <row r="18643" customFormat="1" x14ac:dyDescent="0.2"/>
    <row r="18644" customFormat="1" x14ac:dyDescent="0.2"/>
    <row r="18645" customFormat="1" x14ac:dyDescent="0.2"/>
    <row r="18646" customFormat="1" x14ac:dyDescent="0.2"/>
    <row r="18647" customFormat="1" x14ac:dyDescent="0.2"/>
    <row r="18648" customFormat="1" x14ac:dyDescent="0.2"/>
    <row r="18649" customFormat="1" x14ac:dyDescent="0.2"/>
    <row r="18650" customFormat="1" x14ac:dyDescent="0.2"/>
    <row r="18651" customFormat="1" x14ac:dyDescent="0.2"/>
    <row r="18652" customFormat="1" x14ac:dyDescent="0.2"/>
    <row r="18653" customFormat="1" x14ac:dyDescent="0.2"/>
    <row r="18654" customFormat="1" x14ac:dyDescent="0.2"/>
    <row r="18655" customFormat="1" x14ac:dyDescent="0.2"/>
    <row r="18656" customFormat="1" x14ac:dyDescent="0.2"/>
    <row r="18657" customFormat="1" x14ac:dyDescent="0.2"/>
    <row r="18658" customFormat="1" x14ac:dyDescent="0.2"/>
    <row r="18659" customFormat="1" x14ac:dyDescent="0.2"/>
    <row r="18660" customFormat="1" x14ac:dyDescent="0.2"/>
    <row r="18661" customFormat="1" x14ac:dyDescent="0.2"/>
    <row r="18662" customFormat="1" x14ac:dyDescent="0.2"/>
    <row r="18663" customFormat="1" x14ac:dyDescent="0.2"/>
    <row r="18664" customFormat="1" x14ac:dyDescent="0.2"/>
    <row r="18665" customFormat="1" x14ac:dyDescent="0.2"/>
    <row r="18666" customFormat="1" x14ac:dyDescent="0.2"/>
    <row r="18667" customFormat="1" x14ac:dyDescent="0.2"/>
    <row r="18668" customFormat="1" x14ac:dyDescent="0.2"/>
    <row r="18669" customFormat="1" x14ac:dyDescent="0.2"/>
    <row r="18670" customFormat="1" x14ac:dyDescent="0.2"/>
    <row r="18671" customFormat="1" x14ac:dyDescent="0.2"/>
    <row r="18672" customFormat="1" x14ac:dyDescent="0.2"/>
    <row r="18673" customFormat="1" x14ac:dyDescent="0.2"/>
    <row r="18674" customFormat="1" x14ac:dyDescent="0.2"/>
    <row r="18675" customFormat="1" x14ac:dyDescent="0.2"/>
    <row r="18676" customFormat="1" x14ac:dyDescent="0.2"/>
    <row r="18677" customFormat="1" x14ac:dyDescent="0.2"/>
    <row r="18678" customFormat="1" x14ac:dyDescent="0.2"/>
    <row r="18679" customFormat="1" x14ac:dyDescent="0.2"/>
    <row r="18680" customFormat="1" x14ac:dyDescent="0.2"/>
    <row r="18681" customFormat="1" x14ac:dyDescent="0.2"/>
    <row r="18682" customFormat="1" x14ac:dyDescent="0.2"/>
    <row r="18683" customFormat="1" x14ac:dyDescent="0.2"/>
    <row r="18684" customFormat="1" x14ac:dyDescent="0.2"/>
    <row r="18685" customFormat="1" x14ac:dyDescent="0.2"/>
    <row r="18686" customFormat="1" x14ac:dyDescent="0.2"/>
    <row r="18687" customFormat="1" x14ac:dyDescent="0.2"/>
    <row r="18688" customFormat="1" x14ac:dyDescent="0.2"/>
    <row r="18689" customFormat="1" x14ac:dyDescent="0.2"/>
    <row r="18690" customFormat="1" x14ac:dyDescent="0.2"/>
    <row r="18691" customFormat="1" x14ac:dyDescent="0.2"/>
    <row r="18692" customFormat="1" x14ac:dyDescent="0.2"/>
    <row r="18693" customFormat="1" x14ac:dyDescent="0.2"/>
    <row r="18694" customFormat="1" x14ac:dyDescent="0.2"/>
    <row r="18695" customFormat="1" x14ac:dyDescent="0.2"/>
    <row r="18696" customFormat="1" x14ac:dyDescent="0.2"/>
    <row r="18697" customFormat="1" x14ac:dyDescent="0.2"/>
    <row r="18698" customFormat="1" x14ac:dyDescent="0.2"/>
    <row r="18699" customFormat="1" x14ac:dyDescent="0.2"/>
    <row r="18700" customFormat="1" x14ac:dyDescent="0.2"/>
    <row r="18701" customFormat="1" x14ac:dyDescent="0.2"/>
    <row r="18702" customFormat="1" x14ac:dyDescent="0.2"/>
    <row r="18703" customFormat="1" x14ac:dyDescent="0.2"/>
    <row r="18704" customFormat="1" x14ac:dyDescent="0.2"/>
    <row r="18705" customFormat="1" x14ac:dyDescent="0.2"/>
    <row r="18706" customFormat="1" x14ac:dyDescent="0.2"/>
    <row r="18707" customFormat="1" x14ac:dyDescent="0.2"/>
    <row r="18708" customFormat="1" x14ac:dyDescent="0.2"/>
    <row r="18709" customFormat="1" x14ac:dyDescent="0.2"/>
    <row r="18710" customFormat="1" x14ac:dyDescent="0.2"/>
    <row r="18711" customFormat="1" x14ac:dyDescent="0.2"/>
    <row r="18712" customFormat="1" x14ac:dyDescent="0.2"/>
    <row r="18713" customFormat="1" x14ac:dyDescent="0.2"/>
    <row r="18714" customFormat="1" x14ac:dyDescent="0.2"/>
    <row r="18715" customFormat="1" x14ac:dyDescent="0.2"/>
    <row r="18716" customFormat="1" x14ac:dyDescent="0.2"/>
    <row r="18717" customFormat="1" x14ac:dyDescent="0.2"/>
    <row r="18718" customFormat="1" x14ac:dyDescent="0.2"/>
    <row r="18719" customFormat="1" x14ac:dyDescent="0.2"/>
    <row r="18720" customFormat="1" x14ac:dyDescent="0.2"/>
    <row r="18721" customFormat="1" x14ac:dyDescent="0.2"/>
    <row r="18722" customFormat="1" x14ac:dyDescent="0.2"/>
    <row r="18723" customFormat="1" x14ac:dyDescent="0.2"/>
    <row r="18724" customFormat="1" x14ac:dyDescent="0.2"/>
    <row r="18725" customFormat="1" x14ac:dyDescent="0.2"/>
    <row r="18726" customFormat="1" x14ac:dyDescent="0.2"/>
    <row r="18727" customFormat="1" x14ac:dyDescent="0.2"/>
    <row r="18728" customFormat="1" x14ac:dyDescent="0.2"/>
    <row r="18729" customFormat="1" x14ac:dyDescent="0.2"/>
    <row r="18730" customFormat="1" x14ac:dyDescent="0.2"/>
    <row r="18731" customFormat="1" x14ac:dyDescent="0.2"/>
    <row r="18732" customFormat="1" x14ac:dyDescent="0.2"/>
    <row r="18733" customFormat="1" x14ac:dyDescent="0.2"/>
    <row r="18734" customFormat="1" x14ac:dyDescent="0.2"/>
    <row r="18735" customFormat="1" x14ac:dyDescent="0.2"/>
    <row r="18736" customFormat="1" x14ac:dyDescent="0.2"/>
    <row r="18737" customFormat="1" x14ac:dyDescent="0.2"/>
    <row r="18738" customFormat="1" x14ac:dyDescent="0.2"/>
    <row r="18739" customFormat="1" x14ac:dyDescent="0.2"/>
    <row r="18740" customFormat="1" x14ac:dyDescent="0.2"/>
    <row r="18741" customFormat="1" x14ac:dyDescent="0.2"/>
    <row r="18742" customFormat="1" x14ac:dyDescent="0.2"/>
    <row r="18743" customFormat="1" x14ac:dyDescent="0.2"/>
    <row r="18744" customFormat="1" x14ac:dyDescent="0.2"/>
    <row r="18745" customFormat="1" x14ac:dyDescent="0.2"/>
    <row r="18746" customFormat="1" x14ac:dyDescent="0.2"/>
    <row r="18747" customFormat="1" x14ac:dyDescent="0.2"/>
    <row r="18748" customFormat="1" x14ac:dyDescent="0.2"/>
    <row r="18749" customFormat="1" x14ac:dyDescent="0.2"/>
    <row r="18750" customFormat="1" x14ac:dyDescent="0.2"/>
    <row r="18751" customFormat="1" x14ac:dyDescent="0.2"/>
    <row r="18752" customFormat="1" x14ac:dyDescent="0.2"/>
    <row r="18753" customFormat="1" x14ac:dyDescent="0.2"/>
    <row r="18754" customFormat="1" x14ac:dyDescent="0.2"/>
    <row r="18755" customFormat="1" x14ac:dyDescent="0.2"/>
    <row r="18756" customFormat="1" x14ac:dyDescent="0.2"/>
    <row r="18757" customFormat="1" x14ac:dyDescent="0.2"/>
    <row r="18758" customFormat="1" x14ac:dyDescent="0.2"/>
    <row r="18759" customFormat="1" x14ac:dyDescent="0.2"/>
    <row r="18760" customFormat="1" x14ac:dyDescent="0.2"/>
    <row r="18761" customFormat="1" x14ac:dyDescent="0.2"/>
    <row r="18762" customFormat="1" x14ac:dyDescent="0.2"/>
    <row r="18763" customFormat="1" x14ac:dyDescent="0.2"/>
    <row r="18764" customFormat="1" x14ac:dyDescent="0.2"/>
    <row r="18765" customFormat="1" x14ac:dyDescent="0.2"/>
    <row r="18766" customFormat="1" x14ac:dyDescent="0.2"/>
    <row r="18767" customFormat="1" x14ac:dyDescent="0.2"/>
    <row r="18768" customFormat="1" x14ac:dyDescent="0.2"/>
    <row r="18769" customFormat="1" x14ac:dyDescent="0.2"/>
    <row r="18770" customFormat="1" x14ac:dyDescent="0.2"/>
    <row r="18771" customFormat="1" x14ac:dyDescent="0.2"/>
    <row r="18772" customFormat="1" x14ac:dyDescent="0.2"/>
    <row r="18773" customFormat="1" x14ac:dyDescent="0.2"/>
    <row r="18774" customFormat="1" x14ac:dyDescent="0.2"/>
    <row r="18775" customFormat="1" x14ac:dyDescent="0.2"/>
    <row r="18776" customFormat="1" x14ac:dyDescent="0.2"/>
    <row r="18777" customFormat="1" x14ac:dyDescent="0.2"/>
    <row r="18778" customFormat="1" x14ac:dyDescent="0.2"/>
    <row r="18779" customFormat="1" x14ac:dyDescent="0.2"/>
    <row r="18780" customFormat="1" x14ac:dyDescent="0.2"/>
    <row r="18781" customFormat="1" x14ac:dyDescent="0.2"/>
    <row r="18782" customFormat="1" x14ac:dyDescent="0.2"/>
    <row r="18783" customFormat="1" x14ac:dyDescent="0.2"/>
    <row r="18784" customFormat="1" x14ac:dyDescent="0.2"/>
    <row r="18785" customFormat="1" x14ac:dyDescent="0.2"/>
    <row r="18786" customFormat="1" x14ac:dyDescent="0.2"/>
    <row r="18787" customFormat="1" x14ac:dyDescent="0.2"/>
    <row r="18788" customFormat="1" x14ac:dyDescent="0.2"/>
    <row r="18789" customFormat="1" x14ac:dyDescent="0.2"/>
    <row r="18790" customFormat="1" x14ac:dyDescent="0.2"/>
    <row r="18791" customFormat="1" x14ac:dyDescent="0.2"/>
    <row r="18792" customFormat="1" x14ac:dyDescent="0.2"/>
    <row r="18793" customFormat="1" x14ac:dyDescent="0.2"/>
    <row r="18794" customFormat="1" x14ac:dyDescent="0.2"/>
    <row r="18795" customFormat="1" x14ac:dyDescent="0.2"/>
    <row r="18796" customFormat="1" x14ac:dyDescent="0.2"/>
    <row r="18797" customFormat="1" x14ac:dyDescent="0.2"/>
    <row r="18798" customFormat="1" x14ac:dyDescent="0.2"/>
    <row r="18799" customFormat="1" x14ac:dyDescent="0.2"/>
    <row r="18800" customFormat="1" x14ac:dyDescent="0.2"/>
    <row r="18801" customFormat="1" x14ac:dyDescent="0.2"/>
    <row r="18802" customFormat="1" x14ac:dyDescent="0.2"/>
    <row r="18803" customFormat="1" x14ac:dyDescent="0.2"/>
    <row r="18804" customFormat="1" x14ac:dyDescent="0.2"/>
    <row r="18805" customFormat="1" x14ac:dyDescent="0.2"/>
    <row r="18806" customFormat="1" x14ac:dyDescent="0.2"/>
    <row r="18807" customFormat="1" x14ac:dyDescent="0.2"/>
    <row r="18808" customFormat="1" x14ac:dyDescent="0.2"/>
    <row r="18809" customFormat="1" x14ac:dyDescent="0.2"/>
    <row r="18810" customFormat="1" x14ac:dyDescent="0.2"/>
    <row r="18811" customFormat="1" x14ac:dyDescent="0.2"/>
    <row r="18812" customFormat="1" x14ac:dyDescent="0.2"/>
    <row r="18813" customFormat="1" x14ac:dyDescent="0.2"/>
    <row r="18814" customFormat="1" x14ac:dyDescent="0.2"/>
    <row r="18815" customFormat="1" x14ac:dyDescent="0.2"/>
    <row r="18816" customFormat="1" x14ac:dyDescent="0.2"/>
    <row r="18817" customFormat="1" x14ac:dyDescent="0.2"/>
    <row r="18818" customFormat="1" x14ac:dyDescent="0.2"/>
    <row r="18819" customFormat="1" x14ac:dyDescent="0.2"/>
    <row r="18820" customFormat="1" x14ac:dyDescent="0.2"/>
    <row r="18821" customFormat="1" x14ac:dyDescent="0.2"/>
    <row r="18822" customFormat="1" x14ac:dyDescent="0.2"/>
    <row r="18823" customFormat="1" x14ac:dyDescent="0.2"/>
    <row r="18824" customFormat="1" x14ac:dyDescent="0.2"/>
    <row r="18825" customFormat="1" x14ac:dyDescent="0.2"/>
    <row r="18826" customFormat="1" x14ac:dyDescent="0.2"/>
    <row r="18827" customFormat="1" x14ac:dyDescent="0.2"/>
    <row r="18828" customFormat="1" x14ac:dyDescent="0.2"/>
    <row r="18829" customFormat="1" x14ac:dyDescent="0.2"/>
    <row r="18830" customFormat="1" x14ac:dyDescent="0.2"/>
    <row r="18831" customFormat="1" x14ac:dyDescent="0.2"/>
    <row r="18832" customFormat="1" x14ac:dyDescent="0.2"/>
    <row r="18833" customFormat="1" x14ac:dyDescent="0.2"/>
    <row r="18834" customFormat="1" x14ac:dyDescent="0.2"/>
    <row r="18835" customFormat="1" x14ac:dyDescent="0.2"/>
    <row r="18836" customFormat="1" x14ac:dyDescent="0.2"/>
    <row r="18837" customFormat="1" x14ac:dyDescent="0.2"/>
    <row r="18838" customFormat="1" x14ac:dyDescent="0.2"/>
    <row r="18839" customFormat="1" x14ac:dyDescent="0.2"/>
    <row r="18840" customFormat="1" x14ac:dyDescent="0.2"/>
    <row r="18841" customFormat="1" x14ac:dyDescent="0.2"/>
    <row r="18842" customFormat="1" x14ac:dyDescent="0.2"/>
    <row r="18843" customFormat="1" x14ac:dyDescent="0.2"/>
    <row r="18844" customFormat="1" x14ac:dyDescent="0.2"/>
    <row r="18845" customFormat="1" x14ac:dyDescent="0.2"/>
    <row r="18846" customFormat="1" x14ac:dyDescent="0.2"/>
    <row r="18847" customFormat="1" x14ac:dyDescent="0.2"/>
    <row r="18848" customFormat="1" x14ac:dyDescent="0.2"/>
    <row r="18849" customFormat="1" x14ac:dyDescent="0.2"/>
    <row r="18850" customFormat="1" x14ac:dyDescent="0.2"/>
    <row r="18851" customFormat="1" x14ac:dyDescent="0.2"/>
    <row r="18852" customFormat="1" x14ac:dyDescent="0.2"/>
    <row r="18853" customFormat="1" x14ac:dyDescent="0.2"/>
    <row r="18854" customFormat="1" x14ac:dyDescent="0.2"/>
    <row r="18855" customFormat="1" x14ac:dyDescent="0.2"/>
    <row r="18856" customFormat="1" x14ac:dyDescent="0.2"/>
    <row r="18857" customFormat="1" x14ac:dyDescent="0.2"/>
    <row r="18858" customFormat="1" x14ac:dyDescent="0.2"/>
    <row r="18859" customFormat="1" x14ac:dyDescent="0.2"/>
    <row r="18860" customFormat="1" x14ac:dyDescent="0.2"/>
    <row r="18861" customFormat="1" x14ac:dyDescent="0.2"/>
    <row r="18862" customFormat="1" x14ac:dyDescent="0.2"/>
    <row r="18863" customFormat="1" x14ac:dyDescent="0.2"/>
    <row r="18864" customFormat="1" x14ac:dyDescent="0.2"/>
    <row r="18865" customFormat="1" x14ac:dyDescent="0.2"/>
    <row r="18866" customFormat="1" x14ac:dyDescent="0.2"/>
    <row r="18867" customFormat="1" x14ac:dyDescent="0.2"/>
    <row r="18868" customFormat="1" x14ac:dyDescent="0.2"/>
    <row r="18869" customFormat="1" x14ac:dyDescent="0.2"/>
    <row r="18870" customFormat="1" x14ac:dyDescent="0.2"/>
    <row r="18871" customFormat="1" x14ac:dyDescent="0.2"/>
    <row r="18872" customFormat="1" x14ac:dyDescent="0.2"/>
    <row r="18873" customFormat="1" x14ac:dyDescent="0.2"/>
    <row r="18874" customFormat="1" x14ac:dyDescent="0.2"/>
    <row r="18875" customFormat="1" x14ac:dyDescent="0.2"/>
    <row r="18876" customFormat="1" x14ac:dyDescent="0.2"/>
    <row r="18877" customFormat="1" x14ac:dyDescent="0.2"/>
    <row r="18878" customFormat="1" x14ac:dyDescent="0.2"/>
    <row r="18879" customFormat="1" x14ac:dyDescent="0.2"/>
    <row r="18880" customFormat="1" x14ac:dyDescent="0.2"/>
    <row r="18881" customFormat="1" x14ac:dyDescent="0.2"/>
    <row r="18882" customFormat="1" x14ac:dyDescent="0.2"/>
    <row r="18883" customFormat="1" x14ac:dyDescent="0.2"/>
    <row r="18884" customFormat="1" x14ac:dyDescent="0.2"/>
    <row r="18885" customFormat="1" x14ac:dyDescent="0.2"/>
    <row r="18886" customFormat="1" x14ac:dyDescent="0.2"/>
    <row r="18887" customFormat="1" x14ac:dyDescent="0.2"/>
    <row r="18888" customFormat="1" x14ac:dyDescent="0.2"/>
    <row r="18889" customFormat="1" x14ac:dyDescent="0.2"/>
    <row r="18890" customFormat="1" x14ac:dyDescent="0.2"/>
    <row r="18891" customFormat="1" x14ac:dyDescent="0.2"/>
    <row r="18892" customFormat="1" x14ac:dyDescent="0.2"/>
    <row r="18893" customFormat="1" x14ac:dyDescent="0.2"/>
    <row r="18894" customFormat="1" x14ac:dyDescent="0.2"/>
    <row r="18895" customFormat="1" x14ac:dyDescent="0.2"/>
    <row r="18896" customFormat="1" x14ac:dyDescent="0.2"/>
    <row r="18897" customFormat="1" x14ac:dyDescent="0.2"/>
    <row r="18898" customFormat="1" x14ac:dyDescent="0.2"/>
    <row r="18899" customFormat="1" x14ac:dyDescent="0.2"/>
    <row r="18900" customFormat="1" x14ac:dyDescent="0.2"/>
    <row r="18901" customFormat="1" x14ac:dyDescent="0.2"/>
    <row r="18902" customFormat="1" x14ac:dyDescent="0.2"/>
    <row r="18903" customFormat="1" x14ac:dyDescent="0.2"/>
    <row r="18904" customFormat="1" x14ac:dyDescent="0.2"/>
    <row r="18905" customFormat="1" x14ac:dyDescent="0.2"/>
    <row r="18906" customFormat="1" x14ac:dyDescent="0.2"/>
    <row r="18907" customFormat="1" x14ac:dyDescent="0.2"/>
    <row r="18908" customFormat="1" x14ac:dyDescent="0.2"/>
    <row r="18909" customFormat="1" x14ac:dyDescent="0.2"/>
    <row r="18910" customFormat="1" x14ac:dyDescent="0.2"/>
    <row r="18911" customFormat="1" x14ac:dyDescent="0.2"/>
    <row r="18912" customFormat="1" x14ac:dyDescent="0.2"/>
    <row r="18913" customFormat="1" x14ac:dyDescent="0.2"/>
    <row r="18914" customFormat="1" x14ac:dyDescent="0.2"/>
    <row r="18915" customFormat="1" x14ac:dyDescent="0.2"/>
    <row r="18916" customFormat="1" x14ac:dyDescent="0.2"/>
    <row r="18917" customFormat="1" x14ac:dyDescent="0.2"/>
    <row r="18918" customFormat="1" x14ac:dyDescent="0.2"/>
    <row r="18919" customFormat="1" x14ac:dyDescent="0.2"/>
    <row r="18920" customFormat="1" x14ac:dyDescent="0.2"/>
    <row r="18921" customFormat="1" x14ac:dyDescent="0.2"/>
    <row r="18922" customFormat="1" x14ac:dyDescent="0.2"/>
    <row r="18923" customFormat="1" x14ac:dyDescent="0.2"/>
    <row r="18924" customFormat="1" x14ac:dyDescent="0.2"/>
    <row r="18925" customFormat="1" x14ac:dyDescent="0.2"/>
    <row r="18926" customFormat="1" x14ac:dyDescent="0.2"/>
    <row r="18927" customFormat="1" x14ac:dyDescent="0.2"/>
    <row r="18928" customFormat="1" x14ac:dyDescent="0.2"/>
    <row r="18929" customFormat="1" x14ac:dyDescent="0.2"/>
    <row r="18930" customFormat="1" x14ac:dyDescent="0.2"/>
    <row r="18931" customFormat="1" x14ac:dyDescent="0.2"/>
    <row r="18932" customFormat="1" x14ac:dyDescent="0.2"/>
    <row r="18933" customFormat="1" x14ac:dyDescent="0.2"/>
    <row r="18934" customFormat="1" x14ac:dyDescent="0.2"/>
    <row r="18935" customFormat="1" x14ac:dyDescent="0.2"/>
    <row r="18936" customFormat="1" x14ac:dyDescent="0.2"/>
    <row r="18937" customFormat="1" x14ac:dyDescent="0.2"/>
    <row r="18938" customFormat="1" x14ac:dyDescent="0.2"/>
    <row r="18939" customFormat="1" x14ac:dyDescent="0.2"/>
    <row r="18940" customFormat="1" x14ac:dyDescent="0.2"/>
    <row r="18941" customFormat="1" x14ac:dyDescent="0.2"/>
    <row r="18942" customFormat="1" x14ac:dyDescent="0.2"/>
    <row r="18943" customFormat="1" x14ac:dyDescent="0.2"/>
    <row r="18944" customFormat="1" x14ac:dyDescent="0.2"/>
    <row r="18945" customFormat="1" x14ac:dyDescent="0.2"/>
    <row r="18946" customFormat="1" x14ac:dyDescent="0.2"/>
    <row r="18947" customFormat="1" x14ac:dyDescent="0.2"/>
    <row r="18948" customFormat="1" x14ac:dyDescent="0.2"/>
    <row r="18949" customFormat="1" x14ac:dyDescent="0.2"/>
    <row r="18950" customFormat="1" x14ac:dyDescent="0.2"/>
    <row r="18951" customFormat="1" x14ac:dyDescent="0.2"/>
    <row r="18952" customFormat="1" x14ac:dyDescent="0.2"/>
    <row r="18953" customFormat="1" x14ac:dyDescent="0.2"/>
    <row r="18954" customFormat="1" x14ac:dyDescent="0.2"/>
    <row r="18955" customFormat="1" x14ac:dyDescent="0.2"/>
    <row r="18956" customFormat="1" x14ac:dyDescent="0.2"/>
    <row r="18957" customFormat="1" x14ac:dyDescent="0.2"/>
    <row r="18958" customFormat="1" x14ac:dyDescent="0.2"/>
    <row r="18959" customFormat="1" x14ac:dyDescent="0.2"/>
    <row r="18960" customFormat="1" x14ac:dyDescent="0.2"/>
    <row r="18961" customFormat="1" x14ac:dyDescent="0.2"/>
    <row r="18962" customFormat="1" x14ac:dyDescent="0.2"/>
    <row r="18963" customFormat="1" x14ac:dyDescent="0.2"/>
    <row r="18964" customFormat="1" x14ac:dyDescent="0.2"/>
    <row r="18965" customFormat="1" x14ac:dyDescent="0.2"/>
    <row r="18966" customFormat="1" x14ac:dyDescent="0.2"/>
    <row r="18967" customFormat="1" x14ac:dyDescent="0.2"/>
    <row r="18968" customFormat="1" x14ac:dyDescent="0.2"/>
    <row r="18969" customFormat="1" x14ac:dyDescent="0.2"/>
    <row r="18970" customFormat="1" x14ac:dyDescent="0.2"/>
    <row r="18971" customFormat="1" x14ac:dyDescent="0.2"/>
    <row r="18972" customFormat="1" x14ac:dyDescent="0.2"/>
    <row r="18973" customFormat="1" x14ac:dyDescent="0.2"/>
    <row r="18974" customFormat="1" x14ac:dyDescent="0.2"/>
    <row r="18975" customFormat="1" x14ac:dyDescent="0.2"/>
    <row r="18976" customFormat="1" x14ac:dyDescent="0.2"/>
    <row r="18977" customFormat="1" x14ac:dyDescent="0.2"/>
    <row r="18978" customFormat="1" x14ac:dyDescent="0.2"/>
    <row r="18979" customFormat="1" x14ac:dyDescent="0.2"/>
    <row r="18980" customFormat="1" x14ac:dyDescent="0.2"/>
    <row r="18981" customFormat="1" x14ac:dyDescent="0.2"/>
    <row r="18982" customFormat="1" x14ac:dyDescent="0.2"/>
    <row r="18983" customFormat="1" x14ac:dyDescent="0.2"/>
    <row r="18984" customFormat="1" x14ac:dyDescent="0.2"/>
    <row r="18985" customFormat="1" x14ac:dyDescent="0.2"/>
    <row r="18986" customFormat="1" x14ac:dyDescent="0.2"/>
    <row r="18987" customFormat="1" x14ac:dyDescent="0.2"/>
    <row r="18988" customFormat="1" x14ac:dyDescent="0.2"/>
    <row r="18989" customFormat="1" x14ac:dyDescent="0.2"/>
    <row r="18990" customFormat="1" x14ac:dyDescent="0.2"/>
    <row r="18991" customFormat="1" x14ac:dyDescent="0.2"/>
    <row r="18992" customFormat="1" x14ac:dyDescent="0.2"/>
    <row r="18993" customFormat="1" x14ac:dyDescent="0.2"/>
    <row r="18994" customFormat="1" x14ac:dyDescent="0.2"/>
    <row r="18995" customFormat="1" x14ac:dyDescent="0.2"/>
    <row r="18996" customFormat="1" x14ac:dyDescent="0.2"/>
    <row r="18997" customFormat="1" x14ac:dyDescent="0.2"/>
    <row r="18998" customFormat="1" x14ac:dyDescent="0.2"/>
    <row r="18999" customFormat="1" x14ac:dyDescent="0.2"/>
    <row r="19000" customFormat="1" x14ac:dyDescent="0.2"/>
    <row r="19001" customFormat="1" x14ac:dyDescent="0.2"/>
    <row r="19002" customFormat="1" x14ac:dyDescent="0.2"/>
    <row r="19003" customFormat="1" x14ac:dyDescent="0.2"/>
    <row r="19004" customFormat="1" x14ac:dyDescent="0.2"/>
    <row r="19005" customFormat="1" x14ac:dyDescent="0.2"/>
    <row r="19006" customFormat="1" x14ac:dyDescent="0.2"/>
    <row r="19007" customFormat="1" x14ac:dyDescent="0.2"/>
    <row r="19008" customFormat="1" x14ac:dyDescent="0.2"/>
    <row r="19009" customFormat="1" x14ac:dyDescent="0.2"/>
    <row r="19010" customFormat="1" x14ac:dyDescent="0.2"/>
    <row r="19011" customFormat="1" x14ac:dyDescent="0.2"/>
    <row r="19012" customFormat="1" x14ac:dyDescent="0.2"/>
    <row r="19013" customFormat="1" x14ac:dyDescent="0.2"/>
    <row r="19014" customFormat="1" x14ac:dyDescent="0.2"/>
    <row r="19015" customFormat="1" x14ac:dyDescent="0.2"/>
    <row r="19016" customFormat="1" x14ac:dyDescent="0.2"/>
    <row r="19017" customFormat="1" x14ac:dyDescent="0.2"/>
    <row r="19018" customFormat="1" x14ac:dyDescent="0.2"/>
    <row r="19019" customFormat="1" x14ac:dyDescent="0.2"/>
    <row r="19020" customFormat="1" x14ac:dyDescent="0.2"/>
    <row r="19021" customFormat="1" x14ac:dyDescent="0.2"/>
    <row r="19022" customFormat="1" x14ac:dyDescent="0.2"/>
    <row r="19023" customFormat="1" x14ac:dyDescent="0.2"/>
    <row r="19024" customFormat="1" x14ac:dyDescent="0.2"/>
    <row r="19025" customFormat="1" x14ac:dyDescent="0.2"/>
    <row r="19026" customFormat="1" x14ac:dyDescent="0.2"/>
    <row r="19027" customFormat="1" x14ac:dyDescent="0.2"/>
    <row r="19028" customFormat="1" x14ac:dyDescent="0.2"/>
    <row r="19029" customFormat="1" x14ac:dyDescent="0.2"/>
    <row r="19030" customFormat="1" x14ac:dyDescent="0.2"/>
    <row r="19031" customFormat="1" x14ac:dyDescent="0.2"/>
    <row r="19032" customFormat="1" x14ac:dyDescent="0.2"/>
    <row r="19033" customFormat="1" x14ac:dyDescent="0.2"/>
    <row r="19034" customFormat="1" x14ac:dyDescent="0.2"/>
    <row r="19035" customFormat="1" x14ac:dyDescent="0.2"/>
    <row r="19036" customFormat="1" x14ac:dyDescent="0.2"/>
    <row r="19037" customFormat="1" x14ac:dyDescent="0.2"/>
    <row r="19038" customFormat="1" x14ac:dyDescent="0.2"/>
    <row r="19039" customFormat="1" x14ac:dyDescent="0.2"/>
    <row r="19040" customFormat="1" x14ac:dyDescent="0.2"/>
    <row r="19041" customFormat="1" x14ac:dyDescent="0.2"/>
    <row r="19042" customFormat="1" x14ac:dyDescent="0.2"/>
    <row r="19043" customFormat="1" x14ac:dyDescent="0.2"/>
    <row r="19044" customFormat="1" x14ac:dyDescent="0.2"/>
    <row r="19045" customFormat="1" x14ac:dyDescent="0.2"/>
    <row r="19046" customFormat="1" x14ac:dyDescent="0.2"/>
    <row r="19047" customFormat="1" x14ac:dyDescent="0.2"/>
    <row r="19048" customFormat="1" x14ac:dyDescent="0.2"/>
    <row r="19049" customFormat="1" x14ac:dyDescent="0.2"/>
    <row r="19050" customFormat="1" x14ac:dyDescent="0.2"/>
    <row r="19051" customFormat="1" x14ac:dyDescent="0.2"/>
    <row r="19052" customFormat="1" x14ac:dyDescent="0.2"/>
    <row r="19053" customFormat="1" x14ac:dyDescent="0.2"/>
    <row r="19054" customFormat="1" x14ac:dyDescent="0.2"/>
    <row r="19055" customFormat="1" x14ac:dyDescent="0.2"/>
    <row r="19056" customFormat="1" x14ac:dyDescent="0.2"/>
    <row r="19057" customFormat="1" x14ac:dyDescent="0.2"/>
    <row r="19058" customFormat="1" x14ac:dyDescent="0.2"/>
    <row r="19059" customFormat="1" x14ac:dyDescent="0.2"/>
    <row r="19060" customFormat="1" x14ac:dyDescent="0.2"/>
    <row r="19061" customFormat="1" x14ac:dyDescent="0.2"/>
    <row r="19062" customFormat="1" x14ac:dyDescent="0.2"/>
    <row r="19063" customFormat="1" x14ac:dyDescent="0.2"/>
    <row r="19064" customFormat="1" x14ac:dyDescent="0.2"/>
    <row r="19065" customFormat="1" x14ac:dyDescent="0.2"/>
    <row r="19066" customFormat="1" x14ac:dyDescent="0.2"/>
    <row r="19067" customFormat="1" x14ac:dyDescent="0.2"/>
    <row r="19068" customFormat="1" x14ac:dyDescent="0.2"/>
    <row r="19069" customFormat="1" x14ac:dyDescent="0.2"/>
    <row r="19070" customFormat="1" x14ac:dyDescent="0.2"/>
    <row r="19071" customFormat="1" x14ac:dyDescent="0.2"/>
    <row r="19072" customFormat="1" x14ac:dyDescent="0.2"/>
    <row r="19073" customFormat="1" x14ac:dyDescent="0.2"/>
    <row r="19074" customFormat="1" x14ac:dyDescent="0.2"/>
    <row r="19075" customFormat="1" x14ac:dyDescent="0.2"/>
    <row r="19076" customFormat="1" x14ac:dyDescent="0.2"/>
    <row r="19077" customFormat="1" x14ac:dyDescent="0.2"/>
    <row r="19078" customFormat="1" x14ac:dyDescent="0.2"/>
    <row r="19079" customFormat="1" x14ac:dyDescent="0.2"/>
    <row r="19080" customFormat="1" x14ac:dyDescent="0.2"/>
    <row r="19081" customFormat="1" x14ac:dyDescent="0.2"/>
    <row r="19082" customFormat="1" x14ac:dyDescent="0.2"/>
    <row r="19083" customFormat="1" x14ac:dyDescent="0.2"/>
    <row r="19084" customFormat="1" x14ac:dyDescent="0.2"/>
    <row r="19085" customFormat="1" x14ac:dyDescent="0.2"/>
    <row r="19086" customFormat="1" x14ac:dyDescent="0.2"/>
    <row r="19087" customFormat="1" x14ac:dyDescent="0.2"/>
    <row r="19088" customFormat="1" x14ac:dyDescent="0.2"/>
    <row r="19089" customFormat="1" x14ac:dyDescent="0.2"/>
    <row r="19090" customFormat="1" x14ac:dyDescent="0.2"/>
    <row r="19091" customFormat="1" x14ac:dyDescent="0.2"/>
    <row r="19092" customFormat="1" x14ac:dyDescent="0.2"/>
    <row r="19093" customFormat="1" x14ac:dyDescent="0.2"/>
    <row r="19094" customFormat="1" x14ac:dyDescent="0.2"/>
    <row r="19095" customFormat="1" x14ac:dyDescent="0.2"/>
    <row r="19096" customFormat="1" x14ac:dyDescent="0.2"/>
    <row r="19097" customFormat="1" x14ac:dyDescent="0.2"/>
    <row r="19098" customFormat="1" x14ac:dyDescent="0.2"/>
    <row r="19099" customFormat="1" x14ac:dyDescent="0.2"/>
    <row r="19100" customFormat="1" x14ac:dyDescent="0.2"/>
    <row r="19101" customFormat="1" x14ac:dyDescent="0.2"/>
    <row r="19102" customFormat="1" x14ac:dyDescent="0.2"/>
    <row r="19103" customFormat="1" x14ac:dyDescent="0.2"/>
    <row r="19104" customFormat="1" x14ac:dyDescent="0.2"/>
    <row r="19105" customFormat="1" x14ac:dyDescent="0.2"/>
    <row r="19106" customFormat="1" x14ac:dyDescent="0.2"/>
    <row r="19107" customFormat="1" x14ac:dyDescent="0.2"/>
    <row r="19108" customFormat="1" x14ac:dyDescent="0.2"/>
    <row r="19109" customFormat="1" x14ac:dyDescent="0.2"/>
    <row r="19110" customFormat="1" x14ac:dyDescent="0.2"/>
    <row r="19111" customFormat="1" x14ac:dyDescent="0.2"/>
    <row r="19112" customFormat="1" x14ac:dyDescent="0.2"/>
    <row r="19113" customFormat="1" x14ac:dyDescent="0.2"/>
    <row r="19114" customFormat="1" x14ac:dyDescent="0.2"/>
    <row r="19115" customFormat="1" x14ac:dyDescent="0.2"/>
    <row r="19116" customFormat="1" x14ac:dyDescent="0.2"/>
    <row r="19117" customFormat="1" x14ac:dyDescent="0.2"/>
    <row r="19118" customFormat="1" x14ac:dyDescent="0.2"/>
    <row r="19119" customFormat="1" x14ac:dyDescent="0.2"/>
    <row r="19120" customFormat="1" x14ac:dyDescent="0.2"/>
    <row r="19121" customFormat="1" x14ac:dyDescent="0.2"/>
    <row r="19122" customFormat="1" x14ac:dyDescent="0.2"/>
    <row r="19123" customFormat="1" x14ac:dyDescent="0.2"/>
    <row r="19124" customFormat="1" x14ac:dyDescent="0.2"/>
    <row r="19125" customFormat="1" x14ac:dyDescent="0.2"/>
    <row r="19126" customFormat="1" x14ac:dyDescent="0.2"/>
    <row r="19127" customFormat="1" x14ac:dyDescent="0.2"/>
    <row r="19128" customFormat="1" x14ac:dyDescent="0.2"/>
    <row r="19129" customFormat="1" x14ac:dyDescent="0.2"/>
    <row r="19130" customFormat="1" x14ac:dyDescent="0.2"/>
    <row r="19131" customFormat="1" x14ac:dyDescent="0.2"/>
    <row r="19132" customFormat="1" x14ac:dyDescent="0.2"/>
    <row r="19133" customFormat="1" x14ac:dyDescent="0.2"/>
    <row r="19134" customFormat="1" x14ac:dyDescent="0.2"/>
    <row r="19135" customFormat="1" x14ac:dyDescent="0.2"/>
    <row r="19136" customFormat="1" x14ac:dyDescent="0.2"/>
    <row r="19137" customFormat="1" x14ac:dyDescent="0.2"/>
    <row r="19138" customFormat="1" x14ac:dyDescent="0.2"/>
    <row r="19139" customFormat="1" x14ac:dyDescent="0.2"/>
    <row r="19140" customFormat="1" x14ac:dyDescent="0.2"/>
    <row r="19141" customFormat="1" x14ac:dyDescent="0.2"/>
    <row r="19142" customFormat="1" x14ac:dyDescent="0.2"/>
    <row r="19143" customFormat="1" x14ac:dyDescent="0.2"/>
    <row r="19144" customFormat="1" x14ac:dyDescent="0.2"/>
    <row r="19145" customFormat="1" x14ac:dyDescent="0.2"/>
    <row r="19146" customFormat="1" x14ac:dyDescent="0.2"/>
    <row r="19147" customFormat="1" x14ac:dyDescent="0.2"/>
    <row r="19148" customFormat="1" x14ac:dyDescent="0.2"/>
    <row r="19149" customFormat="1" x14ac:dyDescent="0.2"/>
    <row r="19150" customFormat="1" x14ac:dyDescent="0.2"/>
    <row r="19151" customFormat="1" x14ac:dyDescent="0.2"/>
    <row r="19152" customFormat="1" x14ac:dyDescent="0.2"/>
    <row r="19153" customFormat="1" x14ac:dyDescent="0.2"/>
    <row r="19154" customFormat="1" x14ac:dyDescent="0.2"/>
    <row r="19155" customFormat="1" x14ac:dyDescent="0.2"/>
    <row r="19156" customFormat="1" x14ac:dyDescent="0.2"/>
    <row r="19157" customFormat="1" x14ac:dyDescent="0.2"/>
    <row r="19158" customFormat="1" x14ac:dyDescent="0.2"/>
    <row r="19159" customFormat="1" x14ac:dyDescent="0.2"/>
    <row r="19160" customFormat="1" x14ac:dyDescent="0.2"/>
    <row r="19161" customFormat="1" x14ac:dyDescent="0.2"/>
    <row r="19162" customFormat="1" x14ac:dyDescent="0.2"/>
    <row r="19163" customFormat="1" x14ac:dyDescent="0.2"/>
    <row r="19164" customFormat="1" x14ac:dyDescent="0.2"/>
    <row r="19165" customFormat="1" x14ac:dyDescent="0.2"/>
    <row r="19166" customFormat="1" x14ac:dyDescent="0.2"/>
    <row r="19167" customFormat="1" x14ac:dyDescent="0.2"/>
    <row r="19168" customFormat="1" x14ac:dyDescent="0.2"/>
    <row r="19169" customFormat="1" x14ac:dyDescent="0.2"/>
    <row r="19170" customFormat="1" x14ac:dyDescent="0.2"/>
    <row r="19171" customFormat="1" x14ac:dyDescent="0.2"/>
    <row r="19172" customFormat="1" x14ac:dyDescent="0.2"/>
    <row r="19173" customFormat="1" x14ac:dyDescent="0.2"/>
    <row r="19174" customFormat="1" x14ac:dyDescent="0.2"/>
    <row r="19175" customFormat="1" x14ac:dyDescent="0.2"/>
    <row r="19176" customFormat="1" x14ac:dyDescent="0.2"/>
    <row r="19177" customFormat="1" x14ac:dyDescent="0.2"/>
    <row r="19178" customFormat="1" x14ac:dyDescent="0.2"/>
    <row r="19179" customFormat="1" x14ac:dyDescent="0.2"/>
    <row r="19180" customFormat="1" x14ac:dyDescent="0.2"/>
    <row r="19181" customFormat="1" x14ac:dyDescent="0.2"/>
    <row r="19182" customFormat="1" x14ac:dyDescent="0.2"/>
    <row r="19183" customFormat="1" x14ac:dyDescent="0.2"/>
    <row r="19184" customFormat="1" x14ac:dyDescent="0.2"/>
    <row r="19185" customFormat="1" x14ac:dyDescent="0.2"/>
    <row r="19186" customFormat="1" x14ac:dyDescent="0.2"/>
    <row r="19187" customFormat="1" x14ac:dyDescent="0.2"/>
    <row r="19188" customFormat="1" x14ac:dyDescent="0.2"/>
    <row r="19189" customFormat="1" x14ac:dyDescent="0.2"/>
    <row r="19190" customFormat="1" x14ac:dyDescent="0.2"/>
    <row r="19191" customFormat="1" x14ac:dyDescent="0.2"/>
    <row r="19192" customFormat="1" x14ac:dyDescent="0.2"/>
    <row r="19193" customFormat="1" x14ac:dyDescent="0.2"/>
    <row r="19194" customFormat="1" x14ac:dyDescent="0.2"/>
    <row r="19195" customFormat="1" x14ac:dyDescent="0.2"/>
    <row r="19196" customFormat="1" x14ac:dyDescent="0.2"/>
    <row r="19197" customFormat="1" x14ac:dyDescent="0.2"/>
    <row r="19198" customFormat="1" x14ac:dyDescent="0.2"/>
    <row r="19199" customFormat="1" x14ac:dyDescent="0.2"/>
    <row r="19200" customFormat="1" x14ac:dyDescent="0.2"/>
    <row r="19201" customFormat="1" x14ac:dyDescent="0.2"/>
    <row r="19202" customFormat="1" x14ac:dyDescent="0.2"/>
    <row r="19203" customFormat="1" x14ac:dyDescent="0.2"/>
    <row r="19204" customFormat="1" x14ac:dyDescent="0.2"/>
    <row r="19205" customFormat="1" x14ac:dyDescent="0.2"/>
    <row r="19206" customFormat="1" x14ac:dyDescent="0.2"/>
    <row r="19207" customFormat="1" x14ac:dyDescent="0.2"/>
    <row r="19208" customFormat="1" x14ac:dyDescent="0.2"/>
    <row r="19209" customFormat="1" x14ac:dyDescent="0.2"/>
    <row r="19210" customFormat="1" x14ac:dyDescent="0.2"/>
    <row r="19211" customFormat="1" x14ac:dyDescent="0.2"/>
    <row r="19212" customFormat="1" x14ac:dyDescent="0.2"/>
    <row r="19213" customFormat="1" x14ac:dyDescent="0.2"/>
    <row r="19214" customFormat="1" x14ac:dyDescent="0.2"/>
    <row r="19215" customFormat="1" x14ac:dyDescent="0.2"/>
    <row r="19216" customFormat="1" x14ac:dyDescent="0.2"/>
    <row r="19217" customFormat="1" x14ac:dyDescent="0.2"/>
    <row r="19218" customFormat="1" x14ac:dyDescent="0.2"/>
    <row r="19219" customFormat="1" x14ac:dyDescent="0.2"/>
    <row r="19220" customFormat="1" x14ac:dyDescent="0.2"/>
    <row r="19221" customFormat="1" x14ac:dyDescent="0.2"/>
    <row r="19222" customFormat="1" x14ac:dyDescent="0.2"/>
    <row r="19223" customFormat="1" x14ac:dyDescent="0.2"/>
    <row r="19224" customFormat="1" x14ac:dyDescent="0.2"/>
    <row r="19225" customFormat="1" x14ac:dyDescent="0.2"/>
    <row r="19226" customFormat="1" x14ac:dyDescent="0.2"/>
    <row r="19227" customFormat="1" x14ac:dyDescent="0.2"/>
    <row r="19228" customFormat="1" x14ac:dyDescent="0.2"/>
    <row r="19229" customFormat="1" x14ac:dyDescent="0.2"/>
    <row r="19230" customFormat="1" x14ac:dyDescent="0.2"/>
    <row r="19231" customFormat="1" x14ac:dyDescent="0.2"/>
    <row r="19232" customFormat="1" x14ac:dyDescent="0.2"/>
    <row r="19233" customFormat="1" x14ac:dyDescent="0.2"/>
    <row r="19234" customFormat="1" x14ac:dyDescent="0.2"/>
    <row r="19235" customFormat="1" x14ac:dyDescent="0.2"/>
    <row r="19236" customFormat="1" x14ac:dyDescent="0.2"/>
    <row r="19237" customFormat="1" x14ac:dyDescent="0.2"/>
    <row r="19238" customFormat="1" x14ac:dyDescent="0.2"/>
    <row r="19239" customFormat="1" x14ac:dyDescent="0.2"/>
    <row r="19240" customFormat="1" x14ac:dyDescent="0.2"/>
    <row r="19241" customFormat="1" x14ac:dyDescent="0.2"/>
    <row r="19242" customFormat="1" x14ac:dyDescent="0.2"/>
    <row r="19243" customFormat="1" x14ac:dyDescent="0.2"/>
    <row r="19244" customFormat="1" x14ac:dyDescent="0.2"/>
    <row r="19245" customFormat="1" x14ac:dyDescent="0.2"/>
    <row r="19246" customFormat="1" x14ac:dyDescent="0.2"/>
    <row r="19247" customFormat="1" x14ac:dyDescent="0.2"/>
    <row r="19248" customFormat="1" x14ac:dyDescent="0.2"/>
    <row r="19249" customFormat="1" x14ac:dyDescent="0.2"/>
    <row r="19250" customFormat="1" x14ac:dyDescent="0.2"/>
    <row r="19251" customFormat="1" x14ac:dyDescent="0.2"/>
    <row r="19252" customFormat="1" x14ac:dyDescent="0.2"/>
    <row r="19253" customFormat="1" x14ac:dyDescent="0.2"/>
    <row r="19254" customFormat="1" x14ac:dyDescent="0.2"/>
    <row r="19255" customFormat="1" x14ac:dyDescent="0.2"/>
    <row r="19256" customFormat="1" x14ac:dyDescent="0.2"/>
    <row r="19257" customFormat="1" x14ac:dyDescent="0.2"/>
    <row r="19258" customFormat="1" x14ac:dyDescent="0.2"/>
    <row r="19259" customFormat="1" x14ac:dyDescent="0.2"/>
    <row r="19260" customFormat="1" x14ac:dyDescent="0.2"/>
    <row r="19261" customFormat="1" x14ac:dyDescent="0.2"/>
    <row r="19262" customFormat="1" x14ac:dyDescent="0.2"/>
    <row r="19263" customFormat="1" x14ac:dyDescent="0.2"/>
    <row r="19264" customFormat="1" x14ac:dyDescent="0.2"/>
    <row r="19265" customFormat="1" x14ac:dyDescent="0.2"/>
    <row r="19266" customFormat="1" x14ac:dyDescent="0.2"/>
    <row r="19267" customFormat="1" x14ac:dyDescent="0.2"/>
    <row r="19268" customFormat="1" x14ac:dyDescent="0.2"/>
    <row r="19269" customFormat="1" x14ac:dyDescent="0.2"/>
    <row r="19270" customFormat="1" x14ac:dyDescent="0.2"/>
    <row r="19271" customFormat="1" x14ac:dyDescent="0.2"/>
    <row r="19272" customFormat="1" x14ac:dyDescent="0.2"/>
    <row r="19273" customFormat="1" x14ac:dyDescent="0.2"/>
    <row r="19274" customFormat="1" x14ac:dyDescent="0.2"/>
    <row r="19275" customFormat="1" x14ac:dyDescent="0.2"/>
    <row r="19276" customFormat="1" x14ac:dyDescent="0.2"/>
    <row r="19277" customFormat="1" x14ac:dyDescent="0.2"/>
    <row r="19278" customFormat="1" x14ac:dyDescent="0.2"/>
    <row r="19279" customFormat="1" x14ac:dyDescent="0.2"/>
    <row r="19280" customFormat="1" x14ac:dyDescent="0.2"/>
    <row r="19281" customFormat="1" x14ac:dyDescent="0.2"/>
    <row r="19282" customFormat="1" x14ac:dyDescent="0.2"/>
    <row r="19283" customFormat="1" x14ac:dyDescent="0.2"/>
    <row r="19284" customFormat="1" x14ac:dyDescent="0.2"/>
    <row r="19285" customFormat="1" x14ac:dyDescent="0.2"/>
    <row r="19286" customFormat="1" x14ac:dyDescent="0.2"/>
    <row r="19287" customFormat="1" x14ac:dyDescent="0.2"/>
    <row r="19288" customFormat="1" x14ac:dyDescent="0.2"/>
    <row r="19289" customFormat="1" x14ac:dyDescent="0.2"/>
    <row r="19290" customFormat="1" x14ac:dyDescent="0.2"/>
    <row r="19291" customFormat="1" x14ac:dyDescent="0.2"/>
    <row r="19292" customFormat="1" x14ac:dyDescent="0.2"/>
    <row r="19293" customFormat="1" x14ac:dyDescent="0.2"/>
    <row r="19294" customFormat="1" x14ac:dyDescent="0.2"/>
    <row r="19295" customFormat="1" x14ac:dyDescent="0.2"/>
    <row r="19296" customFormat="1" x14ac:dyDescent="0.2"/>
    <row r="19297" customFormat="1" x14ac:dyDescent="0.2"/>
    <row r="19298" customFormat="1" x14ac:dyDescent="0.2"/>
    <row r="19299" customFormat="1" x14ac:dyDescent="0.2"/>
    <row r="19300" customFormat="1" x14ac:dyDescent="0.2"/>
    <row r="19301" customFormat="1" x14ac:dyDescent="0.2"/>
    <row r="19302" customFormat="1" x14ac:dyDescent="0.2"/>
    <row r="19303" customFormat="1" x14ac:dyDescent="0.2"/>
    <row r="19304" customFormat="1" x14ac:dyDescent="0.2"/>
    <row r="19305" customFormat="1" x14ac:dyDescent="0.2"/>
    <row r="19306" customFormat="1" x14ac:dyDescent="0.2"/>
    <row r="19307" customFormat="1" x14ac:dyDescent="0.2"/>
    <row r="19308" customFormat="1" x14ac:dyDescent="0.2"/>
    <row r="19309" customFormat="1" x14ac:dyDescent="0.2"/>
    <row r="19310" customFormat="1" x14ac:dyDescent="0.2"/>
    <row r="19311" customFormat="1" x14ac:dyDescent="0.2"/>
    <row r="19312" customFormat="1" x14ac:dyDescent="0.2"/>
    <row r="19313" customFormat="1" x14ac:dyDescent="0.2"/>
    <row r="19314" customFormat="1" x14ac:dyDescent="0.2"/>
    <row r="19315" customFormat="1" x14ac:dyDescent="0.2"/>
    <row r="19316" customFormat="1" x14ac:dyDescent="0.2"/>
    <row r="19317" customFormat="1" x14ac:dyDescent="0.2"/>
    <row r="19318" customFormat="1" x14ac:dyDescent="0.2"/>
    <row r="19319" customFormat="1" x14ac:dyDescent="0.2"/>
    <row r="19320" customFormat="1" x14ac:dyDescent="0.2"/>
    <row r="19321" customFormat="1" x14ac:dyDescent="0.2"/>
    <row r="19322" customFormat="1" x14ac:dyDescent="0.2"/>
    <row r="19323" customFormat="1" x14ac:dyDescent="0.2"/>
    <row r="19324" customFormat="1" x14ac:dyDescent="0.2"/>
    <row r="19325" customFormat="1" x14ac:dyDescent="0.2"/>
    <row r="19326" customFormat="1" x14ac:dyDescent="0.2"/>
    <row r="19327" customFormat="1" x14ac:dyDescent="0.2"/>
    <row r="19328" customFormat="1" x14ac:dyDescent="0.2"/>
    <row r="19329" customFormat="1" x14ac:dyDescent="0.2"/>
    <row r="19330" customFormat="1" x14ac:dyDescent="0.2"/>
    <row r="19331" customFormat="1" x14ac:dyDescent="0.2"/>
    <row r="19332" customFormat="1" x14ac:dyDescent="0.2"/>
    <row r="19333" customFormat="1" x14ac:dyDescent="0.2"/>
    <row r="19334" customFormat="1" x14ac:dyDescent="0.2"/>
    <row r="19335" customFormat="1" x14ac:dyDescent="0.2"/>
    <row r="19336" customFormat="1" x14ac:dyDescent="0.2"/>
    <row r="19337" customFormat="1" x14ac:dyDescent="0.2"/>
    <row r="19338" customFormat="1" x14ac:dyDescent="0.2"/>
    <row r="19339" customFormat="1" x14ac:dyDescent="0.2"/>
    <row r="19340" customFormat="1" x14ac:dyDescent="0.2"/>
    <row r="19341" customFormat="1" x14ac:dyDescent="0.2"/>
    <row r="19342" customFormat="1" x14ac:dyDescent="0.2"/>
    <row r="19343" customFormat="1" x14ac:dyDescent="0.2"/>
    <row r="19344" customFormat="1" x14ac:dyDescent="0.2"/>
    <row r="19345" customFormat="1" x14ac:dyDescent="0.2"/>
    <row r="19346" customFormat="1" x14ac:dyDescent="0.2"/>
    <row r="19347" customFormat="1" x14ac:dyDescent="0.2"/>
    <row r="19348" customFormat="1" x14ac:dyDescent="0.2"/>
    <row r="19349" customFormat="1" x14ac:dyDescent="0.2"/>
    <row r="19350" customFormat="1" x14ac:dyDescent="0.2"/>
    <row r="19351" customFormat="1" x14ac:dyDescent="0.2"/>
    <row r="19352" customFormat="1" x14ac:dyDescent="0.2"/>
    <row r="19353" customFormat="1" x14ac:dyDescent="0.2"/>
    <row r="19354" customFormat="1" x14ac:dyDescent="0.2"/>
    <row r="19355" customFormat="1" x14ac:dyDescent="0.2"/>
    <row r="19356" customFormat="1" x14ac:dyDescent="0.2"/>
    <row r="19357" customFormat="1" x14ac:dyDescent="0.2"/>
    <row r="19358" customFormat="1" x14ac:dyDescent="0.2"/>
    <row r="19359" customFormat="1" x14ac:dyDescent="0.2"/>
    <row r="19360" customFormat="1" x14ac:dyDescent="0.2"/>
    <row r="19361" customFormat="1" x14ac:dyDescent="0.2"/>
    <row r="19362" customFormat="1" x14ac:dyDescent="0.2"/>
    <row r="19363" customFormat="1" x14ac:dyDescent="0.2"/>
    <row r="19364" customFormat="1" x14ac:dyDescent="0.2"/>
    <row r="19365" customFormat="1" x14ac:dyDescent="0.2"/>
    <row r="19366" customFormat="1" x14ac:dyDescent="0.2"/>
    <row r="19367" customFormat="1" x14ac:dyDescent="0.2"/>
    <row r="19368" customFormat="1" x14ac:dyDescent="0.2"/>
    <row r="19369" customFormat="1" x14ac:dyDescent="0.2"/>
    <row r="19370" customFormat="1" x14ac:dyDescent="0.2"/>
    <row r="19371" customFormat="1" x14ac:dyDescent="0.2"/>
    <row r="19372" customFormat="1" x14ac:dyDescent="0.2"/>
    <row r="19373" customFormat="1" x14ac:dyDescent="0.2"/>
    <row r="19374" customFormat="1" x14ac:dyDescent="0.2"/>
    <row r="19375" customFormat="1" x14ac:dyDescent="0.2"/>
    <row r="19376" customFormat="1" x14ac:dyDescent="0.2"/>
    <row r="19377" customFormat="1" x14ac:dyDescent="0.2"/>
    <row r="19378" customFormat="1" x14ac:dyDescent="0.2"/>
    <row r="19379" customFormat="1" x14ac:dyDescent="0.2"/>
    <row r="19380" customFormat="1" x14ac:dyDescent="0.2"/>
    <row r="19381" customFormat="1" x14ac:dyDescent="0.2"/>
    <row r="19382" customFormat="1" x14ac:dyDescent="0.2"/>
    <row r="19383" customFormat="1" x14ac:dyDescent="0.2"/>
    <row r="19384" customFormat="1" x14ac:dyDescent="0.2"/>
    <row r="19385" customFormat="1" x14ac:dyDescent="0.2"/>
    <row r="19386" customFormat="1" x14ac:dyDescent="0.2"/>
    <row r="19387" customFormat="1" x14ac:dyDescent="0.2"/>
    <row r="19388" customFormat="1" x14ac:dyDescent="0.2"/>
    <row r="19389" customFormat="1" x14ac:dyDescent="0.2"/>
    <row r="19390" customFormat="1" x14ac:dyDescent="0.2"/>
    <row r="19391" customFormat="1" x14ac:dyDescent="0.2"/>
    <row r="19392" customFormat="1" x14ac:dyDescent="0.2"/>
    <row r="19393" customFormat="1" x14ac:dyDescent="0.2"/>
    <row r="19394" customFormat="1" x14ac:dyDescent="0.2"/>
    <row r="19395" customFormat="1" x14ac:dyDescent="0.2"/>
    <row r="19396" customFormat="1" x14ac:dyDescent="0.2"/>
    <row r="19397" customFormat="1" x14ac:dyDescent="0.2"/>
    <row r="19398" customFormat="1" x14ac:dyDescent="0.2"/>
    <row r="19399" customFormat="1" x14ac:dyDescent="0.2"/>
    <row r="19400" customFormat="1" x14ac:dyDescent="0.2"/>
    <row r="19401" customFormat="1" x14ac:dyDescent="0.2"/>
    <row r="19402" customFormat="1" x14ac:dyDescent="0.2"/>
    <row r="19403" customFormat="1" x14ac:dyDescent="0.2"/>
    <row r="19404" customFormat="1" x14ac:dyDescent="0.2"/>
    <row r="19405" customFormat="1" x14ac:dyDescent="0.2"/>
    <row r="19406" customFormat="1" x14ac:dyDescent="0.2"/>
    <row r="19407" customFormat="1" x14ac:dyDescent="0.2"/>
    <row r="19408" customFormat="1" x14ac:dyDescent="0.2"/>
    <row r="19409" customFormat="1" x14ac:dyDescent="0.2"/>
    <row r="19410" customFormat="1" x14ac:dyDescent="0.2"/>
    <row r="19411" customFormat="1" x14ac:dyDescent="0.2"/>
    <row r="19412" customFormat="1" x14ac:dyDescent="0.2"/>
    <row r="19413" customFormat="1" x14ac:dyDescent="0.2"/>
    <row r="19414" customFormat="1" x14ac:dyDescent="0.2"/>
    <row r="19415" customFormat="1" x14ac:dyDescent="0.2"/>
    <row r="19416" customFormat="1" x14ac:dyDescent="0.2"/>
    <row r="19417" customFormat="1" x14ac:dyDescent="0.2"/>
    <row r="19418" customFormat="1" x14ac:dyDescent="0.2"/>
    <row r="19419" customFormat="1" x14ac:dyDescent="0.2"/>
    <row r="19420" customFormat="1" x14ac:dyDescent="0.2"/>
    <row r="19421" customFormat="1" x14ac:dyDescent="0.2"/>
    <row r="19422" customFormat="1" x14ac:dyDescent="0.2"/>
    <row r="19423" customFormat="1" x14ac:dyDescent="0.2"/>
    <row r="19424" customFormat="1" x14ac:dyDescent="0.2"/>
    <row r="19425" customFormat="1" x14ac:dyDescent="0.2"/>
    <row r="19426" customFormat="1" x14ac:dyDescent="0.2"/>
    <row r="19427" customFormat="1" x14ac:dyDescent="0.2"/>
    <row r="19428" customFormat="1" x14ac:dyDescent="0.2"/>
    <row r="19429" customFormat="1" x14ac:dyDescent="0.2"/>
    <row r="19430" customFormat="1" x14ac:dyDescent="0.2"/>
    <row r="19431" customFormat="1" x14ac:dyDescent="0.2"/>
    <row r="19432" customFormat="1" x14ac:dyDescent="0.2"/>
    <row r="19433" customFormat="1" x14ac:dyDescent="0.2"/>
    <row r="19434" customFormat="1" x14ac:dyDescent="0.2"/>
    <row r="19435" customFormat="1" x14ac:dyDescent="0.2"/>
    <row r="19436" customFormat="1" x14ac:dyDescent="0.2"/>
    <row r="19437" customFormat="1" x14ac:dyDescent="0.2"/>
    <row r="19438" customFormat="1" x14ac:dyDescent="0.2"/>
    <row r="19439" customFormat="1" x14ac:dyDescent="0.2"/>
    <row r="19440" customFormat="1" x14ac:dyDescent="0.2"/>
    <row r="19441" customFormat="1" x14ac:dyDescent="0.2"/>
    <row r="19442" customFormat="1" x14ac:dyDescent="0.2"/>
    <row r="19443" customFormat="1" x14ac:dyDescent="0.2"/>
    <row r="19444" customFormat="1" x14ac:dyDescent="0.2"/>
    <row r="19445" customFormat="1" x14ac:dyDescent="0.2"/>
    <row r="19446" customFormat="1" x14ac:dyDescent="0.2"/>
    <row r="19447" customFormat="1" x14ac:dyDescent="0.2"/>
    <row r="19448" customFormat="1" x14ac:dyDescent="0.2"/>
    <row r="19449" customFormat="1" x14ac:dyDescent="0.2"/>
    <row r="19450" customFormat="1" x14ac:dyDescent="0.2"/>
    <row r="19451" customFormat="1" x14ac:dyDescent="0.2"/>
    <row r="19452" customFormat="1" x14ac:dyDescent="0.2"/>
    <row r="19453" customFormat="1" x14ac:dyDescent="0.2"/>
    <row r="19454" customFormat="1" x14ac:dyDescent="0.2"/>
    <row r="19455" customFormat="1" x14ac:dyDescent="0.2"/>
    <row r="19456" customFormat="1" x14ac:dyDescent="0.2"/>
    <row r="19457" customFormat="1" x14ac:dyDescent="0.2"/>
    <row r="19458" customFormat="1" x14ac:dyDescent="0.2"/>
    <row r="19459" customFormat="1" x14ac:dyDescent="0.2"/>
    <row r="19460" customFormat="1" x14ac:dyDescent="0.2"/>
    <row r="19461" customFormat="1" x14ac:dyDescent="0.2"/>
    <row r="19462" customFormat="1" x14ac:dyDescent="0.2"/>
    <row r="19463" customFormat="1" x14ac:dyDescent="0.2"/>
    <row r="19464" customFormat="1" x14ac:dyDescent="0.2"/>
    <row r="19465" customFormat="1" x14ac:dyDescent="0.2"/>
    <row r="19466" customFormat="1" x14ac:dyDescent="0.2"/>
    <row r="19467" customFormat="1" x14ac:dyDescent="0.2"/>
    <row r="19468" customFormat="1" x14ac:dyDescent="0.2"/>
    <row r="19469" customFormat="1" x14ac:dyDescent="0.2"/>
    <row r="19470" customFormat="1" x14ac:dyDescent="0.2"/>
    <row r="19471" customFormat="1" x14ac:dyDescent="0.2"/>
    <row r="19472" customFormat="1" x14ac:dyDescent="0.2"/>
    <row r="19473" customFormat="1" x14ac:dyDescent="0.2"/>
    <row r="19474" customFormat="1" x14ac:dyDescent="0.2"/>
    <row r="19475" customFormat="1" x14ac:dyDescent="0.2"/>
    <row r="19476" customFormat="1" x14ac:dyDescent="0.2"/>
    <row r="19477" customFormat="1" x14ac:dyDescent="0.2"/>
    <row r="19478" customFormat="1" x14ac:dyDescent="0.2"/>
    <row r="19479" customFormat="1" x14ac:dyDescent="0.2"/>
    <row r="19480" customFormat="1" x14ac:dyDescent="0.2"/>
    <row r="19481" customFormat="1" x14ac:dyDescent="0.2"/>
    <row r="19482" customFormat="1" x14ac:dyDescent="0.2"/>
    <row r="19483" customFormat="1" x14ac:dyDescent="0.2"/>
    <row r="19484" customFormat="1" x14ac:dyDescent="0.2"/>
    <row r="19485" customFormat="1" x14ac:dyDescent="0.2"/>
    <row r="19486" customFormat="1" x14ac:dyDescent="0.2"/>
    <row r="19487" customFormat="1" x14ac:dyDescent="0.2"/>
    <row r="19488" customFormat="1" x14ac:dyDescent="0.2"/>
    <row r="19489" customFormat="1" x14ac:dyDescent="0.2"/>
    <row r="19490" customFormat="1" x14ac:dyDescent="0.2"/>
    <row r="19491" customFormat="1" x14ac:dyDescent="0.2"/>
    <row r="19492" customFormat="1" x14ac:dyDescent="0.2"/>
    <row r="19493" customFormat="1" x14ac:dyDescent="0.2"/>
    <row r="19494" customFormat="1" x14ac:dyDescent="0.2"/>
    <row r="19495" customFormat="1" x14ac:dyDescent="0.2"/>
    <row r="19496" customFormat="1" x14ac:dyDescent="0.2"/>
    <row r="19497" customFormat="1" x14ac:dyDescent="0.2"/>
    <row r="19498" customFormat="1" x14ac:dyDescent="0.2"/>
    <row r="19499" customFormat="1" x14ac:dyDescent="0.2"/>
    <row r="19500" customFormat="1" x14ac:dyDescent="0.2"/>
    <row r="19501" customFormat="1" x14ac:dyDescent="0.2"/>
    <row r="19502" customFormat="1" x14ac:dyDescent="0.2"/>
    <row r="19503" customFormat="1" x14ac:dyDescent="0.2"/>
    <row r="19504" customFormat="1" x14ac:dyDescent="0.2"/>
    <row r="19505" customFormat="1" x14ac:dyDescent="0.2"/>
    <row r="19506" customFormat="1" x14ac:dyDescent="0.2"/>
    <row r="19507" customFormat="1" x14ac:dyDescent="0.2"/>
    <row r="19508" customFormat="1" x14ac:dyDescent="0.2"/>
    <row r="19509" customFormat="1" x14ac:dyDescent="0.2"/>
    <row r="19510" customFormat="1" x14ac:dyDescent="0.2"/>
    <row r="19511" customFormat="1" x14ac:dyDescent="0.2"/>
    <row r="19512" customFormat="1" x14ac:dyDescent="0.2"/>
    <row r="19513" customFormat="1" x14ac:dyDescent="0.2"/>
    <row r="19514" customFormat="1" x14ac:dyDescent="0.2"/>
    <row r="19515" customFormat="1" x14ac:dyDescent="0.2"/>
    <row r="19516" customFormat="1" x14ac:dyDescent="0.2"/>
    <row r="19517" customFormat="1" x14ac:dyDescent="0.2"/>
    <row r="19518" customFormat="1" x14ac:dyDescent="0.2"/>
    <row r="19519" customFormat="1" x14ac:dyDescent="0.2"/>
    <row r="19520" customFormat="1" x14ac:dyDescent="0.2"/>
    <row r="19521" customFormat="1" x14ac:dyDescent="0.2"/>
    <row r="19522" customFormat="1" x14ac:dyDescent="0.2"/>
    <row r="19523" customFormat="1" x14ac:dyDescent="0.2"/>
    <row r="19524" customFormat="1" x14ac:dyDescent="0.2"/>
    <row r="19525" customFormat="1" x14ac:dyDescent="0.2"/>
    <row r="19526" customFormat="1" x14ac:dyDescent="0.2"/>
    <row r="19527" customFormat="1" x14ac:dyDescent="0.2"/>
    <row r="19528" customFormat="1" x14ac:dyDescent="0.2"/>
    <row r="19529" customFormat="1" x14ac:dyDescent="0.2"/>
    <row r="19530" customFormat="1" x14ac:dyDescent="0.2"/>
    <row r="19531" customFormat="1" x14ac:dyDescent="0.2"/>
    <row r="19532" customFormat="1" x14ac:dyDescent="0.2"/>
    <row r="19533" customFormat="1" x14ac:dyDescent="0.2"/>
    <row r="19534" customFormat="1" x14ac:dyDescent="0.2"/>
    <row r="19535" customFormat="1" x14ac:dyDescent="0.2"/>
    <row r="19536" customFormat="1" x14ac:dyDescent="0.2"/>
    <row r="19537" customFormat="1" x14ac:dyDescent="0.2"/>
    <row r="19538" customFormat="1" x14ac:dyDescent="0.2"/>
    <row r="19539" customFormat="1" x14ac:dyDescent="0.2"/>
    <row r="19540" customFormat="1" x14ac:dyDescent="0.2"/>
    <row r="19541" customFormat="1" x14ac:dyDescent="0.2"/>
    <row r="19542" customFormat="1" x14ac:dyDescent="0.2"/>
    <row r="19543" customFormat="1" x14ac:dyDescent="0.2"/>
    <row r="19544" customFormat="1" x14ac:dyDescent="0.2"/>
    <row r="19545" customFormat="1" x14ac:dyDescent="0.2"/>
    <row r="19546" customFormat="1" x14ac:dyDescent="0.2"/>
    <row r="19547" customFormat="1" x14ac:dyDescent="0.2"/>
    <row r="19548" customFormat="1" x14ac:dyDescent="0.2"/>
    <row r="19549" customFormat="1" x14ac:dyDescent="0.2"/>
    <row r="19550" customFormat="1" x14ac:dyDescent="0.2"/>
    <row r="19551" customFormat="1" x14ac:dyDescent="0.2"/>
    <row r="19552" customFormat="1" x14ac:dyDescent="0.2"/>
    <row r="19553" customFormat="1" x14ac:dyDescent="0.2"/>
    <row r="19554" customFormat="1" x14ac:dyDescent="0.2"/>
    <row r="19555" customFormat="1" x14ac:dyDescent="0.2"/>
    <row r="19556" customFormat="1" x14ac:dyDescent="0.2"/>
    <row r="19557" customFormat="1" x14ac:dyDescent="0.2"/>
    <row r="19558" customFormat="1" x14ac:dyDescent="0.2"/>
    <row r="19559" customFormat="1" x14ac:dyDescent="0.2"/>
    <row r="19560" customFormat="1" x14ac:dyDescent="0.2"/>
    <row r="19561" customFormat="1" x14ac:dyDescent="0.2"/>
    <row r="19562" customFormat="1" x14ac:dyDescent="0.2"/>
    <row r="19563" customFormat="1" x14ac:dyDescent="0.2"/>
    <row r="19564" customFormat="1" x14ac:dyDescent="0.2"/>
    <row r="19565" customFormat="1" x14ac:dyDescent="0.2"/>
    <row r="19566" customFormat="1" x14ac:dyDescent="0.2"/>
    <row r="19567" customFormat="1" x14ac:dyDescent="0.2"/>
    <row r="19568" customFormat="1" x14ac:dyDescent="0.2"/>
    <row r="19569" customFormat="1" x14ac:dyDescent="0.2"/>
    <row r="19570" customFormat="1" x14ac:dyDescent="0.2"/>
    <row r="19571" customFormat="1" x14ac:dyDescent="0.2"/>
    <row r="19572" customFormat="1" x14ac:dyDescent="0.2"/>
    <row r="19573" customFormat="1" x14ac:dyDescent="0.2"/>
    <row r="19574" customFormat="1" x14ac:dyDescent="0.2"/>
    <row r="19575" customFormat="1" x14ac:dyDescent="0.2"/>
    <row r="19576" customFormat="1" x14ac:dyDescent="0.2"/>
    <row r="19577" customFormat="1" x14ac:dyDescent="0.2"/>
    <row r="19578" customFormat="1" x14ac:dyDescent="0.2"/>
    <row r="19579" customFormat="1" x14ac:dyDescent="0.2"/>
    <row r="19580" customFormat="1" x14ac:dyDescent="0.2"/>
    <row r="19581" customFormat="1" x14ac:dyDescent="0.2"/>
    <row r="19582" customFormat="1" x14ac:dyDescent="0.2"/>
    <row r="19583" customFormat="1" x14ac:dyDescent="0.2"/>
    <row r="19584" customFormat="1" x14ac:dyDescent="0.2"/>
    <row r="19585" customFormat="1" x14ac:dyDescent="0.2"/>
    <row r="19586" customFormat="1" x14ac:dyDescent="0.2"/>
    <row r="19587" customFormat="1" x14ac:dyDescent="0.2"/>
    <row r="19588" customFormat="1" x14ac:dyDescent="0.2"/>
    <row r="19589" customFormat="1" x14ac:dyDescent="0.2"/>
    <row r="19590" customFormat="1" x14ac:dyDescent="0.2"/>
    <row r="19591" customFormat="1" x14ac:dyDescent="0.2"/>
    <row r="19592" customFormat="1" x14ac:dyDescent="0.2"/>
    <row r="19593" customFormat="1" x14ac:dyDescent="0.2"/>
    <row r="19594" customFormat="1" x14ac:dyDescent="0.2"/>
    <row r="19595" customFormat="1" x14ac:dyDescent="0.2"/>
    <row r="19596" customFormat="1" x14ac:dyDescent="0.2"/>
    <row r="19597" customFormat="1" x14ac:dyDescent="0.2"/>
    <row r="19598" customFormat="1" x14ac:dyDescent="0.2"/>
    <row r="19599" customFormat="1" x14ac:dyDescent="0.2"/>
    <row r="19600" customFormat="1" x14ac:dyDescent="0.2"/>
    <row r="19601" customFormat="1" x14ac:dyDescent="0.2"/>
    <row r="19602" customFormat="1" x14ac:dyDescent="0.2"/>
    <row r="19603" customFormat="1" x14ac:dyDescent="0.2"/>
    <row r="19604" customFormat="1" x14ac:dyDescent="0.2"/>
    <row r="19605" customFormat="1" x14ac:dyDescent="0.2"/>
    <row r="19606" customFormat="1" x14ac:dyDescent="0.2"/>
    <row r="19607" customFormat="1" x14ac:dyDescent="0.2"/>
    <row r="19608" customFormat="1" x14ac:dyDescent="0.2"/>
    <row r="19609" customFormat="1" x14ac:dyDescent="0.2"/>
    <row r="19610" customFormat="1" x14ac:dyDescent="0.2"/>
    <row r="19611" customFormat="1" x14ac:dyDescent="0.2"/>
    <row r="19612" customFormat="1" x14ac:dyDescent="0.2"/>
    <row r="19613" customFormat="1" x14ac:dyDescent="0.2"/>
    <row r="19614" customFormat="1" x14ac:dyDescent="0.2"/>
    <row r="19615" customFormat="1" x14ac:dyDescent="0.2"/>
    <row r="19616" customFormat="1" x14ac:dyDescent="0.2"/>
    <row r="19617" customFormat="1" x14ac:dyDescent="0.2"/>
    <row r="19618" customFormat="1" x14ac:dyDescent="0.2"/>
    <row r="19619" customFormat="1" x14ac:dyDescent="0.2"/>
    <row r="19620" customFormat="1" x14ac:dyDescent="0.2"/>
    <row r="19621" customFormat="1" x14ac:dyDescent="0.2"/>
    <row r="19622" customFormat="1" x14ac:dyDescent="0.2"/>
    <row r="19623" customFormat="1" x14ac:dyDescent="0.2"/>
    <row r="19624" customFormat="1" x14ac:dyDescent="0.2"/>
    <row r="19625" customFormat="1" x14ac:dyDescent="0.2"/>
    <row r="19626" customFormat="1" x14ac:dyDescent="0.2"/>
    <row r="19627" customFormat="1" x14ac:dyDescent="0.2"/>
    <row r="19628" customFormat="1" x14ac:dyDescent="0.2"/>
    <row r="19629" customFormat="1" x14ac:dyDescent="0.2"/>
    <row r="19630" customFormat="1" x14ac:dyDescent="0.2"/>
    <row r="19631" customFormat="1" x14ac:dyDescent="0.2"/>
    <row r="19632" customFormat="1" x14ac:dyDescent="0.2"/>
    <row r="19633" customFormat="1" x14ac:dyDescent="0.2"/>
    <row r="19634" customFormat="1" x14ac:dyDescent="0.2"/>
    <row r="19635" customFormat="1" x14ac:dyDescent="0.2"/>
    <row r="19636" customFormat="1" x14ac:dyDescent="0.2"/>
    <row r="19637" customFormat="1" x14ac:dyDescent="0.2"/>
    <row r="19638" customFormat="1" x14ac:dyDescent="0.2"/>
    <row r="19639" customFormat="1" x14ac:dyDescent="0.2"/>
    <row r="19640" customFormat="1" x14ac:dyDescent="0.2"/>
    <row r="19641" customFormat="1" x14ac:dyDescent="0.2"/>
    <row r="19642" customFormat="1" x14ac:dyDescent="0.2"/>
    <row r="19643" customFormat="1" x14ac:dyDescent="0.2"/>
    <row r="19644" customFormat="1" x14ac:dyDescent="0.2"/>
    <row r="19645" customFormat="1" x14ac:dyDescent="0.2"/>
    <row r="19646" customFormat="1" x14ac:dyDescent="0.2"/>
    <row r="19647" customFormat="1" x14ac:dyDescent="0.2"/>
    <row r="19648" customFormat="1" x14ac:dyDescent="0.2"/>
    <row r="19649" customFormat="1" x14ac:dyDescent="0.2"/>
    <row r="19650" customFormat="1" x14ac:dyDescent="0.2"/>
    <row r="19651" customFormat="1" x14ac:dyDescent="0.2"/>
    <row r="19652" customFormat="1" x14ac:dyDescent="0.2"/>
    <row r="19653" customFormat="1" x14ac:dyDescent="0.2"/>
    <row r="19654" customFormat="1" x14ac:dyDescent="0.2"/>
    <row r="19655" customFormat="1" x14ac:dyDescent="0.2"/>
    <row r="19656" customFormat="1" x14ac:dyDescent="0.2"/>
    <row r="19657" customFormat="1" x14ac:dyDescent="0.2"/>
    <row r="19658" customFormat="1" x14ac:dyDescent="0.2"/>
    <row r="19659" customFormat="1" x14ac:dyDescent="0.2"/>
    <row r="19660" customFormat="1" x14ac:dyDescent="0.2"/>
    <row r="19661" customFormat="1" x14ac:dyDescent="0.2"/>
    <row r="19662" customFormat="1" x14ac:dyDescent="0.2"/>
    <row r="19663" customFormat="1" x14ac:dyDescent="0.2"/>
    <row r="19664" customFormat="1" x14ac:dyDescent="0.2"/>
    <row r="19665" customFormat="1" x14ac:dyDescent="0.2"/>
    <row r="19666" customFormat="1" x14ac:dyDescent="0.2"/>
    <row r="19667" customFormat="1" x14ac:dyDescent="0.2"/>
    <row r="19668" customFormat="1" x14ac:dyDescent="0.2"/>
    <row r="19669" customFormat="1" x14ac:dyDescent="0.2"/>
    <row r="19670" customFormat="1" x14ac:dyDescent="0.2"/>
    <row r="19671" customFormat="1" x14ac:dyDescent="0.2"/>
    <row r="19672" customFormat="1" x14ac:dyDescent="0.2"/>
    <row r="19673" customFormat="1" x14ac:dyDescent="0.2"/>
    <row r="19674" customFormat="1" x14ac:dyDescent="0.2"/>
    <row r="19675" customFormat="1" x14ac:dyDescent="0.2"/>
    <row r="19676" customFormat="1" x14ac:dyDescent="0.2"/>
    <row r="19677" customFormat="1" x14ac:dyDescent="0.2"/>
    <row r="19678" customFormat="1" x14ac:dyDescent="0.2"/>
    <row r="19679" customFormat="1" x14ac:dyDescent="0.2"/>
    <row r="19680" customFormat="1" x14ac:dyDescent="0.2"/>
    <row r="19681" customFormat="1" x14ac:dyDescent="0.2"/>
    <row r="19682" customFormat="1" x14ac:dyDescent="0.2"/>
    <row r="19683" customFormat="1" x14ac:dyDescent="0.2"/>
    <row r="19684" customFormat="1" x14ac:dyDescent="0.2"/>
    <row r="19685" customFormat="1" x14ac:dyDescent="0.2"/>
    <row r="19686" customFormat="1" x14ac:dyDescent="0.2"/>
    <row r="19687" customFormat="1" x14ac:dyDescent="0.2"/>
    <row r="19688" customFormat="1" x14ac:dyDescent="0.2"/>
    <row r="19689" customFormat="1" x14ac:dyDescent="0.2"/>
    <row r="19690" customFormat="1" x14ac:dyDescent="0.2"/>
    <row r="19691" customFormat="1" x14ac:dyDescent="0.2"/>
    <row r="19692" customFormat="1" x14ac:dyDescent="0.2"/>
    <row r="19693" customFormat="1" x14ac:dyDescent="0.2"/>
    <row r="19694" customFormat="1" x14ac:dyDescent="0.2"/>
    <row r="19695" customFormat="1" x14ac:dyDescent="0.2"/>
    <row r="19696" customFormat="1" x14ac:dyDescent="0.2"/>
    <row r="19697" customFormat="1" x14ac:dyDescent="0.2"/>
    <row r="19698" customFormat="1" x14ac:dyDescent="0.2"/>
    <row r="19699" customFormat="1" x14ac:dyDescent="0.2"/>
    <row r="19700" customFormat="1" x14ac:dyDescent="0.2"/>
    <row r="19701" customFormat="1" x14ac:dyDescent="0.2"/>
    <row r="19702" customFormat="1" x14ac:dyDescent="0.2"/>
    <row r="19703" customFormat="1" x14ac:dyDescent="0.2"/>
    <row r="19704" customFormat="1" x14ac:dyDescent="0.2"/>
    <row r="19705" customFormat="1" x14ac:dyDescent="0.2"/>
    <row r="19706" customFormat="1" x14ac:dyDescent="0.2"/>
    <row r="19707" customFormat="1" x14ac:dyDescent="0.2"/>
    <row r="19708" customFormat="1" x14ac:dyDescent="0.2"/>
    <row r="19709" customFormat="1" x14ac:dyDescent="0.2"/>
    <row r="19710" customFormat="1" x14ac:dyDescent="0.2"/>
    <row r="19711" customFormat="1" x14ac:dyDescent="0.2"/>
    <row r="19712" customFormat="1" x14ac:dyDescent="0.2"/>
    <row r="19713" customFormat="1" x14ac:dyDescent="0.2"/>
    <row r="19714" customFormat="1" x14ac:dyDescent="0.2"/>
    <row r="19715" customFormat="1" x14ac:dyDescent="0.2"/>
    <row r="19716" customFormat="1" x14ac:dyDescent="0.2"/>
    <row r="19717" customFormat="1" x14ac:dyDescent="0.2"/>
    <row r="19718" customFormat="1" x14ac:dyDescent="0.2"/>
    <row r="19719" customFormat="1" x14ac:dyDescent="0.2"/>
    <row r="19720" customFormat="1" x14ac:dyDescent="0.2"/>
    <row r="19721" customFormat="1" x14ac:dyDescent="0.2"/>
    <row r="19722" customFormat="1" x14ac:dyDescent="0.2"/>
    <row r="19723" customFormat="1" x14ac:dyDescent="0.2"/>
    <row r="19724" customFormat="1" x14ac:dyDescent="0.2"/>
    <row r="19725" customFormat="1" x14ac:dyDescent="0.2"/>
    <row r="19726" customFormat="1" x14ac:dyDescent="0.2"/>
    <row r="19727" customFormat="1" x14ac:dyDescent="0.2"/>
    <row r="19728" customFormat="1" x14ac:dyDescent="0.2"/>
    <row r="19729" customFormat="1" x14ac:dyDescent="0.2"/>
    <row r="19730" customFormat="1" x14ac:dyDescent="0.2"/>
    <row r="19731" customFormat="1" x14ac:dyDescent="0.2"/>
    <row r="19732" customFormat="1" x14ac:dyDescent="0.2"/>
    <row r="19733" customFormat="1" x14ac:dyDescent="0.2"/>
    <row r="19734" customFormat="1" x14ac:dyDescent="0.2"/>
    <row r="19735" customFormat="1" x14ac:dyDescent="0.2"/>
    <row r="19736" customFormat="1" x14ac:dyDescent="0.2"/>
    <row r="19737" customFormat="1" x14ac:dyDescent="0.2"/>
    <row r="19738" customFormat="1" x14ac:dyDescent="0.2"/>
    <row r="19739" customFormat="1" x14ac:dyDescent="0.2"/>
    <row r="19740" customFormat="1" x14ac:dyDescent="0.2"/>
    <row r="19741" customFormat="1" x14ac:dyDescent="0.2"/>
    <row r="19742" customFormat="1" x14ac:dyDescent="0.2"/>
    <row r="19743" customFormat="1" x14ac:dyDescent="0.2"/>
    <row r="19744" customFormat="1" x14ac:dyDescent="0.2"/>
    <row r="19745" customFormat="1" x14ac:dyDescent="0.2"/>
    <row r="19746" customFormat="1" x14ac:dyDescent="0.2"/>
    <row r="19747" customFormat="1" x14ac:dyDescent="0.2"/>
    <row r="19748" customFormat="1" x14ac:dyDescent="0.2"/>
    <row r="19749" customFormat="1" x14ac:dyDescent="0.2"/>
    <row r="19750" customFormat="1" x14ac:dyDescent="0.2"/>
    <row r="19751" customFormat="1" x14ac:dyDescent="0.2"/>
    <row r="19752" customFormat="1" x14ac:dyDescent="0.2"/>
    <row r="19753" customFormat="1" x14ac:dyDescent="0.2"/>
    <row r="19754" customFormat="1" x14ac:dyDescent="0.2"/>
    <row r="19755" customFormat="1" x14ac:dyDescent="0.2"/>
    <row r="19756" customFormat="1" x14ac:dyDescent="0.2"/>
    <row r="19757" customFormat="1" x14ac:dyDescent="0.2"/>
    <row r="19758" customFormat="1" x14ac:dyDescent="0.2"/>
    <row r="19759" customFormat="1" x14ac:dyDescent="0.2"/>
    <row r="19760" customFormat="1" x14ac:dyDescent="0.2"/>
    <row r="19761" customFormat="1" x14ac:dyDescent="0.2"/>
    <row r="19762" customFormat="1" x14ac:dyDescent="0.2"/>
    <row r="19763" customFormat="1" x14ac:dyDescent="0.2"/>
    <row r="19764" customFormat="1" x14ac:dyDescent="0.2"/>
    <row r="19765" customFormat="1" x14ac:dyDescent="0.2"/>
    <row r="19766" customFormat="1" x14ac:dyDescent="0.2"/>
    <row r="19767" customFormat="1" x14ac:dyDescent="0.2"/>
    <row r="19768" customFormat="1" x14ac:dyDescent="0.2"/>
    <row r="19769" customFormat="1" x14ac:dyDescent="0.2"/>
    <row r="19770" customFormat="1" x14ac:dyDescent="0.2"/>
    <row r="19771" customFormat="1" x14ac:dyDescent="0.2"/>
    <row r="19772" customFormat="1" x14ac:dyDescent="0.2"/>
    <row r="19773" customFormat="1" x14ac:dyDescent="0.2"/>
    <row r="19774" customFormat="1" x14ac:dyDescent="0.2"/>
    <row r="19775" customFormat="1" x14ac:dyDescent="0.2"/>
    <row r="19776" customFormat="1" x14ac:dyDescent="0.2"/>
    <row r="19777" customFormat="1" x14ac:dyDescent="0.2"/>
    <row r="19778" customFormat="1" x14ac:dyDescent="0.2"/>
    <row r="19779" customFormat="1" x14ac:dyDescent="0.2"/>
    <row r="19780" customFormat="1" x14ac:dyDescent="0.2"/>
    <row r="19781" customFormat="1" x14ac:dyDescent="0.2"/>
    <row r="19782" customFormat="1" x14ac:dyDescent="0.2"/>
    <row r="19783" customFormat="1" x14ac:dyDescent="0.2"/>
    <row r="19784" customFormat="1" x14ac:dyDescent="0.2"/>
    <row r="19785" customFormat="1" x14ac:dyDescent="0.2"/>
    <row r="19786" customFormat="1" x14ac:dyDescent="0.2"/>
    <row r="19787" customFormat="1" x14ac:dyDescent="0.2"/>
    <row r="19788" customFormat="1" x14ac:dyDescent="0.2"/>
    <row r="19789" customFormat="1" x14ac:dyDescent="0.2"/>
    <row r="19790" customFormat="1" x14ac:dyDescent="0.2"/>
    <row r="19791" customFormat="1" x14ac:dyDescent="0.2"/>
    <row r="19792" customFormat="1" x14ac:dyDescent="0.2"/>
    <row r="19793" customFormat="1" x14ac:dyDescent="0.2"/>
    <row r="19794" customFormat="1" x14ac:dyDescent="0.2"/>
    <row r="19795" customFormat="1" x14ac:dyDescent="0.2"/>
    <row r="19796" customFormat="1" x14ac:dyDescent="0.2"/>
    <row r="19797" customFormat="1" x14ac:dyDescent="0.2"/>
    <row r="19798" customFormat="1" x14ac:dyDescent="0.2"/>
    <row r="19799" customFormat="1" x14ac:dyDescent="0.2"/>
    <row r="19800" customFormat="1" x14ac:dyDescent="0.2"/>
    <row r="19801" customFormat="1" x14ac:dyDescent="0.2"/>
    <row r="19802" customFormat="1" x14ac:dyDescent="0.2"/>
    <row r="19803" customFormat="1" x14ac:dyDescent="0.2"/>
    <row r="19804" customFormat="1" x14ac:dyDescent="0.2"/>
    <row r="19805" customFormat="1" x14ac:dyDescent="0.2"/>
    <row r="19806" customFormat="1" x14ac:dyDescent="0.2"/>
    <row r="19807" customFormat="1" x14ac:dyDescent="0.2"/>
    <row r="19808" customFormat="1" x14ac:dyDescent="0.2"/>
    <row r="19809" customFormat="1" x14ac:dyDescent="0.2"/>
    <row r="19810" customFormat="1" x14ac:dyDescent="0.2"/>
    <row r="19811" customFormat="1" x14ac:dyDescent="0.2"/>
    <row r="19812" customFormat="1" x14ac:dyDescent="0.2"/>
    <row r="19813" customFormat="1" x14ac:dyDescent="0.2"/>
    <row r="19814" customFormat="1" x14ac:dyDescent="0.2"/>
    <row r="19815" customFormat="1" x14ac:dyDescent="0.2"/>
    <row r="19816" customFormat="1" x14ac:dyDescent="0.2"/>
    <row r="19817" customFormat="1" x14ac:dyDescent="0.2"/>
    <row r="19818" customFormat="1" x14ac:dyDescent="0.2"/>
    <row r="19819" customFormat="1" x14ac:dyDescent="0.2"/>
    <row r="19820" customFormat="1" x14ac:dyDescent="0.2"/>
    <row r="19821" customFormat="1" x14ac:dyDescent="0.2"/>
    <row r="19822" customFormat="1" x14ac:dyDescent="0.2"/>
    <row r="19823" customFormat="1" x14ac:dyDescent="0.2"/>
    <row r="19824" customFormat="1" x14ac:dyDescent="0.2"/>
    <row r="19825" customFormat="1" x14ac:dyDescent="0.2"/>
    <row r="19826" customFormat="1" x14ac:dyDescent="0.2"/>
    <row r="19827" customFormat="1" x14ac:dyDescent="0.2"/>
    <row r="19828" customFormat="1" x14ac:dyDescent="0.2"/>
    <row r="19829" customFormat="1" x14ac:dyDescent="0.2"/>
    <row r="19830" customFormat="1" x14ac:dyDescent="0.2"/>
    <row r="19831" customFormat="1" x14ac:dyDescent="0.2"/>
    <row r="19832" customFormat="1" x14ac:dyDescent="0.2"/>
    <row r="19833" customFormat="1" x14ac:dyDescent="0.2"/>
    <row r="19834" customFormat="1" x14ac:dyDescent="0.2"/>
    <row r="19835" customFormat="1" x14ac:dyDescent="0.2"/>
    <row r="19836" customFormat="1" x14ac:dyDescent="0.2"/>
    <row r="19837" customFormat="1" x14ac:dyDescent="0.2"/>
    <row r="19838" customFormat="1" x14ac:dyDescent="0.2"/>
    <row r="19839" customFormat="1" x14ac:dyDescent="0.2"/>
    <row r="19840" customFormat="1" x14ac:dyDescent="0.2"/>
    <row r="19841" customFormat="1" x14ac:dyDescent="0.2"/>
    <row r="19842" customFormat="1" x14ac:dyDescent="0.2"/>
    <row r="19843" customFormat="1" x14ac:dyDescent="0.2"/>
    <row r="19844" customFormat="1" x14ac:dyDescent="0.2"/>
    <row r="19845" customFormat="1" x14ac:dyDescent="0.2"/>
    <row r="19846" customFormat="1" x14ac:dyDescent="0.2"/>
    <row r="19847" customFormat="1" x14ac:dyDescent="0.2"/>
    <row r="19848" customFormat="1" x14ac:dyDescent="0.2"/>
    <row r="19849" customFormat="1" x14ac:dyDescent="0.2"/>
    <row r="19850" customFormat="1" x14ac:dyDescent="0.2"/>
    <row r="19851" customFormat="1" x14ac:dyDescent="0.2"/>
    <row r="19852" customFormat="1" x14ac:dyDescent="0.2"/>
    <row r="19853" customFormat="1" x14ac:dyDescent="0.2"/>
    <row r="19854" customFormat="1" x14ac:dyDescent="0.2"/>
    <row r="19855" customFormat="1" x14ac:dyDescent="0.2"/>
    <row r="19856" customFormat="1" x14ac:dyDescent="0.2"/>
    <row r="19857" customFormat="1" x14ac:dyDescent="0.2"/>
    <row r="19858" customFormat="1" x14ac:dyDescent="0.2"/>
    <row r="19859" customFormat="1" x14ac:dyDescent="0.2"/>
    <row r="19860" customFormat="1" x14ac:dyDescent="0.2"/>
    <row r="19861" customFormat="1" x14ac:dyDescent="0.2"/>
    <row r="19862" customFormat="1" x14ac:dyDescent="0.2"/>
    <row r="19863" customFormat="1" x14ac:dyDescent="0.2"/>
    <row r="19864" customFormat="1" x14ac:dyDescent="0.2"/>
    <row r="19865" customFormat="1" x14ac:dyDescent="0.2"/>
    <row r="19866" customFormat="1" x14ac:dyDescent="0.2"/>
    <row r="19867" customFormat="1" x14ac:dyDescent="0.2"/>
    <row r="19868" customFormat="1" x14ac:dyDescent="0.2"/>
    <row r="19869" customFormat="1" x14ac:dyDescent="0.2"/>
    <row r="19870" customFormat="1" x14ac:dyDescent="0.2"/>
    <row r="19871" customFormat="1" x14ac:dyDescent="0.2"/>
    <row r="19872" customFormat="1" x14ac:dyDescent="0.2"/>
    <row r="19873" customFormat="1" x14ac:dyDescent="0.2"/>
    <row r="19874" customFormat="1" x14ac:dyDescent="0.2"/>
    <row r="19875" customFormat="1" x14ac:dyDescent="0.2"/>
    <row r="19876" customFormat="1" x14ac:dyDescent="0.2"/>
    <row r="19877" customFormat="1" x14ac:dyDescent="0.2"/>
    <row r="19878" customFormat="1" x14ac:dyDescent="0.2"/>
    <row r="19879" customFormat="1" x14ac:dyDescent="0.2"/>
    <row r="19880" customFormat="1" x14ac:dyDescent="0.2"/>
    <row r="19881" customFormat="1" x14ac:dyDescent="0.2"/>
    <row r="19882" customFormat="1" x14ac:dyDescent="0.2"/>
    <row r="19883" customFormat="1" x14ac:dyDescent="0.2"/>
    <row r="19884" customFormat="1" x14ac:dyDescent="0.2"/>
    <row r="19885" customFormat="1" x14ac:dyDescent="0.2"/>
    <row r="19886" customFormat="1" x14ac:dyDescent="0.2"/>
    <row r="19887" customFormat="1" x14ac:dyDescent="0.2"/>
    <row r="19888" customFormat="1" x14ac:dyDescent="0.2"/>
    <row r="19889" customFormat="1" x14ac:dyDescent="0.2"/>
    <row r="19890" customFormat="1" x14ac:dyDescent="0.2"/>
    <row r="19891" customFormat="1" x14ac:dyDescent="0.2"/>
    <row r="19892" customFormat="1" x14ac:dyDescent="0.2"/>
    <row r="19893" customFormat="1" x14ac:dyDescent="0.2"/>
    <row r="19894" customFormat="1" x14ac:dyDescent="0.2"/>
    <row r="19895" customFormat="1" x14ac:dyDescent="0.2"/>
    <row r="19896" customFormat="1" x14ac:dyDescent="0.2"/>
    <row r="19897" customFormat="1" x14ac:dyDescent="0.2"/>
    <row r="19898" customFormat="1" x14ac:dyDescent="0.2"/>
    <row r="19899" customFormat="1" x14ac:dyDescent="0.2"/>
    <row r="19900" customFormat="1" x14ac:dyDescent="0.2"/>
    <row r="19901" customFormat="1" x14ac:dyDescent="0.2"/>
    <row r="19902" customFormat="1" x14ac:dyDescent="0.2"/>
    <row r="19903" customFormat="1" x14ac:dyDescent="0.2"/>
    <row r="19904" customFormat="1" x14ac:dyDescent="0.2"/>
    <row r="19905" customFormat="1" x14ac:dyDescent="0.2"/>
    <row r="19906" customFormat="1" x14ac:dyDescent="0.2"/>
    <row r="19907" customFormat="1" x14ac:dyDescent="0.2"/>
    <row r="19908" customFormat="1" x14ac:dyDescent="0.2"/>
    <row r="19909" customFormat="1" x14ac:dyDescent="0.2"/>
    <row r="19910" customFormat="1" x14ac:dyDescent="0.2"/>
    <row r="19911" customFormat="1" x14ac:dyDescent="0.2"/>
    <row r="19912" customFormat="1" x14ac:dyDescent="0.2"/>
    <row r="19913" customFormat="1" x14ac:dyDescent="0.2"/>
    <row r="19914" customFormat="1" x14ac:dyDescent="0.2"/>
    <row r="19915" customFormat="1" x14ac:dyDescent="0.2"/>
    <row r="19916" customFormat="1" x14ac:dyDescent="0.2"/>
    <row r="19917" customFormat="1" x14ac:dyDescent="0.2"/>
    <row r="19918" customFormat="1" x14ac:dyDescent="0.2"/>
    <row r="19919" customFormat="1" x14ac:dyDescent="0.2"/>
    <row r="19920" customFormat="1" x14ac:dyDescent="0.2"/>
    <row r="19921" customFormat="1" x14ac:dyDescent="0.2"/>
    <row r="19922" customFormat="1" x14ac:dyDescent="0.2"/>
    <row r="19923" customFormat="1" x14ac:dyDescent="0.2"/>
    <row r="19924" customFormat="1" x14ac:dyDescent="0.2"/>
    <row r="19925" customFormat="1" x14ac:dyDescent="0.2"/>
    <row r="19926" customFormat="1" x14ac:dyDescent="0.2"/>
    <row r="19927" customFormat="1" x14ac:dyDescent="0.2"/>
    <row r="19928" customFormat="1" x14ac:dyDescent="0.2"/>
    <row r="19929" customFormat="1" x14ac:dyDescent="0.2"/>
    <row r="19930" customFormat="1" x14ac:dyDescent="0.2"/>
    <row r="19931" customFormat="1" x14ac:dyDescent="0.2"/>
    <row r="19932" customFormat="1" x14ac:dyDescent="0.2"/>
    <row r="19933" customFormat="1" x14ac:dyDescent="0.2"/>
    <row r="19934" customFormat="1" x14ac:dyDescent="0.2"/>
    <row r="19935" customFormat="1" x14ac:dyDescent="0.2"/>
    <row r="19936" customFormat="1" x14ac:dyDescent="0.2"/>
    <row r="19937" customFormat="1" x14ac:dyDescent="0.2"/>
    <row r="19938" customFormat="1" x14ac:dyDescent="0.2"/>
    <row r="19939" customFormat="1" x14ac:dyDescent="0.2"/>
    <row r="19940" customFormat="1" x14ac:dyDescent="0.2"/>
    <row r="19941" customFormat="1" x14ac:dyDescent="0.2"/>
    <row r="19942" customFormat="1" x14ac:dyDescent="0.2"/>
    <row r="19943" customFormat="1" x14ac:dyDescent="0.2"/>
    <row r="19944" customFormat="1" x14ac:dyDescent="0.2"/>
    <row r="19945" customFormat="1" x14ac:dyDescent="0.2"/>
    <row r="19946" customFormat="1" x14ac:dyDescent="0.2"/>
    <row r="19947" customFormat="1" x14ac:dyDescent="0.2"/>
    <row r="19948" customFormat="1" x14ac:dyDescent="0.2"/>
    <row r="19949" customFormat="1" x14ac:dyDescent="0.2"/>
    <row r="19950" customFormat="1" x14ac:dyDescent="0.2"/>
    <row r="19951" customFormat="1" x14ac:dyDescent="0.2"/>
    <row r="19952" customFormat="1" x14ac:dyDescent="0.2"/>
    <row r="19953" customFormat="1" x14ac:dyDescent="0.2"/>
    <row r="19954" customFormat="1" x14ac:dyDescent="0.2"/>
    <row r="19955" customFormat="1" x14ac:dyDescent="0.2"/>
    <row r="19956" customFormat="1" x14ac:dyDescent="0.2"/>
    <row r="19957" customFormat="1" x14ac:dyDescent="0.2"/>
    <row r="19958" customFormat="1" x14ac:dyDescent="0.2"/>
    <row r="19959" customFormat="1" x14ac:dyDescent="0.2"/>
    <row r="19960" customFormat="1" x14ac:dyDescent="0.2"/>
    <row r="19961" customFormat="1" x14ac:dyDescent="0.2"/>
    <row r="19962" customFormat="1" x14ac:dyDescent="0.2"/>
    <row r="19963" customFormat="1" x14ac:dyDescent="0.2"/>
    <row r="19964" customFormat="1" x14ac:dyDescent="0.2"/>
    <row r="19965" customFormat="1" x14ac:dyDescent="0.2"/>
    <row r="19966" customFormat="1" x14ac:dyDescent="0.2"/>
    <row r="19967" customFormat="1" x14ac:dyDescent="0.2"/>
    <row r="19968" customFormat="1" x14ac:dyDescent="0.2"/>
    <row r="19969" customFormat="1" x14ac:dyDescent="0.2"/>
    <row r="19970" customFormat="1" x14ac:dyDescent="0.2"/>
    <row r="19971" customFormat="1" x14ac:dyDescent="0.2"/>
    <row r="19972" customFormat="1" x14ac:dyDescent="0.2"/>
    <row r="19973" customFormat="1" x14ac:dyDescent="0.2"/>
    <row r="19974" customFormat="1" x14ac:dyDescent="0.2"/>
    <row r="19975" customFormat="1" x14ac:dyDescent="0.2"/>
    <row r="19976" customFormat="1" x14ac:dyDescent="0.2"/>
    <row r="19977" customFormat="1" x14ac:dyDescent="0.2"/>
    <row r="19978" customFormat="1" x14ac:dyDescent="0.2"/>
    <row r="19979" customFormat="1" x14ac:dyDescent="0.2"/>
    <row r="19980" customFormat="1" x14ac:dyDescent="0.2"/>
    <row r="19981" customFormat="1" x14ac:dyDescent="0.2"/>
    <row r="19982" customFormat="1" x14ac:dyDescent="0.2"/>
    <row r="19983" customFormat="1" x14ac:dyDescent="0.2"/>
    <row r="19984" customFormat="1" x14ac:dyDescent="0.2"/>
    <row r="19985" customFormat="1" x14ac:dyDescent="0.2"/>
    <row r="19986" customFormat="1" x14ac:dyDescent="0.2"/>
    <row r="19987" customFormat="1" x14ac:dyDescent="0.2"/>
    <row r="19988" customFormat="1" x14ac:dyDescent="0.2"/>
    <row r="19989" customFormat="1" x14ac:dyDescent="0.2"/>
    <row r="19990" customFormat="1" x14ac:dyDescent="0.2"/>
    <row r="19991" customFormat="1" x14ac:dyDescent="0.2"/>
    <row r="19992" customFormat="1" x14ac:dyDescent="0.2"/>
    <row r="19993" customFormat="1" x14ac:dyDescent="0.2"/>
    <row r="19994" customFormat="1" x14ac:dyDescent="0.2"/>
    <row r="19995" customFormat="1" x14ac:dyDescent="0.2"/>
    <row r="19996" customFormat="1" x14ac:dyDescent="0.2"/>
    <row r="19997" customFormat="1" x14ac:dyDescent="0.2"/>
    <row r="19998" customFormat="1" x14ac:dyDescent="0.2"/>
    <row r="19999" customFormat="1" x14ac:dyDescent="0.2"/>
    <row r="20000" customFormat="1" x14ac:dyDescent="0.2"/>
    <row r="20001" customFormat="1" x14ac:dyDescent="0.2"/>
    <row r="20002" customFormat="1" x14ac:dyDescent="0.2"/>
    <row r="20003" customFormat="1" x14ac:dyDescent="0.2"/>
    <row r="20004" customFormat="1" x14ac:dyDescent="0.2"/>
    <row r="20005" customFormat="1" x14ac:dyDescent="0.2"/>
    <row r="20006" customFormat="1" x14ac:dyDescent="0.2"/>
    <row r="20007" customFormat="1" x14ac:dyDescent="0.2"/>
    <row r="20008" customFormat="1" x14ac:dyDescent="0.2"/>
    <row r="20009" customFormat="1" x14ac:dyDescent="0.2"/>
    <row r="20010" customFormat="1" x14ac:dyDescent="0.2"/>
    <row r="20011" customFormat="1" x14ac:dyDescent="0.2"/>
    <row r="20012" customFormat="1" x14ac:dyDescent="0.2"/>
    <row r="20013" customFormat="1" x14ac:dyDescent="0.2"/>
    <row r="20014" customFormat="1" x14ac:dyDescent="0.2"/>
    <row r="20015" customFormat="1" x14ac:dyDescent="0.2"/>
    <row r="20016" customFormat="1" x14ac:dyDescent="0.2"/>
    <row r="20017" customFormat="1" x14ac:dyDescent="0.2"/>
    <row r="20018" customFormat="1" x14ac:dyDescent="0.2"/>
    <row r="20019" customFormat="1" x14ac:dyDescent="0.2"/>
    <row r="20020" customFormat="1" x14ac:dyDescent="0.2"/>
    <row r="20021" customFormat="1" x14ac:dyDescent="0.2"/>
    <row r="20022" customFormat="1" x14ac:dyDescent="0.2"/>
    <row r="20023" customFormat="1" x14ac:dyDescent="0.2"/>
    <row r="20024" customFormat="1" x14ac:dyDescent="0.2"/>
    <row r="20025" customFormat="1" x14ac:dyDescent="0.2"/>
    <row r="20026" customFormat="1" x14ac:dyDescent="0.2"/>
    <row r="20027" customFormat="1" x14ac:dyDescent="0.2"/>
    <row r="20028" customFormat="1" x14ac:dyDescent="0.2"/>
    <row r="20029" customFormat="1" x14ac:dyDescent="0.2"/>
    <row r="20030" customFormat="1" x14ac:dyDescent="0.2"/>
    <row r="20031" customFormat="1" x14ac:dyDescent="0.2"/>
    <row r="20032" customFormat="1" x14ac:dyDescent="0.2"/>
    <row r="20033" customFormat="1" x14ac:dyDescent="0.2"/>
    <row r="20034" customFormat="1" x14ac:dyDescent="0.2"/>
    <row r="20035" customFormat="1" x14ac:dyDescent="0.2"/>
    <row r="20036" customFormat="1" x14ac:dyDescent="0.2"/>
    <row r="20037" customFormat="1" x14ac:dyDescent="0.2"/>
    <row r="20038" customFormat="1" x14ac:dyDescent="0.2"/>
    <row r="20039" customFormat="1" x14ac:dyDescent="0.2"/>
    <row r="20040" customFormat="1" x14ac:dyDescent="0.2"/>
    <row r="20041" customFormat="1" x14ac:dyDescent="0.2"/>
    <row r="20042" customFormat="1" x14ac:dyDescent="0.2"/>
    <row r="20043" customFormat="1" x14ac:dyDescent="0.2"/>
    <row r="20044" customFormat="1" x14ac:dyDescent="0.2"/>
    <row r="20045" customFormat="1" x14ac:dyDescent="0.2"/>
    <row r="20046" customFormat="1" x14ac:dyDescent="0.2"/>
    <row r="20047" customFormat="1" x14ac:dyDescent="0.2"/>
    <row r="20048" customFormat="1" x14ac:dyDescent="0.2"/>
    <row r="20049" customFormat="1" x14ac:dyDescent="0.2"/>
    <row r="20050" customFormat="1" x14ac:dyDescent="0.2"/>
    <row r="20051" customFormat="1" x14ac:dyDescent="0.2"/>
    <row r="20052" customFormat="1" x14ac:dyDescent="0.2"/>
    <row r="20053" customFormat="1" x14ac:dyDescent="0.2"/>
    <row r="20054" customFormat="1" x14ac:dyDescent="0.2"/>
    <row r="20055" customFormat="1" x14ac:dyDescent="0.2"/>
    <row r="20056" customFormat="1" x14ac:dyDescent="0.2"/>
    <row r="20057" customFormat="1" x14ac:dyDescent="0.2"/>
    <row r="20058" customFormat="1" x14ac:dyDescent="0.2"/>
    <row r="20059" customFormat="1" x14ac:dyDescent="0.2"/>
    <row r="20060" customFormat="1" x14ac:dyDescent="0.2"/>
    <row r="20061" customFormat="1" x14ac:dyDescent="0.2"/>
    <row r="20062" customFormat="1" x14ac:dyDescent="0.2"/>
    <row r="20063" customFormat="1" x14ac:dyDescent="0.2"/>
    <row r="20064" customFormat="1" x14ac:dyDescent="0.2"/>
    <row r="20065" customFormat="1" x14ac:dyDescent="0.2"/>
    <row r="20066" customFormat="1" x14ac:dyDescent="0.2"/>
    <row r="20067" customFormat="1" x14ac:dyDescent="0.2"/>
    <row r="20068" customFormat="1" x14ac:dyDescent="0.2"/>
    <row r="20069" customFormat="1" x14ac:dyDescent="0.2"/>
    <row r="20070" customFormat="1" x14ac:dyDescent="0.2"/>
    <row r="20071" customFormat="1" x14ac:dyDescent="0.2"/>
    <row r="20072" customFormat="1" x14ac:dyDescent="0.2"/>
    <row r="20073" customFormat="1" x14ac:dyDescent="0.2"/>
    <row r="20074" customFormat="1" x14ac:dyDescent="0.2"/>
    <row r="20075" customFormat="1" x14ac:dyDescent="0.2"/>
    <row r="20076" customFormat="1" x14ac:dyDescent="0.2"/>
    <row r="20077" customFormat="1" x14ac:dyDescent="0.2"/>
    <row r="20078" customFormat="1" x14ac:dyDescent="0.2"/>
    <row r="20079" customFormat="1" x14ac:dyDescent="0.2"/>
    <row r="20080" customFormat="1" x14ac:dyDescent="0.2"/>
    <row r="20081" customFormat="1" x14ac:dyDescent="0.2"/>
    <row r="20082" customFormat="1" x14ac:dyDescent="0.2"/>
    <row r="20083" customFormat="1" x14ac:dyDescent="0.2"/>
    <row r="20084" customFormat="1" x14ac:dyDescent="0.2"/>
    <row r="20085" customFormat="1" x14ac:dyDescent="0.2"/>
    <row r="20086" customFormat="1" x14ac:dyDescent="0.2"/>
    <row r="20087" customFormat="1" x14ac:dyDescent="0.2"/>
    <row r="20088" customFormat="1" x14ac:dyDescent="0.2"/>
    <row r="20089" customFormat="1" x14ac:dyDescent="0.2"/>
    <row r="20090" customFormat="1" x14ac:dyDescent="0.2"/>
    <row r="20091" customFormat="1" x14ac:dyDescent="0.2"/>
    <row r="20092" customFormat="1" x14ac:dyDescent="0.2"/>
    <row r="20093" customFormat="1" x14ac:dyDescent="0.2"/>
    <row r="20094" customFormat="1" x14ac:dyDescent="0.2"/>
    <row r="20095" customFormat="1" x14ac:dyDescent="0.2"/>
    <row r="20096" customFormat="1" x14ac:dyDescent="0.2"/>
    <row r="20097" customFormat="1" x14ac:dyDescent="0.2"/>
    <row r="20098" customFormat="1" x14ac:dyDescent="0.2"/>
    <row r="20099" customFormat="1" x14ac:dyDescent="0.2"/>
    <row r="20100" customFormat="1" x14ac:dyDescent="0.2"/>
    <row r="20101" customFormat="1" x14ac:dyDescent="0.2"/>
    <row r="20102" customFormat="1" x14ac:dyDescent="0.2"/>
    <row r="20103" customFormat="1" x14ac:dyDescent="0.2"/>
    <row r="20104" customFormat="1" x14ac:dyDescent="0.2"/>
    <row r="20105" customFormat="1" x14ac:dyDescent="0.2"/>
    <row r="20106" customFormat="1" x14ac:dyDescent="0.2"/>
    <row r="20107" customFormat="1" x14ac:dyDescent="0.2"/>
    <row r="20108" customFormat="1" x14ac:dyDescent="0.2"/>
    <row r="20109" customFormat="1" x14ac:dyDescent="0.2"/>
    <row r="20110" customFormat="1" x14ac:dyDescent="0.2"/>
    <row r="20111" customFormat="1" x14ac:dyDescent="0.2"/>
    <row r="20112" customFormat="1" x14ac:dyDescent="0.2"/>
    <row r="20113" customFormat="1" x14ac:dyDescent="0.2"/>
    <row r="20114" customFormat="1" x14ac:dyDescent="0.2"/>
    <row r="20115" customFormat="1" x14ac:dyDescent="0.2"/>
    <row r="20116" customFormat="1" x14ac:dyDescent="0.2"/>
    <row r="20117" customFormat="1" x14ac:dyDescent="0.2"/>
    <row r="20118" customFormat="1" x14ac:dyDescent="0.2"/>
    <row r="20119" customFormat="1" x14ac:dyDescent="0.2"/>
    <row r="20120" customFormat="1" x14ac:dyDescent="0.2"/>
    <row r="20121" customFormat="1" x14ac:dyDescent="0.2"/>
    <row r="20122" customFormat="1" x14ac:dyDescent="0.2"/>
    <row r="20123" customFormat="1" x14ac:dyDescent="0.2"/>
    <row r="20124" customFormat="1" x14ac:dyDescent="0.2"/>
    <row r="20125" customFormat="1" x14ac:dyDescent="0.2"/>
    <row r="20126" customFormat="1" x14ac:dyDescent="0.2"/>
    <row r="20127" customFormat="1" x14ac:dyDescent="0.2"/>
    <row r="20128" customFormat="1" x14ac:dyDescent="0.2"/>
    <row r="20129" customFormat="1" x14ac:dyDescent="0.2"/>
    <row r="20130" customFormat="1" x14ac:dyDescent="0.2"/>
    <row r="20131" customFormat="1" x14ac:dyDescent="0.2"/>
    <row r="20132" customFormat="1" x14ac:dyDescent="0.2"/>
    <row r="20133" customFormat="1" x14ac:dyDescent="0.2"/>
    <row r="20134" customFormat="1" x14ac:dyDescent="0.2"/>
    <row r="20135" customFormat="1" x14ac:dyDescent="0.2"/>
    <row r="20136" customFormat="1" x14ac:dyDescent="0.2"/>
    <row r="20137" customFormat="1" x14ac:dyDescent="0.2"/>
    <row r="20138" customFormat="1" x14ac:dyDescent="0.2"/>
    <row r="20139" customFormat="1" x14ac:dyDescent="0.2"/>
    <row r="20140" customFormat="1" x14ac:dyDescent="0.2"/>
    <row r="20141" customFormat="1" x14ac:dyDescent="0.2"/>
    <row r="20142" customFormat="1" x14ac:dyDescent="0.2"/>
    <row r="20143" customFormat="1" x14ac:dyDescent="0.2"/>
    <row r="20144" customFormat="1" x14ac:dyDescent="0.2"/>
    <row r="20145" customFormat="1" x14ac:dyDescent="0.2"/>
    <row r="20146" customFormat="1" x14ac:dyDescent="0.2"/>
    <row r="20147" customFormat="1" x14ac:dyDescent="0.2"/>
    <row r="20148" customFormat="1" x14ac:dyDescent="0.2"/>
    <row r="20149" customFormat="1" x14ac:dyDescent="0.2"/>
    <row r="20150" customFormat="1" x14ac:dyDescent="0.2"/>
    <row r="20151" customFormat="1" x14ac:dyDescent="0.2"/>
    <row r="20152" customFormat="1" x14ac:dyDescent="0.2"/>
    <row r="20153" customFormat="1" x14ac:dyDescent="0.2"/>
    <row r="20154" customFormat="1" x14ac:dyDescent="0.2"/>
    <row r="20155" customFormat="1" x14ac:dyDescent="0.2"/>
    <row r="20156" customFormat="1" x14ac:dyDescent="0.2"/>
    <row r="20157" customFormat="1" x14ac:dyDescent="0.2"/>
    <row r="20158" customFormat="1" x14ac:dyDescent="0.2"/>
    <row r="20159" customFormat="1" x14ac:dyDescent="0.2"/>
    <row r="20160" customFormat="1" x14ac:dyDescent="0.2"/>
    <row r="20161" customFormat="1" x14ac:dyDescent="0.2"/>
    <row r="20162" customFormat="1" x14ac:dyDescent="0.2"/>
    <row r="20163" customFormat="1" x14ac:dyDescent="0.2"/>
    <row r="20164" customFormat="1" x14ac:dyDescent="0.2"/>
    <row r="20165" customFormat="1" x14ac:dyDescent="0.2"/>
    <row r="20166" customFormat="1" x14ac:dyDescent="0.2"/>
    <row r="20167" customFormat="1" x14ac:dyDescent="0.2"/>
    <row r="20168" customFormat="1" x14ac:dyDescent="0.2"/>
    <row r="20169" customFormat="1" x14ac:dyDescent="0.2"/>
    <row r="20170" customFormat="1" x14ac:dyDescent="0.2"/>
    <row r="20171" customFormat="1" x14ac:dyDescent="0.2"/>
    <row r="20172" customFormat="1" x14ac:dyDescent="0.2"/>
    <row r="20173" customFormat="1" x14ac:dyDescent="0.2"/>
    <row r="20174" customFormat="1" x14ac:dyDescent="0.2"/>
    <row r="20175" customFormat="1" x14ac:dyDescent="0.2"/>
    <row r="20176" customFormat="1" x14ac:dyDescent="0.2"/>
    <row r="20177" customFormat="1" x14ac:dyDescent="0.2"/>
    <row r="20178" customFormat="1" x14ac:dyDescent="0.2"/>
    <row r="20179" customFormat="1" x14ac:dyDescent="0.2"/>
    <row r="20180" customFormat="1" x14ac:dyDescent="0.2"/>
    <row r="20181" customFormat="1" x14ac:dyDescent="0.2"/>
    <row r="20182" customFormat="1" x14ac:dyDescent="0.2"/>
    <row r="20183" customFormat="1" x14ac:dyDescent="0.2"/>
    <row r="20184" customFormat="1" x14ac:dyDescent="0.2"/>
    <row r="20185" customFormat="1" x14ac:dyDescent="0.2"/>
    <row r="20186" customFormat="1" x14ac:dyDescent="0.2"/>
    <row r="20187" customFormat="1" x14ac:dyDescent="0.2"/>
    <row r="20188" customFormat="1" x14ac:dyDescent="0.2"/>
    <row r="20189" customFormat="1" x14ac:dyDescent="0.2"/>
    <row r="20190" customFormat="1" x14ac:dyDescent="0.2"/>
    <row r="20191" customFormat="1" x14ac:dyDescent="0.2"/>
    <row r="20192" customFormat="1" x14ac:dyDescent="0.2"/>
    <row r="20193" customFormat="1" x14ac:dyDescent="0.2"/>
    <row r="20194" customFormat="1" x14ac:dyDescent="0.2"/>
    <row r="20195" customFormat="1" x14ac:dyDescent="0.2"/>
    <row r="20196" customFormat="1" x14ac:dyDescent="0.2"/>
    <row r="20197" customFormat="1" x14ac:dyDescent="0.2"/>
    <row r="20198" customFormat="1" x14ac:dyDescent="0.2"/>
    <row r="20199" customFormat="1" x14ac:dyDescent="0.2"/>
    <row r="20200" customFormat="1" x14ac:dyDescent="0.2"/>
    <row r="20201" customFormat="1" x14ac:dyDescent="0.2"/>
    <row r="20202" customFormat="1" x14ac:dyDescent="0.2"/>
    <row r="20203" customFormat="1" x14ac:dyDescent="0.2"/>
    <row r="20204" customFormat="1" x14ac:dyDescent="0.2"/>
    <row r="20205" customFormat="1" x14ac:dyDescent="0.2"/>
    <row r="20206" customFormat="1" x14ac:dyDescent="0.2"/>
    <row r="20207" customFormat="1" x14ac:dyDescent="0.2"/>
    <row r="20208" customFormat="1" x14ac:dyDescent="0.2"/>
    <row r="20209" customFormat="1" x14ac:dyDescent="0.2"/>
    <row r="20210" customFormat="1" x14ac:dyDescent="0.2"/>
    <row r="20211" customFormat="1" x14ac:dyDescent="0.2"/>
    <row r="20212" customFormat="1" x14ac:dyDescent="0.2"/>
    <row r="20213" customFormat="1" x14ac:dyDescent="0.2"/>
    <row r="20214" customFormat="1" x14ac:dyDescent="0.2"/>
    <row r="20215" customFormat="1" x14ac:dyDescent="0.2"/>
    <row r="20216" customFormat="1" x14ac:dyDescent="0.2"/>
    <row r="20217" customFormat="1" x14ac:dyDescent="0.2"/>
    <row r="20218" customFormat="1" x14ac:dyDescent="0.2"/>
    <row r="20219" customFormat="1" x14ac:dyDescent="0.2"/>
    <row r="20220" customFormat="1" x14ac:dyDescent="0.2"/>
    <row r="20221" customFormat="1" x14ac:dyDescent="0.2"/>
    <row r="20222" customFormat="1" x14ac:dyDescent="0.2"/>
    <row r="20223" customFormat="1" x14ac:dyDescent="0.2"/>
    <row r="20224" customFormat="1" x14ac:dyDescent="0.2"/>
    <row r="20225" customFormat="1" x14ac:dyDescent="0.2"/>
    <row r="20226" customFormat="1" x14ac:dyDescent="0.2"/>
    <row r="20227" customFormat="1" x14ac:dyDescent="0.2"/>
    <row r="20228" customFormat="1" x14ac:dyDescent="0.2"/>
    <row r="20229" customFormat="1" x14ac:dyDescent="0.2"/>
    <row r="20230" customFormat="1" x14ac:dyDescent="0.2"/>
    <row r="20231" customFormat="1" x14ac:dyDescent="0.2"/>
    <row r="20232" customFormat="1" x14ac:dyDescent="0.2"/>
    <row r="20233" customFormat="1" x14ac:dyDescent="0.2"/>
    <row r="20234" customFormat="1" x14ac:dyDescent="0.2"/>
    <row r="20235" customFormat="1" x14ac:dyDescent="0.2"/>
    <row r="20236" customFormat="1" x14ac:dyDescent="0.2"/>
    <row r="20237" customFormat="1" x14ac:dyDescent="0.2"/>
    <row r="20238" customFormat="1" x14ac:dyDescent="0.2"/>
    <row r="20239" customFormat="1" x14ac:dyDescent="0.2"/>
    <row r="20240" customFormat="1" x14ac:dyDescent="0.2"/>
    <row r="20241" customFormat="1" x14ac:dyDescent="0.2"/>
    <row r="20242" customFormat="1" x14ac:dyDescent="0.2"/>
    <row r="20243" customFormat="1" x14ac:dyDescent="0.2"/>
    <row r="20244" customFormat="1" x14ac:dyDescent="0.2"/>
    <row r="20245" customFormat="1" x14ac:dyDescent="0.2"/>
    <row r="20246" customFormat="1" x14ac:dyDescent="0.2"/>
    <row r="20247" customFormat="1" x14ac:dyDescent="0.2"/>
    <row r="20248" customFormat="1" x14ac:dyDescent="0.2"/>
    <row r="20249" customFormat="1" x14ac:dyDescent="0.2"/>
    <row r="20250" customFormat="1" x14ac:dyDescent="0.2"/>
    <row r="20251" customFormat="1" x14ac:dyDescent="0.2"/>
    <row r="20252" customFormat="1" x14ac:dyDescent="0.2"/>
    <row r="20253" customFormat="1" x14ac:dyDescent="0.2"/>
    <row r="20254" customFormat="1" x14ac:dyDescent="0.2"/>
    <row r="20255" customFormat="1" x14ac:dyDescent="0.2"/>
    <row r="20256" customFormat="1" x14ac:dyDescent="0.2"/>
    <row r="20257" customFormat="1" x14ac:dyDescent="0.2"/>
    <row r="20258" customFormat="1" x14ac:dyDescent="0.2"/>
    <row r="20259" customFormat="1" x14ac:dyDescent="0.2"/>
    <row r="20260" customFormat="1" x14ac:dyDescent="0.2"/>
    <row r="20261" customFormat="1" x14ac:dyDescent="0.2"/>
    <row r="20262" customFormat="1" x14ac:dyDescent="0.2"/>
    <row r="20263" customFormat="1" x14ac:dyDescent="0.2"/>
    <row r="20264" customFormat="1" x14ac:dyDescent="0.2"/>
    <row r="20265" customFormat="1" x14ac:dyDescent="0.2"/>
    <row r="20266" customFormat="1" x14ac:dyDescent="0.2"/>
    <row r="20267" customFormat="1" x14ac:dyDescent="0.2"/>
    <row r="20268" customFormat="1" x14ac:dyDescent="0.2"/>
    <row r="20269" customFormat="1" x14ac:dyDescent="0.2"/>
    <row r="20270" customFormat="1" x14ac:dyDescent="0.2"/>
    <row r="20271" customFormat="1" x14ac:dyDescent="0.2"/>
    <row r="20272" customFormat="1" x14ac:dyDescent="0.2"/>
    <row r="20273" customFormat="1" x14ac:dyDescent="0.2"/>
    <row r="20274" customFormat="1" x14ac:dyDescent="0.2"/>
    <row r="20275" customFormat="1" x14ac:dyDescent="0.2"/>
    <row r="20276" customFormat="1" x14ac:dyDescent="0.2"/>
    <row r="20277" customFormat="1" x14ac:dyDescent="0.2"/>
    <row r="20278" customFormat="1" x14ac:dyDescent="0.2"/>
    <row r="20279" customFormat="1" x14ac:dyDescent="0.2"/>
    <row r="20280" customFormat="1" x14ac:dyDescent="0.2"/>
    <row r="20281" customFormat="1" x14ac:dyDescent="0.2"/>
    <row r="20282" customFormat="1" x14ac:dyDescent="0.2"/>
    <row r="20283" customFormat="1" x14ac:dyDescent="0.2"/>
    <row r="20284" customFormat="1" x14ac:dyDescent="0.2"/>
    <row r="20285" customFormat="1" x14ac:dyDescent="0.2"/>
    <row r="20286" customFormat="1" x14ac:dyDescent="0.2"/>
    <row r="20287" customFormat="1" x14ac:dyDescent="0.2"/>
    <row r="20288" customFormat="1" x14ac:dyDescent="0.2"/>
    <row r="20289" customFormat="1" x14ac:dyDescent="0.2"/>
    <row r="20290" customFormat="1" x14ac:dyDescent="0.2"/>
    <row r="20291" customFormat="1" x14ac:dyDescent="0.2"/>
    <row r="20292" customFormat="1" x14ac:dyDescent="0.2"/>
    <row r="20293" customFormat="1" x14ac:dyDescent="0.2"/>
    <row r="20294" customFormat="1" x14ac:dyDescent="0.2"/>
    <row r="20295" customFormat="1" x14ac:dyDescent="0.2"/>
    <row r="20296" customFormat="1" x14ac:dyDescent="0.2"/>
    <row r="20297" customFormat="1" x14ac:dyDescent="0.2"/>
    <row r="20298" customFormat="1" x14ac:dyDescent="0.2"/>
    <row r="20299" customFormat="1" x14ac:dyDescent="0.2"/>
    <row r="20300" customFormat="1" x14ac:dyDescent="0.2"/>
    <row r="20301" customFormat="1" x14ac:dyDescent="0.2"/>
    <row r="20302" customFormat="1" x14ac:dyDescent="0.2"/>
    <row r="20303" customFormat="1" x14ac:dyDescent="0.2"/>
    <row r="20304" customFormat="1" x14ac:dyDescent="0.2"/>
    <row r="20305" customFormat="1" x14ac:dyDescent="0.2"/>
    <row r="20306" customFormat="1" x14ac:dyDescent="0.2"/>
    <row r="20307" customFormat="1" x14ac:dyDescent="0.2"/>
    <row r="20308" customFormat="1" x14ac:dyDescent="0.2"/>
    <row r="20309" customFormat="1" x14ac:dyDescent="0.2"/>
    <row r="20310" customFormat="1" x14ac:dyDescent="0.2"/>
    <row r="20311" customFormat="1" x14ac:dyDescent="0.2"/>
    <row r="20312" customFormat="1" x14ac:dyDescent="0.2"/>
    <row r="20313" customFormat="1" x14ac:dyDescent="0.2"/>
    <row r="20314" customFormat="1" x14ac:dyDescent="0.2"/>
    <row r="20315" customFormat="1" x14ac:dyDescent="0.2"/>
    <row r="20316" customFormat="1" x14ac:dyDescent="0.2"/>
    <row r="20317" customFormat="1" x14ac:dyDescent="0.2"/>
    <row r="20318" customFormat="1" x14ac:dyDescent="0.2"/>
    <row r="20319" customFormat="1" x14ac:dyDescent="0.2"/>
    <row r="20320" customFormat="1" x14ac:dyDescent="0.2"/>
    <row r="20321" customFormat="1" x14ac:dyDescent="0.2"/>
    <row r="20322" customFormat="1" x14ac:dyDescent="0.2"/>
    <row r="20323" customFormat="1" x14ac:dyDescent="0.2"/>
    <row r="20324" customFormat="1" x14ac:dyDescent="0.2"/>
    <row r="20325" customFormat="1" x14ac:dyDescent="0.2"/>
    <row r="20326" customFormat="1" x14ac:dyDescent="0.2"/>
    <row r="20327" customFormat="1" x14ac:dyDescent="0.2"/>
    <row r="20328" customFormat="1" x14ac:dyDescent="0.2"/>
    <row r="20329" customFormat="1" x14ac:dyDescent="0.2"/>
    <row r="20330" customFormat="1" x14ac:dyDescent="0.2"/>
    <row r="20331" customFormat="1" x14ac:dyDescent="0.2"/>
    <row r="20332" customFormat="1" x14ac:dyDescent="0.2"/>
    <row r="20333" customFormat="1" x14ac:dyDescent="0.2"/>
    <row r="20334" customFormat="1" x14ac:dyDescent="0.2"/>
    <row r="20335" customFormat="1" x14ac:dyDescent="0.2"/>
    <row r="20336" customFormat="1" x14ac:dyDescent="0.2"/>
    <row r="20337" customFormat="1" x14ac:dyDescent="0.2"/>
    <row r="20338" customFormat="1" x14ac:dyDescent="0.2"/>
    <row r="20339" customFormat="1" x14ac:dyDescent="0.2"/>
    <row r="20340" customFormat="1" x14ac:dyDescent="0.2"/>
    <row r="20341" customFormat="1" x14ac:dyDescent="0.2"/>
    <row r="20342" customFormat="1" x14ac:dyDescent="0.2"/>
    <row r="20343" customFormat="1" x14ac:dyDescent="0.2"/>
    <row r="20344" customFormat="1" x14ac:dyDescent="0.2"/>
    <row r="20345" customFormat="1" x14ac:dyDescent="0.2"/>
    <row r="20346" customFormat="1" x14ac:dyDescent="0.2"/>
    <row r="20347" customFormat="1" x14ac:dyDescent="0.2"/>
    <row r="20348" customFormat="1" x14ac:dyDescent="0.2"/>
    <row r="20349" customFormat="1" x14ac:dyDescent="0.2"/>
    <row r="20350" customFormat="1" x14ac:dyDescent="0.2"/>
    <row r="20351" customFormat="1" x14ac:dyDescent="0.2"/>
    <row r="20352" customFormat="1" x14ac:dyDescent="0.2"/>
    <row r="20353" customFormat="1" x14ac:dyDescent="0.2"/>
    <row r="20354" customFormat="1" x14ac:dyDescent="0.2"/>
    <row r="20355" customFormat="1" x14ac:dyDescent="0.2"/>
    <row r="20356" customFormat="1" x14ac:dyDescent="0.2"/>
    <row r="20357" customFormat="1" x14ac:dyDescent="0.2"/>
    <row r="20358" customFormat="1" x14ac:dyDescent="0.2"/>
    <row r="20359" customFormat="1" x14ac:dyDescent="0.2"/>
    <row r="20360" customFormat="1" x14ac:dyDescent="0.2"/>
    <row r="20361" customFormat="1" x14ac:dyDescent="0.2"/>
    <row r="20362" customFormat="1" x14ac:dyDescent="0.2"/>
    <row r="20363" customFormat="1" x14ac:dyDescent="0.2"/>
    <row r="20364" customFormat="1" x14ac:dyDescent="0.2"/>
    <row r="20365" customFormat="1" x14ac:dyDescent="0.2"/>
    <row r="20366" customFormat="1" x14ac:dyDescent="0.2"/>
    <row r="20367" customFormat="1" x14ac:dyDescent="0.2"/>
    <row r="20368" customFormat="1" x14ac:dyDescent="0.2"/>
    <row r="20369" customFormat="1" x14ac:dyDescent="0.2"/>
    <row r="20370" customFormat="1" x14ac:dyDescent="0.2"/>
    <row r="20371" customFormat="1" x14ac:dyDescent="0.2"/>
    <row r="20372" customFormat="1" x14ac:dyDescent="0.2"/>
    <row r="20373" customFormat="1" x14ac:dyDescent="0.2"/>
    <row r="20374" customFormat="1" x14ac:dyDescent="0.2"/>
    <row r="20375" customFormat="1" x14ac:dyDescent="0.2"/>
    <row r="20376" customFormat="1" x14ac:dyDescent="0.2"/>
    <row r="20377" customFormat="1" x14ac:dyDescent="0.2"/>
    <row r="20378" customFormat="1" x14ac:dyDescent="0.2"/>
    <row r="20379" customFormat="1" x14ac:dyDescent="0.2"/>
    <row r="20380" customFormat="1" x14ac:dyDescent="0.2"/>
    <row r="20381" customFormat="1" x14ac:dyDescent="0.2"/>
    <row r="20382" customFormat="1" x14ac:dyDescent="0.2"/>
    <row r="20383" customFormat="1" x14ac:dyDescent="0.2"/>
    <row r="20384" customFormat="1" x14ac:dyDescent="0.2"/>
    <row r="20385" customFormat="1" x14ac:dyDescent="0.2"/>
    <row r="20386" customFormat="1" x14ac:dyDescent="0.2"/>
    <row r="20387" customFormat="1" x14ac:dyDescent="0.2"/>
    <row r="20388" customFormat="1" x14ac:dyDescent="0.2"/>
    <row r="20389" customFormat="1" x14ac:dyDescent="0.2"/>
    <row r="20390" customFormat="1" x14ac:dyDescent="0.2"/>
    <row r="20391" customFormat="1" x14ac:dyDescent="0.2"/>
    <row r="20392" customFormat="1" x14ac:dyDescent="0.2"/>
    <row r="20393" customFormat="1" x14ac:dyDescent="0.2"/>
    <row r="20394" customFormat="1" x14ac:dyDescent="0.2"/>
    <row r="20395" customFormat="1" x14ac:dyDescent="0.2"/>
    <row r="20396" customFormat="1" x14ac:dyDescent="0.2"/>
    <row r="20397" customFormat="1" x14ac:dyDescent="0.2"/>
    <row r="20398" customFormat="1" x14ac:dyDescent="0.2"/>
    <row r="20399" customFormat="1" x14ac:dyDescent="0.2"/>
    <row r="20400" customFormat="1" x14ac:dyDescent="0.2"/>
    <row r="20401" customFormat="1" x14ac:dyDescent="0.2"/>
    <row r="20402" customFormat="1" x14ac:dyDescent="0.2"/>
    <row r="20403" customFormat="1" x14ac:dyDescent="0.2"/>
    <row r="20404" customFormat="1" x14ac:dyDescent="0.2"/>
    <row r="20405" customFormat="1" x14ac:dyDescent="0.2"/>
    <row r="20406" customFormat="1" x14ac:dyDescent="0.2"/>
    <row r="20407" customFormat="1" x14ac:dyDescent="0.2"/>
    <row r="20408" customFormat="1" x14ac:dyDescent="0.2"/>
    <row r="20409" customFormat="1" x14ac:dyDescent="0.2"/>
    <row r="20410" customFormat="1" x14ac:dyDescent="0.2"/>
    <row r="20411" customFormat="1" x14ac:dyDescent="0.2"/>
    <row r="20412" customFormat="1" x14ac:dyDescent="0.2"/>
    <row r="20413" customFormat="1" x14ac:dyDescent="0.2"/>
    <row r="20414" customFormat="1" x14ac:dyDescent="0.2"/>
    <row r="20415" customFormat="1" x14ac:dyDescent="0.2"/>
    <row r="20416" customFormat="1" x14ac:dyDescent="0.2"/>
    <row r="20417" customFormat="1" x14ac:dyDescent="0.2"/>
    <row r="20418" customFormat="1" x14ac:dyDescent="0.2"/>
    <row r="20419" customFormat="1" x14ac:dyDescent="0.2"/>
    <row r="20420" customFormat="1" x14ac:dyDescent="0.2"/>
    <row r="20421" customFormat="1" x14ac:dyDescent="0.2"/>
    <row r="20422" customFormat="1" x14ac:dyDescent="0.2"/>
    <row r="20423" customFormat="1" x14ac:dyDescent="0.2"/>
    <row r="20424" customFormat="1" x14ac:dyDescent="0.2"/>
    <row r="20425" customFormat="1" x14ac:dyDescent="0.2"/>
    <row r="20426" customFormat="1" x14ac:dyDescent="0.2"/>
    <row r="20427" customFormat="1" x14ac:dyDescent="0.2"/>
    <row r="20428" customFormat="1" x14ac:dyDescent="0.2"/>
    <row r="20429" customFormat="1" x14ac:dyDescent="0.2"/>
    <row r="20430" customFormat="1" x14ac:dyDescent="0.2"/>
    <row r="20431" customFormat="1" x14ac:dyDescent="0.2"/>
    <row r="20432" customFormat="1" x14ac:dyDescent="0.2"/>
    <row r="20433" customFormat="1" x14ac:dyDescent="0.2"/>
    <row r="20434" customFormat="1" x14ac:dyDescent="0.2"/>
    <row r="20435" customFormat="1" x14ac:dyDescent="0.2"/>
    <row r="20436" customFormat="1" x14ac:dyDescent="0.2"/>
    <row r="20437" customFormat="1" x14ac:dyDescent="0.2"/>
    <row r="20438" customFormat="1" x14ac:dyDescent="0.2"/>
    <row r="20439" customFormat="1" x14ac:dyDescent="0.2"/>
    <row r="20440" customFormat="1" x14ac:dyDescent="0.2"/>
    <row r="20441" customFormat="1" x14ac:dyDescent="0.2"/>
    <row r="20442" customFormat="1" x14ac:dyDescent="0.2"/>
    <row r="20443" customFormat="1" x14ac:dyDescent="0.2"/>
    <row r="20444" customFormat="1" x14ac:dyDescent="0.2"/>
    <row r="20445" customFormat="1" x14ac:dyDescent="0.2"/>
    <row r="20446" customFormat="1" x14ac:dyDescent="0.2"/>
    <row r="20447" customFormat="1" x14ac:dyDescent="0.2"/>
    <row r="20448" customFormat="1" x14ac:dyDescent="0.2"/>
    <row r="20449" customFormat="1" x14ac:dyDescent="0.2"/>
    <row r="20450" customFormat="1" x14ac:dyDescent="0.2"/>
    <row r="20451" customFormat="1" x14ac:dyDescent="0.2"/>
    <row r="20452" customFormat="1" x14ac:dyDescent="0.2"/>
    <row r="20453" customFormat="1" x14ac:dyDescent="0.2"/>
    <row r="20454" customFormat="1" x14ac:dyDescent="0.2"/>
    <row r="20455" customFormat="1" x14ac:dyDescent="0.2"/>
    <row r="20456" customFormat="1" x14ac:dyDescent="0.2"/>
    <row r="20457" customFormat="1" x14ac:dyDescent="0.2"/>
    <row r="20458" customFormat="1" x14ac:dyDescent="0.2"/>
    <row r="20459" customFormat="1" x14ac:dyDescent="0.2"/>
    <row r="20460" customFormat="1" x14ac:dyDescent="0.2"/>
    <row r="20461" customFormat="1" x14ac:dyDescent="0.2"/>
    <row r="20462" customFormat="1" x14ac:dyDescent="0.2"/>
    <row r="20463" customFormat="1" x14ac:dyDescent="0.2"/>
    <row r="20464" customFormat="1" x14ac:dyDescent="0.2"/>
    <row r="20465" customFormat="1" x14ac:dyDescent="0.2"/>
    <row r="20466" customFormat="1" x14ac:dyDescent="0.2"/>
    <row r="20467" customFormat="1" x14ac:dyDescent="0.2"/>
    <row r="20468" customFormat="1" x14ac:dyDescent="0.2"/>
    <row r="20469" customFormat="1" x14ac:dyDescent="0.2"/>
    <row r="20470" customFormat="1" x14ac:dyDescent="0.2"/>
    <row r="20471" customFormat="1" x14ac:dyDescent="0.2"/>
    <row r="20472" customFormat="1" x14ac:dyDescent="0.2"/>
    <row r="20473" customFormat="1" x14ac:dyDescent="0.2"/>
    <row r="20474" customFormat="1" x14ac:dyDescent="0.2"/>
    <row r="20475" customFormat="1" x14ac:dyDescent="0.2"/>
    <row r="20476" customFormat="1" x14ac:dyDescent="0.2"/>
    <row r="20477" customFormat="1" x14ac:dyDescent="0.2"/>
    <row r="20478" customFormat="1" x14ac:dyDescent="0.2"/>
    <row r="20479" customFormat="1" x14ac:dyDescent="0.2"/>
    <row r="20480" customFormat="1" x14ac:dyDescent="0.2"/>
    <row r="20481" customFormat="1" x14ac:dyDescent="0.2"/>
    <row r="20482" customFormat="1" x14ac:dyDescent="0.2"/>
    <row r="20483" customFormat="1" x14ac:dyDescent="0.2"/>
    <row r="20484" customFormat="1" x14ac:dyDescent="0.2"/>
    <row r="20485" customFormat="1" x14ac:dyDescent="0.2"/>
    <row r="20486" customFormat="1" x14ac:dyDescent="0.2"/>
    <row r="20487" customFormat="1" x14ac:dyDescent="0.2"/>
    <row r="20488" customFormat="1" x14ac:dyDescent="0.2"/>
    <row r="20489" customFormat="1" x14ac:dyDescent="0.2"/>
    <row r="20490" customFormat="1" x14ac:dyDescent="0.2"/>
    <row r="20491" customFormat="1" x14ac:dyDescent="0.2"/>
    <row r="20492" customFormat="1" x14ac:dyDescent="0.2"/>
    <row r="20493" customFormat="1" x14ac:dyDescent="0.2"/>
    <row r="20494" customFormat="1" x14ac:dyDescent="0.2"/>
    <row r="20495" customFormat="1" x14ac:dyDescent="0.2"/>
    <row r="20496" customFormat="1" x14ac:dyDescent="0.2"/>
    <row r="20497" customFormat="1" x14ac:dyDescent="0.2"/>
    <row r="20498" customFormat="1" x14ac:dyDescent="0.2"/>
    <row r="20499" customFormat="1" x14ac:dyDescent="0.2"/>
    <row r="20500" customFormat="1" x14ac:dyDescent="0.2"/>
    <row r="20501" customFormat="1" x14ac:dyDescent="0.2"/>
    <row r="20502" customFormat="1" x14ac:dyDescent="0.2"/>
    <row r="20503" customFormat="1" x14ac:dyDescent="0.2"/>
    <row r="20504" customFormat="1" x14ac:dyDescent="0.2"/>
    <row r="20505" customFormat="1" x14ac:dyDescent="0.2"/>
    <row r="20506" customFormat="1" x14ac:dyDescent="0.2"/>
    <row r="20507" customFormat="1" x14ac:dyDescent="0.2"/>
    <row r="20508" customFormat="1" x14ac:dyDescent="0.2"/>
    <row r="20509" customFormat="1" x14ac:dyDescent="0.2"/>
    <row r="20510" customFormat="1" x14ac:dyDescent="0.2"/>
    <row r="20511" customFormat="1" x14ac:dyDescent="0.2"/>
    <row r="20512" customFormat="1" x14ac:dyDescent="0.2"/>
    <row r="20513" customFormat="1" x14ac:dyDescent="0.2"/>
    <row r="20514" customFormat="1" x14ac:dyDescent="0.2"/>
    <row r="20515" customFormat="1" x14ac:dyDescent="0.2"/>
    <row r="20516" customFormat="1" x14ac:dyDescent="0.2"/>
    <row r="20517" customFormat="1" x14ac:dyDescent="0.2"/>
    <row r="20518" customFormat="1" x14ac:dyDescent="0.2"/>
    <row r="20519" customFormat="1" x14ac:dyDescent="0.2"/>
    <row r="20520" customFormat="1" x14ac:dyDescent="0.2"/>
    <row r="20521" customFormat="1" x14ac:dyDescent="0.2"/>
    <row r="20522" customFormat="1" x14ac:dyDescent="0.2"/>
    <row r="20523" customFormat="1" x14ac:dyDescent="0.2"/>
    <row r="20524" customFormat="1" x14ac:dyDescent="0.2"/>
    <row r="20525" customFormat="1" x14ac:dyDescent="0.2"/>
    <row r="20526" customFormat="1" x14ac:dyDescent="0.2"/>
    <row r="20527" customFormat="1" x14ac:dyDescent="0.2"/>
    <row r="20528" customFormat="1" x14ac:dyDescent="0.2"/>
    <row r="20529" customFormat="1" x14ac:dyDescent="0.2"/>
    <row r="20530" customFormat="1" x14ac:dyDescent="0.2"/>
    <row r="20531" customFormat="1" x14ac:dyDescent="0.2"/>
    <row r="20532" customFormat="1" x14ac:dyDescent="0.2"/>
    <row r="20533" customFormat="1" x14ac:dyDescent="0.2"/>
    <row r="20534" customFormat="1" x14ac:dyDescent="0.2"/>
    <row r="20535" customFormat="1" x14ac:dyDescent="0.2"/>
    <row r="20536" customFormat="1" x14ac:dyDescent="0.2"/>
    <row r="20537" customFormat="1" x14ac:dyDescent="0.2"/>
    <row r="20538" customFormat="1" x14ac:dyDescent="0.2"/>
    <row r="20539" customFormat="1" x14ac:dyDescent="0.2"/>
    <row r="20540" customFormat="1" x14ac:dyDescent="0.2"/>
    <row r="20541" customFormat="1" x14ac:dyDescent="0.2"/>
    <row r="20542" customFormat="1" x14ac:dyDescent="0.2"/>
    <row r="20543" customFormat="1" x14ac:dyDescent="0.2"/>
    <row r="20544" customFormat="1" x14ac:dyDescent="0.2"/>
    <row r="20545" customFormat="1" x14ac:dyDescent="0.2"/>
    <row r="20546" customFormat="1" x14ac:dyDescent="0.2"/>
    <row r="20547" customFormat="1" x14ac:dyDescent="0.2"/>
    <row r="20548" customFormat="1" x14ac:dyDescent="0.2"/>
    <row r="20549" customFormat="1" x14ac:dyDescent="0.2"/>
    <row r="20550" customFormat="1" x14ac:dyDescent="0.2"/>
    <row r="20551" customFormat="1" x14ac:dyDescent="0.2"/>
    <row r="20552" customFormat="1" x14ac:dyDescent="0.2"/>
    <row r="20553" customFormat="1" x14ac:dyDescent="0.2"/>
    <row r="20554" customFormat="1" x14ac:dyDescent="0.2"/>
    <row r="20555" customFormat="1" x14ac:dyDescent="0.2"/>
    <row r="20556" customFormat="1" x14ac:dyDescent="0.2"/>
    <row r="20557" customFormat="1" x14ac:dyDescent="0.2"/>
    <row r="20558" customFormat="1" x14ac:dyDescent="0.2"/>
    <row r="20559" customFormat="1" x14ac:dyDescent="0.2"/>
    <row r="20560" customFormat="1" x14ac:dyDescent="0.2"/>
    <row r="20561" customFormat="1" x14ac:dyDescent="0.2"/>
    <row r="20562" customFormat="1" x14ac:dyDescent="0.2"/>
    <row r="20563" customFormat="1" x14ac:dyDescent="0.2"/>
    <row r="20564" customFormat="1" x14ac:dyDescent="0.2"/>
    <row r="20565" customFormat="1" x14ac:dyDescent="0.2"/>
    <row r="20566" customFormat="1" x14ac:dyDescent="0.2"/>
    <row r="20567" customFormat="1" x14ac:dyDescent="0.2"/>
    <row r="20568" customFormat="1" x14ac:dyDescent="0.2"/>
    <row r="20569" customFormat="1" x14ac:dyDescent="0.2"/>
    <row r="20570" customFormat="1" x14ac:dyDescent="0.2"/>
    <row r="20571" customFormat="1" x14ac:dyDescent="0.2"/>
    <row r="20572" customFormat="1" x14ac:dyDescent="0.2"/>
    <row r="20573" customFormat="1" x14ac:dyDescent="0.2"/>
    <row r="20574" customFormat="1" x14ac:dyDescent="0.2"/>
    <row r="20575" customFormat="1" x14ac:dyDescent="0.2"/>
    <row r="20576" customFormat="1" x14ac:dyDescent="0.2"/>
    <row r="20577" customFormat="1" x14ac:dyDescent="0.2"/>
    <row r="20578" customFormat="1" x14ac:dyDescent="0.2"/>
    <row r="20579" customFormat="1" x14ac:dyDescent="0.2"/>
    <row r="20580" customFormat="1" x14ac:dyDescent="0.2"/>
    <row r="20581" customFormat="1" x14ac:dyDescent="0.2"/>
    <row r="20582" customFormat="1" x14ac:dyDescent="0.2"/>
    <row r="20583" customFormat="1" x14ac:dyDescent="0.2"/>
    <row r="20584" customFormat="1" x14ac:dyDescent="0.2"/>
    <row r="20585" customFormat="1" x14ac:dyDescent="0.2"/>
    <row r="20586" customFormat="1" x14ac:dyDescent="0.2"/>
    <row r="20587" customFormat="1" x14ac:dyDescent="0.2"/>
    <row r="20588" customFormat="1" x14ac:dyDescent="0.2"/>
    <row r="20589" customFormat="1" x14ac:dyDescent="0.2"/>
    <row r="20590" customFormat="1" x14ac:dyDescent="0.2"/>
    <row r="20591" customFormat="1" x14ac:dyDescent="0.2"/>
    <row r="20592" customFormat="1" x14ac:dyDescent="0.2"/>
    <row r="20593" customFormat="1" x14ac:dyDescent="0.2"/>
    <row r="20594" customFormat="1" x14ac:dyDescent="0.2"/>
    <row r="20595" customFormat="1" x14ac:dyDescent="0.2"/>
    <row r="20596" customFormat="1" x14ac:dyDescent="0.2"/>
    <row r="20597" customFormat="1" x14ac:dyDescent="0.2"/>
    <row r="20598" customFormat="1" x14ac:dyDescent="0.2"/>
    <row r="20599" customFormat="1" x14ac:dyDescent="0.2"/>
    <row r="20600" customFormat="1" x14ac:dyDescent="0.2"/>
    <row r="20601" customFormat="1" x14ac:dyDescent="0.2"/>
    <row r="20602" customFormat="1" x14ac:dyDescent="0.2"/>
    <row r="20603" customFormat="1" x14ac:dyDescent="0.2"/>
    <row r="20604" customFormat="1" x14ac:dyDescent="0.2"/>
    <row r="20605" customFormat="1" x14ac:dyDescent="0.2"/>
    <row r="20606" customFormat="1" x14ac:dyDescent="0.2"/>
    <row r="20607" customFormat="1" x14ac:dyDescent="0.2"/>
    <row r="20608" customFormat="1" x14ac:dyDescent="0.2"/>
    <row r="20609" customFormat="1" x14ac:dyDescent="0.2"/>
    <row r="20610" customFormat="1" x14ac:dyDescent="0.2"/>
    <row r="20611" customFormat="1" x14ac:dyDescent="0.2"/>
    <row r="20612" customFormat="1" x14ac:dyDescent="0.2"/>
    <row r="20613" customFormat="1" x14ac:dyDescent="0.2"/>
    <row r="20614" customFormat="1" x14ac:dyDescent="0.2"/>
    <row r="20615" customFormat="1" x14ac:dyDescent="0.2"/>
    <row r="20616" customFormat="1" x14ac:dyDescent="0.2"/>
    <row r="20617" customFormat="1" x14ac:dyDescent="0.2"/>
    <row r="20618" customFormat="1" x14ac:dyDescent="0.2"/>
    <row r="20619" customFormat="1" x14ac:dyDescent="0.2"/>
    <row r="20620" customFormat="1" x14ac:dyDescent="0.2"/>
    <row r="20621" customFormat="1" x14ac:dyDescent="0.2"/>
    <row r="20622" customFormat="1" x14ac:dyDescent="0.2"/>
    <row r="20623" customFormat="1" x14ac:dyDescent="0.2"/>
    <row r="20624" customFormat="1" x14ac:dyDescent="0.2"/>
    <row r="20625" customFormat="1" x14ac:dyDescent="0.2"/>
    <row r="20626" customFormat="1" x14ac:dyDescent="0.2"/>
    <row r="20627" customFormat="1" x14ac:dyDescent="0.2"/>
    <row r="20628" customFormat="1" x14ac:dyDescent="0.2"/>
    <row r="20629" customFormat="1" x14ac:dyDescent="0.2"/>
    <row r="20630" customFormat="1" x14ac:dyDescent="0.2"/>
    <row r="20631" customFormat="1" x14ac:dyDescent="0.2"/>
    <row r="20632" customFormat="1" x14ac:dyDescent="0.2"/>
    <row r="20633" customFormat="1" x14ac:dyDescent="0.2"/>
    <row r="20634" customFormat="1" x14ac:dyDescent="0.2"/>
    <row r="20635" customFormat="1" x14ac:dyDescent="0.2"/>
    <row r="20636" customFormat="1" x14ac:dyDescent="0.2"/>
    <row r="20637" customFormat="1" x14ac:dyDescent="0.2"/>
    <row r="20638" customFormat="1" x14ac:dyDescent="0.2"/>
    <row r="20639" customFormat="1" x14ac:dyDescent="0.2"/>
    <row r="20640" customFormat="1" x14ac:dyDescent="0.2"/>
    <row r="20641" customFormat="1" x14ac:dyDescent="0.2"/>
    <row r="20642" customFormat="1" x14ac:dyDescent="0.2"/>
    <row r="20643" customFormat="1" x14ac:dyDescent="0.2"/>
    <row r="20644" customFormat="1" x14ac:dyDescent="0.2"/>
    <row r="20645" customFormat="1" x14ac:dyDescent="0.2"/>
    <row r="20646" customFormat="1" x14ac:dyDescent="0.2"/>
    <row r="20647" customFormat="1" x14ac:dyDescent="0.2"/>
    <row r="20648" customFormat="1" x14ac:dyDescent="0.2"/>
    <row r="20649" customFormat="1" x14ac:dyDescent="0.2"/>
    <row r="20650" customFormat="1" x14ac:dyDescent="0.2"/>
    <row r="20651" customFormat="1" x14ac:dyDescent="0.2"/>
    <row r="20652" customFormat="1" x14ac:dyDescent="0.2"/>
    <row r="20653" customFormat="1" x14ac:dyDescent="0.2"/>
    <row r="20654" customFormat="1" x14ac:dyDescent="0.2"/>
    <row r="20655" customFormat="1" x14ac:dyDescent="0.2"/>
    <row r="20656" customFormat="1" x14ac:dyDescent="0.2"/>
    <row r="20657" customFormat="1" x14ac:dyDescent="0.2"/>
    <row r="20658" customFormat="1" x14ac:dyDescent="0.2"/>
    <row r="20659" customFormat="1" x14ac:dyDescent="0.2"/>
    <row r="20660" customFormat="1" x14ac:dyDescent="0.2"/>
    <row r="20661" customFormat="1" x14ac:dyDescent="0.2"/>
    <row r="20662" customFormat="1" x14ac:dyDescent="0.2"/>
    <row r="20663" customFormat="1" x14ac:dyDescent="0.2"/>
    <row r="20664" customFormat="1" x14ac:dyDescent="0.2"/>
    <row r="20665" customFormat="1" x14ac:dyDescent="0.2"/>
    <row r="20666" customFormat="1" x14ac:dyDescent="0.2"/>
    <row r="20667" customFormat="1" x14ac:dyDescent="0.2"/>
    <row r="20668" customFormat="1" x14ac:dyDescent="0.2"/>
    <row r="20669" customFormat="1" x14ac:dyDescent="0.2"/>
    <row r="20670" customFormat="1" x14ac:dyDescent="0.2"/>
    <row r="20671" customFormat="1" x14ac:dyDescent="0.2"/>
    <row r="20672" customFormat="1" x14ac:dyDescent="0.2"/>
    <row r="20673" customFormat="1" x14ac:dyDescent="0.2"/>
    <row r="20674" customFormat="1" x14ac:dyDescent="0.2"/>
    <row r="20675" customFormat="1" x14ac:dyDescent="0.2"/>
    <row r="20676" customFormat="1" x14ac:dyDescent="0.2"/>
    <row r="20677" customFormat="1" x14ac:dyDescent="0.2"/>
    <row r="20678" customFormat="1" x14ac:dyDescent="0.2"/>
    <row r="20679" customFormat="1" x14ac:dyDescent="0.2"/>
    <row r="20680" customFormat="1" x14ac:dyDescent="0.2"/>
    <row r="20681" customFormat="1" x14ac:dyDescent="0.2"/>
    <row r="20682" customFormat="1" x14ac:dyDescent="0.2"/>
    <row r="20683" customFormat="1" x14ac:dyDescent="0.2"/>
    <row r="20684" customFormat="1" x14ac:dyDescent="0.2"/>
    <row r="20685" customFormat="1" x14ac:dyDescent="0.2"/>
    <row r="20686" customFormat="1" x14ac:dyDescent="0.2"/>
    <row r="20687" customFormat="1" x14ac:dyDescent="0.2"/>
    <row r="20688" customFormat="1" x14ac:dyDescent="0.2"/>
    <row r="20689" customFormat="1" x14ac:dyDescent="0.2"/>
    <row r="20690" customFormat="1" x14ac:dyDescent="0.2"/>
    <row r="20691" customFormat="1" x14ac:dyDescent="0.2"/>
    <row r="20692" customFormat="1" x14ac:dyDescent="0.2"/>
    <row r="20693" customFormat="1" x14ac:dyDescent="0.2"/>
    <row r="20694" customFormat="1" x14ac:dyDescent="0.2"/>
    <row r="20695" customFormat="1" x14ac:dyDescent="0.2"/>
    <row r="20696" customFormat="1" x14ac:dyDescent="0.2"/>
    <row r="20697" customFormat="1" x14ac:dyDescent="0.2"/>
    <row r="20698" customFormat="1" x14ac:dyDescent="0.2"/>
    <row r="20699" customFormat="1" x14ac:dyDescent="0.2"/>
    <row r="20700" customFormat="1" x14ac:dyDescent="0.2"/>
    <row r="20701" customFormat="1" x14ac:dyDescent="0.2"/>
    <row r="20702" customFormat="1" x14ac:dyDescent="0.2"/>
    <row r="20703" customFormat="1" x14ac:dyDescent="0.2"/>
    <row r="20704" customFormat="1" x14ac:dyDescent="0.2"/>
    <row r="20705" customFormat="1" x14ac:dyDescent="0.2"/>
    <row r="20706" customFormat="1" x14ac:dyDescent="0.2"/>
    <row r="20707" customFormat="1" x14ac:dyDescent="0.2"/>
    <row r="20708" customFormat="1" x14ac:dyDescent="0.2"/>
    <row r="20709" customFormat="1" x14ac:dyDescent="0.2"/>
    <row r="20710" customFormat="1" x14ac:dyDescent="0.2"/>
    <row r="20711" customFormat="1" x14ac:dyDescent="0.2"/>
    <row r="20712" customFormat="1" x14ac:dyDescent="0.2"/>
    <row r="20713" customFormat="1" x14ac:dyDescent="0.2"/>
    <row r="20714" customFormat="1" x14ac:dyDescent="0.2"/>
    <row r="20715" customFormat="1" x14ac:dyDescent="0.2"/>
    <row r="20716" customFormat="1" x14ac:dyDescent="0.2"/>
    <row r="20717" customFormat="1" x14ac:dyDescent="0.2"/>
    <row r="20718" customFormat="1" x14ac:dyDescent="0.2"/>
    <row r="20719" customFormat="1" x14ac:dyDescent="0.2"/>
    <row r="20720" customFormat="1" x14ac:dyDescent="0.2"/>
    <row r="20721" customFormat="1" x14ac:dyDescent="0.2"/>
    <row r="20722" customFormat="1" x14ac:dyDescent="0.2"/>
    <row r="20723" customFormat="1" x14ac:dyDescent="0.2"/>
    <row r="20724" customFormat="1" x14ac:dyDescent="0.2"/>
    <row r="20725" customFormat="1" x14ac:dyDescent="0.2"/>
    <row r="20726" customFormat="1" x14ac:dyDescent="0.2"/>
    <row r="20727" customFormat="1" x14ac:dyDescent="0.2"/>
    <row r="20728" customFormat="1" x14ac:dyDescent="0.2"/>
    <row r="20729" customFormat="1" x14ac:dyDescent="0.2"/>
    <row r="20730" customFormat="1" x14ac:dyDescent="0.2"/>
    <row r="20731" customFormat="1" x14ac:dyDescent="0.2"/>
    <row r="20732" customFormat="1" x14ac:dyDescent="0.2"/>
    <row r="20733" customFormat="1" x14ac:dyDescent="0.2"/>
    <row r="20734" customFormat="1" x14ac:dyDescent="0.2"/>
    <row r="20735" customFormat="1" x14ac:dyDescent="0.2"/>
    <row r="20736" customFormat="1" x14ac:dyDescent="0.2"/>
    <row r="20737" customFormat="1" x14ac:dyDescent="0.2"/>
    <row r="20738" customFormat="1" x14ac:dyDescent="0.2"/>
    <row r="20739" customFormat="1" x14ac:dyDescent="0.2"/>
    <row r="20740" customFormat="1" x14ac:dyDescent="0.2"/>
    <row r="20741" customFormat="1" x14ac:dyDescent="0.2"/>
    <row r="20742" customFormat="1" x14ac:dyDescent="0.2"/>
    <row r="20743" customFormat="1" x14ac:dyDescent="0.2"/>
    <row r="20744" customFormat="1" x14ac:dyDescent="0.2"/>
    <row r="20745" customFormat="1" x14ac:dyDescent="0.2"/>
    <row r="20746" customFormat="1" x14ac:dyDescent="0.2"/>
    <row r="20747" customFormat="1" x14ac:dyDescent="0.2"/>
    <row r="20748" customFormat="1" x14ac:dyDescent="0.2"/>
    <row r="20749" customFormat="1" x14ac:dyDescent="0.2"/>
    <row r="20750" customFormat="1" x14ac:dyDescent="0.2"/>
    <row r="20751" customFormat="1" x14ac:dyDescent="0.2"/>
    <row r="20752" customFormat="1" x14ac:dyDescent="0.2"/>
    <row r="20753" customFormat="1" x14ac:dyDescent="0.2"/>
    <row r="20754" customFormat="1" x14ac:dyDescent="0.2"/>
    <row r="20755" customFormat="1" x14ac:dyDescent="0.2"/>
    <row r="20756" customFormat="1" x14ac:dyDescent="0.2"/>
    <row r="20757" customFormat="1" x14ac:dyDescent="0.2"/>
    <row r="20758" customFormat="1" x14ac:dyDescent="0.2"/>
    <row r="20759" customFormat="1" x14ac:dyDescent="0.2"/>
    <row r="20760" customFormat="1" x14ac:dyDescent="0.2"/>
    <row r="20761" customFormat="1" x14ac:dyDescent="0.2"/>
    <row r="20762" customFormat="1" x14ac:dyDescent="0.2"/>
    <row r="20763" customFormat="1" x14ac:dyDescent="0.2"/>
    <row r="20764" customFormat="1" x14ac:dyDescent="0.2"/>
    <row r="20765" customFormat="1" x14ac:dyDescent="0.2"/>
    <row r="20766" customFormat="1" x14ac:dyDescent="0.2"/>
    <row r="20767" customFormat="1" x14ac:dyDescent="0.2"/>
    <row r="20768" customFormat="1" x14ac:dyDescent="0.2"/>
    <row r="20769" customFormat="1" x14ac:dyDescent="0.2"/>
    <row r="20770" customFormat="1" x14ac:dyDescent="0.2"/>
    <row r="20771" customFormat="1" x14ac:dyDescent="0.2"/>
    <row r="20772" customFormat="1" x14ac:dyDescent="0.2"/>
    <row r="20773" customFormat="1" x14ac:dyDescent="0.2"/>
    <row r="20774" customFormat="1" x14ac:dyDescent="0.2"/>
    <row r="20775" customFormat="1" x14ac:dyDescent="0.2"/>
    <row r="20776" customFormat="1" x14ac:dyDescent="0.2"/>
    <row r="20777" customFormat="1" x14ac:dyDescent="0.2"/>
    <row r="20778" customFormat="1" x14ac:dyDescent="0.2"/>
    <row r="20779" customFormat="1" x14ac:dyDescent="0.2"/>
    <row r="20780" customFormat="1" x14ac:dyDescent="0.2"/>
    <row r="20781" customFormat="1" x14ac:dyDescent="0.2"/>
    <row r="20782" customFormat="1" x14ac:dyDescent="0.2"/>
    <row r="20783" customFormat="1" x14ac:dyDescent="0.2"/>
    <row r="20784" customFormat="1" x14ac:dyDescent="0.2"/>
    <row r="20785" customFormat="1" x14ac:dyDescent="0.2"/>
    <row r="20786" customFormat="1" x14ac:dyDescent="0.2"/>
    <row r="20787" customFormat="1" x14ac:dyDescent="0.2"/>
    <row r="20788" customFormat="1" x14ac:dyDescent="0.2"/>
    <row r="20789" customFormat="1" x14ac:dyDescent="0.2"/>
    <row r="20790" customFormat="1" x14ac:dyDescent="0.2"/>
    <row r="20791" customFormat="1" x14ac:dyDescent="0.2"/>
    <row r="20792" customFormat="1" x14ac:dyDescent="0.2"/>
    <row r="20793" customFormat="1" x14ac:dyDescent="0.2"/>
    <row r="20794" customFormat="1" x14ac:dyDescent="0.2"/>
    <row r="20795" customFormat="1" x14ac:dyDescent="0.2"/>
    <row r="20796" customFormat="1" x14ac:dyDescent="0.2"/>
    <row r="20797" customFormat="1" x14ac:dyDescent="0.2"/>
    <row r="20798" customFormat="1" x14ac:dyDescent="0.2"/>
    <row r="20799" customFormat="1" x14ac:dyDescent="0.2"/>
    <row r="20800" customFormat="1" x14ac:dyDescent="0.2"/>
    <row r="20801" customFormat="1" x14ac:dyDescent="0.2"/>
    <row r="20802" customFormat="1" x14ac:dyDescent="0.2"/>
    <row r="20803" customFormat="1" x14ac:dyDescent="0.2"/>
    <row r="20804" customFormat="1" x14ac:dyDescent="0.2"/>
    <row r="20805" customFormat="1" x14ac:dyDescent="0.2"/>
    <row r="20806" customFormat="1" x14ac:dyDescent="0.2"/>
    <row r="20807" customFormat="1" x14ac:dyDescent="0.2"/>
    <row r="20808" customFormat="1" x14ac:dyDescent="0.2"/>
    <row r="20809" customFormat="1" x14ac:dyDescent="0.2"/>
    <row r="20810" customFormat="1" x14ac:dyDescent="0.2"/>
    <row r="20811" customFormat="1" x14ac:dyDescent="0.2"/>
    <row r="20812" customFormat="1" x14ac:dyDescent="0.2"/>
    <row r="20813" customFormat="1" x14ac:dyDescent="0.2"/>
    <row r="20814" customFormat="1" x14ac:dyDescent="0.2"/>
    <row r="20815" customFormat="1" x14ac:dyDescent="0.2"/>
    <row r="20816" customFormat="1" x14ac:dyDescent="0.2"/>
    <row r="20817" customFormat="1" x14ac:dyDescent="0.2"/>
    <row r="20818" customFormat="1" x14ac:dyDescent="0.2"/>
    <row r="20819" customFormat="1" x14ac:dyDescent="0.2"/>
    <row r="20820" customFormat="1" x14ac:dyDescent="0.2"/>
    <row r="20821" customFormat="1" x14ac:dyDescent="0.2"/>
    <row r="20822" customFormat="1" x14ac:dyDescent="0.2"/>
    <row r="20823" customFormat="1" x14ac:dyDescent="0.2"/>
    <row r="20824" customFormat="1" x14ac:dyDescent="0.2"/>
    <row r="20825" customFormat="1" x14ac:dyDescent="0.2"/>
    <row r="20826" customFormat="1" x14ac:dyDescent="0.2"/>
    <row r="20827" customFormat="1" x14ac:dyDescent="0.2"/>
    <row r="20828" customFormat="1" x14ac:dyDescent="0.2"/>
    <row r="20829" customFormat="1" x14ac:dyDescent="0.2"/>
    <row r="20830" customFormat="1" x14ac:dyDescent="0.2"/>
    <row r="20831" customFormat="1" x14ac:dyDescent="0.2"/>
    <row r="20832" customFormat="1" x14ac:dyDescent="0.2"/>
    <row r="20833" customFormat="1" x14ac:dyDescent="0.2"/>
    <row r="20834" customFormat="1" x14ac:dyDescent="0.2"/>
    <row r="20835" customFormat="1" x14ac:dyDescent="0.2"/>
    <row r="20836" customFormat="1" x14ac:dyDescent="0.2"/>
    <row r="20837" customFormat="1" x14ac:dyDescent="0.2"/>
    <row r="20838" customFormat="1" x14ac:dyDescent="0.2"/>
    <row r="20839" customFormat="1" x14ac:dyDescent="0.2"/>
    <row r="20840" customFormat="1" x14ac:dyDescent="0.2"/>
    <row r="20841" customFormat="1" x14ac:dyDescent="0.2"/>
    <row r="20842" customFormat="1" x14ac:dyDescent="0.2"/>
    <row r="20843" customFormat="1" x14ac:dyDescent="0.2"/>
    <row r="20844" customFormat="1" x14ac:dyDescent="0.2"/>
    <row r="20845" customFormat="1" x14ac:dyDescent="0.2"/>
    <row r="20846" customFormat="1" x14ac:dyDescent="0.2"/>
    <row r="20847" customFormat="1" x14ac:dyDescent="0.2"/>
    <row r="20848" customFormat="1" x14ac:dyDescent="0.2"/>
    <row r="20849" customFormat="1" x14ac:dyDescent="0.2"/>
    <row r="20850" customFormat="1" x14ac:dyDescent="0.2"/>
    <row r="20851" customFormat="1" x14ac:dyDescent="0.2"/>
    <row r="20852" customFormat="1" x14ac:dyDescent="0.2"/>
    <row r="20853" customFormat="1" x14ac:dyDescent="0.2"/>
    <row r="20854" customFormat="1" x14ac:dyDescent="0.2"/>
    <row r="20855" customFormat="1" x14ac:dyDescent="0.2"/>
    <row r="20856" customFormat="1" x14ac:dyDescent="0.2"/>
    <row r="20857" customFormat="1" x14ac:dyDescent="0.2"/>
    <row r="20858" customFormat="1" x14ac:dyDescent="0.2"/>
    <row r="20859" customFormat="1" x14ac:dyDescent="0.2"/>
    <row r="20860" customFormat="1" x14ac:dyDescent="0.2"/>
    <row r="20861" customFormat="1" x14ac:dyDescent="0.2"/>
    <row r="20862" customFormat="1" x14ac:dyDescent="0.2"/>
    <row r="20863" customFormat="1" x14ac:dyDescent="0.2"/>
    <row r="20864" customFormat="1" x14ac:dyDescent="0.2"/>
    <row r="20865" customFormat="1" x14ac:dyDescent="0.2"/>
    <row r="20866" customFormat="1" x14ac:dyDescent="0.2"/>
    <row r="20867" customFormat="1" x14ac:dyDescent="0.2"/>
    <row r="20868" customFormat="1" x14ac:dyDescent="0.2"/>
    <row r="20869" customFormat="1" x14ac:dyDescent="0.2"/>
    <row r="20870" customFormat="1" x14ac:dyDescent="0.2"/>
    <row r="20871" customFormat="1" x14ac:dyDescent="0.2"/>
    <row r="20872" customFormat="1" x14ac:dyDescent="0.2"/>
    <row r="20873" customFormat="1" x14ac:dyDescent="0.2"/>
    <row r="20874" customFormat="1" x14ac:dyDescent="0.2"/>
    <row r="20875" customFormat="1" x14ac:dyDescent="0.2"/>
    <row r="20876" customFormat="1" x14ac:dyDescent="0.2"/>
    <row r="20877" customFormat="1" x14ac:dyDescent="0.2"/>
    <row r="20878" customFormat="1" x14ac:dyDescent="0.2"/>
    <row r="20879" customFormat="1" x14ac:dyDescent="0.2"/>
    <row r="20880" customFormat="1" x14ac:dyDescent="0.2"/>
    <row r="20881" customFormat="1" x14ac:dyDescent="0.2"/>
    <row r="20882" customFormat="1" x14ac:dyDescent="0.2"/>
    <row r="20883" customFormat="1" x14ac:dyDescent="0.2"/>
    <row r="20884" customFormat="1" x14ac:dyDescent="0.2"/>
    <row r="20885" customFormat="1" x14ac:dyDescent="0.2"/>
    <row r="20886" customFormat="1" x14ac:dyDescent="0.2"/>
    <row r="20887" customFormat="1" x14ac:dyDescent="0.2"/>
    <row r="20888" customFormat="1" x14ac:dyDescent="0.2"/>
    <row r="20889" customFormat="1" x14ac:dyDescent="0.2"/>
    <row r="20890" customFormat="1" x14ac:dyDescent="0.2"/>
    <row r="20891" customFormat="1" x14ac:dyDescent="0.2"/>
    <row r="20892" customFormat="1" x14ac:dyDescent="0.2"/>
    <row r="20893" customFormat="1" x14ac:dyDescent="0.2"/>
    <row r="20894" customFormat="1" x14ac:dyDescent="0.2"/>
    <row r="20895" customFormat="1" x14ac:dyDescent="0.2"/>
    <row r="20896" customFormat="1" x14ac:dyDescent="0.2"/>
    <row r="20897" customFormat="1" x14ac:dyDescent="0.2"/>
    <row r="20898" customFormat="1" x14ac:dyDescent="0.2"/>
    <row r="20899" customFormat="1" x14ac:dyDescent="0.2"/>
    <row r="20900" customFormat="1" x14ac:dyDescent="0.2"/>
    <row r="20901" customFormat="1" x14ac:dyDescent="0.2"/>
    <row r="20902" customFormat="1" x14ac:dyDescent="0.2"/>
    <row r="20903" customFormat="1" x14ac:dyDescent="0.2"/>
    <row r="20904" customFormat="1" x14ac:dyDescent="0.2"/>
    <row r="20905" customFormat="1" x14ac:dyDescent="0.2"/>
    <row r="20906" customFormat="1" x14ac:dyDescent="0.2"/>
    <row r="20907" customFormat="1" x14ac:dyDescent="0.2"/>
    <row r="20908" customFormat="1" x14ac:dyDescent="0.2"/>
    <row r="20909" customFormat="1" x14ac:dyDescent="0.2"/>
    <row r="20910" customFormat="1" x14ac:dyDescent="0.2"/>
    <row r="20911" customFormat="1" x14ac:dyDescent="0.2"/>
    <row r="20912" customFormat="1" x14ac:dyDescent="0.2"/>
    <row r="20913" customFormat="1" x14ac:dyDescent="0.2"/>
    <row r="20914" customFormat="1" x14ac:dyDescent="0.2"/>
    <row r="20915" customFormat="1" x14ac:dyDescent="0.2"/>
    <row r="20916" customFormat="1" x14ac:dyDescent="0.2"/>
    <row r="20917" customFormat="1" x14ac:dyDescent="0.2"/>
    <row r="20918" customFormat="1" x14ac:dyDescent="0.2"/>
    <row r="20919" customFormat="1" x14ac:dyDescent="0.2"/>
    <row r="20920" customFormat="1" x14ac:dyDescent="0.2"/>
    <row r="20921" customFormat="1" x14ac:dyDescent="0.2"/>
    <row r="20922" customFormat="1" x14ac:dyDescent="0.2"/>
    <row r="20923" customFormat="1" x14ac:dyDescent="0.2"/>
    <row r="20924" customFormat="1" x14ac:dyDescent="0.2"/>
    <row r="20925" customFormat="1" x14ac:dyDescent="0.2"/>
    <row r="20926" customFormat="1" x14ac:dyDescent="0.2"/>
    <row r="20927" customFormat="1" x14ac:dyDescent="0.2"/>
    <row r="20928" customFormat="1" x14ac:dyDescent="0.2"/>
    <row r="20929" customFormat="1" x14ac:dyDescent="0.2"/>
    <row r="20930" customFormat="1" x14ac:dyDescent="0.2"/>
    <row r="20931" customFormat="1" x14ac:dyDescent="0.2"/>
    <row r="20932" customFormat="1" x14ac:dyDescent="0.2"/>
    <row r="20933" customFormat="1" x14ac:dyDescent="0.2"/>
    <row r="20934" customFormat="1" x14ac:dyDescent="0.2"/>
    <row r="20935" customFormat="1" x14ac:dyDescent="0.2"/>
    <row r="20936" customFormat="1" x14ac:dyDescent="0.2"/>
    <row r="20937" customFormat="1" x14ac:dyDescent="0.2"/>
    <row r="20938" customFormat="1" x14ac:dyDescent="0.2"/>
    <row r="20939" customFormat="1" x14ac:dyDescent="0.2"/>
    <row r="20940" customFormat="1" x14ac:dyDescent="0.2"/>
    <row r="20941" customFormat="1" x14ac:dyDescent="0.2"/>
    <row r="20942" customFormat="1" x14ac:dyDescent="0.2"/>
    <row r="20943" customFormat="1" x14ac:dyDescent="0.2"/>
    <row r="20944" customFormat="1" x14ac:dyDescent="0.2"/>
    <row r="20945" customFormat="1" x14ac:dyDescent="0.2"/>
    <row r="20946" customFormat="1" x14ac:dyDescent="0.2"/>
    <row r="20947" customFormat="1" x14ac:dyDescent="0.2"/>
    <row r="20948" customFormat="1" x14ac:dyDescent="0.2"/>
    <row r="20949" customFormat="1" x14ac:dyDescent="0.2"/>
    <row r="20950" customFormat="1" x14ac:dyDescent="0.2"/>
    <row r="20951" customFormat="1" x14ac:dyDescent="0.2"/>
    <row r="20952" customFormat="1" x14ac:dyDescent="0.2"/>
    <row r="20953" customFormat="1" x14ac:dyDescent="0.2"/>
    <row r="20954" customFormat="1" x14ac:dyDescent="0.2"/>
    <row r="20955" customFormat="1" x14ac:dyDescent="0.2"/>
    <row r="20956" customFormat="1" x14ac:dyDescent="0.2"/>
    <row r="20957" customFormat="1" x14ac:dyDescent="0.2"/>
    <row r="20958" customFormat="1" x14ac:dyDescent="0.2"/>
    <row r="20959" customFormat="1" x14ac:dyDescent="0.2"/>
    <row r="20960" customFormat="1" x14ac:dyDescent="0.2"/>
    <row r="20961" customFormat="1" x14ac:dyDescent="0.2"/>
    <row r="20962" customFormat="1" x14ac:dyDescent="0.2"/>
    <row r="20963" customFormat="1" x14ac:dyDescent="0.2"/>
    <row r="20964" customFormat="1" x14ac:dyDescent="0.2"/>
    <row r="20965" customFormat="1" x14ac:dyDescent="0.2"/>
    <row r="20966" customFormat="1" x14ac:dyDescent="0.2"/>
    <row r="20967" customFormat="1" x14ac:dyDescent="0.2"/>
    <row r="20968" customFormat="1" x14ac:dyDescent="0.2"/>
    <row r="20969" customFormat="1" x14ac:dyDescent="0.2"/>
    <row r="20970" customFormat="1" x14ac:dyDescent="0.2"/>
    <row r="20971" customFormat="1" x14ac:dyDescent="0.2"/>
    <row r="20972" customFormat="1" x14ac:dyDescent="0.2"/>
    <row r="20973" customFormat="1" x14ac:dyDescent="0.2"/>
    <row r="20974" customFormat="1" x14ac:dyDescent="0.2"/>
    <row r="20975" customFormat="1" x14ac:dyDescent="0.2"/>
    <row r="20976" customFormat="1" x14ac:dyDescent="0.2"/>
    <row r="20977" customFormat="1" x14ac:dyDescent="0.2"/>
    <row r="20978" customFormat="1" x14ac:dyDescent="0.2"/>
    <row r="20979" customFormat="1" x14ac:dyDescent="0.2"/>
    <row r="20980" customFormat="1" x14ac:dyDescent="0.2"/>
    <row r="20981" customFormat="1" x14ac:dyDescent="0.2"/>
    <row r="20982" customFormat="1" x14ac:dyDescent="0.2"/>
    <row r="20983" customFormat="1" x14ac:dyDescent="0.2"/>
    <row r="20984" customFormat="1" x14ac:dyDescent="0.2"/>
    <row r="20985" customFormat="1" x14ac:dyDescent="0.2"/>
    <row r="20986" customFormat="1" x14ac:dyDescent="0.2"/>
    <row r="20987" customFormat="1" x14ac:dyDescent="0.2"/>
    <row r="20988" customFormat="1" x14ac:dyDescent="0.2"/>
    <row r="20989" customFormat="1" x14ac:dyDescent="0.2"/>
    <row r="20990" customFormat="1" x14ac:dyDescent="0.2"/>
    <row r="20991" customFormat="1" x14ac:dyDescent="0.2"/>
    <row r="20992" customFormat="1" x14ac:dyDescent="0.2"/>
    <row r="20993" customFormat="1" x14ac:dyDescent="0.2"/>
    <row r="20994" customFormat="1" x14ac:dyDescent="0.2"/>
    <row r="20995" customFormat="1" x14ac:dyDescent="0.2"/>
    <row r="20996" customFormat="1" x14ac:dyDescent="0.2"/>
    <row r="20997" customFormat="1" x14ac:dyDescent="0.2"/>
    <row r="20998" customFormat="1" x14ac:dyDescent="0.2"/>
    <row r="20999" customFormat="1" x14ac:dyDescent="0.2"/>
    <row r="21000" customFormat="1" x14ac:dyDescent="0.2"/>
    <row r="21001" customFormat="1" x14ac:dyDescent="0.2"/>
    <row r="21002" customFormat="1" x14ac:dyDescent="0.2"/>
    <row r="21003" customFormat="1" x14ac:dyDescent="0.2"/>
    <row r="21004" customFormat="1" x14ac:dyDescent="0.2"/>
    <row r="21005" customFormat="1" x14ac:dyDescent="0.2"/>
    <row r="21006" customFormat="1" x14ac:dyDescent="0.2"/>
    <row r="21007" customFormat="1" x14ac:dyDescent="0.2"/>
    <row r="21008" customFormat="1" x14ac:dyDescent="0.2"/>
    <row r="21009" customFormat="1" x14ac:dyDescent="0.2"/>
    <row r="21010" customFormat="1" x14ac:dyDescent="0.2"/>
    <row r="21011" customFormat="1" x14ac:dyDescent="0.2"/>
    <row r="21012" customFormat="1" x14ac:dyDescent="0.2"/>
    <row r="21013" customFormat="1" x14ac:dyDescent="0.2"/>
    <row r="21014" customFormat="1" x14ac:dyDescent="0.2"/>
    <row r="21015" customFormat="1" x14ac:dyDescent="0.2"/>
    <row r="21016" customFormat="1" x14ac:dyDescent="0.2"/>
    <row r="21017" customFormat="1" x14ac:dyDescent="0.2"/>
    <row r="21018" customFormat="1" x14ac:dyDescent="0.2"/>
    <row r="21019" customFormat="1" x14ac:dyDescent="0.2"/>
    <row r="21020" customFormat="1" x14ac:dyDescent="0.2"/>
    <row r="21021" customFormat="1" x14ac:dyDescent="0.2"/>
    <row r="21022" customFormat="1" x14ac:dyDescent="0.2"/>
    <row r="21023" customFormat="1" x14ac:dyDescent="0.2"/>
    <row r="21024" customFormat="1" x14ac:dyDescent="0.2"/>
    <row r="21025" customFormat="1" x14ac:dyDescent="0.2"/>
    <row r="21026" customFormat="1" x14ac:dyDescent="0.2"/>
    <row r="21027" customFormat="1" x14ac:dyDescent="0.2"/>
    <row r="21028" customFormat="1" x14ac:dyDescent="0.2"/>
    <row r="21029" customFormat="1" x14ac:dyDescent="0.2"/>
    <row r="21030" customFormat="1" x14ac:dyDescent="0.2"/>
    <row r="21031" customFormat="1" x14ac:dyDescent="0.2"/>
    <row r="21032" customFormat="1" x14ac:dyDescent="0.2"/>
    <row r="21033" customFormat="1" x14ac:dyDescent="0.2"/>
    <row r="21034" customFormat="1" x14ac:dyDescent="0.2"/>
    <row r="21035" customFormat="1" x14ac:dyDescent="0.2"/>
    <row r="21036" customFormat="1" x14ac:dyDescent="0.2"/>
    <row r="21037" customFormat="1" x14ac:dyDescent="0.2"/>
    <row r="21038" customFormat="1" x14ac:dyDescent="0.2"/>
    <row r="21039" customFormat="1" x14ac:dyDescent="0.2"/>
    <row r="21040" customFormat="1" x14ac:dyDescent="0.2"/>
    <row r="21041" customFormat="1" x14ac:dyDescent="0.2"/>
    <row r="21042" customFormat="1" x14ac:dyDescent="0.2"/>
    <row r="21043" customFormat="1" x14ac:dyDescent="0.2"/>
    <row r="21044" customFormat="1" x14ac:dyDescent="0.2"/>
    <row r="21045" customFormat="1" x14ac:dyDescent="0.2"/>
    <row r="21046" customFormat="1" x14ac:dyDescent="0.2"/>
    <row r="21047" customFormat="1" x14ac:dyDescent="0.2"/>
    <row r="21048" customFormat="1" x14ac:dyDescent="0.2"/>
    <row r="21049" customFormat="1" x14ac:dyDescent="0.2"/>
    <row r="21050" customFormat="1" x14ac:dyDescent="0.2"/>
    <row r="21051" customFormat="1" x14ac:dyDescent="0.2"/>
    <row r="21052" customFormat="1" x14ac:dyDescent="0.2"/>
    <row r="21053" customFormat="1" x14ac:dyDescent="0.2"/>
    <row r="21054" customFormat="1" x14ac:dyDescent="0.2"/>
    <row r="21055" customFormat="1" x14ac:dyDescent="0.2"/>
    <row r="21056" customFormat="1" x14ac:dyDescent="0.2"/>
    <row r="21057" customFormat="1" x14ac:dyDescent="0.2"/>
    <row r="21058" customFormat="1" x14ac:dyDescent="0.2"/>
    <row r="21059" customFormat="1" x14ac:dyDescent="0.2"/>
    <row r="21060" customFormat="1" x14ac:dyDescent="0.2"/>
    <row r="21061" customFormat="1" x14ac:dyDescent="0.2"/>
    <row r="21062" customFormat="1" x14ac:dyDescent="0.2"/>
    <row r="21063" customFormat="1" x14ac:dyDescent="0.2"/>
    <row r="21064" customFormat="1" x14ac:dyDescent="0.2"/>
    <row r="21065" customFormat="1" x14ac:dyDescent="0.2"/>
    <row r="21066" customFormat="1" x14ac:dyDescent="0.2"/>
    <row r="21067" customFormat="1" x14ac:dyDescent="0.2"/>
    <row r="21068" customFormat="1" x14ac:dyDescent="0.2"/>
    <row r="21069" customFormat="1" x14ac:dyDescent="0.2"/>
    <row r="21070" customFormat="1" x14ac:dyDescent="0.2"/>
    <row r="21071" customFormat="1" x14ac:dyDescent="0.2"/>
    <row r="21072" customFormat="1" x14ac:dyDescent="0.2"/>
    <row r="21073" customFormat="1" x14ac:dyDescent="0.2"/>
    <row r="21074" customFormat="1" x14ac:dyDescent="0.2"/>
    <row r="21075" customFormat="1" x14ac:dyDescent="0.2"/>
    <row r="21076" customFormat="1" x14ac:dyDescent="0.2"/>
    <row r="21077" customFormat="1" x14ac:dyDescent="0.2"/>
    <row r="21078" customFormat="1" x14ac:dyDescent="0.2"/>
    <row r="21079" customFormat="1" x14ac:dyDescent="0.2"/>
    <row r="21080" customFormat="1" x14ac:dyDescent="0.2"/>
    <row r="21081" customFormat="1" x14ac:dyDescent="0.2"/>
    <row r="21082" customFormat="1" x14ac:dyDescent="0.2"/>
    <row r="21083" customFormat="1" x14ac:dyDescent="0.2"/>
    <row r="21084" customFormat="1" x14ac:dyDescent="0.2"/>
    <row r="21085" customFormat="1" x14ac:dyDescent="0.2"/>
    <row r="21086" customFormat="1" x14ac:dyDescent="0.2"/>
    <row r="21087" customFormat="1" x14ac:dyDescent="0.2"/>
    <row r="21088" customFormat="1" x14ac:dyDescent="0.2"/>
    <row r="21089" customFormat="1" x14ac:dyDescent="0.2"/>
    <row r="21090" customFormat="1" x14ac:dyDescent="0.2"/>
    <row r="21091" customFormat="1" x14ac:dyDescent="0.2"/>
    <row r="21092" customFormat="1" x14ac:dyDescent="0.2"/>
    <row r="21093" customFormat="1" x14ac:dyDescent="0.2"/>
    <row r="21094" customFormat="1" x14ac:dyDescent="0.2"/>
    <row r="21095" customFormat="1" x14ac:dyDescent="0.2"/>
    <row r="21096" customFormat="1" x14ac:dyDescent="0.2"/>
    <row r="21097" customFormat="1" x14ac:dyDescent="0.2"/>
    <row r="21098" customFormat="1" x14ac:dyDescent="0.2"/>
    <row r="21099" customFormat="1" x14ac:dyDescent="0.2"/>
    <row r="21100" customFormat="1" x14ac:dyDescent="0.2"/>
    <row r="21101" customFormat="1" x14ac:dyDescent="0.2"/>
    <row r="21102" customFormat="1" x14ac:dyDescent="0.2"/>
    <row r="21103" customFormat="1" x14ac:dyDescent="0.2"/>
    <row r="21104" customFormat="1" x14ac:dyDescent="0.2"/>
    <row r="21105" customFormat="1" x14ac:dyDescent="0.2"/>
    <row r="21106" customFormat="1" x14ac:dyDescent="0.2"/>
    <row r="21107" customFormat="1" x14ac:dyDescent="0.2"/>
    <row r="21108" customFormat="1" x14ac:dyDescent="0.2"/>
    <row r="21109" customFormat="1" x14ac:dyDescent="0.2"/>
    <row r="21110" customFormat="1" x14ac:dyDescent="0.2"/>
    <row r="21111" customFormat="1" x14ac:dyDescent="0.2"/>
    <row r="21112" customFormat="1" x14ac:dyDescent="0.2"/>
    <row r="21113" customFormat="1" x14ac:dyDescent="0.2"/>
    <row r="21114" customFormat="1" x14ac:dyDescent="0.2"/>
    <row r="21115" customFormat="1" x14ac:dyDescent="0.2"/>
    <row r="21116" customFormat="1" x14ac:dyDescent="0.2"/>
    <row r="21117" customFormat="1" x14ac:dyDescent="0.2"/>
    <row r="21118" customFormat="1" x14ac:dyDescent="0.2"/>
    <row r="21119" customFormat="1" x14ac:dyDescent="0.2"/>
    <row r="21120" customFormat="1" x14ac:dyDescent="0.2"/>
    <row r="21121" customFormat="1" x14ac:dyDescent="0.2"/>
    <row r="21122" customFormat="1" x14ac:dyDescent="0.2"/>
    <row r="21123" customFormat="1" x14ac:dyDescent="0.2"/>
    <row r="21124" customFormat="1" x14ac:dyDescent="0.2"/>
    <row r="21125" customFormat="1" x14ac:dyDescent="0.2"/>
    <row r="21126" customFormat="1" x14ac:dyDescent="0.2"/>
    <row r="21127" customFormat="1" x14ac:dyDescent="0.2"/>
    <row r="21128" customFormat="1" x14ac:dyDescent="0.2"/>
    <row r="21129" customFormat="1" x14ac:dyDescent="0.2"/>
    <row r="21130" customFormat="1" x14ac:dyDescent="0.2"/>
    <row r="21131" customFormat="1" x14ac:dyDescent="0.2"/>
    <row r="21132" customFormat="1" x14ac:dyDescent="0.2"/>
    <row r="21133" customFormat="1" x14ac:dyDescent="0.2"/>
    <row r="21134" customFormat="1" x14ac:dyDescent="0.2"/>
    <row r="21135" customFormat="1" x14ac:dyDescent="0.2"/>
    <row r="21136" customFormat="1" x14ac:dyDescent="0.2"/>
    <row r="21137" customFormat="1" x14ac:dyDescent="0.2"/>
    <row r="21138" customFormat="1" x14ac:dyDescent="0.2"/>
    <row r="21139" customFormat="1" x14ac:dyDescent="0.2"/>
    <row r="21140" customFormat="1" x14ac:dyDescent="0.2"/>
    <row r="21141" customFormat="1" x14ac:dyDescent="0.2"/>
    <row r="21142" customFormat="1" x14ac:dyDescent="0.2"/>
    <row r="21143" customFormat="1" x14ac:dyDescent="0.2"/>
    <row r="21144" customFormat="1" x14ac:dyDescent="0.2"/>
    <row r="21145" customFormat="1" x14ac:dyDescent="0.2"/>
    <row r="21146" customFormat="1" x14ac:dyDescent="0.2"/>
    <row r="21147" customFormat="1" x14ac:dyDescent="0.2"/>
    <row r="21148" customFormat="1" x14ac:dyDescent="0.2"/>
    <row r="21149" customFormat="1" x14ac:dyDescent="0.2"/>
    <row r="21150" customFormat="1" x14ac:dyDescent="0.2"/>
    <row r="21151" customFormat="1" x14ac:dyDescent="0.2"/>
    <row r="21152" customFormat="1" x14ac:dyDescent="0.2"/>
    <row r="21153" customFormat="1" x14ac:dyDescent="0.2"/>
    <row r="21154" customFormat="1" x14ac:dyDescent="0.2"/>
    <row r="21155" customFormat="1" x14ac:dyDescent="0.2"/>
    <row r="21156" customFormat="1" x14ac:dyDescent="0.2"/>
    <row r="21157" customFormat="1" x14ac:dyDescent="0.2"/>
    <row r="21158" customFormat="1" x14ac:dyDescent="0.2"/>
    <row r="21159" customFormat="1" x14ac:dyDescent="0.2"/>
    <row r="21160" customFormat="1" x14ac:dyDescent="0.2"/>
    <row r="21161" customFormat="1" x14ac:dyDescent="0.2"/>
    <row r="21162" customFormat="1" x14ac:dyDescent="0.2"/>
    <row r="21163" customFormat="1" x14ac:dyDescent="0.2"/>
    <row r="21164" customFormat="1" x14ac:dyDescent="0.2"/>
    <row r="21165" customFormat="1" x14ac:dyDescent="0.2"/>
    <row r="21166" customFormat="1" x14ac:dyDescent="0.2"/>
    <row r="21167" customFormat="1" x14ac:dyDescent="0.2"/>
    <row r="21168" customFormat="1" x14ac:dyDescent="0.2"/>
    <row r="21169" customFormat="1" x14ac:dyDescent="0.2"/>
    <row r="21170" customFormat="1" x14ac:dyDescent="0.2"/>
    <row r="21171" customFormat="1" x14ac:dyDescent="0.2"/>
    <row r="21172" customFormat="1" x14ac:dyDescent="0.2"/>
    <row r="21173" customFormat="1" x14ac:dyDescent="0.2"/>
    <row r="21174" customFormat="1" x14ac:dyDescent="0.2"/>
    <row r="21175" customFormat="1" x14ac:dyDescent="0.2"/>
    <row r="21176" customFormat="1" x14ac:dyDescent="0.2"/>
    <row r="21177" customFormat="1" x14ac:dyDescent="0.2"/>
    <row r="21178" customFormat="1" x14ac:dyDescent="0.2"/>
    <row r="21179" customFormat="1" x14ac:dyDescent="0.2"/>
    <row r="21180" customFormat="1" x14ac:dyDescent="0.2"/>
    <row r="21181" customFormat="1" x14ac:dyDescent="0.2"/>
    <row r="21182" customFormat="1" x14ac:dyDescent="0.2"/>
    <row r="21183" customFormat="1" x14ac:dyDescent="0.2"/>
    <row r="21184" customFormat="1" x14ac:dyDescent="0.2"/>
    <row r="21185" customFormat="1" x14ac:dyDescent="0.2"/>
    <row r="21186" customFormat="1" x14ac:dyDescent="0.2"/>
    <row r="21187" customFormat="1" x14ac:dyDescent="0.2"/>
    <row r="21188" customFormat="1" x14ac:dyDescent="0.2"/>
    <row r="21189" customFormat="1" x14ac:dyDescent="0.2"/>
    <row r="21190" customFormat="1" x14ac:dyDescent="0.2"/>
    <row r="21191" customFormat="1" x14ac:dyDescent="0.2"/>
    <row r="21192" customFormat="1" x14ac:dyDescent="0.2"/>
    <row r="21193" customFormat="1" x14ac:dyDescent="0.2"/>
    <row r="21194" customFormat="1" x14ac:dyDescent="0.2"/>
    <row r="21195" customFormat="1" x14ac:dyDescent="0.2"/>
    <row r="21196" customFormat="1" x14ac:dyDescent="0.2"/>
    <row r="21197" customFormat="1" x14ac:dyDescent="0.2"/>
    <row r="21198" customFormat="1" x14ac:dyDescent="0.2"/>
    <row r="21199" customFormat="1" x14ac:dyDescent="0.2"/>
    <row r="21200" customFormat="1" x14ac:dyDescent="0.2"/>
    <row r="21201" customFormat="1" x14ac:dyDescent="0.2"/>
    <row r="21202" customFormat="1" x14ac:dyDescent="0.2"/>
    <row r="21203" customFormat="1" x14ac:dyDescent="0.2"/>
    <row r="21204" customFormat="1" x14ac:dyDescent="0.2"/>
    <row r="21205" customFormat="1" x14ac:dyDescent="0.2"/>
    <row r="21206" customFormat="1" x14ac:dyDescent="0.2"/>
    <row r="21207" customFormat="1" x14ac:dyDescent="0.2"/>
    <row r="21208" customFormat="1" x14ac:dyDescent="0.2"/>
    <row r="21209" customFormat="1" x14ac:dyDescent="0.2"/>
    <row r="21210" customFormat="1" x14ac:dyDescent="0.2"/>
    <row r="21211" customFormat="1" x14ac:dyDescent="0.2"/>
    <row r="21212" customFormat="1" x14ac:dyDescent="0.2"/>
    <row r="21213" customFormat="1" x14ac:dyDescent="0.2"/>
    <row r="21214" customFormat="1" x14ac:dyDescent="0.2"/>
    <row r="21215" customFormat="1" x14ac:dyDescent="0.2"/>
    <row r="21216" customFormat="1" x14ac:dyDescent="0.2"/>
    <row r="21217" customFormat="1" x14ac:dyDescent="0.2"/>
    <row r="21218" customFormat="1" x14ac:dyDescent="0.2"/>
    <row r="21219" customFormat="1" x14ac:dyDescent="0.2"/>
    <row r="21220" customFormat="1" x14ac:dyDescent="0.2"/>
    <row r="21221" customFormat="1" x14ac:dyDescent="0.2"/>
    <row r="21222" customFormat="1" x14ac:dyDescent="0.2"/>
    <row r="21223" customFormat="1" x14ac:dyDescent="0.2"/>
    <row r="21224" customFormat="1" x14ac:dyDescent="0.2"/>
    <row r="21225" customFormat="1" x14ac:dyDescent="0.2"/>
    <row r="21226" customFormat="1" x14ac:dyDescent="0.2"/>
    <row r="21227" customFormat="1" x14ac:dyDescent="0.2"/>
    <row r="21228" customFormat="1" x14ac:dyDescent="0.2"/>
    <row r="21229" customFormat="1" x14ac:dyDescent="0.2"/>
    <row r="21230" customFormat="1" x14ac:dyDescent="0.2"/>
    <row r="21231" customFormat="1" x14ac:dyDescent="0.2"/>
    <row r="21232" customFormat="1" x14ac:dyDescent="0.2"/>
    <row r="21233" customFormat="1" x14ac:dyDescent="0.2"/>
    <row r="21234" customFormat="1" x14ac:dyDescent="0.2"/>
    <row r="21235" customFormat="1" x14ac:dyDescent="0.2"/>
    <row r="21236" customFormat="1" x14ac:dyDescent="0.2"/>
    <row r="21237" customFormat="1" x14ac:dyDescent="0.2"/>
    <row r="21238" customFormat="1" x14ac:dyDescent="0.2"/>
    <row r="21239" customFormat="1" x14ac:dyDescent="0.2"/>
    <row r="21240" customFormat="1" x14ac:dyDescent="0.2"/>
    <row r="21241" customFormat="1" x14ac:dyDescent="0.2"/>
    <row r="21242" customFormat="1" x14ac:dyDescent="0.2"/>
    <row r="21243" customFormat="1" x14ac:dyDescent="0.2"/>
    <row r="21244" customFormat="1" x14ac:dyDescent="0.2"/>
    <row r="21245" customFormat="1" x14ac:dyDescent="0.2"/>
    <row r="21246" customFormat="1" x14ac:dyDescent="0.2"/>
    <row r="21247" customFormat="1" x14ac:dyDescent="0.2"/>
    <row r="21248" customFormat="1" x14ac:dyDescent="0.2"/>
    <row r="21249" customFormat="1" x14ac:dyDescent="0.2"/>
    <row r="21250" customFormat="1" x14ac:dyDescent="0.2"/>
    <row r="21251" customFormat="1" x14ac:dyDescent="0.2"/>
    <row r="21252" customFormat="1" x14ac:dyDescent="0.2"/>
    <row r="21253" customFormat="1" x14ac:dyDescent="0.2"/>
    <row r="21254" customFormat="1" x14ac:dyDescent="0.2"/>
    <row r="21255" customFormat="1" x14ac:dyDescent="0.2"/>
    <row r="21256" customFormat="1" x14ac:dyDescent="0.2"/>
    <row r="21257" customFormat="1" x14ac:dyDescent="0.2"/>
    <row r="21258" customFormat="1" x14ac:dyDescent="0.2"/>
    <row r="21259" customFormat="1" x14ac:dyDescent="0.2"/>
    <row r="21260" customFormat="1" x14ac:dyDescent="0.2"/>
    <row r="21261" customFormat="1" x14ac:dyDescent="0.2"/>
    <row r="21262" customFormat="1" x14ac:dyDescent="0.2"/>
    <row r="21263" customFormat="1" x14ac:dyDescent="0.2"/>
    <row r="21264" customFormat="1" x14ac:dyDescent="0.2"/>
    <row r="21265" customFormat="1" x14ac:dyDescent="0.2"/>
    <row r="21266" customFormat="1" x14ac:dyDescent="0.2"/>
    <row r="21267" customFormat="1" x14ac:dyDescent="0.2"/>
    <row r="21268" customFormat="1" x14ac:dyDescent="0.2"/>
    <row r="21269" customFormat="1" x14ac:dyDescent="0.2"/>
    <row r="21270" customFormat="1" x14ac:dyDescent="0.2"/>
    <row r="21271" customFormat="1" x14ac:dyDescent="0.2"/>
    <row r="21272" customFormat="1" x14ac:dyDescent="0.2"/>
    <row r="21273" customFormat="1" x14ac:dyDescent="0.2"/>
    <row r="21274" customFormat="1" x14ac:dyDescent="0.2"/>
    <row r="21275" customFormat="1" x14ac:dyDescent="0.2"/>
    <row r="21276" customFormat="1" x14ac:dyDescent="0.2"/>
    <row r="21277" customFormat="1" x14ac:dyDescent="0.2"/>
    <row r="21278" customFormat="1" x14ac:dyDescent="0.2"/>
    <row r="21279" customFormat="1" x14ac:dyDescent="0.2"/>
    <row r="21280" customFormat="1" x14ac:dyDescent="0.2"/>
    <row r="21281" customFormat="1" x14ac:dyDescent="0.2"/>
    <row r="21282" customFormat="1" x14ac:dyDescent="0.2"/>
    <row r="21283" customFormat="1" x14ac:dyDescent="0.2"/>
    <row r="21284" customFormat="1" x14ac:dyDescent="0.2"/>
    <row r="21285" customFormat="1" x14ac:dyDescent="0.2"/>
    <row r="21286" customFormat="1" x14ac:dyDescent="0.2"/>
    <row r="21287" customFormat="1" x14ac:dyDescent="0.2"/>
    <row r="21288" customFormat="1" x14ac:dyDescent="0.2"/>
    <row r="21289" customFormat="1" x14ac:dyDescent="0.2"/>
    <row r="21290" customFormat="1" x14ac:dyDescent="0.2"/>
    <row r="21291" customFormat="1" x14ac:dyDescent="0.2"/>
    <row r="21292" customFormat="1" x14ac:dyDescent="0.2"/>
    <row r="21293" customFormat="1" x14ac:dyDescent="0.2"/>
    <row r="21294" customFormat="1" x14ac:dyDescent="0.2"/>
    <row r="21295" customFormat="1" x14ac:dyDescent="0.2"/>
    <row r="21296" customFormat="1" x14ac:dyDescent="0.2"/>
    <row r="21297" customFormat="1" x14ac:dyDescent="0.2"/>
    <row r="21298" customFormat="1" x14ac:dyDescent="0.2"/>
    <row r="21299" customFormat="1" x14ac:dyDescent="0.2"/>
    <row r="21300" customFormat="1" x14ac:dyDescent="0.2"/>
    <row r="21301" customFormat="1" x14ac:dyDescent="0.2"/>
    <row r="21302" customFormat="1" x14ac:dyDescent="0.2"/>
    <row r="21303" customFormat="1" x14ac:dyDescent="0.2"/>
    <row r="21304" customFormat="1" x14ac:dyDescent="0.2"/>
    <row r="21305" customFormat="1" x14ac:dyDescent="0.2"/>
    <row r="21306" customFormat="1" x14ac:dyDescent="0.2"/>
    <row r="21307" customFormat="1" x14ac:dyDescent="0.2"/>
    <row r="21308" customFormat="1" x14ac:dyDescent="0.2"/>
    <row r="21309" customFormat="1" x14ac:dyDescent="0.2"/>
    <row r="21310" customFormat="1" x14ac:dyDescent="0.2"/>
    <row r="21311" customFormat="1" x14ac:dyDescent="0.2"/>
    <row r="21312" customFormat="1" x14ac:dyDescent="0.2"/>
    <row r="21313" customFormat="1" x14ac:dyDescent="0.2"/>
    <row r="21314" customFormat="1" x14ac:dyDescent="0.2"/>
    <row r="21315" customFormat="1" x14ac:dyDescent="0.2"/>
    <row r="21316" customFormat="1" x14ac:dyDescent="0.2"/>
    <row r="21317" customFormat="1" x14ac:dyDescent="0.2"/>
    <row r="21318" customFormat="1" x14ac:dyDescent="0.2"/>
    <row r="21319" customFormat="1" x14ac:dyDescent="0.2"/>
    <row r="21320" customFormat="1" x14ac:dyDescent="0.2"/>
    <row r="21321" customFormat="1" x14ac:dyDescent="0.2"/>
    <row r="21322" customFormat="1" x14ac:dyDescent="0.2"/>
    <row r="21323" customFormat="1" x14ac:dyDescent="0.2"/>
    <row r="21324" customFormat="1" x14ac:dyDescent="0.2"/>
    <row r="21325" customFormat="1" x14ac:dyDescent="0.2"/>
    <row r="21326" customFormat="1" x14ac:dyDescent="0.2"/>
    <row r="21327" customFormat="1" x14ac:dyDescent="0.2"/>
    <row r="21328" customFormat="1" x14ac:dyDescent="0.2"/>
    <row r="21329" customFormat="1" x14ac:dyDescent="0.2"/>
    <row r="21330" customFormat="1" x14ac:dyDescent="0.2"/>
    <row r="21331" customFormat="1" x14ac:dyDescent="0.2"/>
    <row r="21332" customFormat="1" x14ac:dyDescent="0.2"/>
    <row r="21333" customFormat="1" x14ac:dyDescent="0.2"/>
    <row r="21334" customFormat="1" x14ac:dyDescent="0.2"/>
    <row r="21335" customFormat="1" x14ac:dyDescent="0.2"/>
    <row r="21336" customFormat="1" x14ac:dyDescent="0.2"/>
    <row r="21337" customFormat="1" x14ac:dyDescent="0.2"/>
    <row r="21338" customFormat="1" x14ac:dyDescent="0.2"/>
    <row r="21339" customFormat="1" x14ac:dyDescent="0.2"/>
    <row r="21340" customFormat="1" x14ac:dyDescent="0.2"/>
    <row r="21341" customFormat="1" x14ac:dyDescent="0.2"/>
    <row r="21342" customFormat="1" x14ac:dyDescent="0.2"/>
    <row r="21343" customFormat="1" x14ac:dyDescent="0.2"/>
    <row r="21344" customFormat="1" x14ac:dyDescent="0.2"/>
    <row r="21345" customFormat="1" x14ac:dyDescent="0.2"/>
    <row r="21346" customFormat="1" x14ac:dyDescent="0.2"/>
    <row r="21347" customFormat="1" x14ac:dyDescent="0.2"/>
    <row r="21348" customFormat="1" x14ac:dyDescent="0.2"/>
    <row r="21349" customFormat="1" x14ac:dyDescent="0.2"/>
    <row r="21350" customFormat="1" x14ac:dyDescent="0.2"/>
    <row r="21351" customFormat="1" x14ac:dyDescent="0.2"/>
    <row r="21352" customFormat="1" x14ac:dyDescent="0.2"/>
    <row r="21353" customFormat="1" x14ac:dyDescent="0.2"/>
    <row r="21354" customFormat="1" x14ac:dyDescent="0.2"/>
    <row r="21355" customFormat="1" x14ac:dyDescent="0.2"/>
    <row r="21356" customFormat="1" x14ac:dyDescent="0.2"/>
    <row r="21357" customFormat="1" x14ac:dyDescent="0.2"/>
    <row r="21358" customFormat="1" x14ac:dyDescent="0.2"/>
    <row r="21359" customFormat="1" x14ac:dyDescent="0.2"/>
    <row r="21360" customFormat="1" x14ac:dyDescent="0.2"/>
    <row r="21361" customFormat="1" x14ac:dyDescent="0.2"/>
    <row r="21362" customFormat="1" x14ac:dyDescent="0.2"/>
    <row r="21363" customFormat="1" x14ac:dyDescent="0.2"/>
    <row r="21364" customFormat="1" x14ac:dyDescent="0.2"/>
    <row r="21365" customFormat="1" x14ac:dyDescent="0.2"/>
    <row r="21366" customFormat="1" x14ac:dyDescent="0.2"/>
    <row r="21367" customFormat="1" x14ac:dyDescent="0.2"/>
    <row r="21368" customFormat="1" x14ac:dyDescent="0.2"/>
    <row r="21369" customFormat="1" x14ac:dyDescent="0.2"/>
    <row r="21370" customFormat="1" x14ac:dyDescent="0.2"/>
    <row r="21371" customFormat="1" x14ac:dyDescent="0.2"/>
    <row r="21372" customFormat="1" x14ac:dyDescent="0.2"/>
    <row r="21373" customFormat="1" x14ac:dyDescent="0.2"/>
    <row r="21374" customFormat="1" x14ac:dyDescent="0.2"/>
    <row r="21375" customFormat="1" x14ac:dyDescent="0.2"/>
    <row r="21376" customFormat="1" x14ac:dyDescent="0.2"/>
    <row r="21377" customFormat="1" x14ac:dyDescent="0.2"/>
    <row r="21378" customFormat="1" x14ac:dyDescent="0.2"/>
    <row r="21379" customFormat="1" x14ac:dyDescent="0.2"/>
    <row r="21380" customFormat="1" x14ac:dyDescent="0.2"/>
    <row r="21381" customFormat="1" x14ac:dyDescent="0.2"/>
    <row r="21382" customFormat="1" x14ac:dyDescent="0.2"/>
    <row r="21383" customFormat="1" x14ac:dyDescent="0.2"/>
    <row r="21384" customFormat="1" x14ac:dyDescent="0.2"/>
    <row r="21385" customFormat="1" x14ac:dyDescent="0.2"/>
    <row r="21386" customFormat="1" x14ac:dyDescent="0.2"/>
    <row r="21387" customFormat="1" x14ac:dyDescent="0.2"/>
    <row r="21388" customFormat="1" x14ac:dyDescent="0.2"/>
    <row r="21389" customFormat="1" x14ac:dyDescent="0.2"/>
    <row r="21390" customFormat="1" x14ac:dyDescent="0.2"/>
    <row r="21391" customFormat="1" x14ac:dyDescent="0.2"/>
    <row r="21392" customFormat="1" x14ac:dyDescent="0.2"/>
    <row r="21393" customFormat="1" x14ac:dyDescent="0.2"/>
    <row r="21394" customFormat="1" x14ac:dyDescent="0.2"/>
    <row r="21395" customFormat="1" x14ac:dyDescent="0.2"/>
    <row r="21396" customFormat="1" x14ac:dyDescent="0.2"/>
    <row r="21397" customFormat="1" x14ac:dyDescent="0.2"/>
    <row r="21398" customFormat="1" x14ac:dyDescent="0.2"/>
    <row r="21399" customFormat="1" x14ac:dyDescent="0.2"/>
    <row r="21400" customFormat="1" x14ac:dyDescent="0.2"/>
    <row r="21401" customFormat="1" x14ac:dyDescent="0.2"/>
    <row r="21402" customFormat="1" x14ac:dyDescent="0.2"/>
    <row r="21403" customFormat="1" x14ac:dyDescent="0.2"/>
    <row r="21404" customFormat="1" x14ac:dyDescent="0.2"/>
    <row r="21405" customFormat="1" x14ac:dyDescent="0.2"/>
    <row r="21406" customFormat="1" x14ac:dyDescent="0.2"/>
    <row r="21407" customFormat="1" x14ac:dyDescent="0.2"/>
    <row r="21408" customFormat="1" x14ac:dyDescent="0.2"/>
    <row r="21409" customFormat="1" x14ac:dyDescent="0.2"/>
    <row r="21410" customFormat="1" x14ac:dyDescent="0.2"/>
    <row r="21411" customFormat="1" x14ac:dyDescent="0.2"/>
    <row r="21412" customFormat="1" x14ac:dyDescent="0.2"/>
    <row r="21413" customFormat="1" x14ac:dyDescent="0.2"/>
    <row r="21414" customFormat="1" x14ac:dyDescent="0.2"/>
    <row r="21415" customFormat="1" x14ac:dyDescent="0.2"/>
    <row r="21416" customFormat="1" x14ac:dyDescent="0.2"/>
    <row r="21417" customFormat="1" x14ac:dyDescent="0.2"/>
    <row r="21418" customFormat="1" x14ac:dyDescent="0.2"/>
    <row r="21419" customFormat="1" x14ac:dyDescent="0.2"/>
    <row r="21420" customFormat="1" x14ac:dyDescent="0.2"/>
    <row r="21421" customFormat="1" x14ac:dyDescent="0.2"/>
    <row r="21422" customFormat="1" x14ac:dyDescent="0.2"/>
    <row r="21423" customFormat="1" x14ac:dyDescent="0.2"/>
    <row r="21424" customFormat="1" x14ac:dyDescent="0.2"/>
    <row r="21425" customFormat="1" x14ac:dyDescent="0.2"/>
    <row r="21426" customFormat="1" x14ac:dyDescent="0.2"/>
    <row r="21427" customFormat="1" x14ac:dyDescent="0.2"/>
    <row r="21428" customFormat="1" x14ac:dyDescent="0.2"/>
    <row r="21429" customFormat="1" x14ac:dyDescent="0.2"/>
    <row r="21430" customFormat="1" x14ac:dyDescent="0.2"/>
    <row r="21431" customFormat="1" x14ac:dyDescent="0.2"/>
    <row r="21432" customFormat="1" x14ac:dyDescent="0.2"/>
    <row r="21433" customFormat="1" x14ac:dyDescent="0.2"/>
    <row r="21434" customFormat="1" x14ac:dyDescent="0.2"/>
    <row r="21435" customFormat="1" x14ac:dyDescent="0.2"/>
    <row r="21436" customFormat="1" x14ac:dyDescent="0.2"/>
    <row r="21437" customFormat="1" x14ac:dyDescent="0.2"/>
    <row r="21438" customFormat="1" x14ac:dyDescent="0.2"/>
    <row r="21439" customFormat="1" x14ac:dyDescent="0.2"/>
    <row r="21440" customFormat="1" x14ac:dyDescent="0.2"/>
    <row r="21441" customFormat="1" x14ac:dyDescent="0.2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57AD-0F0F-E040-A92C-56BE6FC569DE}">
  <sheetPr codeName="Sheet4">
    <tabColor theme="1"/>
  </sheetPr>
  <dimension ref="A1:C13"/>
  <sheetViews>
    <sheetView showGridLines="0" zoomScale="200" workbookViewId="0">
      <selection activeCell="C3" sqref="C3"/>
    </sheetView>
  </sheetViews>
  <sheetFormatPr baseColWidth="10" defaultRowHeight="15" x14ac:dyDescent="0.2"/>
  <cols>
    <col min="1" max="1" width="16.1640625" bestFit="1" customWidth="1"/>
    <col min="2" max="2" width="19" bestFit="1" customWidth="1"/>
    <col min="3" max="3" width="20.1640625" bestFit="1" customWidth="1"/>
  </cols>
  <sheetData>
    <row r="1" spans="1:3" x14ac:dyDescent="0.2">
      <c r="A1" s="17" t="s">
        <v>383</v>
      </c>
      <c r="B1" s="17" t="s">
        <v>384</v>
      </c>
      <c r="C1" s="17" t="s">
        <v>459</v>
      </c>
    </row>
    <row r="2" spans="1:3" x14ac:dyDescent="0.2">
      <c r="A2" s="12">
        <v>2010</v>
      </c>
      <c r="B2" s="12">
        <v>1</v>
      </c>
      <c r="C2" s="12" t="s">
        <v>4</v>
      </c>
    </row>
    <row r="3" spans="1:3" x14ac:dyDescent="0.2">
      <c r="A3" s="12">
        <v>2011</v>
      </c>
      <c r="B3" s="12">
        <v>2</v>
      </c>
      <c r="C3" s="12" t="s">
        <v>11</v>
      </c>
    </row>
    <row r="4" spans="1:3" x14ac:dyDescent="0.2">
      <c r="A4" s="12">
        <v>2012</v>
      </c>
      <c r="B4" s="12">
        <v>3</v>
      </c>
      <c r="C4" s="12" t="s">
        <v>74</v>
      </c>
    </row>
    <row r="5" spans="1:3" x14ac:dyDescent="0.2">
      <c r="A5" s="12">
        <v>2013</v>
      </c>
      <c r="B5" s="12">
        <v>4</v>
      </c>
      <c r="C5" s="12"/>
    </row>
    <row r="6" spans="1:3" x14ac:dyDescent="0.2">
      <c r="A6" s="12">
        <v>2014</v>
      </c>
      <c r="B6" s="12">
        <v>5</v>
      </c>
      <c r="C6" s="12"/>
    </row>
    <row r="7" spans="1:3" x14ac:dyDescent="0.2">
      <c r="A7" s="12"/>
      <c r="B7" s="12">
        <v>6</v>
      </c>
      <c r="C7" s="12"/>
    </row>
    <row r="8" spans="1:3" x14ac:dyDescent="0.2">
      <c r="A8" s="12"/>
      <c r="B8" s="12">
        <v>7</v>
      </c>
      <c r="C8" s="12"/>
    </row>
    <row r="9" spans="1:3" x14ac:dyDescent="0.2">
      <c r="A9" s="12"/>
      <c r="B9" s="12">
        <v>8</v>
      </c>
      <c r="C9" s="12"/>
    </row>
    <row r="10" spans="1:3" x14ac:dyDescent="0.2">
      <c r="A10" s="12"/>
      <c r="B10" s="12">
        <v>9</v>
      </c>
      <c r="C10" s="12"/>
    </row>
    <row r="11" spans="1:3" x14ac:dyDescent="0.2">
      <c r="A11" s="12"/>
      <c r="B11" s="12">
        <v>10</v>
      </c>
      <c r="C11" s="12"/>
    </row>
    <row r="12" spans="1:3" x14ac:dyDescent="0.2">
      <c r="A12" s="12"/>
      <c r="B12" s="12">
        <v>11</v>
      </c>
      <c r="C12" s="12"/>
    </row>
    <row r="13" spans="1:3" x14ac:dyDescent="0.2">
      <c r="A13" s="12"/>
      <c r="B13" s="12">
        <v>12</v>
      </c>
      <c r="C13" s="12"/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9A500-CBAC-174C-A21B-577C7815BB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SUMMARY</vt:lpstr>
      <vt:lpstr>good_base</vt:lpstr>
      <vt:lpstr>bad_base</vt:lpstr>
      <vt:lpstr>.lst_fields</vt:lpstr>
    </vt:vector>
  </TitlesOfParts>
  <Company>sanofi-aventis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Voloshin, Andrey PH/RU</dc:creator>
  <cp:lastModifiedBy>илья щекочихин</cp:lastModifiedBy>
  <dcterms:created xsi:type="dcterms:W3CDTF">2014-05-13T11:25:58Z</dcterms:created>
  <dcterms:modified xsi:type="dcterms:W3CDTF">2025-07-25T03:18:09Z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