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PHAZ\Desktop\PROJET RESEAUX\LIVRABLES\LIVRABLES GROUPE 11\ELIPHAZ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52" i="1" l="1"/>
  <c r="D53" i="1"/>
  <c r="D54" i="1"/>
  <c r="D55" i="1"/>
  <c r="D56" i="1"/>
  <c r="D51" i="1"/>
  <c r="D23" i="1"/>
  <c r="D22" i="1"/>
  <c r="D31" i="1"/>
  <c r="D32" i="1"/>
  <c r="D33" i="1"/>
  <c r="D34" i="1"/>
  <c r="D30" i="1"/>
  <c r="D25" i="1"/>
  <c r="E5" i="1"/>
  <c r="E6" i="1"/>
  <c r="E7" i="1"/>
  <c r="E8" i="1"/>
  <c r="E9" i="1"/>
  <c r="E10" i="1"/>
  <c r="E11" i="1"/>
  <c r="E12" i="1"/>
  <c r="D58" i="1" l="1"/>
  <c r="B64" i="1" s="1"/>
  <c r="B39" i="1"/>
  <c r="D35" i="1"/>
  <c r="B40" i="1" s="1"/>
  <c r="E13" i="1"/>
  <c r="B38" i="1" s="1"/>
  <c r="B41" i="1" l="1"/>
  <c r="B63" i="1" s="1"/>
  <c r="B65" i="1" s="1"/>
</calcChain>
</file>

<file path=xl/sharedStrings.xml><?xml version="1.0" encoding="utf-8"?>
<sst xmlns="http://schemas.openxmlformats.org/spreadsheetml/2006/main" count="82" uniqueCount="58">
  <si>
    <t>BUDGET</t>
  </si>
  <si>
    <t>QUANTITE</t>
  </si>
  <si>
    <t>PRIX UNITAIRE</t>
  </si>
  <si>
    <t>PRIX TOTAL</t>
  </si>
  <si>
    <t>Routeur</t>
  </si>
  <si>
    <t>Cisco sans fil</t>
  </si>
  <si>
    <t>Switch 8 ports</t>
  </si>
  <si>
    <t>Cisco Catalyst WS-C2960CX-8TC-L</t>
  </si>
  <si>
    <t>Switch 48 ports</t>
  </si>
  <si>
    <t>TP-LINK JetStream T1600G-52TS (TL-SG2452)</t>
  </si>
  <si>
    <t>PA wifi</t>
  </si>
  <si>
    <t>-</t>
  </si>
  <si>
    <t>Baie</t>
  </si>
  <si>
    <t>Rack mural 19´´, Capacité 12U, Largeur 600mm, Profondeur 450mm</t>
  </si>
  <si>
    <t>Serveur</t>
  </si>
  <si>
    <t>HP</t>
  </si>
  <si>
    <t>Ordinateur</t>
  </si>
  <si>
    <t>HP-Core i5</t>
  </si>
  <si>
    <t>Cable</t>
  </si>
  <si>
    <t>Câble Ethernet RJ45 Cat 6 SSTP Gris - 30 m</t>
  </si>
  <si>
    <t>DETAILS</t>
  </si>
  <si>
    <t>DEPENSES MATERIELS</t>
  </si>
  <si>
    <t>TOTAL DEPENSES MATERIELS</t>
  </si>
  <si>
    <t>DEPENSES ORGANISATIONNELLES</t>
  </si>
  <si>
    <t>DESIGNATION</t>
  </si>
  <si>
    <t>Connexion fibre</t>
  </si>
  <si>
    <t>Distribution electrique</t>
  </si>
  <si>
    <t>Location des locaux</t>
  </si>
  <si>
    <t>T-Shirts du staff</t>
  </si>
  <si>
    <t>TOTAL DE DEPENSES ORGANISATIONNELLS</t>
  </si>
  <si>
    <t>MAIN D'ŒUVRE</t>
  </si>
  <si>
    <t>Cash prize</t>
  </si>
  <si>
    <t>Agent de securite</t>
  </si>
  <si>
    <t>Nombre</t>
  </si>
  <si>
    <t>PRIX UNITAIRE/2JOURS</t>
  </si>
  <si>
    <t>PRIX TOTAL/2JOURS</t>
  </si>
  <si>
    <t>Ingenieur de son</t>
  </si>
  <si>
    <t>Techniciens</t>
  </si>
  <si>
    <t>Ingenieur de reseaux</t>
  </si>
  <si>
    <t>Autres mains d'œuvres</t>
  </si>
  <si>
    <t>TOTAL DEPENSES DES MAINS D'ŒUVRES</t>
  </si>
  <si>
    <t>TOTAL DEPENSES DES MATERIELS</t>
  </si>
  <si>
    <t>TOTAL DEPENSES ORGANISATIONNELLES</t>
  </si>
  <si>
    <t>TOTAL DE PENSES DES MAINS D'ŒUVRES</t>
  </si>
  <si>
    <t>DEPENSES TOTAL</t>
  </si>
  <si>
    <t>Jus</t>
  </si>
  <si>
    <t>Burger</t>
  </si>
  <si>
    <t>RECETTES</t>
  </si>
  <si>
    <t>Stands</t>
  </si>
  <si>
    <t>Publicites</t>
  </si>
  <si>
    <t>T-shirt</t>
  </si>
  <si>
    <t>Tarif d'entre des joueurs</t>
  </si>
  <si>
    <t>Tarif d'entre des visiteurs adultes</t>
  </si>
  <si>
    <t>Tarif d'entre des visiteurs enfants</t>
  </si>
  <si>
    <t>Sponsoring OMEN/ ROG/ RIOT Game</t>
  </si>
  <si>
    <t>RECETTES TOTAL</t>
  </si>
  <si>
    <t>BENEFICES</t>
  </si>
  <si>
    <t xml:space="preserve">Inprevus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</si>
</sst>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.00\ [$€-40C]_-;\-* #,##0.00\ [$€-40C]_-;_-* &quot;-&quot;??\ [$€-40C]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1"/>
      <scheme val="minor"/>
    </font>
    <font>
      <b/>
      <i/>
      <sz val="16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/>
    <xf numFmtId="164" fontId="0" fillId="2" borderId="0" xfId="0" applyNumberFormat="1" applyFill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4" borderId="0" xfId="1" applyNumberFormat="1" applyFont="1" applyFill="1"/>
    <xf numFmtId="164" fontId="0" fillId="6" borderId="0" xfId="1" applyNumberFormat="1" applyFont="1" applyFill="1"/>
    <xf numFmtId="164" fontId="5" fillId="0" borderId="0" xfId="1" applyNumberFormat="1" applyFont="1"/>
    <xf numFmtId="0" fontId="3" fillId="4" borderId="0" xfId="0" applyFont="1" applyFill="1" applyAlignment="1">
      <alignment horizontal="center"/>
    </xf>
    <xf numFmtId="164" fontId="5" fillId="4" borderId="0" xfId="1" applyNumberFormat="1" applyFont="1" applyFill="1" applyAlignment="1">
      <alignment horizontal="left"/>
    </xf>
    <xf numFmtId="164" fontId="5" fillId="6" borderId="0" xfId="1" applyNumberFormat="1" applyFont="1" applyFill="1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8" fillId="0" borderId="0" xfId="0" applyFont="1"/>
    <xf numFmtId="164" fontId="8" fillId="5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/>
    <xf numFmtId="164" fontId="2" fillId="0" borderId="0" xfId="0" applyNumberFormat="1" applyFont="1"/>
    <xf numFmtId="164" fontId="9" fillId="3" borderId="0" xfId="1" applyNumberFormat="1" applyFont="1" applyFill="1"/>
    <xf numFmtId="0" fontId="9" fillId="5" borderId="0" xfId="0" applyFont="1" applyFill="1" applyAlignment="1">
      <alignment horizontal="center"/>
    </xf>
    <xf numFmtId="164" fontId="9" fillId="5" borderId="0" xfId="1" applyNumberFormat="1" applyFont="1" applyFill="1"/>
    <xf numFmtId="164" fontId="2" fillId="3" borderId="0" xfId="0" applyNumberFormat="1" applyFont="1" applyFill="1" applyAlignment="1">
      <alignment horizontal="center"/>
    </xf>
    <xf numFmtId="0" fontId="10" fillId="8" borderId="0" xfId="0" applyFont="1" applyFill="1"/>
    <xf numFmtId="164" fontId="10" fillId="8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Milliers [0]" xfId="1" builtinId="6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€-40C]_-;\-* #,##0.00\ [$€-40C]_-;_-* &quot;-&quot;??\ [$€-40C]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€-40C]_-;\-* #,##0.00\ [$€-40C]_-;_-* &quot;-&quot;??\ [$€-40C]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€-40C]_-;\-* #,##0.00\ [$€-40C]_-;_-* &quot;-&quot;??\ [$€-40C]_-;_-@_-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€-40C]_-;\-* #,##0.00\ [$€-40C]_-;_-* &quot;-&quot;??\ [$€-40C]_-;_-@_-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_-* #,##0.00\ [$€-40C]_-;\-* #,##0.00\ [$€-40C]_-;_-* &quot;-&quot;??\ [$€-40C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40C]_-;\-* #,##0.00\ [$€-40C]_-;_-* &quot;-&quot;??\ [$€-40C]_-;_-@_-"/>
      <fill>
        <patternFill patternType="solid">
          <fgColor indexed="64"/>
          <bgColor theme="0" tint="-0.34998626667073579"/>
        </patternFill>
      </fill>
    </dxf>
    <dxf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numFmt numFmtId="164" formatCode="_-* #,##0.00\ [$€-40C]_-;\-* #,##0.00\ [$€-40C]_-;_-* &quot;-&quot;??\ [$€-40C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\ [$€-40C]_-;\-* #,##0.00\ [$€-40C]_-;_-* &quot;-&quot;??\ [$€-40C]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DEPENSES MATERIELS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Feuil1!$A$5:$A$12</c:f>
              <c:strCache>
                <c:ptCount val="8"/>
                <c:pt idx="0">
                  <c:v>Routeur</c:v>
                </c:pt>
                <c:pt idx="1">
                  <c:v>Switch 8 ports</c:v>
                </c:pt>
                <c:pt idx="2">
                  <c:v>Switch 48 ports</c:v>
                </c:pt>
                <c:pt idx="3">
                  <c:v>PA wifi</c:v>
                </c:pt>
                <c:pt idx="4">
                  <c:v>Baie</c:v>
                </c:pt>
                <c:pt idx="5">
                  <c:v>Serveur</c:v>
                </c:pt>
                <c:pt idx="6">
                  <c:v>Ordinateur</c:v>
                </c:pt>
                <c:pt idx="7">
                  <c:v>Cable</c:v>
                </c:pt>
              </c:strCache>
            </c:strRef>
          </c:cat>
          <c:val>
            <c:numRef>
              <c:f>Feuil1!$E$5:$E$12</c:f>
              <c:numCache>
                <c:formatCode>_-* #,##0.00\ [$€-40C]_-;\-* #,##0.00\ [$€-40C]_-;_-* "-"??\ [$€-40C]_-;_-@_-</c:formatCode>
                <c:ptCount val="8"/>
                <c:pt idx="0">
                  <c:v>566.71999999999991</c:v>
                </c:pt>
                <c:pt idx="1">
                  <c:v>2719.8</c:v>
                </c:pt>
                <c:pt idx="2">
                  <c:v>4649.25</c:v>
                </c:pt>
                <c:pt idx="3">
                  <c:v>2228</c:v>
                </c:pt>
                <c:pt idx="4">
                  <c:v>310</c:v>
                </c:pt>
                <c:pt idx="5">
                  <c:v>6690</c:v>
                </c:pt>
                <c:pt idx="6">
                  <c:v>970</c:v>
                </c:pt>
                <c:pt idx="7">
                  <c:v>2250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DEPENSES ORGANISATIONNELLES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Feuil1!$A$18:$A$25</c:f>
              <c:strCache>
                <c:ptCount val="8"/>
                <c:pt idx="0">
                  <c:v>Connexion fibre</c:v>
                </c:pt>
                <c:pt idx="1">
                  <c:v>Distribution electrique</c:v>
                </c:pt>
                <c:pt idx="2">
                  <c:v>Location des locaux</c:v>
                </c:pt>
                <c:pt idx="3">
                  <c:v>Cash prize</c:v>
                </c:pt>
                <c:pt idx="4">
                  <c:v>Jus</c:v>
                </c:pt>
                <c:pt idx="5">
                  <c:v>Burger</c:v>
                </c:pt>
                <c:pt idx="6">
                  <c:v>Inprevus </c:v>
                </c:pt>
                <c:pt idx="7">
                  <c:v>T-Shirts du staff</c:v>
                </c:pt>
              </c:strCache>
            </c:strRef>
          </c:cat>
          <c:val>
            <c:numRef>
              <c:f>Feuil1!$D$18:$D$25</c:f>
              <c:numCache>
                <c:formatCode>_-* #,##0.00\ [$€-40C]_-;\-* #,##0.00\ [$€-40C]_-;_-* "-"??\ [$€-40C]_-;_-@_-</c:formatCode>
                <c:ptCount val="8"/>
                <c:pt idx="0">
                  <c:v>3850</c:v>
                </c:pt>
                <c:pt idx="1">
                  <c:v>3216</c:v>
                </c:pt>
                <c:pt idx="2">
                  <c:v>20952</c:v>
                </c:pt>
                <c:pt idx="3">
                  <c:v>15000</c:v>
                </c:pt>
                <c:pt idx="4">
                  <c:v>14000</c:v>
                </c:pt>
                <c:pt idx="5">
                  <c:v>6004</c:v>
                </c:pt>
                <c:pt idx="6">
                  <c:v>3000</c:v>
                </c:pt>
                <c:pt idx="7">
                  <c:v>15000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DEPENSES</a:t>
            </a:r>
            <a:r>
              <a:rPr lang="fr-FR" baseline="0"/>
              <a:t> DES AMINS D'OEUVRE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Feuil1!$A$30:$A$34</c:f>
              <c:strCache>
                <c:ptCount val="5"/>
                <c:pt idx="0">
                  <c:v>Agent de securite</c:v>
                </c:pt>
                <c:pt idx="1">
                  <c:v>Ingenieur de son</c:v>
                </c:pt>
                <c:pt idx="2">
                  <c:v>Techniciens</c:v>
                </c:pt>
                <c:pt idx="3">
                  <c:v>Ingenieur de reseaux</c:v>
                </c:pt>
                <c:pt idx="4">
                  <c:v>Autres mains d'œuvres</c:v>
                </c:pt>
              </c:strCache>
            </c:strRef>
          </c:cat>
          <c:val>
            <c:numRef>
              <c:f>Feuil1!$D$30:$D$34</c:f>
              <c:numCache>
                <c:formatCode>_-* #,##0.00\ [$€-40C]_-;\-* #,##0.00\ [$€-40C]_-;_-* "-"??\ [$€-40C]_-;_-@_-</c:formatCode>
                <c:ptCount val="5"/>
                <c:pt idx="0">
                  <c:v>5000</c:v>
                </c:pt>
                <c:pt idx="1">
                  <c:v>1000</c:v>
                </c:pt>
                <c:pt idx="2">
                  <c:v>3750</c:v>
                </c:pt>
                <c:pt idx="3">
                  <c:v>4800</c:v>
                </c:pt>
                <c:pt idx="4">
                  <c:v>6000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DEPENSES TOTAL</a:t>
            </a:r>
          </a:p>
        </c:rich>
      </c:tx>
      <c:layout>
        <c:manualLayout>
          <c:xMode val="edge"/>
          <c:yMode val="edge"/>
          <c:x val="0.3292845581802274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Feuil1!$A$38:$A$40</c:f>
              <c:strCache>
                <c:ptCount val="3"/>
                <c:pt idx="0">
                  <c:v>TOTAL DEPENSES DES MATERIELS</c:v>
                </c:pt>
                <c:pt idx="1">
                  <c:v>TOTAL DEPENSES ORGANISATIONNELLES</c:v>
                </c:pt>
                <c:pt idx="2">
                  <c:v>TOTAL DE PENSES DES MAINS D'ŒUVRES</c:v>
                </c:pt>
              </c:strCache>
            </c:strRef>
          </c:cat>
          <c:val>
            <c:numRef>
              <c:f>Feuil1!$B$38:$B$40</c:f>
              <c:numCache>
                <c:formatCode>_-* #,##0.00\ [$€-40C]_-;\-* #,##0.00\ [$€-40C]_-;_-* "-"??\ [$€-40C]_-;_-@_-</c:formatCode>
                <c:ptCount val="3"/>
                <c:pt idx="0">
                  <c:v>20383.77</c:v>
                </c:pt>
                <c:pt idx="1">
                  <c:v>81022</c:v>
                </c:pt>
                <c:pt idx="2">
                  <c:v>20550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Feuil1!$A$51:$A$57</c:f>
              <c:strCache>
                <c:ptCount val="7"/>
                <c:pt idx="0">
                  <c:v>Stands</c:v>
                </c:pt>
                <c:pt idx="1">
                  <c:v>Publicites</c:v>
                </c:pt>
                <c:pt idx="2">
                  <c:v>T-shirt</c:v>
                </c:pt>
                <c:pt idx="3">
                  <c:v>Tarif d'entre des joueurs</c:v>
                </c:pt>
                <c:pt idx="4">
                  <c:v>Tarif d'entre des visiteurs adultes</c:v>
                </c:pt>
                <c:pt idx="5">
                  <c:v>Tarif d'entre des visiteurs enfants</c:v>
                </c:pt>
                <c:pt idx="6">
                  <c:v>Sponsoring OMEN/ ROG/ RIOT Game</c:v>
                </c:pt>
              </c:strCache>
            </c:strRef>
          </c:cat>
          <c:val>
            <c:numRef>
              <c:f>Feuil1!$D$51:$D$57</c:f>
              <c:numCache>
                <c:formatCode>_-* #,##0.00\ [$€-40C]_-;\-* #,##0.00\ [$€-40C]_-;_-* "-"??\ [$€-40C]_-;_-@_-</c:formatCode>
                <c:ptCount val="7"/>
                <c:pt idx="0">
                  <c:v>1100</c:v>
                </c:pt>
                <c:pt idx="1">
                  <c:v>10000</c:v>
                </c:pt>
                <c:pt idx="2">
                  <c:v>33075</c:v>
                </c:pt>
                <c:pt idx="3">
                  <c:v>30000</c:v>
                </c:pt>
                <c:pt idx="4">
                  <c:v>60000</c:v>
                </c:pt>
                <c:pt idx="5">
                  <c:v>7500</c:v>
                </c:pt>
                <c:pt idx="6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BENEFICES</a:t>
            </a:r>
          </a:p>
        </c:rich>
      </c:tx>
      <c:layout>
        <c:manualLayout>
          <c:xMode val="edge"/>
          <c:yMode val="edge"/>
          <c:x val="0.300229002624671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Feuil1!$A$63:$A$64</c:f>
              <c:strCache>
                <c:ptCount val="2"/>
                <c:pt idx="0">
                  <c:v>DEPENSES TOTAL</c:v>
                </c:pt>
                <c:pt idx="1">
                  <c:v>RECETTES TOTAL</c:v>
                </c:pt>
              </c:strCache>
            </c:strRef>
          </c:cat>
          <c:val>
            <c:numRef>
              <c:f>Feuil1!$B$63:$B$64</c:f>
              <c:numCache>
                <c:formatCode>_-* #,##0.00\ [$€-40C]_-;\-* #,##0.00\ [$€-40C]_-;_-* "-"??\ [$€-40C]_-;_-@_-</c:formatCode>
                <c:ptCount val="2"/>
                <c:pt idx="0">
                  <c:v>121955.77</c:v>
                </c:pt>
                <c:pt idx="1">
                  <c:v>191675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176212</xdr:rowOff>
    </xdr:from>
    <xdr:to>
      <xdr:col>11</xdr:col>
      <xdr:colOff>447675</xdr:colOff>
      <xdr:row>13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14</xdr:row>
      <xdr:rowOff>185735</xdr:rowOff>
    </xdr:from>
    <xdr:to>
      <xdr:col>11</xdr:col>
      <xdr:colOff>476250</xdr:colOff>
      <xdr:row>25</xdr:row>
      <xdr:rowOff>9524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26</xdr:row>
      <xdr:rowOff>109537</xdr:rowOff>
    </xdr:from>
    <xdr:to>
      <xdr:col>11</xdr:col>
      <xdr:colOff>428625</xdr:colOff>
      <xdr:row>33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371475</xdr:colOff>
      <xdr:row>34</xdr:row>
      <xdr:rowOff>176212</xdr:rowOff>
    </xdr:from>
    <xdr:to>
      <xdr:col>11</xdr:col>
      <xdr:colOff>371475</xdr:colOff>
      <xdr:row>44</xdr:row>
      <xdr:rowOff>28575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47</xdr:row>
      <xdr:rowOff>147637</xdr:rowOff>
    </xdr:from>
    <xdr:to>
      <xdr:col>11</xdr:col>
      <xdr:colOff>0</xdr:colOff>
      <xdr:row>57</xdr:row>
      <xdr:rowOff>38100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58</xdr:row>
      <xdr:rowOff>4762</xdr:rowOff>
    </xdr:from>
    <xdr:to>
      <xdr:col>11</xdr:col>
      <xdr:colOff>9525</xdr:colOff>
      <xdr:row>71</xdr:row>
      <xdr:rowOff>100012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4:E14" totalsRowShown="0" headerRowDxfId="24">
  <autoFilter ref="A4:E14"/>
  <tableColumns count="5">
    <tableColumn id="1" name="DEPENSES MATERIELS"/>
    <tableColumn id="2" name="DETAILS" dataDxfId="23"/>
    <tableColumn id="3" name="QUANTITE"/>
    <tableColumn id="4" name="PRIX UNITAIRE" dataDxfId="22" dataCellStyle="Milliers [0]"/>
    <tableColumn id="5" name="PRIX TOTAL" dataDxfId="2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au4" displayName="Tableau4" ref="A17:D26" totalsRowShown="0">
  <autoFilter ref="A17:D26"/>
  <tableColumns count="4">
    <tableColumn id="1" name="DESIGNATION"/>
    <tableColumn id="2" name="QUANTITE" dataDxfId="20"/>
    <tableColumn id="3" name="PRIX UNITAIRE"/>
    <tableColumn id="4" name="PRIX TOTAL" dataDxfId="19" dataCellStyle="Milliers [0]"/>
  </tableColumns>
  <tableStyleInfo name="TableStyleMedium15" showFirstColumn="0" showLastColumn="0" showRowStripes="0" showColumnStripes="0"/>
</table>
</file>

<file path=xl/tables/table3.xml><?xml version="1.0" encoding="utf-8"?>
<table xmlns="http://schemas.openxmlformats.org/spreadsheetml/2006/main" id="5" name="Tableau5" displayName="Tableau5" ref="A29:D35" totalsRowShown="0">
  <autoFilter ref="A29:D35"/>
  <tableColumns count="4">
    <tableColumn id="1" name="DESIGNATION"/>
    <tableColumn id="2" name="Nombre" dataDxfId="18"/>
    <tableColumn id="3" name="PRIX UNITAIRE/2JOURS" dataDxfId="17"/>
    <tableColumn id="4" name="PRIX TOTAL/2JOURS" dataDxfId="16" dataCellStyle="Milliers [0]"/>
  </tableColumns>
  <tableStyleInfo name="TableStyleMedium15" showFirstColumn="0" showLastColumn="0" showRowStripes="0" showColumnStripes="0"/>
</table>
</file>

<file path=xl/tables/table4.xml><?xml version="1.0" encoding="utf-8"?>
<table xmlns="http://schemas.openxmlformats.org/spreadsheetml/2006/main" id="6" name="Tableau6" displayName="Tableau6" ref="A38:B41" headerRowCount="0" totalsRowShown="0" headerRowDxfId="15" dataDxfId="14">
  <tableColumns count="2">
    <tableColumn id="1" name="DEPENSES TOTAL" headerRowDxfId="13" dataDxfId="12"/>
    <tableColumn id="2" name="Colonne1" headerRowDxfId="11" dataDxfId="10"/>
  </tableColumns>
  <tableStyleInfo name="TableStyleLight15" showFirstColumn="0" showLastColumn="0" showRowStripes="0" showColumnStripes="0"/>
</table>
</file>

<file path=xl/tables/table5.xml><?xml version="1.0" encoding="utf-8"?>
<table xmlns="http://schemas.openxmlformats.org/spreadsheetml/2006/main" id="9" name="Tableau9" displayName="Tableau9" ref="A50:D58" totalsRowShown="0" headerRowDxfId="9" dataDxfId="8">
  <autoFilter ref="A50:D58"/>
  <tableColumns count="4">
    <tableColumn id="1" name="DESIGNATION" dataDxfId="7"/>
    <tableColumn id="2" name="QUANTITE" dataDxfId="6"/>
    <tableColumn id="3" name="PRIX UNITAIRE" dataDxfId="5"/>
    <tableColumn id="4" name="PRIX TOTAL" dataDxfId="4" dataCellStyle="Milliers [0]"/>
  </tableColumns>
  <tableStyleInfo name="TableStyleMedium15" showFirstColumn="0" showLastColumn="0" showRowStripes="0" showColumnStripes="0"/>
</table>
</file>

<file path=xl/tables/table6.xml><?xml version="1.0" encoding="utf-8"?>
<table xmlns="http://schemas.openxmlformats.org/spreadsheetml/2006/main" id="10" name="Tableau10" displayName="Tableau10" ref="A63:B65" headerRowCount="0" totalsRowShown="0">
  <tableColumns count="2">
    <tableColumn id="1" name="Colonne1" headerRowDxfId="3" dataDxfId="2"/>
    <tableColumn id="2" name="Colonne2" headerRowDxfId="1" dataDxfId="0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55" workbookViewId="0">
      <selection activeCell="E70" sqref="E70"/>
    </sheetView>
  </sheetViews>
  <sheetFormatPr baseColWidth="10" defaultRowHeight="15" x14ac:dyDescent="0.25"/>
  <cols>
    <col min="1" max="1" width="22.140625" customWidth="1"/>
    <col min="2" max="2" width="25.28515625" style="1" customWidth="1"/>
    <col min="3" max="3" width="23.5703125" customWidth="1"/>
    <col min="4" max="4" width="21.5703125" style="3" customWidth="1"/>
    <col min="5" max="5" width="16.5703125" style="4" bestFit="1" customWidth="1"/>
  </cols>
  <sheetData>
    <row r="1" spans="1:1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3" spans="1:11" ht="18.75" x14ac:dyDescent="0.3">
      <c r="A3" s="31" t="s">
        <v>21</v>
      </c>
      <c r="B3" s="31"/>
      <c r="C3" s="31"/>
      <c r="D3" s="31"/>
      <c r="E3" s="31"/>
      <c r="F3" s="5"/>
    </row>
    <row r="4" spans="1:11" x14ac:dyDescent="0.25">
      <c r="A4" s="1" t="s">
        <v>21</v>
      </c>
      <c r="B4" s="1" t="s">
        <v>20</v>
      </c>
      <c r="C4" s="1" t="s">
        <v>1</v>
      </c>
      <c r="D4" s="1" t="s">
        <v>2</v>
      </c>
      <c r="E4" s="1" t="s">
        <v>3</v>
      </c>
    </row>
    <row r="5" spans="1:11" x14ac:dyDescent="0.25">
      <c r="A5" t="s">
        <v>4</v>
      </c>
      <c r="B5" s="1" t="s">
        <v>5</v>
      </c>
      <c r="C5">
        <v>7</v>
      </c>
      <c r="D5" s="3">
        <v>80.959999999999994</v>
      </c>
      <c r="E5" s="6">
        <f>C5*D5</f>
        <v>566.71999999999991</v>
      </c>
    </row>
    <row r="6" spans="1:11" x14ac:dyDescent="0.25">
      <c r="A6" t="s">
        <v>6</v>
      </c>
      <c r="B6" s="1" t="s">
        <v>7</v>
      </c>
      <c r="C6">
        <v>4</v>
      </c>
      <c r="D6" s="11">
        <v>679.95</v>
      </c>
      <c r="E6" s="6">
        <f t="shared" ref="E6:E12" si="0">C6*D6</f>
        <v>2719.8</v>
      </c>
    </row>
    <row r="7" spans="1:11" x14ac:dyDescent="0.25">
      <c r="A7" t="s">
        <v>8</v>
      </c>
      <c r="B7" s="1" t="s">
        <v>9</v>
      </c>
      <c r="C7">
        <v>15</v>
      </c>
      <c r="D7" s="11">
        <v>309.95</v>
      </c>
      <c r="E7" s="6">
        <f t="shared" si="0"/>
        <v>4649.25</v>
      </c>
    </row>
    <row r="8" spans="1:11" x14ac:dyDescent="0.25">
      <c r="A8" t="s">
        <v>10</v>
      </c>
      <c r="B8" s="1" t="s">
        <v>11</v>
      </c>
      <c r="C8">
        <v>5</v>
      </c>
      <c r="D8" s="11">
        <v>445.6</v>
      </c>
      <c r="E8" s="6">
        <f t="shared" si="0"/>
        <v>2228</v>
      </c>
    </row>
    <row r="9" spans="1:11" x14ac:dyDescent="0.25">
      <c r="A9" t="s">
        <v>12</v>
      </c>
      <c r="B9" s="1" t="s">
        <v>13</v>
      </c>
      <c r="C9">
        <v>2</v>
      </c>
      <c r="D9" s="11">
        <v>155</v>
      </c>
      <c r="E9" s="6">
        <f t="shared" si="0"/>
        <v>310</v>
      </c>
    </row>
    <row r="10" spans="1:11" x14ac:dyDescent="0.25">
      <c r="A10" t="s">
        <v>14</v>
      </c>
      <c r="B10" s="1" t="s">
        <v>15</v>
      </c>
      <c r="C10">
        <v>2</v>
      </c>
      <c r="D10" s="11">
        <v>3345</v>
      </c>
      <c r="E10" s="6">
        <f t="shared" si="0"/>
        <v>6690</v>
      </c>
    </row>
    <row r="11" spans="1:11" x14ac:dyDescent="0.25">
      <c r="A11" t="s">
        <v>16</v>
      </c>
      <c r="B11" s="1" t="s">
        <v>17</v>
      </c>
      <c r="C11">
        <v>2</v>
      </c>
      <c r="D11" s="11">
        <v>485</v>
      </c>
      <c r="E11" s="6">
        <f t="shared" si="0"/>
        <v>970</v>
      </c>
    </row>
    <row r="12" spans="1:11" x14ac:dyDescent="0.25">
      <c r="A12" t="s">
        <v>18</v>
      </c>
      <c r="B12" s="1" t="s">
        <v>19</v>
      </c>
      <c r="C12">
        <v>45</v>
      </c>
      <c r="D12" s="11">
        <v>50</v>
      </c>
      <c r="E12" s="6">
        <f t="shared" si="0"/>
        <v>2250</v>
      </c>
    </row>
    <row r="13" spans="1:11" ht="18.75" x14ac:dyDescent="0.3">
      <c r="A13" s="7" t="s">
        <v>22</v>
      </c>
      <c r="B13" s="12"/>
      <c r="C13" s="7"/>
      <c r="D13" s="13"/>
      <c r="E13" s="8">
        <f>E5+E6+E7+E8+E9+E10+E11+E12</f>
        <v>20383.77</v>
      </c>
    </row>
    <row r="14" spans="1:11" x14ac:dyDescent="0.25">
      <c r="D14" s="11"/>
    </row>
    <row r="16" spans="1:11" ht="18.75" x14ac:dyDescent="0.3">
      <c r="A16" s="31" t="s">
        <v>23</v>
      </c>
      <c r="B16" s="28"/>
      <c r="C16" s="28"/>
      <c r="D16" s="28"/>
      <c r="E16" s="28"/>
    </row>
    <row r="17" spans="1:4" x14ac:dyDescent="0.25">
      <c r="A17" t="s">
        <v>24</v>
      </c>
      <c r="B17" s="1" t="s">
        <v>1</v>
      </c>
      <c r="C17" t="s">
        <v>2</v>
      </c>
      <c r="D17" s="3" t="s">
        <v>3</v>
      </c>
    </row>
    <row r="18" spans="1:4" x14ac:dyDescent="0.25">
      <c r="A18" t="s">
        <v>25</v>
      </c>
      <c r="B18" s="1" t="s">
        <v>11</v>
      </c>
      <c r="C18" t="s">
        <v>11</v>
      </c>
      <c r="D18" s="10">
        <v>3850</v>
      </c>
    </row>
    <row r="19" spans="1:4" x14ac:dyDescent="0.25">
      <c r="A19" t="s">
        <v>26</v>
      </c>
      <c r="B19" s="1" t="s">
        <v>11</v>
      </c>
      <c r="C19" t="s">
        <v>11</v>
      </c>
      <c r="D19" s="10">
        <v>3216</v>
      </c>
    </row>
    <row r="20" spans="1:4" x14ac:dyDescent="0.25">
      <c r="A20" t="s">
        <v>27</v>
      </c>
      <c r="B20" s="1" t="s">
        <v>11</v>
      </c>
      <c r="C20" t="s">
        <v>11</v>
      </c>
      <c r="D20" s="10">
        <v>20952</v>
      </c>
    </row>
    <row r="21" spans="1:4" x14ac:dyDescent="0.25">
      <c r="A21" t="s">
        <v>31</v>
      </c>
      <c r="B21" s="1" t="s">
        <v>11</v>
      </c>
      <c r="C21" t="s">
        <v>11</v>
      </c>
      <c r="D21" s="14">
        <v>15000</v>
      </c>
    </row>
    <row r="22" spans="1:4" x14ac:dyDescent="0.25">
      <c r="A22" t="s">
        <v>45</v>
      </c>
      <c r="B22" s="1">
        <v>10000</v>
      </c>
      <c r="C22" s="4">
        <v>1.4</v>
      </c>
      <c r="D22" s="14">
        <f>B22*C22</f>
        <v>14000</v>
      </c>
    </row>
    <row r="23" spans="1:4" x14ac:dyDescent="0.25">
      <c r="A23" t="s">
        <v>46</v>
      </c>
      <c r="B23" s="1">
        <v>6000</v>
      </c>
      <c r="C23" s="4">
        <v>4</v>
      </c>
      <c r="D23" s="14">
        <f>B23+C23</f>
        <v>6004</v>
      </c>
    </row>
    <row r="24" spans="1:4" x14ac:dyDescent="0.25">
      <c r="A24" t="s">
        <v>57</v>
      </c>
      <c r="B24" s="2" t="s">
        <v>11</v>
      </c>
      <c r="C24" s="4"/>
      <c r="D24" s="14">
        <v>3000</v>
      </c>
    </row>
    <row r="25" spans="1:4" x14ac:dyDescent="0.25">
      <c r="A25" t="s">
        <v>28</v>
      </c>
      <c r="B25" s="1">
        <v>1500</v>
      </c>
      <c r="C25" s="4">
        <v>10</v>
      </c>
      <c r="D25" s="10">
        <f>B25*C25</f>
        <v>15000</v>
      </c>
    </row>
    <row r="26" spans="1:4" ht="18.75" x14ac:dyDescent="0.3">
      <c r="A26" s="7" t="s">
        <v>29</v>
      </c>
      <c r="B26" s="7"/>
      <c r="C26" s="7"/>
      <c r="D26" s="9">
        <f>D18+D19+D20+D25+D21+D23+D22+D24</f>
        <v>81022</v>
      </c>
    </row>
    <row r="28" spans="1:4" ht="21" x14ac:dyDescent="0.35">
      <c r="A28" s="29" t="s">
        <v>30</v>
      </c>
      <c r="B28" s="29"/>
      <c r="C28" s="29"/>
      <c r="D28" s="29"/>
    </row>
    <row r="29" spans="1:4" x14ac:dyDescent="0.25">
      <c r="A29" t="s">
        <v>24</v>
      </c>
      <c r="B29" s="1" t="s">
        <v>33</v>
      </c>
      <c r="C29" t="s">
        <v>34</v>
      </c>
      <c r="D29" s="3" t="s">
        <v>35</v>
      </c>
    </row>
    <row r="30" spans="1:4" x14ac:dyDescent="0.25">
      <c r="A30" t="s">
        <v>32</v>
      </c>
      <c r="B30" s="1">
        <v>10</v>
      </c>
      <c r="C30" s="4">
        <v>500</v>
      </c>
      <c r="D30" s="10">
        <f>B30*C30</f>
        <v>5000</v>
      </c>
    </row>
    <row r="31" spans="1:4" x14ac:dyDescent="0.25">
      <c r="A31" t="s">
        <v>36</v>
      </c>
      <c r="B31" s="1">
        <v>1</v>
      </c>
      <c r="C31" s="4">
        <v>1000</v>
      </c>
      <c r="D31" s="10">
        <f t="shared" ref="D31:D34" si="1">B31*C31</f>
        <v>1000</v>
      </c>
    </row>
    <row r="32" spans="1:4" x14ac:dyDescent="0.25">
      <c r="A32" t="s">
        <v>37</v>
      </c>
      <c r="B32" s="1">
        <v>5</v>
      </c>
      <c r="C32" s="4">
        <v>750</v>
      </c>
      <c r="D32" s="10">
        <f t="shared" si="1"/>
        <v>3750</v>
      </c>
    </row>
    <row r="33" spans="1:12" x14ac:dyDescent="0.25">
      <c r="A33" t="s">
        <v>38</v>
      </c>
      <c r="B33" s="1">
        <v>4</v>
      </c>
      <c r="C33" s="4">
        <v>1200</v>
      </c>
      <c r="D33" s="10">
        <f t="shared" si="1"/>
        <v>4800</v>
      </c>
    </row>
    <row r="34" spans="1:12" x14ac:dyDescent="0.25">
      <c r="A34" t="s">
        <v>39</v>
      </c>
      <c r="B34" s="1">
        <v>15</v>
      </c>
      <c r="C34" s="4">
        <v>400</v>
      </c>
      <c r="D34" s="10">
        <f t="shared" si="1"/>
        <v>6000</v>
      </c>
    </row>
    <row r="35" spans="1:12" ht="18.75" x14ac:dyDescent="0.3">
      <c r="A35" s="7" t="s">
        <v>40</v>
      </c>
      <c r="B35" s="7"/>
      <c r="C35" s="7"/>
      <c r="D35" s="9">
        <f>D30+D31+D32+D33+D34</f>
        <v>20550</v>
      </c>
    </row>
    <row r="37" spans="1:12" ht="23.25" x14ac:dyDescent="0.35">
      <c r="A37" s="30" t="s">
        <v>44</v>
      </c>
      <c r="B37" s="30"/>
      <c r="C37" s="5"/>
    </row>
    <row r="38" spans="1:12" ht="18.75" x14ac:dyDescent="0.3">
      <c r="A38" s="15" t="s">
        <v>41</v>
      </c>
      <c r="B38" s="16">
        <f>E13</f>
        <v>20383.77</v>
      </c>
    </row>
    <row r="39" spans="1:12" ht="18.75" x14ac:dyDescent="0.3">
      <c r="A39" s="15" t="s">
        <v>42</v>
      </c>
      <c r="B39" s="16">
        <f>D26</f>
        <v>81022</v>
      </c>
    </row>
    <row r="40" spans="1:12" ht="18.75" x14ac:dyDescent="0.3">
      <c r="A40" s="15" t="s">
        <v>43</v>
      </c>
      <c r="B40" s="16">
        <f>D35</f>
        <v>20550</v>
      </c>
    </row>
    <row r="41" spans="1:12" ht="18.75" x14ac:dyDescent="0.3">
      <c r="A41" s="17" t="s">
        <v>44</v>
      </c>
      <c r="B41" s="18">
        <f>B38+B39+B40</f>
        <v>121955.77</v>
      </c>
    </row>
    <row r="47" spans="1:12" x14ac:dyDescent="0.25"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2" t="s">
        <v>47</v>
      </c>
      <c r="B48" s="2"/>
      <c r="C48" s="2"/>
      <c r="D48" s="2"/>
    </row>
    <row r="50" spans="1:4" ht="18.75" x14ac:dyDescent="0.3">
      <c r="A50" s="15" t="s">
        <v>24</v>
      </c>
      <c r="B50" s="19" t="s">
        <v>1</v>
      </c>
      <c r="C50" s="15" t="s">
        <v>2</v>
      </c>
      <c r="D50" s="20" t="s">
        <v>3</v>
      </c>
    </row>
    <row r="51" spans="1:4" ht="18.75" x14ac:dyDescent="0.3">
      <c r="A51" s="15" t="s">
        <v>48</v>
      </c>
      <c r="B51" s="19">
        <v>10</v>
      </c>
      <c r="C51" s="21">
        <v>110</v>
      </c>
      <c r="D51" s="22">
        <f t="shared" ref="D51:D56" si="2">B51*C51</f>
        <v>1100</v>
      </c>
    </row>
    <row r="52" spans="1:4" ht="18.75" x14ac:dyDescent="0.3">
      <c r="A52" s="15" t="s">
        <v>49</v>
      </c>
      <c r="B52" s="19">
        <v>100</v>
      </c>
      <c r="C52" s="21">
        <v>100</v>
      </c>
      <c r="D52" s="22">
        <f t="shared" si="2"/>
        <v>10000</v>
      </c>
    </row>
    <row r="53" spans="1:4" ht="18.75" x14ac:dyDescent="0.3">
      <c r="A53" s="15" t="s">
        <v>50</v>
      </c>
      <c r="B53" s="19">
        <v>2500</v>
      </c>
      <c r="C53" s="21">
        <v>13.23</v>
      </c>
      <c r="D53" s="22">
        <f t="shared" si="2"/>
        <v>33075</v>
      </c>
    </row>
    <row r="54" spans="1:4" ht="18.75" x14ac:dyDescent="0.3">
      <c r="A54" s="15" t="s">
        <v>51</v>
      </c>
      <c r="B54" s="19">
        <v>500</v>
      </c>
      <c r="C54" s="21">
        <v>60</v>
      </c>
      <c r="D54" s="22">
        <f t="shared" si="2"/>
        <v>30000</v>
      </c>
    </row>
    <row r="55" spans="1:4" ht="18.75" x14ac:dyDescent="0.3">
      <c r="A55" s="15" t="s">
        <v>52</v>
      </c>
      <c r="B55" s="19">
        <v>2000</v>
      </c>
      <c r="C55" s="21">
        <v>30</v>
      </c>
      <c r="D55" s="22">
        <f t="shared" si="2"/>
        <v>60000</v>
      </c>
    </row>
    <row r="56" spans="1:4" ht="18.75" x14ac:dyDescent="0.3">
      <c r="A56" s="15" t="s">
        <v>53</v>
      </c>
      <c r="B56" s="19">
        <v>500</v>
      </c>
      <c r="C56" s="21">
        <v>15</v>
      </c>
      <c r="D56" s="22">
        <f t="shared" si="2"/>
        <v>7500</v>
      </c>
    </row>
    <row r="57" spans="1:4" ht="18.75" x14ac:dyDescent="0.3">
      <c r="A57" s="15" t="s">
        <v>54</v>
      </c>
      <c r="B57" s="19" t="s">
        <v>11</v>
      </c>
      <c r="C57" s="15" t="s">
        <v>11</v>
      </c>
      <c r="D57" s="22">
        <v>50000</v>
      </c>
    </row>
    <row r="58" spans="1:4" ht="18.75" x14ac:dyDescent="0.3">
      <c r="A58" s="23" t="s">
        <v>55</v>
      </c>
      <c r="B58" s="23"/>
      <c r="C58" s="23"/>
      <c r="D58" s="24">
        <f>SUM(D51:D57)</f>
        <v>191675</v>
      </c>
    </row>
    <row r="61" spans="1:4" ht="26.25" x14ac:dyDescent="0.4">
      <c r="A61" s="32" t="s">
        <v>56</v>
      </c>
      <c r="B61" s="32"/>
    </row>
    <row r="62" spans="1:4" x14ac:dyDescent="0.25">
      <c r="B62"/>
    </row>
    <row r="63" spans="1:4" ht="18.75" x14ac:dyDescent="0.3">
      <c r="A63" s="15" t="s">
        <v>44</v>
      </c>
      <c r="B63" s="25">
        <f>B41</f>
        <v>121955.77</v>
      </c>
    </row>
    <row r="64" spans="1:4" ht="18.75" x14ac:dyDescent="0.3">
      <c r="A64" s="15" t="s">
        <v>55</v>
      </c>
      <c r="B64" s="25">
        <f>D58</f>
        <v>191675</v>
      </c>
    </row>
    <row r="65" spans="1:2" ht="21" x14ac:dyDescent="0.35">
      <c r="A65" s="26" t="s">
        <v>56</v>
      </c>
      <c r="B65" s="27">
        <f>B64-B63</f>
        <v>69719.23</v>
      </c>
    </row>
  </sheetData>
  <mergeCells count="6">
    <mergeCell ref="A61:B61"/>
    <mergeCell ref="A28:D28"/>
    <mergeCell ref="A37:B37"/>
    <mergeCell ref="A1:K1"/>
    <mergeCell ref="A3:E3"/>
    <mergeCell ref="A16:E16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ELIPHAZ</dc:creator>
  <cp:lastModifiedBy>ELIPHAZ</cp:lastModifiedBy>
  <cp:lastPrinted>2020-01-28T14:49:41Z</cp:lastPrinted>
  <dcterms:created xsi:type="dcterms:W3CDTF">2020-01-28T10:36:45Z</dcterms:created>
  <dcterms:modified xsi:type="dcterms:W3CDTF">2020-01-30T08:58:47Z</dcterms:modified>
</cp:coreProperties>
</file>