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13_ncr:1_{14AD7804-D5F4-4858-8412-1262D168DF8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in Map" sheetId="1" r:id="rId1"/>
    <sheet name="Timer Map" sheetId="3" r:id="rId2"/>
    <sheet name="Math" sheetId="7" r:id="rId3"/>
    <sheet name="Timer Calculator" sheetId="6" r:id="rId4"/>
    <sheet name="ROMI Connectors" sheetId="2" r:id="rId5"/>
    <sheet name="Libraries" sheetId="4" r:id="rId6"/>
    <sheet name="I2C Ma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7" l="1"/>
  <c r="C19" i="7" s="1"/>
  <c r="C16" i="7"/>
  <c r="C15" i="7"/>
  <c r="C12" i="7"/>
  <c r="C11" i="7"/>
  <c r="C4" i="7"/>
  <c r="D5" i="6" l="1"/>
  <c r="A5" i="6"/>
</calcChain>
</file>

<file path=xl/sharedStrings.xml><?xml version="1.0" encoding="utf-8"?>
<sst xmlns="http://schemas.openxmlformats.org/spreadsheetml/2006/main" count="531" uniqueCount="232">
  <si>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</si>
  <si>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</si>
  <si>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</si>
  <si>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</si>
  <si>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</si>
  <si>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</si>
  <si>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</si>
  <si>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</si>
  <si>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</si>
  <si>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</si>
  <si>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</si>
  <si>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</si>
  <si>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</si>
  <si>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</si>
  <si>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</si>
  <si>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</si>
  <si>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</si>
  <si>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</si>
  <si>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</si>
  <si>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</si>
  <si>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</si>
  <si>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</si>
  <si>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</si>
  <si>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</si>
  <si>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</si>
  <si>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</si>
  <si>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</si>
  <si>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</si>
  <si>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</si>
  <si>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</si>
  <si>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</si>
  <si>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</si>
  <si>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</si>
  <si>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</si>
  <si>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</si>
  <si>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</si>
  <si>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</si>
  <si>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</si>
  <si>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</si>
  <si>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</si>
  <si>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</si>
  <si>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</si>
  <si>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</si>
  <si>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</si>
  <si>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</si>
  <si>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</si>
  <si>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</si>
  <si>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</si>
  <si>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</si>
  <si>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</si>
  <si>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</si>
  <si>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</si>
  <si>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</si>
  <si>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</si>
  <si>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</si>
  <si>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</si>
  <si>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</si>
  <si>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</si>
  <si>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</si>
  <si>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</si>
  <si>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</si>
  <si>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</si>
  <si>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</si>
  <si>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</si>
  <si>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</si>
  <si>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</si>
  <si>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</si>
  <si>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</si>
  <si>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</si>
  <si>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</si>
  <si>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</si>
  <si>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</si>
  <si>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</si>
  <si>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</si>
  <si>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</si>
  <si>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</si>
  <si>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</si>
  <si>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</si>
  <si>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</si>
  <si>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</si>
  <si>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</si>
  <si>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</si>
  <si>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</si>
  <si>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</si>
  <si>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</si>
  <si>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</si>
  <si>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</si>
  <si>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</si>
  <si>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</si>
  <si>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</si>
  <si>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</si>
  <si>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</si>
  <si>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</si>
  <si>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</si>
  <si>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</si>
  <si>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</si>
  <si>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</si>
  <si>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</si>
  <si>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</si>
  <si>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</si>
  <si>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</si>
  <si>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</si>
  <si>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</si>
  <si>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</si>
  <si>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</si>
  <si>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</si>
  <si>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</si>
  <si>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</si>
  <si>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</si>
  <si>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</si>
  <si>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CN13</t>
  </si>
  <si>
    <t>CN14</t>
  </si>
  <si>
    <t>CN15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</si>
  <si>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</si>
  <si>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</si>
  <si>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</si>
  <si>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</si>
  <si>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</si>
  <si>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</si>
  <si>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</si>
  <si>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</si>
  <si>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</si>
  <si>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</si>
  <si>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</si>
  <si>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</si>
  <si>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</si>
  <si>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</si>
  <si>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</si>
  <si>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</si>
  <si>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PWMR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</si>
  <si>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</si>
  <si>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</si>
  <si>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</si>
  <si>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</si>
  <si>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</si>
  <si>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</si>
  <si>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</si>
  <si>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</si>
  <si>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</si>
  <si>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</si>
  <si>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ADC_IN1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</si>
  <si>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</si>
  <si>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</si>
  <si>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</si>
  <si>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</si>
  <si>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</si>
  <si>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</si>
  <si>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</si>
  <si>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</si>
  <si>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</si>
  <si>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</si>
  <si>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</si>
  <si>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</si>
  <si>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</si>
  <si>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</si>
  <si>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</si>
  <si>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</si>
  <si>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</si>
  <si>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</si>
  <si>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</si>
  <si>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</si>
  <si>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</si>
  <si>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</si>
  <si>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</si>
  <si>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</si>
  <si>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</si>
  <si>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</si>
  <si>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</si>
  <si>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</si>
  <si>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</si>
  <si>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</si>
  <si>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</si>
  <si>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</si>
  <si>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</si>
  <si>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</si>
  <si>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</si>
  <si>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</si>
  <si>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</si>
  <si>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</si>
  <si>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</si>
  <si>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</si>
  <si>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</si>
  <si>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</si>
  <si>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</si>
  <si>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</si>
  <si>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</si>
  <si>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</si>
  <si>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</si>
  <si>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</si>
  <si>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</si>
  <si>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</si>
  <si>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</si>
  <si>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</si>
  <si>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</si>
  <si>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</si>
  <si>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</si>
  <si>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</si>
  <si>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</si>
  <si>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</si>
  <si>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</si>
  <si>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</si>
  <si>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</si>
  <si>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</si>
  <si>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</si>
  <si>
    <t>Prescaler</t>
  </si>
  <si>
    <t>Period</t>
  </si>
  <si>
    <t>APB1(sec)</t>
  </si>
  <si>
    <t>Interupt</t>
  </si>
  <si>
    <t>sample tate</t>
  </si>
  <si>
    <t>HZ</t>
  </si>
  <si>
    <t>Sec</t>
  </si>
  <si>
    <t>Sample Period</t>
  </si>
  <si>
    <t>Encoder Resolution</t>
  </si>
  <si>
    <t>Gear Ratio</t>
  </si>
  <si>
    <t>to 1</t>
  </si>
  <si>
    <t>Counts/rev</t>
  </si>
  <si>
    <t>Wheel Diameter</t>
  </si>
  <si>
    <t>mm</t>
  </si>
  <si>
    <t>Wheel Circumference</t>
  </si>
  <si>
    <t>Counts/mm</t>
  </si>
  <si>
    <t>MAX RPM</t>
  </si>
  <si>
    <t>rpm</t>
  </si>
  <si>
    <t>Max RPS</t>
  </si>
  <si>
    <t>Max Rad/s</t>
  </si>
  <si>
    <t>Max Counts per sample</t>
  </si>
  <si>
    <t>Counts/rad</t>
  </si>
  <si>
    <t>Enc to Rad/s</t>
  </si>
  <si>
    <t>Enc/Vel</t>
  </si>
  <si>
    <t>Rad/s</t>
  </si>
  <si>
    <t>rps</t>
  </si>
  <si>
    <t>Max Counts/Sec</t>
  </si>
  <si>
    <t>1/sec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</si>
</sst>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9" dataDxfId="8" totalsRowDxfId="7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6"/>
    <tableColumn id="2" xr3:uid="{00000000-0010-0000-0000-000002000000}" name="Pin Name" dataDxfId="5"/>
    <tableColumn id="3" xr3:uid="{00000000-0010-0000-0000-000003000000}" name="Net Class" dataDxfId="4"/>
    <tableColumn id="4" xr3:uid="{00000000-0010-0000-0000-000004000000}" name="Net Name" dataDxfId="3"/>
    <tableColumn id="5" xr3:uid="{00000000-0010-0000-0000-000005000000}" name="Connected Component" dataDxfId="2"/>
    <tableColumn id="6" xr3:uid="{151B1B5A-EDC2-4A7B-8EB1-726010F14BE4}" name="Old Pin" dataDxfId="1" totalsRow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B22" zoomScaleNormal="100" workbookViewId="0">
      <selection activeCell="M36" sqref="M36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201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203</v>
      </c>
      <c r="G5" s="8"/>
      <c r="H5" s="7" t="s">
        <v>2</v>
      </c>
      <c r="I5" s="7" t="s">
        <v>3</v>
      </c>
      <c r="J5" s="7" t="s">
        <v>4</v>
      </c>
      <c r="K5" s="7" t="s">
        <v>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121</v>
      </c>
      <c r="C6" s="9"/>
      <c r="D6" s="9"/>
      <c r="E6" s="9"/>
      <c r="F6" s="13"/>
      <c r="H6" s="9" t="s">
        <v>121</v>
      </c>
      <c r="I6" s="9"/>
      <c r="J6" s="9"/>
      <c r="K6" s="9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4" t="s">
        <v>18</v>
      </c>
      <c r="I7" s="4" t="s">
        <v>19</v>
      </c>
      <c r="J7" s="9"/>
      <c r="K7" s="9"/>
    </row>
    <row r="8" spans="1:26" ht="15.75" customHeight="1" x14ac:dyDescent="0.25">
      <c r="A8" s="3">
        <v>14</v>
      </c>
      <c r="B8" s="10" t="s">
        <v>26</v>
      </c>
      <c r="C8" s="11" t="s">
        <v>102</v>
      </c>
      <c r="D8" s="11" t="s">
        <v>108</v>
      </c>
      <c r="E8" s="9"/>
      <c r="F8" s="13" t="s">
        <v>44</v>
      </c>
      <c r="H8" s="10" t="s">
        <v>26</v>
      </c>
      <c r="I8" s="11" t="s">
        <v>114</v>
      </c>
      <c r="J8" s="11" t="s">
        <v>129</v>
      </c>
      <c r="K8" s="9" t="s">
        <v>69</v>
      </c>
    </row>
    <row r="9" spans="1:26" ht="15.75" customHeight="1" x14ac:dyDescent="0.25">
      <c r="A9" s="3">
        <v>15</v>
      </c>
      <c r="B9" s="10" t="s">
        <v>27</v>
      </c>
      <c r="C9" s="11" t="s">
        <v>102</v>
      </c>
      <c r="D9" s="11" t="s">
        <v>109</v>
      </c>
      <c r="E9" s="9"/>
      <c r="F9" s="13" t="s">
        <v>45</v>
      </c>
      <c r="H9" s="10" t="s">
        <v>27</v>
      </c>
      <c r="I9" s="11" t="s">
        <v>139</v>
      </c>
      <c r="J9" s="11" t="s">
        <v>140</v>
      </c>
      <c r="K9" s="9"/>
    </row>
    <row r="10" spans="1:26" ht="15.75" customHeight="1" x14ac:dyDescent="0.25">
      <c r="A10" s="3">
        <v>43</v>
      </c>
      <c r="B10" s="4" t="s">
        <v>56</v>
      </c>
      <c r="C10" s="9" t="s">
        <v>141</v>
      </c>
      <c r="D10" s="9" t="s">
        <v>145</v>
      </c>
      <c r="E10" s="9"/>
      <c r="F10" s="13"/>
      <c r="H10" s="4" t="s">
        <v>56</v>
      </c>
      <c r="I10" s="9" t="s">
        <v>141</v>
      </c>
      <c r="J10" s="9" t="s">
        <v>145</v>
      </c>
      <c r="K10" s="9"/>
    </row>
    <row r="11" spans="1:26" ht="15.75" customHeight="1" x14ac:dyDescent="0.25">
      <c r="A11" s="3">
        <v>44</v>
      </c>
      <c r="B11" s="4" t="s">
        <v>57</v>
      </c>
      <c r="C11" s="9" t="s">
        <v>197</v>
      </c>
      <c r="D11" s="9" t="s">
        <v>198</v>
      </c>
      <c r="E11" s="9"/>
      <c r="F11" s="13"/>
      <c r="H11" s="4" t="s">
        <v>57</v>
      </c>
      <c r="I11" s="9" t="s">
        <v>197</v>
      </c>
      <c r="J11" s="9" t="s">
        <v>198</v>
      </c>
      <c r="K11" s="9"/>
    </row>
    <row r="12" spans="1:26" ht="15.75" customHeight="1" x14ac:dyDescent="0.25">
      <c r="A12" s="3">
        <v>45</v>
      </c>
      <c r="B12" s="4" t="s">
        <v>58</v>
      </c>
      <c r="C12" s="9" t="s">
        <v>197</v>
      </c>
      <c r="D12" s="9" t="s">
        <v>199</v>
      </c>
      <c r="E12" s="9"/>
      <c r="F12" s="13"/>
      <c r="H12" s="4" t="s">
        <v>58</v>
      </c>
      <c r="I12" s="9" t="s">
        <v>197</v>
      </c>
      <c r="J12" s="9" t="s">
        <v>199</v>
      </c>
      <c r="K12" s="9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138</v>
      </c>
      <c r="E13" s="4" t="s">
        <v>63</v>
      </c>
      <c r="F13" s="13"/>
      <c r="H13" s="4" t="s">
        <v>59</v>
      </c>
      <c r="I13" s="4" t="s">
        <v>65</v>
      </c>
      <c r="J13" s="9" t="s">
        <v>138</v>
      </c>
      <c r="K13" s="4" t="s">
        <v>63</v>
      </c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4" t="s">
        <v>60</v>
      </c>
      <c r="I14" s="4" t="s">
        <v>61</v>
      </c>
      <c r="J14" s="4" t="s">
        <v>62</v>
      </c>
      <c r="K14" s="4" t="s">
        <v>63</v>
      </c>
    </row>
    <row r="15" spans="1:26" ht="15.75" customHeight="1" x14ac:dyDescent="0.25">
      <c r="A15" s="3">
        <v>50</v>
      </c>
      <c r="B15" s="9" t="s">
        <v>115</v>
      </c>
      <c r="C15" s="9" t="s">
        <v>191</v>
      </c>
      <c r="D15" s="9" t="s">
        <v>192</v>
      </c>
      <c r="E15" s="9"/>
      <c r="F15" s="13"/>
      <c r="H15" s="9" t="s">
        <v>115</v>
      </c>
      <c r="I15" s="9" t="s">
        <v>191</v>
      </c>
      <c r="J15" s="9" t="s">
        <v>192</v>
      </c>
      <c r="K15" s="9"/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4" t="s">
        <v>28</v>
      </c>
      <c r="I16" s="4" t="s">
        <v>29</v>
      </c>
      <c r="J16" s="4" t="s">
        <v>30</v>
      </c>
      <c r="K16" s="9"/>
    </row>
    <row r="17" spans="1:11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4" t="s">
        <v>31</v>
      </c>
      <c r="I17" s="4" t="s">
        <v>29</v>
      </c>
      <c r="J17" s="4" t="s">
        <v>32</v>
      </c>
      <c r="K17" s="9"/>
    </row>
    <row r="18" spans="1:11" ht="15.75" customHeight="1" x14ac:dyDescent="0.25">
      <c r="A18" s="3">
        <v>20</v>
      </c>
      <c r="B18" s="4" t="s">
        <v>33</v>
      </c>
      <c r="C18" s="9" t="s">
        <v>130</v>
      </c>
      <c r="D18" s="9" t="s">
        <v>131</v>
      </c>
      <c r="E18" s="9"/>
      <c r="F18" s="13"/>
      <c r="H18" s="4" t="s">
        <v>33</v>
      </c>
      <c r="I18" s="9" t="s">
        <v>130</v>
      </c>
      <c r="J18" s="9" t="s">
        <v>131</v>
      </c>
      <c r="K18" s="9"/>
    </row>
    <row r="19" spans="1:11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4" t="s">
        <v>34</v>
      </c>
      <c r="I19" s="4" t="s">
        <v>9</v>
      </c>
      <c r="J19" s="4" t="s">
        <v>35</v>
      </c>
      <c r="K19" s="4" t="s">
        <v>36</v>
      </c>
    </row>
    <row r="20" spans="1:11" ht="15.75" customHeight="1" x14ac:dyDescent="0.25">
      <c r="A20" s="3">
        <v>22</v>
      </c>
      <c r="B20" s="4" t="s">
        <v>37</v>
      </c>
      <c r="C20" s="9" t="s">
        <v>133</v>
      </c>
      <c r="D20" s="9" t="s">
        <v>132</v>
      </c>
      <c r="E20" s="9"/>
      <c r="F20" s="13"/>
      <c r="H20" s="4" t="s">
        <v>37</v>
      </c>
      <c r="I20" s="9" t="s">
        <v>133</v>
      </c>
      <c r="J20" s="9" t="s">
        <v>132</v>
      </c>
      <c r="K20" s="9"/>
    </row>
    <row r="21" spans="1:11" ht="15.75" customHeight="1" x14ac:dyDescent="0.25">
      <c r="A21" s="3">
        <v>23</v>
      </c>
      <c r="B21" s="4" t="s">
        <v>38</v>
      </c>
      <c r="C21" s="9" t="s">
        <v>133</v>
      </c>
      <c r="D21" s="9" t="s">
        <v>134</v>
      </c>
      <c r="E21" s="9"/>
      <c r="F21" s="13"/>
      <c r="H21" s="4" t="s">
        <v>38</v>
      </c>
      <c r="I21" s="9" t="s">
        <v>133</v>
      </c>
      <c r="J21" s="9" t="s">
        <v>134</v>
      </c>
      <c r="K21" s="9"/>
    </row>
    <row r="22" spans="1:11" ht="15.75" customHeight="1" x14ac:dyDescent="0.25">
      <c r="A22" s="3">
        <v>41</v>
      </c>
      <c r="B22" s="4" t="s">
        <v>54</v>
      </c>
      <c r="C22" s="9" t="s">
        <v>135</v>
      </c>
      <c r="D22" s="9" t="s">
        <v>136</v>
      </c>
      <c r="E22" s="9"/>
      <c r="F22" s="13"/>
      <c r="H22" s="4" t="s">
        <v>54</v>
      </c>
      <c r="I22" s="9" t="s">
        <v>135</v>
      </c>
      <c r="J22" s="9" t="s">
        <v>136</v>
      </c>
      <c r="K22" s="9"/>
    </row>
    <row r="23" spans="1:11" ht="15.75" customHeight="1" x14ac:dyDescent="0.25">
      <c r="A23" s="3">
        <v>42</v>
      </c>
      <c r="B23" s="4" t="s">
        <v>55</v>
      </c>
      <c r="C23" s="9" t="s">
        <v>141</v>
      </c>
      <c r="D23" s="9" t="s">
        <v>144</v>
      </c>
      <c r="E23" s="9"/>
      <c r="F23" s="13"/>
      <c r="H23" s="4" t="s">
        <v>55</v>
      </c>
      <c r="I23" s="9" t="s">
        <v>141</v>
      </c>
      <c r="J23" s="9" t="s">
        <v>144</v>
      </c>
      <c r="K23" s="9"/>
    </row>
    <row r="24" spans="1:11" ht="15.75" customHeight="1" x14ac:dyDescent="0.25">
      <c r="A24" s="3">
        <v>26</v>
      </c>
      <c r="B24" s="4" t="s">
        <v>41</v>
      </c>
      <c r="C24" s="11" t="s">
        <v>141</v>
      </c>
      <c r="D24" s="11" t="s">
        <v>147</v>
      </c>
      <c r="E24" s="9"/>
      <c r="F24" s="13"/>
      <c r="H24" s="10" t="s">
        <v>41</v>
      </c>
      <c r="I24" s="11" t="s">
        <v>102</v>
      </c>
      <c r="J24" s="11" t="s">
        <v>106</v>
      </c>
      <c r="K24" s="9" t="s">
        <v>111</v>
      </c>
    </row>
    <row r="25" spans="1:11" ht="15.75" customHeight="1" x14ac:dyDescent="0.25">
      <c r="A25" s="3">
        <v>27</v>
      </c>
      <c r="B25" s="4" t="s">
        <v>42</v>
      </c>
      <c r="C25" s="11" t="s">
        <v>141</v>
      </c>
      <c r="D25" s="11" t="s">
        <v>146</v>
      </c>
      <c r="E25" s="9"/>
      <c r="F25" s="13"/>
      <c r="H25" s="10" t="s">
        <v>42</v>
      </c>
      <c r="I25" s="11" t="s">
        <v>102</v>
      </c>
      <c r="J25" s="11" t="s">
        <v>107</v>
      </c>
      <c r="K25" s="9" t="s">
        <v>112</v>
      </c>
    </row>
    <row r="26" spans="1:11" ht="15.75" customHeight="1" x14ac:dyDescent="0.25">
      <c r="A26" s="3">
        <v>29</v>
      </c>
      <c r="B26" s="10" t="s">
        <v>44</v>
      </c>
      <c r="C26" s="11" t="s">
        <v>114</v>
      </c>
      <c r="D26" s="11" t="s">
        <v>129</v>
      </c>
      <c r="E26" s="9" t="s">
        <v>69</v>
      </c>
      <c r="F26" s="13"/>
      <c r="H26" s="10" t="s">
        <v>44</v>
      </c>
      <c r="I26" s="11" t="s">
        <v>102</v>
      </c>
      <c r="J26" s="11" t="s">
        <v>108</v>
      </c>
      <c r="K26" s="9" t="s">
        <v>110</v>
      </c>
    </row>
    <row r="27" spans="1:11" ht="15.75" customHeight="1" x14ac:dyDescent="0.25">
      <c r="A27" s="3">
        <v>30</v>
      </c>
      <c r="B27" s="4" t="s">
        <v>45</v>
      </c>
      <c r="C27" s="11" t="s">
        <v>139</v>
      </c>
      <c r="D27" s="9"/>
      <c r="E27" s="9"/>
      <c r="F27" s="13"/>
      <c r="H27" s="4" t="s">
        <v>45</v>
      </c>
      <c r="I27" s="9" t="s">
        <v>102</v>
      </c>
      <c r="J27" s="9" t="s">
        <v>109</v>
      </c>
      <c r="K27" s="9" t="s">
        <v>111</v>
      </c>
    </row>
    <row r="28" spans="1:11" ht="15.75" customHeight="1" x14ac:dyDescent="0.25">
      <c r="A28" s="3">
        <v>33</v>
      </c>
      <c r="B28" s="4" t="s">
        <v>46</v>
      </c>
      <c r="C28" s="9" t="s">
        <v>158</v>
      </c>
      <c r="D28" s="9" t="s">
        <v>196</v>
      </c>
      <c r="E28" s="9"/>
      <c r="F28" s="13"/>
      <c r="H28" s="4" t="s">
        <v>46</v>
      </c>
      <c r="I28" s="9" t="s">
        <v>158</v>
      </c>
      <c r="J28" s="9" t="s">
        <v>196</v>
      </c>
      <c r="K28" s="9"/>
    </row>
    <row r="29" spans="1:11" ht="13.8" x14ac:dyDescent="0.25">
      <c r="A29" s="3">
        <v>34</v>
      </c>
      <c r="B29" s="4" t="s">
        <v>47</v>
      </c>
      <c r="C29" s="9" t="s">
        <v>148</v>
      </c>
      <c r="D29" s="9" t="s">
        <v>155</v>
      </c>
      <c r="E29" s="9"/>
      <c r="F29" s="13"/>
      <c r="H29" s="4" t="s">
        <v>47</v>
      </c>
      <c r="I29" s="9" t="s">
        <v>148</v>
      </c>
      <c r="J29" s="9" t="s">
        <v>155</v>
      </c>
      <c r="K29" s="9"/>
    </row>
    <row r="30" spans="1:11" ht="13.8" x14ac:dyDescent="0.25">
      <c r="A30" s="3">
        <v>35</v>
      </c>
      <c r="B30" s="4" t="s">
        <v>48</v>
      </c>
      <c r="C30" s="9" t="s">
        <v>148</v>
      </c>
      <c r="D30" s="9" t="s">
        <v>157</v>
      </c>
      <c r="E30" s="9"/>
      <c r="F30" s="13"/>
      <c r="H30" s="4" t="s">
        <v>48</v>
      </c>
      <c r="I30" s="9" t="s">
        <v>148</v>
      </c>
      <c r="J30" s="9" t="s">
        <v>157</v>
      </c>
      <c r="K30" s="9"/>
    </row>
    <row r="31" spans="1:11" ht="13.8" x14ac:dyDescent="0.25">
      <c r="A31" s="3">
        <v>36</v>
      </c>
      <c r="B31" s="4" t="s">
        <v>49</v>
      </c>
      <c r="C31" s="9" t="s">
        <v>165</v>
      </c>
      <c r="D31" s="9" t="s">
        <v>167</v>
      </c>
      <c r="E31" s="9"/>
      <c r="F31" s="13"/>
      <c r="H31" s="4" t="s">
        <v>49</v>
      </c>
      <c r="I31" s="9" t="s">
        <v>165</v>
      </c>
      <c r="J31" s="9" t="s">
        <v>167</v>
      </c>
      <c r="K31" s="9"/>
    </row>
    <row r="32" spans="1:11" ht="13.8" x14ac:dyDescent="0.25">
      <c r="A32" s="3">
        <v>28</v>
      </c>
      <c r="B32" s="4" t="s">
        <v>43</v>
      </c>
      <c r="C32" s="9" t="s">
        <v>158</v>
      </c>
      <c r="D32" s="9" t="s">
        <v>195</v>
      </c>
      <c r="E32" s="9"/>
      <c r="F32" s="13"/>
      <c r="H32" s="4" t="s">
        <v>43</v>
      </c>
      <c r="I32" s="9" t="s">
        <v>158</v>
      </c>
      <c r="J32" s="9" t="s">
        <v>195</v>
      </c>
      <c r="K32" s="9"/>
    </row>
    <row r="33" spans="1:11" ht="13.8" x14ac:dyDescent="0.25">
      <c r="A33" s="3">
        <v>55</v>
      </c>
      <c r="B33" s="9" t="s">
        <v>64</v>
      </c>
      <c r="C33" s="9" t="s">
        <v>127</v>
      </c>
      <c r="D33" s="9" t="s">
        <v>127</v>
      </c>
      <c r="E33" s="9"/>
      <c r="F33" s="13"/>
      <c r="H33" s="9" t="s">
        <v>64</v>
      </c>
      <c r="I33" s="9" t="s">
        <v>127</v>
      </c>
      <c r="J33" s="9" t="s">
        <v>127</v>
      </c>
      <c r="K33" s="9"/>
    </row>
    <row r="34" spans="1:11" ht="13.8" x14ac:dyDescent="0.25">
      <c r="A34" s="3">
        <v>56</v>
      </c>
      <c r="B34" s="11" t="s">
        <v>126</v>
      </c>
      <c r="C34" s="11" t="s">
        <v>102</v>
      </c>
      <c r="D34" s="11" t="s">
        <v>106</v>
      </c>
      <c r="E34" s="9"/>
      <c r="F34" s="13"/>
      <c r="H34" s="11" t="s">
        <v>126</v>
      </c>
      <c r="I34" s="11" t="s">
        <v>141</v>
      </c>
      <c r="J34" s="11" t="s">
        <v>147</v>
      </c>
      <c r="K34" s="9"/>
    </row>
    <row r="35" spans="1:11" ht="13.8" x14ac:dyDescent="0.25">
      <c r="A35" s="3">
        <v>57</v>
      </c>
      <c r="B35" s="11" t="s">
        <v>125</v>
      </c>
      <c r="C35" s="11" t="s">
        <v>102</v>
      </c>
      <c r="D35" s="11" t="s">
        <v>107</v>
      </c>
      <c r="E35" s="9"/>
      <c r="F35" s="13"/>
      <c r="H35" s="11" t="s">
        <v>125</v>
      </c>
      <c r="I35" s="11" t="s">
        <v>141</v>
      </c>
      <c r="J35" s="11" t="s">
        <v>146</v>
      </c>
      <c r="K35" s="9"/>
    </row>
    <row r="36" spans="1:11" ht="13.8" x14ac:dyDescent="0.25">
      <c r="A36" s="3">
        <v>58</v>
      </c>
      <c r="B36" s="9" t="s">
        <v>113</v>
      </c>
      <c r="C36" s="9" t="s">
        <v>114</v>
      </c>
      <c r="D36" s="9" t="s">
        <v>154</v>
      </c>
      <c r="E36" s="9" t="s">
        <v>69</v>
      </c>
      <c r="F36" s="13"/>
      <c r="H36" s="9" t="s">
        <v>113</v>
      </c>
      <c r="I36" s="9" t="s">
        <v>114</v>
      </c>
      <c r="J36" s="9" t="s">
        <v>154</v>
      </c>
      <c r="K36" s="9" t="s">
        <v>69</v>
      </c>
    </row>
    <row r="37" spans="1:11" ht="13.8" x14ac:dyDescent="0.25">
      <c r="A37" s="3">
        <v>59</v>
      </c>
      <c r="B37" s="9" t="s">
        <v>123</v>
      </c>
      <c r="C37" s="9" t="s">
        <v>124</v>
      </c>
      <c r="D37" s="9" t="s">
        <v>122</v>
      </c>
      <c r="E37" s="9"/>
      <c r="F37" s="13"/>
      <c r="H37" s="9" t="s">
        <v>123</v>
      </c>
      <c r="I37" s="9" t="s">
        <v>124</v>
      </c>
      <c r="J37" s="9" t="s">
        <v>122</v>
      </c>
      <c r="K37" s="9"/>
    </row>
    <row r="38" spans="1:11" ht="13.8" x14ac:dyDescent="0.25">
      <c r="A38" s="3">
        <v>61</v>
      </c>
      <c r="B38" s="9" t="s">
        <v>119</v>
      </c>
      <c r="C38" s="9" t="s">
        <v>124</v>
      </c>
      <c r="D38" s="9" t="s">
        <v>120</v>
      </c>
      <c r="E38" s="9"/>
      <c r="F38" s="13"/>
      <c r="H38" s="9" t="s">
        <v>119</v>
      </c>
      <c r="I38" s="9" t="s">
        <v>124</v>
      </c>
      <c r="J38" s="9" t="s">
        <v>120</v>
      </c>
      <c r="K38" s="9"/>
    </row>
    <row r="39" spans="1:11" ht="13.8" x14ac:dyDescent="0.25">
      <c r="A39" s="3">
        <v>62</v>
      </c>
      <c r="B39" s="9" t="s">
        <v>118</v>
      </c>
      <c r="C39" s="9" t="s">
        <v>165</v>
      </c>
      <c r="D39" s="9" t="s">
        <v>166</v>
      </c>
      <c r="E39" s="9"/>
      <c r="F39" s="13"/>
      <c r="H39" s="9" t="s">
        <v>118</v>
      </c>
      <c r="I39" s="9" t="s">
        <v>165</v>
      </c>
      <c r="J39" s="9" t="s">
        <v>166</v>
      </c>
      <c r="K39" s="9"/>
    </row>
    <row r="40" spans="1:11" ht="13.8" x14ac:dyDescent="0.25">
      <c r="A40" s="3">
        <v>8</v>
      </c>
      <c r="B40" s="4" t="s">
        <v>20</v>
      </c>
      <c r="C40" s="9" t="s">
        <v>187</v>
      </c>
      <c r="D40" s="9" t="s">
        <v>188</v>
      </c>
      <c r="E40" s="9"/>
      <c r="F40" s="13"/>
      <c r="H40" s="4" t="s">
        <v>20</v>
      </c>
      <c r="I40" s="9" t="s">
        <v>187</v>
      </c>
      <c r="J40" s="9" t="s">
        <v>188</v>
      </c>
      <c r="K40" s="9"/>
    </row>
    <row r="41" spans="1:11" ht="13.8" x14ac:dyDescent="0.25">
      <c r="A41" s="3">
        <v>9</v>
      </c>
      <c r="B41" s="4" t="s">
        <v>21</v>
      </c>
      <c r="C41" s="9" t="s">
        <v>150</v>
      </c>
      <c r="D41" s="9" t="s">
        <v>151</v>
      </c>
      <c r="E41" s="9"/>
      <c r="F41" s="13"/>
      <c r="H41" s="4" t="s">
        <v>21</v>
      </c>
      <c r="I41" s="9" t="s">
        <v>150</v>
      </c>
      <c r="J41" s="9" t="s">
        <v>151</v>
      </c>
      <c r="K41" s="9"/>
    </row>
    <row r="42" spans="1:11" ht="13.8" x14ac:dyDescent="0.25">
      <c r="A42" s="3">
        <v>51</v>
      </c>
      <c r="B42" s="9" t="s">
        <v>116</v>
      </c>
      <c r="C42" s="9" t="s">
        <v>172</v>
      </c>
      <c r="D42" s="9" t="s">
        <v>173</v>
      </c>
      <c r="E42" s="9"/>
      <c r="F42" s="13"/>
      <c r="H42" s="9" t="s">
        <v>116</v>
      </c>
      <c r="I42" s="9" t="s">
        <v>172</v>
      </c>
      <c r="J42" s="9" t="s">
        <v>173</v>
      </c>
      <c r="K42" s="9"/>
    </row>
    <row r="43" spans="1:11" ht="13.8" x14ac:dyDescent="0.25">
      <c r="A43" s="3">
        <v>52</v>
      </c>
      <c r="B43" s="9" t="s">
        <v>117</v>
      </c>
      <c r="C43" s="9" t="s">
        <v>172</v>
      </c>
      <c r="D43" s="9" t="s">
        <v>174</v>
      </c>
      <c r="E43" s="9"/>
      <c r="F43" s="13"/>
      <c r="H43" s="9" t="s">
        <v>117</v>
      </c>
      <c r="I43" s="9" t="s">
        <v>172</v>
      </c>
      <c r="J43" s="9" t="s">
        <v>174</v>
      </c>
      <c r="K43" s="9"/>
    </row>
    <row r="44" spans="1:11" ht="13.8" x14ac:dyDescent="0.25">
      <c r="A44" s="3">
        <v>53</v>
      </c>
      <c r="B44" s="4" t="s">
        <v>164</v>
      </c>
      <c r="C44" s="4" t="s">
        <v>148</v>
      </c>
      <c r="D44" s="4" t="s">
        <v>193</v>
      </c>
      <c r="E44" s="9"/>
      <c r="F44" s="13"/>
      <c r="H44" s="4" t="s">
        <v>164</v>
      </c>
      <c r="I44" s="4" t="s">
        <v>148</v>
      </c>
      <c r="J44" s="4" t="s">
        <v>193</v>
      </c>
      <c r="K44" s="9"/>
    </row>
    <row r="45" spans="1:11" ht="13.8" x14ac:dyDescent="0.25">
      <c r="A45" s="3">
        <v>2</v>
      </c>
      <c r="B45" s="4" t="s">
        <v>8</v>
      </c>
      <c r="C45" s="4" t="s">
        <v>9</v>
      </c>
      <c r="D45" s="4" t="s">
        <v>194</v>
      </c>
      <c r="E45" s="4" t="s">
        <v>10</v>
      </c>
      <c r="F45" s="13"/>
      <c r="H45" s="4" t="s">
        <v>8</v>
      </c>
      <c r="I45" s="4" t="s">
        <v>9</v>
      </c>
      <c r="J45" s="4" t="s">
        <v>194</v>
      </c>
      <c r="K45" s="4" t="s">
        <v>10</v>
      </c>
    </row>
    <row r="46" spans="1:11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4" t="s">
        <v>11</v>
      </c>
      <c r="I46" s="4" t="s">
        <v>12</v>
      </c>
      <c r="J46" s="4" t="s">
        <v>13</v>
      </c>
      <c r="K46" s="9"/>
    </row>
    <row r="47" spans="1:11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4" t="s">
        <v>14</v>
      </c>
      <c r="I47" s="4" t="s">
        <v>12</v>
      </c>
      <c r="J47" s="4" t="s">
        <v>15</v>
      </c>
      <c r="K47" s="9"/>
    </row>
    <row r="48" spans="1:11" ht="13.8" x14ac:dyDescent="0.25">
      <c r="A48" s="3">
        <v>10</v>
      </c>
      <c r="B48" s="4" t="s">
        <v>22</v>
      </c>
      <c r="C48" s="9" t="s">
        <v>150</v>
      </c>
      <c r="D48" s="9" t="s">
        <v>152</v>
      </c>
      <c r="E48" s="9"/>
      <c r="F48" s="13"/>
      <c r="H48" s="4" t="s">
        <v>22</v>
      </c>
      <c r="I48" s="9" t="s">
        <v>150</v>
      </c>
      <c r="J48" s="9" t="s">
        <v>152</v>
      </c>
      <c r="K48" s="9"/>
    </row>
    <row r="49" spans="1:11" ht="13.8" x14ac:dyDescent="0.25">
      <c r="A49" s="3">
        <v>11</v>
      </c>
      <c r="B49" s="4" t="s">
        <v>23</v>
      </c>
      <c r="C49" s="9" t="s">
        <v>150</v>
      </c>
      <c r="D49" s="9" t="s">
        <v>153</v>
      </c>
      <c r="E49" s="9"/>
      <c r="F49" s="13"/>
      <c r="H49" s="4" t="s">
        <v>23</v>
      </c>
      <c r="I49" s="9" t="s">
        <v>150</v>
      </c>
      <c r="J49" s="9" t="s">
        <v>153</v>
      </c>
      <c r="K49" s="9"/>
    </row>
    <row r="50" spans="1:11" ht="13.8" x14ac:dyDescent="0.25">
      <c r="A50" s="3">
        <v>24</v>
      </c>
      <c r="B50" s="4" t="s">
        <v>39</v>
      </c>
      <c r="C50" s="9" t="s">
        <v>184</v>
      </c>
      <c r="D50" s="9" t="s">
        <v>185</v>
      </c>
      <c r="E50" s="9"/>
      <c r="F50" s="13"/>
      <c r="H50" s="4" t="s">
        <v>39</v>
      </c>
      <c r="I50" s="9" t="s">
        <v>184</v>
      </c>
      <c r="J50" s="9" t="s">
        <v>185</v>
      </c>
      <c r="K50" s="9"/>
    </row>
    <row r="51" spans="1:11" ht="13.8" x14ac:dyDescent="0.25">
      <c r="A51" s="3">
        <v>25</v>
      </c>
      <c r="B51" s="4" t="s">
        <v>40</v>
      </c>
      <c r="C51" s="9" t="s">
        <v>184</v>
      </c>
      <c r="D51" s="9" t="s">
        <v>186</v>
      </c>
      <c r="E51" s="9"/>
      <c r="F51" s="13"/>
      <c r="H51" s="4" t="s">
        <v>40</v>
      </c>
      <c r="I51" s="9" t="s">
        <v>184</v>
      </c>
      <c r="J51" s="9" t="s">
        <v>186</v>
      </c>
      <c r="K51" s="9"/>
    </row>
    <row r="52" spans="1:11" ht="13.8" x14ac:dyDescent="0.25">
      <c r="A52" s="3">
        <v>37</v>
      </c>
      <c r="B52" s="4" t="s">
        <v>50</v>
      </c>
      <c r="C52" s="9" t="s">
        <v>148</v>
      </c>
      <c r="D52" s="9" t="s">
        <v>156</v>
      </c>
      <c r="E52" s="9"/>
      <c r="F52" s="13"/>
      <c r="H52" s="4" t="s">
        <v>50</v>
      </c>
      <c r="I52" s="9" t="s">
        <v>148</v>
      </c>
      <c r="J52" s="9" t="s">
        <v>156</v>
      </c>
      <c r="K52" s="9"/>
    </row>
    <row r="53" spans="1:11" ht="13.8" x14ac:dyDescent="0.25">
      <c r="A53" s="3">
        <v>38</v>
      </c>
      <c r="B53" s="4" t="s">
        <v>51</v>
      </c>
      <c r="C53" s="9" t="s">
        <v>141</v>
      </c>
      <c r="D53" s="9" t="s">
        <v>142</v>
      </c>
      <c r="E53" s="9"/>
      <c r="F53" s="13"/>
      <c r="H53" s="4" t="s">
        <v>51</v>
      </c>
      <c r="I53" s="9" t="s">
        <v>141</v>
      </c>
      <c r="J53" s="9" t="s">
        <v>142</v>
      </c>
      <c r="K53" s="9"/>
    </row>
    <row r="54" spans="1:11" ht="13.8" x14ac:dyDescent="0.25">
      <c r="A54" s="3">
        <v>39</v>
      </c>
      <c r="B54" s="4" t="s">
        <v>52</v>
      </c>
      <c r="C54" s="9" t="s">
        <v>141</v>
      </c>
      <c r="D54" s="9" t="s">
        <v>143</v>
      </c>
      <c r="E54" s="9"/>
      <c r="F54" s="13"/>
      <c r="H54" s="4" t="s">
        <v>52</v>
      </c>
      <c r="I54" s="9" t="s">
        <v>141</v>
      </c>
      <c r="J54" s="9" t="s">
        <v>143</v>
      </c>
      <c r="K54" s="9"/>
    </row>
    <row r="55" spans="1:11" ht="13.8" x14ac:dyDescent="0.25">
      <c r="A55" s="3">
        <v>40</v>
      </c>
      <c r="B55" s="4" t="s">
        <v>53</v>
      </c>
      <c r="C55" s="9" t="s">
        <v>135</v>
      </c>
      <c r="D55" s="9" t="s">
        <v>137</v>
      </c>
      <c r="E55" s="9"/>
      <c r="F55" s="13"/>
      <c r="H55" s="4" t="s">
        <v>53</v>
      </c>
      <c r="I55" s="9" t="s">
        <v>135</v>
      </c>
      <c r="J55" s="9" t="s">
        <v>137</v>
      </c>
      <c r="K55" s="9"/>
    </row>
    <row r="56" spans="1:11" ht="13.8" x14ac:dyDescent="0.25">
      <c r="A56" s="3">
        <v>54</v>
      </c>
      <c r="B56" s="9" t="s">
        <v>128</v>
      </c>
      <c r="C56" s="9" t="s">
        <v>159</v>
      </c>
      <c r="D56" s="9" t="s">
        <v>160</v>
      </c>
      <c r="E56" s="9"/>
      <c r="F56" s="13"/>
      <c r="H56" s="9" t="s">
        <v>128</v>
      </c>
      <c r="I56" s="9" t="s">
        <v>159</v>
      </c>
      <c r="J56" s="9" t="s">
        <v>160</v>
      </c>
      <c r="K56" s="9"/>
    </row>
    <row r="57" spans="1:11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4" t="s">
        <v>16</v>
      </c>
      <c r="I57" s="4" t="s">
        <v>12</v>
      </c>
      <c r="J57" s="4" t="s">
        <v>16</v>
      </c>
      <c r="K57" s="9"/>
    </row>
    <row r="58" spans="1:11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4" t="s">
        <v>17</v>
      </c>
      <c r="I58" s="4" t="s">
        <v>12</v>
      </c>
      <c r="J58" s="4" t="s">
        <v>17</v>
      </c>
      <c r="K58" s="9"/>
    </row>
    <row r="59" spans="1:11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4" t="s">
        <v>6</v>
      </c>
      <c r="I59" s="4" t="s">
        <v>7</v>
      </c>
      <c r="J59" s="4" t="s">
        <v>6</v>
      </c>
      <c r="K59" s="4" t="s">
        <v>7</v>
      </c>
    </row>
    <row r="60" spans="1:11" ht="13.8" x14ac:dyDescent="0.25">
      <c r="A60" s="3">
        <v>13</v>
      </c>
      <c r="B60" s="4" t="s">
        <v>25</v>
      </c>
      <c r="C60" s="9"/>
      <c r="D60" s="9"/>
      <c r="E60" s="9"/>
      <c r="F60" s="13"/>
      <c r="H60" s="4" t="s">
        <v>25</v>
      </c>
      <c r="I60" s="9"/>
      <c r="J60" s="9"/>
      <c r="K60" s="9"/>
    </row>
    <row r="61" spans="1:11" ht="13.8" x14ac:dyDescent="0.25">
      <c r="A61" s="3">
        <v>19</v>
      </c>
      <c r="B61" s="4" t="s">
        <v>25</v>
      </c>
      <c r="C61" s="9"/>
      <c r="D61" s="9"/>
      <c r="E61" s="9"/>
      <c r="F61" s="13"/>
      <c r="H61" s="4" t="s">
        <v>25</v>
      </c>
      <c r="I61" s="9"/>
      <c r="J61" s="9"/>
      <c r="K61" s="9"/>
    </row>
    <row r="62" spans="1:11" ht="13.8" x14ac:dyDescent="0.25">
      <c r="A62" s="3">
        <v>32</v>
      </c>
      <c r="B62" s="4" t="s">
        <v>25</v>
      </c>
      <c r="C62" s="9"/>
      <c r="D62" s="9"/>
      <c r="E62" s="9"/>
      <c r="F62" s="13"/>
      <c r="H62" s="4" t="s">
        <v>25</v>
      </c>
      <c r="I62" s="9"/>
      <c r="J62" s="9"/>
      <c r="K62" s="9"/>
    </row>
    <row r="63" spans="1:11" ht="13.8" x14ac:dyDescent="0.25">
      <c r="A63" s="3">
        <v>48</v>
      </c>
      <c r="B63" s="4" t="s">
        <v>25</v>
      </c>
      <c r="C63" s="9" t="s">
        <v>175</v>
      </c>
      <c r="D63" s="9"/>
      <c r="E63" s="9"/>
      <c r="F63" s="13"/>
      <c r="H63" s="4" t="s">
        <v>25</v>
      </c>
      <c r="I63" s="9" t="s">
        <v>175</v>
      </c>
      <c r="J63" s="9"/>
      <c r="K63" s="9"/>
    </row>
    <row r="64" spans="1:11" ht="13.8" x14ac:dyDescent="0.25">
      <c r="A64" s="3">
        <v>64</v>
      </c>
      <c r="B64" s="4" t="s">
        <v>25</v>
      </c>
      <c r="C64" s="9"/>
      <c r="D64" s="9"/>
      <c r="E64" s="9"/>
      <c r="F64" s="13"/>
      <c r="H64" s="4" t="s">
        <v>25</v>
      </c>
      <c r="I64" s="9"/>
      <c r="J64" s="9"/>
      <c r="K64" s="9"/>
    </row>
    <row r="65" spans="1:11" ht="13.8" x14ac:dyDescent="0.25">
      <c r="A65" s="3">
        <v>12</v>
      </c>
      <c r="B65" s="4" t="s">
        <v>24</v>
      </c>
      <c r="C65" s="9"/>
      <c r="D65" s="9"/>
      <c r="E65" s="9"/>
      <c r="F65" s="13"/>
      <c r="H65" s="4" t="s">
        <v>24</v>
      </c>
      <c r="I65" s="9"/>
      <c r="J65" s="9"/>
      <c r="K65" s="9"/>
    </row>
    <row r="66" spans="1:11" ht="13.8" x14ac:dyDescent="0.25">
      <c r="A66" s="3">
        <v>18</v>
      </c>
      <c r="B66" s="4" t="s">
        <v>24</v>
      </c>
      <c r="C66" s="9"/>
      <c r="D66" s="9"/>
      <c r="E66" s="9"/>
      <c r="F66" s="13"/>
      <c r="H66" s="4" t="s">
        <v>24</v>
      </c>
      <c r="I66" s="9"/>
      <c r="J66" s="9"/>
      <c r="K66" s="9"/>
    </row>
    <row r="67" spans="1:11" ht="13.8" x14ac:dyDescent="0.25">
      <c r="A67" s="3">
        <v>31</v>
      </c>
      <c r="B67" s="4" t="s">
        <v>24</v>
      </c>
      <c r="C67" s="9"/>
      <c r="D67" s="9"/>
      <c r="E67" s="9"/>
      <c r="F67" s="13"/>
      <c r="H67" s="4" t="s">
        <v>24</v>
      </c>
      <c r="I67" s="9"/>
      <c r="J67" s="9"/>
      <c r="K67" s="9"/>
    </row>
    <row r="68" spans="1:11" ht="13.8" x14ac:dyDescent="0.25">
      <c r="A68" s="3">
        <v>47</v>
      </c>
      <c r="B68" s="4" t="s">
        <v>24</v>
      </c>
      <c r="C68" s="9" t="s">
        <v>176</v>
      </c>
      <c r="D68" s="9"/>
      <c r="E68" s="9"/>
      <c r="F68" s="13"/>
      <c r="H68" s="4" t="s">
        <v>24</v>
      </c>
      <c r="I68" s="9" t="s">
        <v>176</v>
      </c>
      <c r="J68" s="9"/>
      <c r="K68" s="9"/>
    </row>
    <row r="69" spans="1:11" ht="13.8" x14ac:dyDescent="0.25">
      <c r="A69" s="3">
        <v>63</v>
      </c>
      <c r="B69" s="4" t="s">
        <v>24</v>
      </c>
      <c r="C69" s="9"/>
      <c r="D69" s="9"/>
      <c r="E69" s="9"/>
      <c r="F69" s="13"/>
      <c r="H69" s="4" t="s">
        <v>24</v>
      </c>
      <c r="I69" s="9"/>
      <c r="J69" s="9"/>
      <c r="K69" s="9"/>
    </row>
    <row r="70" spans="1:11" ht="13.8" x14ac:dyDescent="0.25">
      <c r="A70" s="3"/>
    </row>
    <row r="71" spans="1:11" ht="13.8" x14ac:dyDescent="0.25">
      <c r="A71" s="3"/>
    </row>
    <row r="72" spans="1:11" ht="13.8" x14ac:dyDescent="0.25">
      <c r="A72" s="3"/>
    </row>
    <row r="73" spans="1:11" ht="13.8" x14ac:dyDescent="0.25">
      <c r="A73" s="3"/>
    </row>
    <row r="74" spans="1:11" ht="13.8" x14ac:dyDescent="0.25">
      <c r="A74" s="3"/>
    </row>
    <row r="75" spans="1:11" ht="13.8" x14ac:dyDescent="0.25">
      <c r="A75" s="3"/>
    </row>
    <row r="76" spans="1:11" ht="13.8" x14ac:dyDescent="0.25">
      <c r="A76" s="3"/>
    </row>
    <row r="77" spans="1:11" ht="13.8" x14ac:dyDescent="0.25">
      <c r="A77" s="3"/>
    </row>
    <row r="78" spans="1:11" ht="13.8" x14ac:dyDescent="0.25">
      <c r="A78" s="3"/>
    </row>
    <row r="79" spans="1:11" ht="13.8" x14ac:dyDescent="0.25">
      <c r="A79" s="3"/>
    </row>
    <row r="80" spans="1:11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L17"/>
  <sheetViews>
    <sheetView topLeftCell="B1" workbookViewId="0">
      <selection activeCell="O3" sqref="O3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2.5546875" bestFit="1" customWidth="1"/>
  </cols>
  <sheetData>
    <row r="1" spans="1:12" x14ac:dyDescent="0.25">
      <c r="I1" t="s">
        <v>201</v>
      </c>
    </row>
    <row r="2" spans="1:12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2" x14ac:dyDescent="0.25">
      <c r="A3" t="s">
        <v>81</v>
      </c>
      <c r="B3" t="s">
        <v>81</v>
      </c>
      <c r="I3" t="s">
        <v>81</v>
      </c>
      <c r="J3" t="s">
        <v>81</v>
      </c>
    </row>
    <row r="4" spans="1:12" x14ac:dyDescent="0.25">
      <c r="A4" t="s">
        <v>101</v>
      </c>
      <c r="B4" t="s">
        <v>82</v>
      </c>
      <c r="I4" t="s">
        <v>101</v>
      </c>
      <c r="J4" t="s">
        <v>82</v>
      </c>
    </row>
    <row r="5" spans="1:12" x14ac:dyDescent="0.25">
      <c r="A5" t="s">
        <v>100</v>
      </c>
      <c r="B5" t="s">
        <v>83</v>
      </c>
      <c r="C5" s="12" t="s">
        <v>161</v>
      </c>
      <c r="D5" s="12" t="s">
        <v>202</v>
      </c>
      <c r="I5" t="s">
        <v>100</v>
      </c>
      <c r="J5" t="s">
        <v>83</v>
      </c>
      <c r="K5" t="s">
        <v>102</v>
      </c>
      <c r="L5" t="s">
        <v>104</v>
      </c>
    </row>
    <row r="6" spans="1:12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2" x14ac:dyDescent="0.25">
      <c r="A7" t="s">
        <v>100</v>
      </c>
      <c r="B7" t="s">
        <v>85</v>
      </c>
      <c r="C7" t="s">
        <v>161</v>
      </c>
      <c r="D7" t="s">
        <v>162</v>
      </c>
      <c r="I7" t="s">
        <v>100</v>
      </c>
      <c r="J7" t="s">
        <v>85</v>
      </c>
      <c r="K7" t="s">
        <v>161</v>
      </c>
      <c r="L7" t="s">
        <v>162</v>
      </c>
    </row>
    <row r="8" spans="1:12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161</v>
      </c>
      <c r="L8" t="s">
        <v>202</v>
      </c>
    </row>
    <row r="9" spans="1:12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2" x14ac:dyDescent="0.25">
      <c r="A10" t="s">
        <v>99</v>
      </c>
      <c r="B10" t="s">
        <v>88</v>
      </c>
      <c r="C10" t="s">
        <v>170</v>
      </c>
      <c r="I10" t="s">
        <v>99</v>
      </c>
      <c r="J10" t="s">
        <v>88</v>
      </c>
      <c r="K10" t="s">
        <v>170</v>
      </c>
    </row>
    <row r="11" spans="1:12" x14ac:dyDescent="0.25">
      <c r="A11" t="s">
        <v>101</v>
      </c>
      <c r="B11" t="s">
        <v>89</v>
      </c>
      <c r="E11" t="s">
        <v>200</v>
      </c>
      <c r="I11" t="s">
        <v>101</v>
      </c>
      <c r="J11" t="s">
        <v>89</v>
      </c>
    </row>
    <row r="12" spans="1:12" x14ac:dyDescent="0.25">
      <c r="A12" t="s">
        <v>100</v>
      </c>
      <c r="B12" t="s">
        <v>90</v>
      </c>
      <c r="C12" t="s">
        <v>171</v>
      </c>
      <c r="I12" t="s">
        <v>100</v>
      </c>
      <c r="J12" t="s">
        <v>90</v>
      </c>
      <c r="K12" t="s">
        <v>171</v>
      </c>
    </row>
    <row r="13" spans="1:12" x14ac:dyDescent="0.25">
      <c r="A13" t="s">
        <v>100</v>
      </c>
      <c r="B13" t="s">
        <v>91</v>
      </c>
      <c r="I13" t="s">
        <v>100</v>
      </c>
      <c r="J13" t="s">
        <v>91</v>
      </c>
    </row>
    <row r="14" spans="1:12" x14ac:dyDescent="0.25">
      <c r="A14" t="s">
        <v>100</v>
      </c>
      <c r="B14" t="s">
        <v>92</v>
      </c>
      <c r="C14" t="s">
        <v>163</v>
      </c>
      <c r="D14" t="s">
        <v>168</v>
      </c>
      <c r="I14" t="s">
        <v>100</v>
      </c>
      <c r="J14" t="s">
        <v>92</v>
      </c>
      <c r="K14" t="s">
        <v>163</v>
      </c>
      <c r="L14" t="s">
        <v>168</v>
      </c>
    </row>
    <row r="15" spans="1:12" x14ac:dyDescent="0.25">
      <c r="A15" t="s">
        <v>100</v>
      </c>
      <c r="B15" t="s">
        <v>93</v>
      </c>
      <c r="C15" t="s">
        <v>163</v>
      </c>
      <c r="D15" t="s">
        <v>169</v>
      </c>
      <c r="I15" t="s">
        <v>100</v>
      </c>
      <c r="J15" t="s">
        <v>93</v>
      </c>
      <c r="K15" t="s">
        <v>163</v>
      </c>
      <c r="L15" t="s">
        <v>169</v>
      </c>
    </row>
    <row r="16" spans="1:12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010-FDB0-4A2D-8148-A1705E9BF8AF}">
  <dimension ref="B3:D27"/>
  <sheetViews>
    <sheetView tabSelected="1" workbookViewId="0">
      <selection activeCell="C21" sqref="C21"/>
    </sheetView>
  </sheetViews>
  <sheetFormatPr defaultRowHeight="13.2" x14ac:dyDescent="0.25"/>
  <cols>
    <col min="2" max="2" width="20.109375" bestFit="1" customWidth="1"/>
  </cols>
  <sheetData>
    <row r="3" spans="2:4" x14ac:dyDescent="0.25">
      <c r="B3" t="s">
        <v>208</v>
      </c>
      <c r="C3">
        <v>50</v>
      </c>
      <c r="D3" t="s">
        <v>209</v>
      </c>
    </row>
    <row r="4" spans="2:4" x14ac:dyDescent="0.25">
      <c r="B4" t="s">
        <v>211</v>
      </c>
      <c r="C4">
        <f>1/C3</f>
        <v>0.02</v>
      </c>
      <c r="D4" t="s">
        <v>210</v>
      </c>
    </row>
    <row r="6" spans="2:4" x14ac:dyDescent="0.25">
      <c r="B6" t="s">
        <v>212</v>
      </c>
      <c r="C6">
        <v>12</v>
      </c>
    </row>
    <row r="7" spans="2:4" x14ac:dyDescent="0.25">
      <c r="B7" t="s">
        <v>213</v>
      </c>
      <c r="C7">
        <v>100</v>
      </c>
      <c r="D7" t="s">
        <v>214</v>
      </c>
    </row>
    <row r="8" spans="2:4" x14ac:dyDescent="0.25">
      <c r="B8" t="s">
        <v>215</v>
      </c>
      <c r="C8">
        <v>1200</v>
      </c>
    </row>
    <row r="10" spans="2:4" x14ac:dyDescent="0.25">
      <c r="B10" t="s">
        <v>216</v>
      </c>
      <c r="C10">
        <v>72</v>
      </c>
      <c r="D10" t="s">
        <v>217</v>
      </c>
    </row>
    <row r="11" spans="2:4" x14ac:dyDescent="0.25">
      <c r="B11" t="s">
        <v>218</v>
      </c>
      <c r="C11">
        <f>(C10/2)*3.1415*2</f>
        <v>226.18800000000002</v>
      </c>
      <c r="D11" t="s">
        <v>217</v>
      </c>
    </row>
    <row r="12" spans="2:4" x14ac:dyDescent="0.25">
      <c r="B12" t="s">
        <v>219</v>
      </c>
      <c r="C12">
        <f>C8/C11</f>
        <v>5.3053212372009124</v>
      </c>
    </row>
    <row r="14" spans="2:4" x14ac:dyDescent="0.25">
      <c r="B14" t="s">
        <v>220</v>
      </c>
      <c r="C14">
        <v>130</v>
      </c>
      <c r="D14" t="s">
        <v>221</v>
      </c>
    </row>
    <row r="15" spans="2:4" x14ac:dyDescent="0.25">
      <c r="B15" t="s">
        <v>222</v>
      </c>
      <c r="C15">
        <f>C14/60</f>
        <v>2.1666666666666665</v>
      </c>
      <c r="D15" t="s">
        <v>229</v>
      </c>
    </row>
    <row r="16" spans="2:4" x14ac:dyDescent="0.25">
      <c r="B16" t="s">
        <v>223</v>
      </c>
      <c r="C16">
        <f>C15*6.28</f>
        <v>13.606666666666666</v>
      </c>
    </row>
    <row r="18" spans="2:4" x14ac:dyDescent="0.25">
      <c r="B18" t="s">
        <v>230</v>
      </c>
      <c r="C18">
        <f>C15*C8</f>
        <v>2600</v>
      </c>
    </row>
    <row r="19" spans="2:4" x14ac:dyDescent="0.25">
      <c r="B19" t="s">
        <v>224</v>
      </c>
      <c r="C19">
        <f>C18*C4</f>
        <v>52</v>
      </c>
      <c r="D19" t="s">
        <v>231</v>
      </c>
    </row>
    <row r="21" spans="2:4" x14ac:dyDescent="0.25">
      <c r="B21" t="s">
        <v>225</v>
      </c>
    </row>
    <row r="24" spans="2:4" x14ac:dyDescent="0.25">
      <c r="B24" t="s">
        <v>226</v>
      </c>
    </row>
    <row r="26" spans="2:4" x14ac:dyDescent="0.25">
      <c r="B26" t="s">
        <v>227</v>
      </c>
    </row>
    <row r="27" spans="2:4" x14ac:dyDescent="0.25">
      <c r="B27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346-00EF-47D2-B856-559F1327E32B}">
  <dimension ref="A4:D5"/>
  <sheetViews>
    <sheetView workbookViewId="0">
      <selection activeCell="D6" sqref="D6"/>
    </sheetView>
  </sheetViews>
  <sheetFormatPr defaultRowHeight="13.2" x14ac:dyDescent="0.25"/>
  <cols>
    <col min="1" max="1" width="11" bestFit="1" customWidth="1"/>
    <col min="4" max="4" width="12.33203125" bestFit="1" customWidth="1"/>
  </cols>
  <sheetData>
    <row r="4" spans="1:4" x14ac:dyDescent="0.25">
      <c r="A4" t="s">
        <v>206</v>
      </c>
      <c r="B4" t="s">
        <v>204</v>
      </c>
      <c r="C4" t="s">
        <v>205</v>
      </c>
      <c r="D4" t="s">
        <v>207</v>
      </c>
    </row>
    <row r="5" spans="1:4" x14ac:dyDescent="0.25">
      <c r="A5">
        <f>1/50000000</f>
        <v>2E-8</v>
      </c>
      <c r="B5">
        <v>800</v>
      </c>
      <c r="C5">
        <v>6241</v>
      </c>
      <c r="D5">
        <f>(A5/B5)*C5</f>
        <v>1.56025E-7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149</v>
      </c>
      <c r="B3" s="2" t="s">
        <v>177</v>
      </c>
    </row>
    <row r="5" spans="1:2" x14ac:dyDescent="0.25">
      <c r="A5" t="s">
        <v>178</v>
      </c>
      <c r="B5" s="2" t="s">
        <v>179</v>
      </c>
    </row>
    <row r="6" spans="1:2" x14ac:dyDescent="0.25">
      <c r="A6" t="s">
        <v>180</v>
      </c>
      <c r="B6" s="2" t="s">
        <v>181</v>
      </c>
    </row>
    <row r="8" spans="1:2" x14ac:dyDescent="0.25">
      <c r="A8" t="s">
        <v>182</v>
      </c>
      <c r="B8" s="2" t="s">
        <v>183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189</v>
      </c>
      <c r="B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Map</vt:lpstr>
      <vt:lpstr>Timer Map</vt:lpstr>
      <vt:lpstr>Math</vt:lpstr>
      <vt:lpstr>Timer Calculator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Rodrigues</cp:lastModifiedBy>
  <dcterms:modified xsi:type="dcterms:W3CDTF">2020-09-28T23:55:04Z</dcterms:modified>
</cp:coreProperties>
</file>