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cini/Dropbox/PhD/SynAge/place_object_task/"/>
    </mc:Choice>
  </mc:AlternateContent>
  <xr:revisionPtr revIDLastSave="0" documentId="13_ncr:1_{9FD2772C-7043-4543-8B94-77892BF41CBB}" xr6:coauthVersionLast="36" xr6:coauthVersionMax="36" xr10:uidLastSave="{00000000-0000-0000-0000-000000000000}"/>
  <bookViews>
    <workbookView xWindow="10240" yWindow="0" windowWidth="40960" windowHeight="28800" activeTab="2" xr2:uid="{CD6BA547-ABEE-C24C-A875-83E276A4369F}"/>
  </bookViews>
  <sheets>
    <sheet name="Trials timing" sheetId="1" r:id="rId1"/>
    <sheet name="Sessions timing" sheetId="2" r:id="rId2"/>
    <sheet name="Sessions blocks timing" sheetId="3" r:id="rId3"/>
  </sheets>
  <definedNames>
    <definedName name="_xlnm.Print_Area" localSheetId="0">'Trials timing'!$A$1:$Q$11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1" i="3"/>
  <c r="C15" i="3"/>
  <c r="C9" i="3"/>
  <c r="P8" i="2"/>
  <c r="M8" i="2"/>
  <c r="L8" i="2"/>
  <c r="I4" i="2" l="1"/>
  <c r="L4" i="2" s="1"/>
  <c r="M4" i="2" s="1"/>
  <c r="P4" i="2" s="1"/>
  <c r="Q4" i="2" s="1"/>
  <c r="I5" i="2"/>
  <c r="L5" i="2" s="1"/>
  <c r="M5" i="2" s="1"/>
  <c r="P5" i="2" s="1"/>
  <c r="Q5" i="2" s="1"/>
  <c r="I8" i="2"/>
  <c r="Q8" i="2"/>
  <c r="I9" i="2"/>
  <c r="L9" i="2" s="1"/>
  <c r="M9" i="2" s="1"/>
  <c r="P9" i="2" s="1"/>
  <c r="Q9" i="2" s="1"/>
  <c r="L7" i="1" l="1"/>
  <c r="L3" i="1"/>
  <c r="P3" i="1"/>
  <c r="J7" i="1"/>
  <c r="I7" i="1"/>
  <c r="N7" i="1" s="1"/>
  <c r="O7" i="1" s="1"/>
  <c r="Q7" i="1" s="1"/>
  <c r="J3" i="1"/>
  <c r="I3" i="1"/>
  <c r="N3" i="1" l="1"/>
  <c r="O3" i="1" s="1"/>
  <c r="Q3" i="1" s="1"/>
</calcChain>
</file>

<file path=xl/sharedStrings.xml><?xml version="1.0" encoding="utf-8"?>
<sst xmlns="http://schemas.openxmlformats.org/spreadsheetml/2006/main" count="96" uniqueCount="39">
  <si>
    <t>Fixation 1</t>
  </si>
  <si>
    <t>Encoding</t>
  </si>
  <si>
    <t>Room</t>
  </si>
  <si>
    <t>Fixation 2</t>
  </si>
  <si>
    <t>Selection</t>
  </si>
  <si>
    <t>Feedback</t>
  </si>
  <si>
    <t>1000-5000</t>
  </si>
  <si>
    <t>1000-3000</t>
  </si>
  <si>
    <t>Trial</t>
  </si>
  <si>
    <t>Mean fix 2</t>
  </si>
  <si>
    <t>Sequence (msec)</t>
  </si>
  <si>
    <t>Sequence (secs)</t>
  </si>
  <si>
    <t>Minutes</t>
  </si>
  <si>
    <t>Retrieval</t>
  </si>
  <si>
    <t>Categorization</t>
  </si>
  <si>
    <t>Scrambled pic</t>
  </si>
  <si>
    <t>Mean fix 1</t>
  </si>
  <si>
    <t>Option #</t>
  </si>
  <si>
    <t>Duration without fixation</t>
  </si>
  <si>
    <t>Fix 1</t>
  </si>
  <si>
    <t>Fix 2</t>
  </si>
  <si>
    <t>Used to calculate ISI</t>
  </si>
  <si>
    <t xml:space="preserve">Counterbalancing </t>
  </si>
  <si>
    <t>Time without fixations</t>
  </si>
  <si>
    <t>Time without fixations (msecs)</t>
  </si>
  <si>
    <t xml:space="preserve">Number of trials </t>
  </si>
  <si>
    <t xml:space="preserve">Time total without fixation (msec) </t>
  </si>
  <si>
    <t>seconds</t>
  </si>
  <si>
    <t>total (sec)</t>
  </si>
  <si>
    <t>total (mins)</t>
  </si>
  <si>
    <t>Condition A</t>
  </si>
  <si>
    <t>Part 1</t>
  </si>
  <si>
    <t>Part 2</t>
  </si>
  <si>
    <t>Part 3</t>
  </si>
  <si>
    <t>Part 4</t>
  </si>
  <si>
    <t>Total</t>
  </si>
  <si>
    <t>Condition B</t>
  </si>
  <si>
    <t>From script "checkdurationeachpart"</t>
  </si>
  <si>
    <t>From script "1_ISI_check"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</si>
</sst>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4" fontId="0" fillId="0" borderId="0" xfId="0" applyNumberFormat="1"/>
    <xf numFmtId="0" fontId="0" fillId="0" borderId="0" xfId="0" applyFont="1"/>
    <xf numFmtId="0" fontId="0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Border="1"/>
    <xf numFmtId="16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7" xfId="0" applyFont="1" applyFill="1" applyBorder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8" xfId="0" applyFont="1" applyBorder="1"/>
    <xf numFmtId="17" fontId="0" fillId="0" borderId="0" xfId="0" applyNumberFormat="1" applyFont="1" applyFill="1" applyBorder="1" applyAlignment="1">
      <alignment horizontal="left"/>
    </xf>
    <xf numFmtId="0" fontId="0" fillId="3" borderId="7" xfId="0" applyFont="1" applyFill="1" applyBorder="1"/>
    <xf numFmtId="16" fontId="0" fillId="0" borderId="5" xfId="0" applyNumberFormat="1" applyFont="1" applyFill="1" applyBorder="1" applyAlignment="1">
      <alignment horizontal="left"/>
    </xf>
    <xf numFmtId="17" fontId="0" fillId="0" borderId="5" xfId="0" applyNumberFormat="1" applyFont="1" applyFill="1" applyBorder="1" applyAlignment="1">
      <alignment horizontal="left"/>
    </xf>
    <xf numFmtId="2" fontId="0" fillId="0" borderId="5" xfId="0" applyNumberFormat="1" applyFont="1" applyBorder="1" applyAlignment="1">
      <alignment horizontal="left"/>
    </xf>
    <xf numFmtId="2" fontId="0" fillId="0" borderId="5" xfId="0" applyNumberFormat="1" applyFont="1" applyBorder="1"/>
    <xf numFmtId="0" fontId="1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6" borderId="0" xfId="0" applyFont="1" applyFill="1" applyAlignment="1">
      <alignment horizontal="left"/>
    </xf>
    <xf numFmtId="16" fontId="0" fillId="6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7" fontId="0" fillId="6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0" borderId="0" xfId="0" applyFont="1"/>
    <xf numFmtId="0" fontId="1" fillId="6" borderId="0" xfId="0" applyFont="1" applyFill="1"/>
    <xf numFmtId="4" fontId="1" fillId="6" borderId="0" xfId="0" applyNumberFormat="1" applyFont="1" applyFill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72C8-2371-7846-BAC3-F87F992EF7DD}">
  <sheetPr>
    <pageSetUpPr fitToPage="1"/>
  </sheetPr>
  <dimension ref="A1:R11"/>
  <sheetViews>
    <sheetView workbookViewId="0">
      <selection activeCell="B1" sqref="B1:B1048576"/>
    </sheetView>
  </sheetViews>
  <sheetFormatPr baseColWidth="10" defaultRowHeight="16" x14ac:dyDescent="0.2"/>
  <cols>
    <col min="1" max="1" width="14.5" style="25" bestFit="1" customWidth="1"/>
    <col min="2" max="2" width="18.5" style="25" customWidth="1"/>
    <col min="3" max="3" width="19.1640625" style="25" bestFit="1" customWidth="1"/>
    <col min="4" max="4" width="21" style="25" customWidth="1"/>
    <col min="5" max="5" width="16.83203125" style="25" customWidth="1"/>
    <col min="6" max="6" width="13" style="25" bestFit="1" customWidth="1"/>
    <col min="7" max="7" width="13.5" style="25" bestFit="1" customWidth="1"/>
    <col min="8" max="8" width="3.33203125" style="26" customWidth="1"/>
    <col min="9" max="9" width="14.1640625" style="25" bestFit="1" customWidth="1"/>
    <col min="10" max="10" width="19.6640625" style="25" customWidth="1"/>
    <col min="11" max="11" width="3.83203125" style="26" customWidth="1"/>
    <col min="12" max="12" width="44" style="26" customWidth="1"/>
    <col min="13" max="13" width="3.83203125" style="26" customWidth="1"/>
    <col min="14" max="14" width="25" style="25" customWidth="1"/>
    <col min="15" max="15" width="21.1640625" style="25" customWidth="1"/>
    <col min="16" max="16" width="18.1640625" style="25" bestFit="1" customWidth="1"/>
    <col min="17" max="17" width="16.1640625" style="25" customWidth="1"/>
    <col min="18" max="16384" width="10.83203125" style="25"/>
  </cols>
  <sheetData>
    <row r="1" spans="1:18" x14ac:dyDescent="0.2">
      <c r="A1" s="24" t="s">
        <v>1</v>
      </c>
    </row>
    <row r="2" spans="1:18" x14ac:dyDescent="0.2">
      <c r="A2" s="27" t="s">
        <v>17</v>
      </c>
      <c r="B2" s="28" t="s">
        <v>0</v>
      </c>
      <c r="C2" s="28" t="s">
        <v>2</v>
      </c>
      <c r="D2" s="28" t="s">
        <v>15</v>
      </c>
      <c r="E2" s="28" t="s">
        <v>3</v>
      </c>
      <c r="F2" s="28" t="s">
        <v>4</v>
      </c>
      <c r="G2" s="28" t="s">
        <v>5</v>
      </c>
      <c r="H2" s="29"/>
      <c r="I2" s="28" t="s">
        <v>16</v>
      </c>
      <c r="J2" s="28" t="s">
        <v>9</v>
      </c>
      <c r="K2" s="29"/>
      <c r="L2" s="29" t="s">
        <v>18</v>
      </c>
      <c r="M2" s="29"/>
      <c r="N2" s="28" t="s">
        <v>10</v>
      </c>
      <c r="O2" s="28" t="s">
        <v>11</v>
      </c>
      <c r="P2" s="28" t="s">
        <v>8</v>
      </c>
      <c r="Q2" s="28" t="s">
        <v>12</v>
      </c>
    </row>
    <row r="3" spans="1:18" x14ac:dyDescent="0.2">
      <c r="A3" s="31">
        <v>2</v>
      </c>
      <c r="B3" s="32" t="s">
        <v>6</v>
      </c>
      <c r="C3" s="31">
        <v>7000</v>
      </c>
      <c r="D3" s="31">
        <v>80</v>
      </c>
      <c r="E3" s="31" t="s">
        <v>7</v>
      </c>
      <c r="F3" s="31">
        <v>5000</v>
      </c>
      <c r="G3" s="31">
        <v>3000</v>
      </c>
      <c r="H3" s="31"/>
      <c r="I3" s="31">
        <f>AVERAGE(1000,5000)</f>
        <v>3000</v>
      </c>
      <c r="J3" s="31">
        <f>AVERAGE(1000,3000)</f>
        <v>2000</v>
      </c>
      <c r="L3" s="26">
        <f t="shared" ref="L3" si="0">C3+D3+F3+G3</f>
        <v>15080</v>
      </c>
      <c r="N3" s="30">
        <f>C3+D3+F3+G3+I3+J3</f>
        <v>20080</v>
      </c>
      <c r="O3" s="25">
        <f t="shared" ref="O3:O7" si="1">N3/1000</f>
        <v>20.079999999999998</v>
      </c>
      <c r="P3" s="25">
        <f>160</f>
        <v>160</v>
      </c>
      <c r="Q3" s="25">
        <f t="shared" ref="Q3:Q7" si="2">(O3*P3)/60</f>
        <v>53.54666666666666</v>
      </c>
    </row>
    <row r="4" spans="1:18" x14ac:dyDescent="0.2">
      <c r="N4" s="30"/>
    </row>
    <row r="5" spans="1:18" x14ac:dyDescent="0.2">
      <c r="A5" s="33" t="s">
        <v>13</v>
      </c>
      <c r="N5" s="30"/>
    </row>
    <row r="6" spans="1:18" x14ac:dyDescent="0.2">
      <c r="A6" s="34" t="s">
        <v>17</v>
      </c>
      <c r="B6" s="35" t="s">
        <v>0</v>
      </c>
      <c r="C6" s="35" t="s">
        <v>2</v>
      </c>
      <c r="D6" s="35" t="s">
        <v>14</v>
      </c>
      <c r="E6" s="35" t="s">
        <v>3</v>
      </c>
      <c r="F6" s="35" t="s">
        <v>4</v>
      </c>
      <c r="G6" s="29"/>
      <c r="H6" s="29"/>
      <c r="I6" s="35" t="s">
        <v>16</v>
      </c>
      <c r="J6" s="35" t="s">
        <v>9</v>
      </c>
      <c r="K6" s="29"/>
      <c r="L6" s="29"/>
      <c r="M6" s="29"/>
      <c r="N6" s="35" t="s">
        <v>10</v>
      </c>
      <c r="O6" s="35" t="s">
        <v>11</v>
      </c>
      <c r="P6" s="35" t="s">
        <v>8</v>
      </c>
      <c r="Q6" s="35" t="s">
        <v>12</v>
      </c>
      <c r="R6" s="36"/>
    </row>
    <row r="7" spans="1:18" x14ac:dyDescent="0.2">
      <c r="A7" s="31">
        <v>1</v>
      </c>
      <c r="B7" s="32" t="s">
        <v>6</v>
      </c>
      <c r="C7" s="31">
        <v>4500</v>
      </c>
      <c r="D7" s="31">
        <v>3000</v>
      </c>
      <c r="E7" s="37" t="s">
        <v>7</v>
      </c>
      <c r="F7" s="31">
        <v>7000</v>
      </c>
      <c r="G7" s="31"/>
      <c r="H7" s="31"/>
      <c r="I7" s="31">
        <f>AVERAGE(1000,5000)</f>
        <v>3000</v>
      </c>
      <c r="J7" s="31">
        <f>AVERAGE(1000,3000)</f>
        <v>2000</v>
      </c>
      <c r="L7" s="26">
        <f>D7+F7+C7</f>
        <v>14500</v>
      </c>
      <c r="N7" s="30">
        <f>C7+D7+F7+G7+I7+J7</f>
        <v>19500</v>
      </c>
      <c r="O7" s="25">
        <f t="shared" si="1"/>
        <v>19.5</v>
      </c>
      <c r="P7" s="25">
        <v>80</v>
      </c>
      <c r="Q7" s="25">
        <f t="shared" si="2"/>
        <v>26</v>
      </c>
    </row>
    <row r="11" spans="1:18" x14ac:dyDescent="0.2">
      <c r="A11" s="31"/>
      <c r="B11" s="25" t="s">
        <v>21</v>
      </c>
    </row>
  </sheetData>
  <pageMargins left="0.7" right="0.7" top="0.75" bottom="0.75" header="0.3" footer="0.3"/>
  <pageSetup paperSize="9" scale="4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83FC-764C-F546-B424-A73F0ECE81B7}">
  <dimension ref="A1:Q9"/>
  <sheetViews>
    <sheetView workbookViewId="0">
      <selection activeCell="O8" sqref="O8"/>
    </sheetView>
  </sheetViews>
  <sheetFormatPr baseColWidth="10" defaultRowHeight="16" x14ac:dyDescent="0.2"/>
  <cols>
    <col min="1" max="1" width="8.6640625" style="2" bestFit="1" customWidth="1"/>
    <col min="2" max="2" width="15.83203125" style="2" bestFit="1" customWidth="1"/>
    <col min="3" max="3" width="9.83203125" style="2" bestFit="1" customWidth="1"/>
    <col min="4" max="4" width="6" style="2" bestFit="1" customWidth="1"/>
    <col min="5" max="5" width="13" style="2" bestFit="1" customWidth="1"/>
    <col min="6" max="6" width="9.83203125" style="2" bestFit="1" customWidth="1"/>
    <col min="7" max="7" width="8.6640625" style="2" bestFit="1" customWidth="1"/>
    <col min="8" max="8" width="9" style="2" bestFit="1" customWidth="1"/>
    <col min="9" max="9" width="27.33203125" style="2" bestFit="1" customWidth="1"/>
    <col min="10" max="10" width="15.1640625" style="2" bestFit="1" customWidth="1"/>
    <col min="11" max="11" width="27" style="2" customWidth="1"/>
    <col min="12" max="12" width="30.5" style="2" bestFit="1" customWidth="1"/>
    <col min="13" max="13" width="7.6640625" style="2" bestFit="1" customWidth="1"/>
    <col min="14" max="18" width="12.1640625" style="2" bestFit="1" customWidth="1"/>
    <col min="19" max="16384" width="10.83203125" style="2"/>
  </cols>
  <sheetData>
    <row r="1" spans="1:17" s="41" customFormat="1" x14ac:dyDescent="0.2">
      <c r="A1" s="41" t="s">
        <v>38</v>
      </c>
    </row>
    <row r="2" spans="1:17" ht="17" thickBot="1" x14ac:dyDescent="0.25"/>
    <row r="3" spans="1:17" s="6" customFormat="1" x14ac:dyDescent="0.2">
      <c r="A3" s="38" t="s">
        <v>1</v>
      </c>
      <c r="B3" s="3" t="s">
        <v>22</v>
      </c>
      <c r="C3" s="4" t="s">
        <v>0</v>
      </c>
      <c r="D3" s="4" t="s">
        <v>2</v>
      </c>
      <c r="E3" s="4" t="s">
        <v>15</v>
      </c>
      <c r="F3" s="4" t="s">
        <v>3</v>
      </c>
      <c r="G3" s="4" t="s">
        <v>4</v>
      </c>
      <c r="H3" s="4" t="s">
        <v>5</v>
      </c>
      <c r="I3" s="4" t="s">
        <v>24</v>
      </c>
      <c r="J3" s="4" t="s">
        <v>25</v>
      </c>
      <c r="K3" s="4"/>
      <c r="L3" s="4" t="s">
        <v>26</v>
      </c>
      <c r="M3" s="4" t="s">
        <v>27</v>
      </c>
      <c r="N3" s="4" t="s">
        <v>19</v>
      </c>
      <c r="O3" s="4" t="s">
        <v>20</v>
      </c>
      <c r="P3" s="4" t="s">
        <v>28</v>
      </c>
      <c r="Q3" s="5" t="s">
        <v>29</v>
      </c>
    </row>
    <row r="4" spans="1:17" x14ac:dyDescent="0.2">
      <c r="A4" s="39"/>
      <c r="B4" s="7">
        <v>1</v>
      </c>
      <c r="C4" s="8" t="s">
        <v>6</v>
      </c>
      <c r="D4" s="9">
        <v>7000</v>
      </c>
      <c r="E4" s="9">
        <v>80</v>
      </c>
      <c r="F4" s="9" t="s">
        <v>7</v>
      </c>
      <c r="G4" s="9">
        <v>5000</v>
      </c>
      <c r="H4" s="9">
        <v>3000</v>
      </c>
      <c r="I4" s="9">
        <f>D4+E4+G4+H4</f>
        <v>15080</v>
      </c>
      <c r="J4" s="10">
        <v>160</v>
      </c>
      <c r="K4" s="10"/>
      <c r="L4" s="11">
        <f>I4*J4</f>
        <v>2412800</v>
      </c>
      <c r="M4" s="11">
        <f>L4/1000</f>
        <v>2412.8000000000002</v>
      </c>
      <c r="N4">
        <v>459.95527754690221</v>
      </c>
      <c r="O4">
        <v>315.1854424471905</v>
      </c>
      <c r="P4" s="7">
        <f>M4+N4+O4</f>
        <v>3187.9407199940929</v>
      </c>
      <c r="Q4" s="12">
        <f>P4/60</f>
        <v>53.132345333234881</v>
      </c>
    </row>
    <row r="5" spans="1:17" x14ac:dyDescent="0.2">
      <c r="A5" s="39"/>
      <c r="B5" s="7">
        <v>2</v>
      </c>
      <c r="C5" s="8" t="s">
        <v>6</v>
      </c>
      <c r="D5" s="9">
        <v>7000</v>
      </c>
      <c r="E5" s="9">
        <v>80</v>
      </c>
      <c r="F5" s="9" t="s">
        <v>7</v>
      </c>
      <c r="G5" s="9">
        <v>5000</v>
      </c>
      <c r="H5" s="9">
        <v>3000</v>
      </c>
      <c r="I5" s="9">
        <f>D5+E5+G5+H5</f>
        <v>15080</v>
      </c>
      <c r="J5" s="10">
        <v>160</v>
      </c>
      <c r="K5" s="10"/>
      <c r="L5" s="11">
        <f>I5*J5</f>
        <v>2412800</v>
      </c>
      <c r="M5" s="11">
        <f t="shared" ref="M5:M9" si="0">L5/1000</f>
        <v>2412.8000000000002</v>
      </c>
      <c r="N5">
        <v>458.49976116809665</v>
      </c>
      <c r="O5">
        <v>277.14913632642867</v>
      </c>
      <c r="P5" s="7">
        <f t="shared" ref="P5:P8" si="1">M5+N5+O5</f>
        <v>3148.4488974945252</v>
      </c>
      <c r="Q5" s="12">
        <f t="shared" ref="Q5:Q8" si="2">P5/60</f>
        <v>52.474148291575418</v>
      </c>
    </row>
    <row r="6" spans="1:17" ht="17" thickBot="1" x14ac:dyDescent="0.25">
      <c r="A6" s="40"/>
      <c r="B6" s="13"/>
      <c r="C6" s="13"/>
      <c r="D6" s="14"/>
      <c r="E6" s="14"/>
      <c r="F6" s="14"/>
      <c r="G6" s="14"/>
      <c r="H6" s="14"/>
      <c r="I6" s="15"/>
      <c r="J6" s="14"/>
      <c r="K6" s="14"/>
      <c r="L6" s="16"/>
      <c r="M6" s="16"/>
      <c r="N6" s="14"/>
      <c r="O6" s="14"/>
      <c r="P6" s="14"/>
      <c r="Q6" s="17"/>
    </row>
    <row r="7" spans="1:17" s="6" customFormat="1" x14ac:dyDescent="0.2">
      <c r="A7" s="38" t="s">
        <v>13</v>
      </c>
      <c r="B7" s="3" t="s">
        <v>22</v>
      </c>
      <c r="C7" s="4" t="s">
        <v>0</v>
      </c>
      <c r="D7" s="4" t="s">
        <v>2</v>
      </c>
      <c r="E7" s="4" t="s">
        <v>14</v>
      </c>
      <c r="F7" s="4" t="s">
        <v>3</v>
      </c>
      <c r="G7" s="4" t="s">
        <v>4</v>
      </c>
      <c r="H7" s="3"/>
      <c r="I7" s="4" t="s">
        <v>23</v>
      </c>
      <c r="J7" s="4" t="s">
        <v>25</v>
      </c>
      <c r="K7" s="4"/>
      <c r="L7" s="4" t="s">
        <v>26</v>
      </c>
      <c r="M7" s="4" t="s">
        <v>27</v>
      </c>
      <c r="N7" s="4" t="s">
        <v>19</v>
      </c>
      <c r="O7" s="4" t="s">
        <v>20</v>
      </c>
      <c r="P7" s="4" t="s">
        <v>28</v>
      </c>
      <c r="Q7" s="5" t="s">
        <v>29</v>
      </c>
    </row>
    <row r="8" spans="1:17" x14ac:dyDescent="0.2">
      <c r="A8" s="39"/>
      <c r="B8" s="7">
        <v>1</v>
      </c>
      <c r="C8" s="8" t="s">
        <v>6</v>
      </c>
      <c r="D8" s="9">
        <v>4500</v>
      </c>
      <c r="E8" s="9">
        <v>3000</v>
      </c>
      <c r="F8" s="18" t="s">
        <v>7</v>
      </c>
      <c r="G8" s="9">
        <v>7000</v>
      </c>
      <c r="H8" s="7"/>
      <c r="I8" s="9">
        <f>D8+E8+G8</f>
        <v>14500</v>
      </c>
      <c r="J8" s="10">
        <v>80</v>
      </c>
      <c r="K8" s="10"/>
      <c r="L8" s="11">
        <f>I8*J8</f>
        <v>1160000</v>
      </c>
      <c r="M8" s="11">
        <f>L8/1000</f>
        <v>1160</v>
      </c>
      <c r="N8">
        <v>211.87057012707214</v>
      </c>
      <c r="O8">
        <v>148.40255600219035</v>
      </c>
      <c r="P8" s="7">
        <f>M8+N8+O8</f>
        <v>1520.2731261292624</v>
      </c>
      <c r="Q8" s="19">
        <f t="shared" si="2"/>
        <v>25.337885435487706</v>
      </c>
    </row>
    <row r="9" spans="1:17" ht="17" thickBot="1" x14ac:dyDescent="0.25">
      <c r="A9" s="40"/>
      <c r="B9" s="14">
        <v>2</v>
      </c>
      <c r="C9" s="20" t="s">
        <v>6</v>
      </c>
      <c r="D9" s="15">
        <v>4500</v>
      </c>
      <c r="E9" s="15">
        <v>3000</v>
      </c>
      <c r="F9" s="21" t="s">
        <v>7</v>
      </c>
      <c r="G9" s="15">
        <v>7000</v>
      </c>
      <c r="H9" s="14"/>
      <c r="I9" s="15">
        <f>D9+E9+G9</f>
        <v>14500</v>
      </c>
      <c r="J9" s="22">
        <v>80</v>
      </c>
      <c r="K9" s="22"/>
      <c r="L9" s="16">
        <f>I9*J9</f>
        <v>1160000</v>
      </c>
      <c r="M9" s="16">
        <f t="shared" si="0"/>
        <v>1160</v>
      </c>
      <c r="N9">
        <v>233.77524023470434</v>
      </c>
      <c r="O9">
        <v>158.0397221372499</v>
      </c>
      <c r="P9" s="23">
        <f>M9+N9+O9</f>
        <v>1551.8149623719542</v>
      </c>
      <c r="Q9" s="19">
        <f>P9/60</f>
        <v>25.863582706199235</v>
      </c>
    </row>
  </sheetData>
  <mergeCells count="3">
    <mergeCell ref="A3:A6"/>
    <mergeCell ref="A7:A9"/>
    <mergeCell ref="A1:XFD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FAD4-1215-AD48-8648-09E564A1A0E4}">
  <dimension ref="A1:C25"/>
  <sheetViews>
    <sheetView tabSelected="1" workbookViewId="0">
      <selection activeCell="F9" sqref="F9"/>
    </sheetView>
  </sheetViews>
  <sheetFormatPr baseColWidth="10" defaultRowHeight="16" x14ac:dyDescent="0.2"/>
  <cols>
    <col min="1" max="1" width="10.83203125" style="43"/>
  </cols>
  <sheetData>
    <row r="1" spans="1:3" x14ac:dyDescent="0.2">
      <c r="A1" s="42" t="s">
        <v>37</v>
      </c>
      <c r="B1" s="42"/>
      <c r="C1" s="42"/>
    </row>
    <row r="2" spans="1:3" ht="17" thickBot="1" x14ac:dyDescent="0.25"/>
    <row r="3" spans="1:3" ht="17" thickBot="1" x14ac:dyDescent="0.25">
      <c r="A3" s="46" t="s">
        <v>1</v>
      </c>
      <c r="B3" s="47"/>
      <c r="C3" s="48"/>
    </row>
    <row r="4" spans="1:3" x14ac:dyDescent="0.2">
      <c r="A4" s="43" t="s">
        <v>30</v>
      </c>
    </row>
    <row r="5" spans="1:3" x14ac:dyDescent="0.2">
      <c r="B5" t="s">
        <v>31</v>
      </c>
      <c r="C5" s="1">
        <v>11.9366</v>
      </c>
    </row>
    <row r="6" spans="1:3" x14ac:dyDescent="0.2">
      <c r="B6" t="s">
        <v>32</v>
      </c>
      <c r="C6" s="1">
        <v>11.6523</v>
      </c>
    </row>
    <row r="7" spans="1:3" x14ac:dyDescent="0.2">
      <c r="B7" t="s">
        <v>33</v>
      </c>
      <c r="C7" s="1">
        <v>12.0967</v>
      </c>
    </row>
    <row r="8" spans="1:3" x14ac:dyDescent="0.2">
      <c r="B8" t="s">
        <v>34</v>
      </c>
      <c r="C8" s="1">
        <v>12.1134</v>
      </c>
    </row>
    <row r="9" spans="1:3" x14ac:dyDescent="0.2">
      <c r="B9" s="44" t="s">
        <v>35</v>
      </c>
      <c r="C9" s="45">
        <f>SUM(C5:C8)</f>
        <v>47.798999999999999</v>
      </c>
    </row>
    <row r="10" spans="1:3" x14ac:dyDescent="0.2">
      <c r="A10" s="43" t="s">
        <v>36</v>
      </c>
    </row>
    <row r="11" spans="1:3" x14ac:dyDescent="0.2">
      <c r="B11" t="s">
        <v>31</v>
      </c>
      <c r="C11" s="1">
        <v>11.712999999999999</v>
      </c>
    </row>
    <row r="12" spans="1:3" x14ac:dyDescent="0.2">
      <c r="B12" t="s">
        <v>32</v>
      </c>
      <c r="C12" s="1">
        <v>11.812099999999999</v>
      </c>
    </row>
    <row r="13" spans="1:3" x14ac:dyDescent="0.2">
      <c r="B13" t="s">
        <v>33</v>
      </c>
      <c r="C13" s="1">
        <v>11.9063</v>
      </c>
    </row>
    <row r="14" spans="1:3" x14ac:dyDescent="0.2">
      <c r="B14" t="s">
        <v>34</v>
      </c>
      <c r="C14" s="1">
        <v>11.7095</v>
      </c>
    </row>
    <row r="15" spans="1:3" x14ac:dyDescent="0.2">
      <c r="B15" s="44" t="s">
        <v>35</v>
      </c>
      <c r="C15" s="45">
        <f>SUM(C11:C14)</f>
        <v>47.140899999999995</v>
      </c>
    </row>
    <row r="16" spans="1:3" ht="17" thickBot="1" x14ac:dyDescent="0.25"/>
    <row r="17" spans="1:3" ht="17" thickBot="1" x14ac:dyDescent="0.25">
      <c r="A17" s="46" t="s">
        <v>13</v>
      </c>
      <c r="B17" s="47"/>
      <c r="C17" s="48"/>
    </row>
    <row r="18" spans="1:3" x14ac:dyDescent="0.2">
      <c r="A18" s="43" t="s">
        <v>30</v>
      </c>
    </row>
    <row r="19" spans="1:3" x14ac:dyDescent="0.2">
      <c r="B19" t="s">
        <v>31</v>
      </c>
      <c r="C19" s="1">
        <v>11.2554</v>
      </c>
    </row>
    <row r="20" spans="1:3" x14ac:dyDescent="0.2">
      <c r="B20" t="s">
        <v>32</v>
      </c>
      <c r="C20" s="1">
        <v>11.415800000000001</v>
      </c>
    </row>
    <row r="21" spans="1:3" x14ac:dyDescent="0.2">
      <c r="B21" s="44" t="s">
        <v>35</v>
      </c>
      <c r="C21" s="45">
        <f>SUM(C19:C20)</f>
        <v>22.671199999999999</v>
      </c>
    </row>
    <row r="22" spans="1:3" x14ac:dyDescent="0.2">
      <c r="A22" s="43" t="s">
        <v>36</v>
      </c>
    </row>
    <row r="23" spans="1:3" x14ac:dyDescent="0.2">
      <c r="B23" t="s">
        <v>31</v>
      </c>
      <c r="C23" s="1">
        <v>11.363</v>
      </c>
    </row>
    <row r="24" spans="1:3" x14ac:dyDescent="0.2">
      <c r="B24" t="s">
        <v>32</v>
      </c>
      <c r="C24" s="1">
        <v>11.673299999999999</v>
      </c>
    </row>
    <row r="25" spans="1:3" x14ac:dyDescent="0.2">
      <c r="B25" s="44" t="s">
        <v>35</v>
      </c>
      <c r="C25" s="45">
        <f>SUM(C23:C24)</f>
        <v>23.036299999999997</v>
      </c>
    </row>
  </sheetData>
  <mergeCells count="3">
    <mergeCell ref="A17:C17"/>
    <mergeCell ref="A3:C3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Trials timing</vt:lpstr>
      <vt:lpstr>Sessions timing</vt:lpstr>
      <vt:lpstr>Sessions blocks timing</vt:lpstr>
      <vt:lpstr>'Trials timing'!Print_Area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Elisa Lancini</cp:lastModifiedBy>
  <cp:lastPrinted>2022-03-02T18:29:03Z</cp:lastPrinted>
  <dcterms:created xsi:type="dcterms:W3CDTF">2021-03-08T10:17:45Z</dcterms:created>
  <dcterms:modified xsi:type="dcterms:W3CDTF">2022-03-03T13:56:00Z</dcterms:modified>
</cp:coreProperties>
</file>