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tacacace/Documents/EMBL/Nx/Nx_paper/input/"/>
    </mc:Choice>
  </mc:AlternateContent>
  <xr:revisionPtr revIDLastSave="0" documentId="13_ncr:1_{5F852C33-5491-1041-A332-B2AD007A7F7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pecies_all" sheetId="7" r:id="rId1"/>
    <sheet name="species-resolved" sheetId="3" r:id="rId2"/>
    <sheet name="Heat map" sheetId="4" r:id="rId3"/>
    <sheet name="Resistenz" sheetId="5" r:id="rId4"/>
    <sheet name="Anzahl" sheetId="6" r:id="rId5"/>
  </sheets>
  <definedNames>
    <definedName name="_xlnm._FilterDatabase" localSheetId="4" hidden="1">Anzahl!$A$1:$C$30</definedName>
    <definedName name="_xlnm._FilterDatabase" localSheetId="3" hidden="1">Resistenz!$A$74:$O$103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4" i="5" l="1"/>
  <c r="I17" i="4"/>
  <c r="B32" i="6"/>
  <c r="C3" i="6" s="1"/>
  <c r="D17" i="4"/>
  <c r="E17" i="4"/>
  <c r="F17" i="4"/>
  <c r="G17" i="4"/>
  <c r="H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C17" i="4"/>
  <c r="C18" i="4"/>
  <c r="C19" i="4"/>
  <c r="C20" i="4"/>
  <c r="C21" i="4"/>
  <c r="C22" i="4"/>
  <c r="C23" i="4"/>
  <c r="C24" i="4"/>
  <c r="C25" i="4"/>
  <c r="C26" i="4"/>
  <c r="C27" i="4"/>
  <c r="B27" i="4"/>
  <c r="B26" i="4"/>
  <c r="B25" i="4"/>
  <c r="B24" i="4"/>
  <c r="B23" i="4"/>
  <c r="B22" i="4"/>
  <c r="B21" i="4"/>
  <c r="B20" i="4"/>
  <c r="B19" i="4"/>
  <c r="B18" i="4"/>
  <c r="B17" i="4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B13" i="3"/>
  <c r="C21" i="6" l="1"/>
  <c r="C14" i="6"/>
  <c r="C13" i="6"/>
  <c r="C12" i="6"/>
  <c r="C11" i="6"/>
  <c r="C22" i="6"/>
  <c r="C26" i="6"/>
  <c r="C25" i="6"/>
  <c r="C24" i="6"/>
  <c r="C10" i="6"/>
  <c r="C23" i="6"/>
  <c r="C2" i="6"/>
  <c r="C19" i="6"/>
  <c r="C7" i="6"/>
  <c r="C6" i="6"/>
  <c r="C9" i="6"/>
  <c r="C20" i="6"/>
  <c r="C29" i="6"/>
  <c r="C5" i="6"/>
  <c r="C8" i="6"/>
  <c r="C30" i="6"/>
  <c r="C18" i="6"/>
  <c r="C17" i="6"/>
  <c r="C28" i="6"/>
  <c r="C16" i="6"/>
  <c r="C4" i="6"/>
  <c r="C27" i="6"/>
  <c r="C15" i="6"/>
  <c r="S29" i="4"/>
  <c r="S16" i="4" s="1"/>
  <c r="U29" i="4"/>
  <c r="U16" i="4" s="1"/>
  <c r="K29" i="4"/>
  <c r="K16" i="4" s="1"/>
  <c r="T29" i="4"/>
  <c r="T16" i="4" s="1"/>
  <c r="G29" i="4"/>
  <c r="G16" i="4" s="1"/>
  <c r="Y29" i="4"/>
  <c r="Y16" i="4" s="1"/>
  <c r="M29" i="4"/>
  <c r="M16" i="4" s="1"/>
  <c r="L29" i="4"/>
  <c r="L16" i="4" s="1"/>
  <c r="V29" i="4"/>
  <c r="V16" i="4" s="1"/>
  <c r="J29" i="4"/>
  <c r="J16" i="4" s="1"/>
  <c r="AA29" i="4"/>
  <c r="AA16" i="4" s="1"/>
  <c r="O29" i="4"/>
  <c r="O16" i="4" s="1"/>
  <c r="AD29" i="4"/>
  <c r="AD16" i="4" s="1"/>
  <c r="R29" i="4"/>
  <c r="R16" i="4" s="1"/>
  <c r="F29" i="4"/>
  <c r="F16" i="4" s="1"/>
  <c r="Z29" i="4"/>
  <c r="Z16" i="4" s="1"/>
  <c r="N29" i="4"/>
  <c r="N16" i="4" s="1"/>
  <c r="AC29" i="4"/>
  <c r="AC16" i="4" s="1"/>
  <c r="Q29" i="4"/>
  <c r="Q16" i="4" s="1"/>
  <c r="X29" i="4"/>
  <c r="X16" i="4" s="1"/>
  <c r="I29" i="4"/>
  <c r="I16" i="4" s="1"/>
  <c r="W29" i="4"/>
  <c r="W16" i="4" s="1"/>
  <c r="H29" i="4"/>
  <c r="H16" i="4" s="1"/>
  <c r="AB29" i="4"/>
  <c r="AB16" i="4" s="1"/>
  <c r="P29" i="4"/>
  <c r="P16" i="4" s="1"/>
  <c r="B29" i="4"/>
  <c r="B16" i="4" s="1"/>
  <c r="C29" i="4"/>
  <c r="C16" i="4" s="1"/>
  <c r="D29" i="4"/>
  <c r="D16" i="4" s="1"/>
  <c r="E29" i="4"/>
  <c r="E16" i="4" s="1"/>
  <c r="AE13" i="3"/>
  <c r="AF13" i="3" s="1"/>
</calcChain>
</file>

<file path=xl/sharedStrings.xml><?xml version="1.0" encoding="utf-8"?>
<sst xmlns="http://schemas.openxmlformats.org/spreadsheetml/2006/main" count="267" uniqueCount="49">
  <si>
    <t>Acinetobacter junii</t>
  </si>
  <si>
    <t>Acinetobacter pittii</t>
  </si>
  <si>
    <t>Acinetobacter ursingii</t>
  </si>
  <si>
    <t>Escherichia coli</t>
  </si>
  <si>
    <t>Salmonella spp.</t>
  </si>
  <si>
    <t xml:space="preserve">Pseudomonas aeruginosa </t>
  </si>
  <si>
    <t xml:space="preserve">Serratia marcescens </t>
  </si>
  <si>
    <t>1 / ≤1</t>
  </si>
  <si>
    <t>≥64</t>
  </si>
  <si>
    <t>MIC</t>
  </si>
  <si>
    <t>Acinetobacter baumannii</t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</si>
  <si>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johnsonii</t>
    </r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</si>
  <si>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junii</t>
    </r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</si>
  <si>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Lwoffii</t>
    </r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</si>
  <si>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pittii</t>
    </r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</si>
  <si>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ursingii</t>
    </r>
  </si>
  <si>
    <t>Achrombacter xyloxidans</t>
  </si>
  <si>
    <t>Burkholderia cenocepacia</t>
  </si>
  <si>
    <t>Citrobacter freundii</t>
  </si>
  <si>
    <t>Citrobacter koseri</t>
  </si>
  <si>
    <t>Enterobacter cloacae</t>
  </si>
  <si>
    <t>Hafnia alvei</t>
  </si>
  <si>
    <t>Klebsiella aerogenes</t>
  </si>
  <si>
    <t>Klebsiella oxytoca</t>
  </si>
  <si>
    <t>Klebsiella pneumoniae</t>
  </si>
  <si>
    <t>Morganella Morganii</t>
  </si>
  <si>
    <t>Moraxella catarrhalis</t>
  </si>
  <si>
    <t>Moraxella osloensis</t>
  </si>
  <si>
    <t>Neisseria gonorrhoeae</t>
  </si>
  <si>
    <t>Proteus mirabilis</t>
  </si>
  <si>
    <t>Proteus vulgaris</t>
  </si>
  <si>
    <t>Pseudomonas putida</t>
  </si>
  <si>
    <t>Psychrobacter spp.</t>
  </si>
  <si>
    <t>Shigella spp.</t>
  </si>
  <si>
    <t xml:space="preserve">Stenotrophomonas maltophilia </t>
  </si>
  <si>
    <t>Acinetobacter johnsonii</t>
  </si>
  <si>
    <t>Acinetobacter Lwoffii</t>
  </si>
  <si>
    <t>SUMME</t>
  </si>
  <si>
    <t>ANZAHL</t>
  </si>
  <si>
    <t>Species</t>
  </si>
  <si>
    <t>Anzahl</t>
  </si>
  <si>
    <t>%</t>
  </si>
  <si>
    <t>Summe</t>
  </si>
  <si>
    <t>n=</t>
  </si>
  <si>
    <t>MW</t>
  </si>
  <si>
    <t>SUMME MIC</t>
  </si>
  <si>
    <t>Morganella morganii</t>
  </si>
  <si>
    <t>Acinetobacter lwoffii</t>
  </si>
  <si>
    <t>Achromobacter xylosoxidans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</si>
</sst>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Anzahl!$B$1</c:f>
              <c:strCache>
                <c:ptCount val="1"/>
                <c:pt idx="0">
                  <c:v>Anzahl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Anzahl!$A$2:$A$30</c:f>
              <c:strCache>
                <c:ptCount val="29"/>
                <c:pt idx="0">
                  <c:v>Escherichia coli</c:v>
                </c:pt>
                <c:pt idx="1">
                  <c:v>Acinetobacter baumannii</c:v>
                </c:pt>
                <c:pt idx="2">
                  <c:v>Klebsiella pneumoniae</c:v>
                </c:pt>
                <c:pt idx="3">
                  <c:v>Pseudomonas aeruginosa </c:v>
                </c:pt>
                <c:pt idx="4">
                  <c:v>Proteus mirabilis</c:v>
                </c:pt>
                <c:pt idx="5">
                  <c:v>Citrobacter freundii</c:v>
                </c:pt>
                <c:pt idx="6">
                  <c:v>Enterobacter cloacae</c:v>
                </c:pt>
                <c:pt idx="7">
                  <c:v>Serratia marcescens </c:v>
                </c:pt>
                <c:pt idx="8">
                  <c:v>Morganella Morganii</c:v>
                </c:pt>
                <c:pt idx="9">
                  <c:v>Stenotrophomonas maltophilia </c:v>
                </c:pt>
                <c:pt idx="10">
                  <c:v>Klebsiella oxytoca</c:v>
                </c:pt>
                <c:pt idx="11">
                  <c:v>Neisseria gonorrhoeae</c:v>
                </c:pt>
                <c:pt idx="12">
                  <c:v>Citrobacter koseri</c:v>
                </c:pt>
                <c:pt idx="13">
                  <c:v>Achrombacter xyloxidans</c:v>
                </c:pt>
                <c:pt idx="14">
                  <c:v>Moraxella catarrhalis</c:v>
                </c:pt>
                <c:pt idx="15">
                  <c:v>Burkholderia cenocepacia</c:v>
                </c:pt>
                <c:pt idx="16">
                  <c:v>Acinetobacter pittii</c:v>
                </c:pt>
                <c:pt idx="17">
                  <c:v>Acinetobacter johnsonii</c:v>
                </c:pt>
                <c:pt idx="18">
                  <c:v>Pseudomonas putida</c:v>
                </c:pt>
                <c:pt idx="19">
                  <c:v>Salmonella spp.</c:v>
                </c:pt>
                <c:pt idx="20">
                  <c:v>Proteus vulgaris</c:v>
                </c:pt>
                <c:pt idx="21">
                  <c:v>Acinetobacter junii</c:v>
                </c:pt>
                <c:pt idx="22">
                  <c:v>Acinetobacter ursingii</c:v>
                </c:pt>
                <c:pt idx="23">
                  <c:v>Acinetobacter Lwoffii</c:v>
                </c:pt>
                <c:pt idx="24">
                  <c:v>Shigella spp.</c:v>
                </c:pt>
                <c:pt idx="25">
                  <c:v>Moraxella osloensis</c:v>
                </c:pt>
                <c:pt idx="26">
                  <c:v>Hafnia alvei</c:v>
                </c:pt>
                <c:pt idx="27">
                  <c:v>Klebsiella aerogenes</c:v>
                </c:pt>
                <c:pt idx="28">
                  <c:v>Psychrobacter spp.</c:v>
                </c:pt>
              </c:strCache>
            </c:strRef>
          </c:cat>
          <c:val>
            <c:numRef>
              <c:f>Anzahl!$B$2:$B$30</c:f>
              <c:numCache>
                <c:formatCode>General</c:formatCode>
                <c:ptCount val="29"/>
                <c:pt idx="0">
                  <c:v>251</c:v>
                </c:pt>
                <c:pt idx="1">
                  <c:v>183</c:v>
                </c:pt>
                <c:pt idx="2">
                  <c:v>111</c:v>
                </c:pt>
                <c:pt idx="3">
                  <c:v>57</c:v>
                </c:pt>
                <c:pt idx="4">
                  <c:v>55</c:v>
                </c:pt>
                <c:pt idx="5">
                  <c:v>41</c:v>
                </c:pt>
                <c:pt idx="6">
                  <c:v>36</c:v>
                </c:pt>
                <c:pt idx="7">
                  <c:v>28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15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11</c:v>
                </c:pt>
                <c:pt idx="19">
                  <c:v>11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4-4B97-8DDE-432A2DE81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624368"/>
        <c:axId val="1254626448"/>
      </c:barChart>
      <c:catAx>
        <c:axId val="1254624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4626448"/>
        <c:crosses val="autoZero"/>
        <c:auto val="1"/>
        <c:lblAlgn val="ctr"/>
        <c:lblOffset val="100"/>
        <c:noMultiLvlLbl val="0"/>
      </c:catAx>
      <c:valAx>
        <c:axId val="125462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462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215899</xdr:colOff>
      <xdr:row>0</xdr:row>
      <xdr:rowOff>0</xdr:rowOff>
    </xdr:from>
    <xdr:to>
      <xdr:col>5</xdr:col>
      <xdr:colOff>1190624</xdr:colOff>
      <xdr:row>26</xdr:row>
      <xdr:rowOff>130175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A14" sqref="A14"/>
    </sheetView>
  </sheetViews>
  <sheetFormatPr baseColWidth="10" defaultRowHeight="16" x14ac:dyDescent="0.2"/>
  <cols>
    <col min="1" max="1" width="39.83203125" customWidth="1"/>
  </cols>
  <sheetData>
    <row r="1" spans="1:13" x14ac:dyDescent="0.2">
      <c r="A1" s="1" t="s">
        <v>39</v>
      </c>
      <c r="B1" s="2" t="s">
        <v>43</v>
      </c>
      <c r="C1" s="1">
        <v>6.25E-2</v>
      </c>
      <c r="D1" s="1">
        <v>0.125</v>
      </c>
      <c r="E1" s="1">
        <v>0.25</v>
      </c>
      <c r="F1" s="1">
        <v>0.5</v>
      </c>
      <c r="G1" s="1">
        <v>1</v>
      </c>
      <c r="H1" s="1">
        <v>2</v>
      </c>
      <c r="I1" s="1">
        <v>4</v>
      </c>
      <c r="J1" s="1">
        <v>8</v>
      </c>
      <c r="K1" s="1">
        <v>16</v>
      </c>
      <c r="L1" s="1">
        <v>32</v>
      </c>
      <c r="M1" s="1">
        <v>64</v>
      </c>
    </row>
    <row r="2" spans="1:13" ht="17" x14ac:dyDescent="0.2">
      <c r="A2" s="4" t="s">
        <v>5</v>
      </c>
      <c r="B2" s="2">
        <v>57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17</v>
      </c>
      <c r="L2" s="2">
        <v>25</v>
      </c>
      <c r="M2" s="2">
        <v>15</v>
      </c>
    </row>
    <row r="3" spans="1:13" ht="17" x14ac:dyDescent="0.2">
      <c r="A3" s="4" t="s">
        <v>6</v>
      </c>
      <c r="B3" s="2">
        <v>28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</v>
      </c>
      <c r="J3" s="2">
        <v>4</v>
      </c>
      <c r="K3" s="2">
        <v>11</v>
      </c>
      <c r="L3" s="2">
        <v>11</v>
      </c>
      <c r="M3" s="2">
        <v>1</v>
      </c>
    </row>
    <row r="4" spans="1:13" ht="17" x14ac:dyDescent="0.2">
      <c r="A4" s="4" t="s">
        <v>31</v>
      </c>
      <c r="B4" s="2">
        <v>11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7</v>
      </c>
      <c r="L4" s="2">
        <v>4</v>
      </c>
      <c r="M4" s="2">
        <v>0</v>
      </c>
    </row>
    <row r="5" spans="1:13" ht="17" x14ac:dyDescent="0.2">
      <c r="A5" s="4" t="s">
        <v>17</v>
      </c>
      <c r="B5" s="2">
        <v>14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2</v>
      </c>
      <c r="J5" s="2">
        <v>1</v>
      </c>
      <c r="K5" s="2">
        <v>5</v>
      </c>
      <c r="L5" s="2">
        <v>4</v>
      </c>
      <c r="M5" s="2">
        <v>1</v>
      </c>
    </row>
    <row r="6" spans="1:13" ht="17" x14ac:dyDescent="0.2">
      <c r="A6" s="4" t="s">
        <v>24</v>
      </c>
      <c r="B6" s="2">
        <v>111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3</v>
      </c>
      <c r="I6" s="2">
        <v>16</v>
      </c>
      <c r="J6" s="2">
        <v>4</v>
      </c>
      <c r="K6" s="2">
        <v>2</v>
      </c>
      <c r="L6" s="2">
        <v>23</v>
      </c>
      <c r="M6" s="2">
        <v>9</v>
      </c>
    </row>
    <row r="7" spans="1:13" ht="17" x14ac:dyDescent="0.2">
      <c r="A7" s="4" t="s">
        <v>20</v>
      </c>
      <c r="B7" s="2">
        <v>36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4</v>
      </c>
      <c r="J7" s="2">
        <v>27</v>
      </c>
      <c r="K7" s="2">
        <v>3</v>
      </c>
      <c r="L7" s="2">
        <v>2</v>
      </c>
      <c r="M7" s="2">
        <v>0</v>
      </c>
    </row>
    <row r="8" spans="1:13" ht="17" x14ac:dyDescent="0.2">
      <c r="A8" s="4" t="s">
        <v>46</v>
      </c>
      <c r="B8" s="2">
        <v>22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3</v>
      </c>
      <c r="J8" s="2">
        <v>13</v>
      </c>
      <c r="K8" s="2">
        <v>4</v>
      </c>
      <c r="L8" s="2">
        <v>0</v>
      </c>
      <c r="M8" s="2">
        <v>0</v>
      </c>
    </row>
    <row r="9" spans="1:13" ht="17" x14ac:dyDescent="0.2">
      <c r="A9" s="4" t="s">
        <v>22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</v>
      </c>
      <c r="K9" s="2">
        <v>0</v>
      </c>
      <c r="L9" s="2">
        <v>0</v>
      </c>
      <c r="M9" s="2">
        <v>0</v>
      </c>
    </row>
    <row r="10" spans="1:13" ht="17" x14ac:dyDescent="0.2">
      <c r="A10" s="4" t="s">
        <v>23</v>
      </c>
      <c r="B10" s="2">
        <v>20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7</v>
      </c>
      <c r="J10" s="2">
        <v>11</v>
      </c>
      <c r="K10" s="2">
        <v>2</v>
      </c>
      <c r="L10" s="2">
        <v>0</v>
      </c>
      <c r="M10" s="2">
        <v>0</v>
      </c>
    </row>
    <row r="11" spans="1:13" ht="17" x14ac:dyDescent="0.2">
      <c r="A11" s="4" t="s">
        <v>28</v>
      </c>
      <c r="B11" s="2">
        <v>18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3</v>
      </c>
      <c r="J11" s="2">
        <v>15</v>
      </c>
      <c r="K11" s="2">
        <v>0</v>
      </c>
      <c r="L11" s="2">
        <v>0</v>
      </c>
      <c r="M11" s="2">
        <v>0</v>
      </c>
    </row>
    <row r="12" spans="1:13" ht="17" x14ac:dyDescent="0.2">
      <c r="A12" s="4" t="s">
        <v>34</v>
      </c>
      <c r="B12" s="2">
        <v>21</v>
      </c>
      <c r="C12" s="2">
        <v>0</v>
      </c>
      <c r="D12" s="2">
        <v>0</v>
      </c>
      <c r="E12" s="2">
        <v>0</v>
      </c>
      <c r="F12" s="2">
        <v>0</v>
      </c>
      <c r="G12" s="2">
        <v>3</v>
      </c>
      <c r="H12" s="2">
        <v>7</v>
      </c>
      <c r="I12" s="2">
        <v>4</v>
      </c>
      <c r="J12" s="2">
        <v>4</v>
      </c>
      <c r="K12" s="2">
        <v>2</v>
      </c>
      <c r="L12" s="2">
        <v>1</v>
      </c>
      <c r="M12" s="2">
        <v>0</v>
      </c>
    </row>
    <row r="13" spans="1:13" ht="17" x14ac:dyDescent="0.2">
      <c r="A13" s="4" t="s">
        <v>19</v>
      </c>
      <c r="B13" s="2">
        <v>18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3</v>
      </c>
      <c r="I13" s="2">
        <v>8</v>
      </c>
      <c r="J13" s="2">
        <v>5</v>
      </c>
      <c r="K13" s="2">
        <v>2</v>
      </c>
      <c r="L13" s="2">
        <v>0</v>
      </c>
      <c r="M13" s="2">
        <v>0</v>
      </c>
    </row>
    <row r="14" spans="1:13" ht="17" x14ac:dyDescent="0.2">
      <c r="A14" s="4" t="s">
        <v>48</v>
      </c>
      <c r="B14" s="2">
        <v>18</v>
      </c>
      <c r="C14" s="2">
        <v>0</v>
      </c>
      <c r="D14" s="2">
        <v>0</v>
      </c>
      <c r="E14" s="2">
        <v>0</v>
      </c>
      <c r="F14" s="2">
        <v>0</v>
      </c>
      <c r="G14" s="2">
        <v>2</v>
      </c>
      <c r="H14" s="2">
        <v>5</v>
      </c>
      <c r="I14" s="2">
        <v>4</v>
      </c>
      <c r="J14" s="2">
        <v>4</v>
      </c>
      <c r="K14" s="2">
        <v>3</v>
      </c>
      <c r="L14" s="2">
        <v>0</v>
      </c>
      <c r="M14" s="2">
        <v>0</v>
      </c>
    </row>
    <row r="15" spans="1:13" ht="17" x14ac:dyDescent="0.2">
      <c r="A15" s="4" t="s">
        <v>29</v>
      </c>
      <c r="B15" s="2">
        <v>55</v>
      </c>
      <c r="C15" s="2">
        <v>0</v>
      </c>
      <c r="D15" s="2">
        <v>0</v>
      </c>
      <c r="E15" s="2">
        <v>2</v>
      </c>
      <c r="F15" s="2">
        <v>5</v>
      </c>
      <c r="G15" s="2">
        <v>8</v>
      </c>
      <c r="H15" s="2">
        <v>8</v>
      </c>
      <c r="I15" s="2">
        <v>9</v>
      </c>
      <c r="J15" s="2">
        <v>18</v>
      </c>
      <c r="K15" s="2">
        <v>5</v>
      </c>
      <c r="L15" s="2">
        <v>0</v>
      </c>
      <c r="M15" s="2">
        <v>0</v>
      </c>
    </row>
    <row r="16" spans="1:13" ht="17" x14ac:dyDescent="0.2">
      <c r="A16" s="4" t="s">
        <v>30</v>
      </c>
      <c r="B16" s="2">
        <v>9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2">
        <v>2</v>
      </c>
      <c r="I16" s="2">
        <v>2</v>
      </c>
      <c r="J16" s="2">
        <v>4</v>
      </c>
      <c r="K16" s="2">
        <v>0</v>
      </c>
      <c r="L16" s="2">
        <v>0</v>
      </c>
      <c r="M16" s="2">
        <v>0</v>
      </c>
    </row>
    <row r="17" spans="1:13" ht="17" x14ac:dyDescent="0.2">
      <c r="A17" s="4" t="s">
        <v>18</v>
      </c>
      <c r="B17" s="2">
        <v>41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2</v>
      </c>
      <c r="J17" s="2">
        <v>21</v>
      </c>
      <c r="K17" s="2">
        <v>0</v>
      </c>
      <c r="L17" s="2">
        <v>0</v>
      </c>
      <c r="M17" s="2">
        <v>0</v>
      </c>
    </row>
    <row r="18" spans="1:13" ht="17" x14ac:dyDescent="0.2">
      <c r="A18" s="4" t="s">
        <v>21</v>
      </c>
      <c r="B18" s="2">
        <v>4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2</v>
      </c>
      <c r="I18" s="2">
        <v>1</v>
      </c>
      <c r="J18" s="2">
        <v>1</v>
      </c>
      <c r="K18" s="2">
        <v>0</v>
      </c>
      <c r="L18" s="2">
        <v>0</v>
      </c>
      <c r="M18" s="2">
        <v>0</v>
      </c>
    </row>
    <row r="19" spans="1:13" ht="17" x14ac:dyDescent="0.2">
      <c r="A19" s="4" t="s">
        <v>4</v>
      </c>
      <c r="B19" s="2">
        <v>11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5</v>
      </c>
      <c r="I19" s="2">
        <v>5</v>
      </c>
      <c r="J19" s="2">
        <v>1</v>
      </c>
      <c r="K19" s="2">
        <v>0</v>
      </c>
      <c r="L19" s="2">
        <v>0</v>
      </c>
      <c r="M19" s="2">
        <v>0</v>
      </c>
    </row>
    <row r="20" spans="1:13" ht="17" x14ac:dyDescent="0.2">
      <c r="A20" s="4" t="s">
        <v>3</v>
      </c>
      <c r="B20" s="2">
        <v>251</v>
      </c>
      <c r="C20" s="2">
        <v>0</v>
      </c>
      <c r="D20" s="2">
        <v>0</v>
      </c>
      <c r="E20" s="2">
        <v>0</v>
      </c>
      <c r="F20" s="2">
        <v>0</v>
      </c>
      <c r="G20" s="2">
        <v>37</v>
      </c>
      <c r="H20" s="2">
        <v>53</v>
      </c>
      <c r="I20" s="2">
        <v>15</v>
      </c>
      <c r="J20" s="2">
        <v>47</v>
      </c>
      <c r="K20" s="2">
        <v>8</v>
      </c>
      <c r="L20" s="2">
        <v>1</v>
      </c>
      <c r="M20" s="2">
        <v>0</v>
      </c>
    </row>
    <row r="21" spans="1:13" ht="17" x14ac:dyDescent="0.2">
      <c r="A21" s="4" t="s">
        <v>10</v>
      </c>
      <c r="B21" s="2">
        <v>183</v>
      </c>
      <c r="C21" s="2">
        <v>0</v>
      </c>
      <c r="D21" s="2">
        <v>0</v>
      </c>
      <c r="E21" s="2">
        <v>0</v>
      </c>
      <c r="F21" s="2">
        <v>0</v>
      </c>
      <c r="G21" s="2">
        <v>10</v>
      </c>
      <c r="H21" s="2">
        <v>104</v>
      </c>
      <c r="I21" s="2">
        <v>67</v>
      </c>
      <c r="J21" s="2">
        <v>1</v>
      </c>
      <c r="K21" s="2">
        <v>1</v>
      </c>
      <c r="L21" s="2">
        <v>0</v>
      </c>
      <c r="M21" s="2">
        <v>0</v>
      </c>
    </row>
    <row r="22" spans="1:13" ht="17" x14ac:dyDescent="0.2">
      <c r="A22" s="4" t="s">
        <v>1</v>
      </c>
      <c r="B22" s="2">
        <v>14</v>
      </c>
      <c r="C22" s="2">
        <v>0</v>
      </c>
      <c r="D22" s="2">
        <v>0</v>
      </c>
      <c r="E22" s="2">
        <v>0</v>
      </c>
      <c r="F22" s="2">
        <v>0</v>
      </c>
      <c r="G22" s="2">
        <v>4</v>
      </c>
      <c r="H22" s="2">
        <v>5</v>
      </c>
      <c r="I22" s="2">
        <v>5</v>
      </c>
      <c r="J22" s="2">
        <v>0</v>
      </c>
      <c r="K22" s="2">
        <v>0</v>
      </c>
      <c r="L22" s="2">
        <v>0</v>
      </c>
      <c r="M22" s="2">
        <v>0</v>
      </c>
    </row>
    <row r="23" spans="1:13" ht="17" x14ac:dyDescent="0.2">
      <c r="A23" s="4" t="s">
        <v>0</v>
      </c>
      <c r="B23" s="2">
        <v>8</v>
      </c>
      <c r="C23" s="2">
        <v>0</v>
      </c>
      <c r="D23" s="2">
        <v>0</v>
      </c>
      <c r="E23" s="2">
        <v>0</v>
      </c>
      <c r="F23" s="2">
        <v>0</v>
      </c>
      <c r="G23" s="2">
        <v>3</v>
      </c>
      <c r="H23" s="2">
        <v>4</v>
      </c>
      <c r="I23" s="2">
        <v>1</v>
      </c>
      <c r="J23" s="2">
        <v>0</v>
      </c>
      <c r="K23" s="2">
        <v>0</v>
      </c>
      <c r="L23" s="2">
        <v>0</v>
      </c>
      <c r="M23" s="2">
        <v>0</v>
      </c>
    </row>
    <row r="24" spans="1:13" ht="17" x14ac:dyDescent="0.2">
      <c r="A24" s="4" t="s">
        <v>33</v>
      </c>
      <c r="B24" s="2">
        <v>5</v>
      </c>
      <c r="C24" s="2">
        <v>0</v>
      </c>
      <c r="D24" s="2">
        <v>0</v>
      </c>
      <c r="E24" s="2">
        <v>0</v>
      </c>
      <c r="F24" s="2">
        <v>0</v>
      </c>
      <c r="G24" s="2">
        <v>1</v>
      </c>
      <c r="H24" s="2">
        <v>4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</row>
    <row r="25" spans="1:13" ht="17" x14ac:dyDescent="0.2">
      <c r="A25" s="4" t="s">
        <v>35</v>
      </c>
      <c r="B25" s="2">
        <v>13</v>
      </c>
      <c r="C25" s="2">
        <v>0</v>
      </c>
      <c r="D25" s="2">
        <v>0</v>
      </c>
      <c r="E25" s="2">
        <v>0</v>
      </c>
      <c r="F25" s="2">
        <v>0</v>
      </c>
      <c r="G25" s="2">
        <v>5</v>
      </c>
      <c r="H25" s="2">
        <v>7</v>
      </c>
      <c r="I25" s="2">
        <v>1</v>
      </c>
      <c r="J25" s="2">
        <v>0</v>
      </c>
      <c r="K25" s="2">
        <v>0</v>
      </c>
      <c r="L25" s="2">
        <v>0</v>
      </c>
      <c r="M25" s="2">
        <v>0</v>
      </c>
    </row>
    <row r="26" spans="1:13" ht="17" x14ac:dyDescent="0.2">
      <c r="A26" s="4" t="s">
        <v>47</v>
      </c>
      <c r="B26" s="2">
        <v>6</v>
      </c>
      <c r="C26" s="2">
        <v>0</v>
      </c>
      <c r="D26" s="2">
        <v>0</v>
      </c>
      <c r="E26" s="2">
        <v>0</v>
      </c>
      <c r="F26" s="2">
        <v>0</v>
      </c>
      <c r="G26" s="2">
        <v>2</v>
      </c>
      <c r="H26" s="2">
        <v>4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</row>
    <row r="27" spans="1:13" ht="17" x14ac:dyDescent="0.2">
      <c r="A27" s="4" t="s">
        <v>2</v>
      </c>
      <c r="B27" s="2">
        <v>8</v>
      </c>
      <c r="C27" s="2">
        <v>0</v>
      </c>
      <c r="D27" s="2">
        <v>0</v>
      </c>
      <c r="E27" s="2">
        <v>0</v>
      </c>
      <c r="F27" s="2">
        <v>0</v>
      </c>
      <c r="G27" s="2">
        <v>4</v>
      </c>
      <c r="H27" s="2">
        <v>4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</row>
    <row r="28" spans="1:13" ht="17" x14ac:dyDescent="0.2">
      <c r="A28" s="4" t="s">
        <v>27</v>
      </c>
      <c r="B28" s="2">
        <v>5</v>
      </c>
      <c r="C28" s="2">
        <v>0</v>
      </c>
      <c r="D28" s="2">
        <v>0</v>
      </c>
      <c r="E28" s="2">
        <v>0</v>
      </c>
      <c r="F28" s="2">
        <v>5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</row>
    <row r="29" spans="1:13" ht="17" x14ac:dyDescent="0.2">
      <c r="A29" s="4" t="s">
        <v>26</v>
      </c>
      <c r="B29" s="2">
        <v>15</v>
      </c>
      <c r="C29" s="2">
        <v>3</v>
      </c>
      <c r="D29" s="2">
        <v>7</v>
      </c>
      <c r="E29" s="2">
        <v>5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</row>
  </sheetData>
  <conditionalFormatting sqref="C2:M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3"/>
  <sheetViews>
    <sheetView topLeftCell="S1" zoomScale="85" zoomScaleNormal="85" workbookViewId="0">
      <selection activeCell="M16" sqref="M16"/>
    </sheetView>
  </sheetViews>
  <sheetFormatPr baseColWidth="10" defaultColWidth="14.1640625" defaultRowHeight="16" x14ac:dyDescent="0.2"/>
  <cols>
    <col min="1" max="16384" width="14.1640625" style="2"/>
  </cols>
  <sheetData>
    <row r="1" spans="1:33" ht="34" x14ac:dyDescent="0.2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3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5</v>
      </c>
      <c r="Y1" s="4" t="s">
        <v>31</v>
      </c>
      <c r="Z1" s="4" t="s">
        <v>32</v>
      </c>
      <c r="AA1" s="4" t="s">
        <v>4</v>
      </c>
      <c r="AB1" s="4" t="s">
        <v>6</v>
      </c>
      <c r="AC1" s="4" t="s">
        <v>33</v>
      </c>
      <c r="AD1" s="4" t="s">
        <v>34</v>
      </c>
    </row>
    <row r="2" spans="1:33" x14ac:dyDescent="0.2">
      <c r="A2" s="3">
        <v>6.25E-2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3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</row>
    <row r="3" spans="1:33" x14ac:dyDescent="0.2">
      <c r="A3" s="3">
        <v>0.125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7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</row>
    <row r="4" spans="1:33" x14ac:dyDescent="0.2">
      <c r="A4" s="3">
        <v>0.25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5</v>
      </c>
      <c r="T4" s="2">
        <v>0</v>
      </c>
      <c r="U4" s="2">
        <v>0</v>
      </c>
      <c r="V4" s="2">
        <v>2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</row>
    <row r="5" spans="1:33" x14ac:dyDescent="0.2">
      <c r="A5" s="3">
        <v>0.5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5</v>
      </c>
      <c r="U5" s="2">
        <v>0</v>
      </c>
      <c r="V5" s="2">
        <v>5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3" x14ac:dyDescent="0.2">
      <c r="A6" s="3" t="s">
        <v>7</v>
      </c>
      <c r="B6" s="2">
        <v>10</v>
      </c>
      <c r="C6" s="2">
        <v>5</v>
      </c>
      <c r="D6" s="2">
        <v>3</v>
      </c>
      <c r="E6" s="2">
        <v>2</v>
      </c>
      <c r="F6" s="2">
        <v>4</v>
      </c>
      <c r="G6" s="2">
        <v>4</v>
      </c>
      <c r="H6" s="2">
        <v>2</v>
      </c>
      <c r="I6" s="2">
        <v>0</v>
      </c>
      <c r="J6" s="2">
        <v>0</v>
      </c>
      <c r="K6" s="2">
        <v>0</v>
      </c>
      <c r="L6" s="2">
        <v>37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1</v>
      </c>
      <c r="S6" s="2">
        <v>0</v>
      </c>
      <c r="T6" s="2">
        <v>0</v>
      </c>
      <c r="U6" s="2">
        <v>0</v>
      </c>
      <c r="V6" s="2">
        <v>8</v>
      </c>
      <c r="W6" s="2">
        <v>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</v>
      </c>
      <c r="AD6" s="2">
        <v>3</v>
      </c>
    </row>
    <row r="7" spans="1:33" x14ac:dyDescent="0.2">
      <c r="A7" s="2">
        <v>2</v>
      </c>
      <c r="B7" s="2">
        <v>104</v>
      </c>
      <c r="C7" s="2">
        <v>7</v>
      </c>
      <c r="D7" s="2">
        <v>4</v>
      </c>
      <c r="E7" s="2">
        <v>4</v>
      </c>
      <c r="F7" s="2">
        <v>5</v>
      </c>
      <c r="G7" s="2">
        <v>4</v>
      </c>
      <c r="H7" s="2">
        <v>5</v>
      </c>
      <c r="I7" s="2">
        <v>1</v>
      </c>
      <c r="J7" s="2">
        <v>0</v>
      </c>
      <c r="K7" s="2">
        <v>3</v>
      </c>
      <c r="L7" s="2">
        <v>53</v>
      </c>
      <c r="M7" s="2">
        <v>0</v>
      </c>
      <c r="N7" s="2">
        <v>2</v>
      </c>
      <c r="O7" s="2">
        <v>0</v>
      </c>
      <c r="P7" s="2">
        <v>0</v>
      </c>
      <c r="Q7" s="2">
        <v>3</v>
      </c>
      <c r="R7" s="2">
        <v>1</v>
      </c>
      <c r="S7" s="2">
        <v>0</v>
      </c>
      <c r="T7" s="2">
        <v>0</v>
      </c>
      <c r="U7" s="2">
        <v>0</v>
      </c>
      <c r="V7" s="2">
        <v>8</v>
      </c>
      <c r="W7" s="2">
        <v>2</v>
      </c>
      <c r="X7" s="2">
        <v>0</v>
      </c>
      <c r="Y7" s="2">
        <v>0</v>
      </c>
      <c r="Z7" s="2">
        <v>0</v>
      </c>
      <c r="AA7" s="2">
        <v>5</v>
      </c>
      <c r="AB7" s="2">
        <v>0</v>
      </c>
      <c r="AC7" s="2">
        <v>4</v>
      </c>
      <c r="AD7" s="2">
        <v>7</v>
      </c>
    </row>
    <row r="8" spans="1:33" x14ac:dyDescent="0.2">
      <c r="A8" s="2">
        <v>4</v>
      </c>
      <c r="B8" s="2">
        <v>67</v>
      </c>
      <c r="C8" s="2">
        <v>1</v>
      </c>
      <c r="D8" s="2">
        <v>1</v>
      </c>
      <c r="E8" s="2">
        <v>0</v>
      </c>
      <c r="F8" s="2">
        <v>5</v>
      </c>
      <c r="G8" s="2">
        <v>0</v>
      </c>
      <c r="H8" s="2">
        <v>4</v>
      </c>
      <c r="I8" s="2">
        <v>2</v>
      </c>
      <c r="J8" s="2">
        <v>20</v>
      </c>
      <c r="K8" s="2">
        <v>8</v>
      </c>
      <c r="L8" s="2">
        <v>105</v>
      </c>
      <c r="M8" s="2">
        <v>4</v>
      </c>
      <c r="N8" s="2">
        <v>1</v>
      </c>
      <c r="O8" s="2">
        <v>0</v>
      </c>
      <c r="P8" s="2">
        <v>7</v>
      </c>
      <c r="Q8" s="2">
        <v>16</v>
      </c>
      <c r="R8" s="2">
        <v>3</v>
      </c>
      <c r="S8" s="2">
        <v>0</v>
      </c>
      <c r="T8" s="2">
        <v>0</v>
      </c>
      <c r="U8" s="2">
        <v>3</v>
      </c>
      <c r="V8" s="2">
        <v>9</v>
      </c>
      <c r="W8" s="2">
        <v>2</v>
      </c>
      <c r="X8" s="2">
        <v>0</v>
      </c>
      <c r="Y8" s="2">
        <v>0</v>
      </c>
      <c r="Z8" s="2">
        <v>0</v>
      </c>
      <c r="AA8" s="2">
        <v>5</v>
      </c>
      <c r="AB8" s="2">
        <v>1</v>
      </c>
      <c r="AC8" s="2">
        <v>0</v>
      </c>
      <c r="AD8" s="2">
        <v>4</v>
      </c>
    </row>
    <row r="9" spans="1:33" x14ac:dyDescent="0.2">
      <c r="A9" s="2">
        <v>8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4</v>
      </c>
      <c r="I9" s="2">
        <v>1</v>
      </c>
      <c r="J9" s="2">
        <v>21</v>
      </c>
      <c r="K9" s="2">
        <v>5</v>
      </c>
      <c r="L9" s="2">
        <v>47</v>
      </c>
      <c r="M9" s="2">
        <v>27</v>
      </c>
      <c r="N9" s="2">
        <v>1</v>
      </c>
      <c r="O9" s="2">
        <v>1</v>
      </c>
      <c r="P9" s="2">
        <v>11</v>
      </c>
      <c r="Q9" s="2">
        <v>40</v>
      </c>
      <c r="R9" s="2">
        <v>13</v>
      </c>
      <c r="S9" s="2">
        <v>0</v>
      </c>
      <c r="T9" s="2">
        <v>0</v>
      </c>
      <c r="U9" s="2">
        <v>15</v>
      </c>
      <c r="V9" s="2">
        <v>18</v>
      </c>
      <c r="W9" s="2">
        <v>4</v>
      </c>
      <c r="X9" s="2">
        <v>0</v>
      </c>
      <c r="Y9" s="2">
        <v>0</v>
      </c>
      <c r="Z9" s="2">
        <v>0</v>
      </c>
      <c r="AA9" s="2">
        <v>1</v>
      </c>
      <c r="AB9" s="2">
        <v>4</v>
      </c>
      <c r="AC9" s="2">
        <v>0</v>
      </c>
      <c r="AD9" s="2">
        <v>4</v>
      </c>
    </row>
    <row r="10" spans="1:33" x14ac:dyDescent="0.2">
      <c r="A10" s="2">
        <v>16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3</v>
      </c>
      <c r="I10" s="2">
        <v>5</v>
      </c>
      <c r="J10" s="2">
        <v>0</v>
      </c>
      <c r="K10" s="2">
        <v>2</v>
      </c>
      <c r="L10" s="2">
        <v>8</v>
      </c>
      <c r="M10" s="2">
        <v>3</v>
      </c>
      <c r="N10" s="2">
        <v>0</v>
      </c>
      <c r="O10" s="2">
        <v>0</v>
      </c>
      <c r="P10" s="2">
        <v>2</v>
      </c>
      <c r="Q10" s="2">
        <v>20</v>
      </c>
      <c r="R10" s="2">
        <v>4</v>
      </c>
      <c r="S10" s="2">
        <v>0</v>
      </c>
      <c r="T10" s="2">
        <v>0</v>
      </c>
      <c r="U10" s="2">
        <v>0</v>
      </c>
      <c r="V10" s="2">
        <v>5</v>
      </c>
      <c r="W10" s="2">
        <v>0</v>
      </c>
      <c r="X10" s="2">
        <v>17</v>
      </c>
      <c r="Y10" s="2">
        <v>7</v>
      </c>
      <c r="Z10" s="2">
        <v>0</v>
      </c>
      <c r="AA10" s="2">
        <v>0</v>
      </c>
      <c r="AB10" s="2">
        <v>11</v>
      </c>
      <c r="AC10" s="2">
        <v>0</v>
      </c>
      <c r="AD10" s="2">
        <v>2</v>
      </c>
    </row>
    <row r="11" spans="1:33" x14ac:dyDescent="0.2">
      <c r="A11" s="2">
        <v>32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4</v>
      </c>
      <c r="J11" s="2">
        <v>0</v>
      </c>
      <c r="K11" s="2">
        <v>0</v>
      </c>
      <c r="L11" s="2">
        <v>1</v>
      </c>
      <c r="M11" s="2">
        <v>2</v>
      </c>
      <c r="N11" s="2">
        <v>0</v>
      </c>
      <c r="O11" s="2">
        <v>0</v>
      </c>
      <c r="P11" s="2">
        <v>0</v>
      </c>
      <c r="Q11" s="2">
        <v>23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25</v>
      </c>
      <c r="Y11" s="2">
        <v>4</v>
      </c>
      <c r="Z11" s="2">
        <v>0</v>
      </c>
      <c r="AA11" s="2">
        <v>0</v>
      </c>
      <c r="AB11" s="2">
        <v>11</v>
      </c>
      <c r="AC11" s="2">
        <v>0</v>
      </c>
      <c r="AD11" s="2">
        <v>1</v>
      </c>
    </row>
    <row r="12" spans="1:33" x14ac:dyDescent="0.2">
      <c r="A12" s="2" t="s">
        <v>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9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15</v>
      </c>
      <c r="Y12" s="2">
        <v>0</v>
      </c>
      <c r="Z12" s="2">
        <v>0</v>
      </c>
      <c r="AA12" s="2">
        <v>0</v>
      </c>
      <c r="AB12" s="2">
        <v>1</v>
      </c>
      <c r="AC12" s="2">
        <v>0</v>
      </c>
      <c r="AD12" s="2">
        <v>0</v>
      </c>
      <c r="AE12" s="2" t="s">
        <v>42</v>
      </c>
    </row>
    <row r="13" spans="1:33" x14ac:dyDescent="0.2">
      <c r="A13" s="2" t="s">
        <v>37</v>
      </c>
      <c r="B13" s="5">
        <f>SUM(B2:B12)</f>
        <v>183</v>
      </c>
      <c r="C13" s="5">
        <f t="shared" ref="C13:AD13" si="0">SUM(C2:C12)</f>
        <v>13</v>
      </c>
      <c r="D13" s="5">
        <f t="shared" si="0"/>
        <v>8</v>
      </c>
      <c r="E13" s="5">
        <f t="shared" si="0"/>
        <v>6</v>
      </c>
      <c r="F13" s="5">
        <f t="shared" si="0"/>
        <v>14</v>
      </c>
      <c r="G13" s="5">
        <f t="shared" si="0"/>
        <v>8</v>
      </c>
      <c r="H13" s="5">
        <f t="shared" si="0"/>
        <v>18</v>
      </c>
      <c r="I13" s="5">
        <f t="shared" si="0"/>
        <v>14</v>
      </c>
      <c r="J13" s="5">
        <f t="shared" si="0"/>
        <v>41</v>
      </c>
      <c r="K13" s="5">
        <f t="shared" si="0"/>
        <v>18</v>
      </c>
      <c r="L13" s="5">
        <f t="shared" si="0"/>
        <v>251</v>
      </c>
      <c r="M13" s="5">
        <f t="shared" si="0"/>
        <v>36</v>
      </c>
      <c r="N13" s="5">
        <f t="shared" si="0"/>
        <v>4</v>
      </c>
      <c r="O13" s="5">
        <f t="shared" si="0"/>
        <v>1</v>
      </c>
      <c r="P13" s="5">
        <f t="shared" si="0"/>
        <v>20</v>
      </c>
      <c r="Q13" s="5">
        <f t="shared" si="0"/>
        <v>111</v>
      </c>
      <c r="R13" s="5">
        <f t="shared" si="0"/>
        <v>22</v>
      </c>
      <c r="S13" s="5">
        <f t="shared" si="0"/>
        <v>15</v>
      </c>
      <c r="T13" s="5">
        <f t="shared" si="0"/>
        <v>5</v>
      </c>
      <c r="U13" s="5">
        <f t="shared" si="0"/>
        <v>18</v>
      </c>
      <c r="V13" s="5">
        <f t="shared" si="0"/>
        <v>55</v>
      </c>
      <c r="W13" s="5">
        <f t="shared" si="0"/>
        <v>9</v>
      </c>
      <c r="X13" s="5">
        <f t="shared" si="0"/>
        <v>57</v>
      </c>
      <c r="Y13" s="5">
        <f t="shared" si="0"/>
        <v>11</v>
      </c>
      <c r="Z13" s="5">
        <f t="shared" si="0"/>
        <v>0</v>
      </c>
      <c r="AA13" s="5">
        <f t="shared" si="0"/>
        <v>11</v>
      </c>
      <c r="AB13" s="5">
        <f t="shared" si="0"/>
        <v>28</v>
      </c>
      <c r="AC13" s="5">
        <f t="shared" si="0"/>
        <v>5</v>
      </c>
      <c r="AD13" s="5">
        <f t="shared" si="0"/>
        <v>21</v>
      </c>
      <c r="AE13" s="2">
        <f>SUM(B13:AD13)</f>
        <v>1003</v>
      </c>
      <c r="AF13" s="2">
        <f>AE13-AG13</f>
        <v>344</v>
      </c>
      <c r="AG13" s="2">
        <v>659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9"/>
  <sheetViews>
    <sheetView zoomScale="70" zoomScaleNormal="70" workbookViewId="0">
      <pane xSplit="1" topLeftCell="B1" activePane="topRight" state="frozen"/>
      <selection pane="topRight" activeCell="B16" sqref="B16:AD16"/>
    </sheetView>
  </sheetViews>
  <sheetFormatPr baseColWidth="10" defaultColWidth="10.6640625" defaultRowHeight="16" x14ac:dyDescent="0.2"/>
  <cols>
    <col min="1" max="1" width="11" style="2" bestFit="1" customWidth="1"/>
    <col min="2" max="2" width="13" style="2" customWidth="1"/>
    <col min="3" max="7" width="10.6640625" style="2"/>
    <col min="8" max="8" width="14" style="2" customWidth="1"/>
    <col min="9" max="9" width="13.33203125" style="2" customWidth="1"/>
    <col min="10" max="16" width="10.6640625" style="2"/>
    <col min="17" max="17" width="12" style="2" customWidth="1"/>
    <col min="18" max="20" width="10.6640625" style="2"/>
    <col min="21" max="21" width="12.33203125" style="2" customWidth="1"/>
    <col min="22" max="23" width="10.6640625" style="2"/>
    <col min="24" max="24" width="13.1640625" style="2" customWidth="1"/>
    <col min="25" max="29" width="10.6640625" style="2"/>
    <col min="30" max="30" width="18.83203125" style="2" customWidth="1"/>
    <col min="31" max="16384" width="10.6640625" style="2"/>
  </cols>
  <sheetData>
    <row r="1" spans="1:31" ht="51" x14ac:dyDescent="0.2">
      <c r="A1" s="4" t="s">
        <v>9</v>
      </c>
      <c r="B1" s="4" t="s">
        <v>10</v>
      </c>
      <c r="C1" s="4" t="s">
        <v>35</v>
      </c>
      <c r="D1" s="4" t="s">
        <v>0</v>
      </c>
      <c r="E1" s="4" t="s">
        <v>36</v>
      </c>
      <c r="F1" s="4" t="s">
        <v>1</v>
      </c>
      <c r="G1" s="4" t="s">
        <v>2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3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5</v>
      </c>
      <c r="Y1" s="4" t="s">
        <v>31</v>
      </c>
      <c r="Z1" s="4" t="s">
        <v>32</v>
      </c>
      <c r="AA1" s="4" t="s">
        <v>4</v>
      </c>
      <c r="AB1" s="4" t="s">
        <v>6</v>
      </c>
      <c r="AC1" s="4" t="s">
        <v>33</v>
      </c>
      <c r="AD1" s="4" t="s">
        <v>34</v>
      </c>
    </row>
    <row r="2" spans="1:31" x14ac:dyDescent="0.2">
      <c r="A2" s="3">
        <v>6.25E-2</v>
      </c>
      <c r="B2" s="2">
        <v>0</v>
      </c>
      <c r="C2" s="2">
        <v>0</v>
      </c>
      <c r="D2" s="2">
        <v>0</v>
      </c>
      <c r="E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3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</row>
    <row r="3" spans="1:31" x14ac:dyDescent="0.2">
      <c r="A3" s="3">
        <v>0.125</v>
      </c>
      <c r="B3" s="2">
        <v>0</v>
      </c>
      <c r="C3" s="2">
        <v>0</v>
      </c>
      <c r="D3" s="2">
        <v>0</v>
      </c>
      <c r="E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7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</row>
    <row r="4" spans="1:31" x14ac:dyDescent="0.2">
      <c r="A4" s="3">
        <v>0.25</v>
      </c>
      <c r="B4" s="2">
        <v>0</v>
      </c>
      <c r="C4" s="2">
        <v>0</v>
      </c>
      <c r="D4" s="2">
        <v>0</v>
      </c>
      <c r="E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5</v>
      </c>
      <c r="T4" s="2">
        <v>0</v>
      </c>
      <c r="U4" s="2">
        <v>0</v>
      </c>
      <c r="V4" s="2">
        <v>2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</row>
    <row r="5" spans="1:31" x14ac:dyDescent="0.2">
      <c r="A5" s="3">
        <v>0.5</v>
      </c>
      <c r="B5" s="2">
        <v>0</v>
      </c>
      <c r="C5" s="2">
        <v>0</v>
      </c>
      <c r="D5" s="2">
        <v>0</v>
      </c>
      <c r="E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5</v>
      </c>
      <c r="U5" s="2">
        <v>0</v>
      </c>
      <c r="V5" s="2">
        <v>5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1" x14ac:dyDescent="0.2">
      <c r="A6" s="3">
        <v>1</v>
      </c>
      <c r="B6" s="2">
        <v>10</v>
      </c>
      <c r="C6" s="2">
        <v>5</v>
      </c>
      <c r="D6" s="2">
        <v>3</v>
      </c>
      <c r="E6" s="2">
        <v>2</v>
      </c>
      <c r="F6" s="2">
        <v>4</v>
      </c>
      <c r="G6" s="2">
        <v>4</v>
      </c>
      <c r="H6" s="2">
        <v>2</v>
      </c>
      <c r="I6" s="2">
        <v>0</v>
      </c>
      <c r="J6" s="2">
        <v>0</v>
      </c>
      <c r="K6" s="2">
        <v>0</v>
      </c>
      <c r="L6" s="2">
        <v>37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1</v>
      </c>
      <c r="S6" s="2">
        <v>0</v>
      </c>
      <c r="T6" s="2">
        <v>0</v>
      </c>
      <c r="U6" s="2">
        <v>0</v>
      </c>
      <c r="V6" s="2">
        <v>8</v>
      </c>
      <c r="W6" s="2">
        <v>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</v>
      </c>
      <c r="AD6" s="2">
        <v>3</v>
      </c>
    </row>
    <row r="7" spans="1:31" x14ac:dyDescent="0.2">
      <c r="A7" s="2">
        <v>2</v>
      </c>
      <c r="B7" s="2">
        <v>104</v>
      </c>
      <c r="C7" s="2">
        <v>7</v>
      </c>
      <c r="D7" s="2">
        <v>4</v>
      </c>
      <c r="E7" s="2">
        <v>4</v>
      </c>
      <c r="F7" s="2">
        <v>5</v>
      </c>
      <c r="G7" s="2">
        <v>4</v>
      </c>
      <c r="H7" s="2">
        <v>5</v>
      </c>
      <c r="I7" s="2">
        <v>1</v>
      </c>
      <c r="J7" s="2">
        <v>0</v>
      </c>
      <c r="K7" s="2">
        <v>3</v>
      </c>
      <c r="L7" s="2">
        <v>53</v>
      </c>
      <c r="M7" s="2">
        <v>0</v>
      </c>
      <c r="N7" s="2">
        <v>2</v>
      </c>
      <c r="O7" s="2">
        <v>0</v>
      </c>
      <c r="P7" s="2">
        <v>0</v>
      </c>
      <c r="Q7" s="2">
        <v>3</v>
      </c>
      <c r="R7" s="2">
        <v>1</v>
      </c>
      <c r="S7" s="2">
        <v>0</v>
      </c>
      <c r="T7" s="2">
        <v>0</v>
      </c>
      <c r="U7" s="2">
        <v>0</v>
      </c>
      <c r="V7" s="2">
        <v>8</v>
      </c>
      <c r="W7" s="2">
        <v>2</v>
      </c>
      <c r="X7" s="2">
        <v>0</v>
      </c>
      <c r="Y7" s="2">
        <v>0</v>
      </c>
      <c r="Z7" s="2">
        <v>0</v>
      </c>
      <c r="AA7" s="2">
        <v>5</v>
      </c>
      <c r="AB7" s="2">
        <v>0</v>
      </c>
      <c r="AC7" s="2">
        <v>4</v>
      </c>
      <c r="AD7" s="2">
        <v>7</v>
      </c>
    </row>
    <row r="8" spans="1:31" x14ac:dyDescent="0.2">
      <c r="A8" s="2">
        <v>4</v>
      </c>
      <c r="B8" s="2">
        <v>67</v>
      </c>
      <c r="C8" s="2">
        <v>1</v>
      </c>
      <c r="D8" s="2">
        <v>1</v>
      </c>
      <c r="E8" s="2">
        <v>0</v>
      </c>
      <c r="F8" s="2">
        <v>5</v>
      </c>
      <c r="H8" s="2">
        <v>4</v>
      </c>
      <c r="I8" s="2">
        <v>2</v>
      </c>
      <c r="J8" s="2">
        <v>2</v>
      </c>
      <c r="K8" s="2">
        <v>8</v>
      </c>
      <c r="L8" s="2">
        <v>15</v>
      </c>
      <c r="M8" s="2">
        <v>4</v>
      </c>
      <c r="N8" s="2">
        <v>1</v>
      </c>
      <c r="O8" s="2">
        <v>0</v>
      </c>
      <c r="P8" s="2">
        <v>7</v>
      </c>
      <c r="Q8" s="2">
        <v>16</v>
      </c>
      <c r="R8" s="2">
        <v>3</v>
      </c>
      <c r="S8" s="2">
        <v>0</v>
      </c>
      <c r="T8" s="2">
        <v>0</v>
      </c>
      <c r="U8" s="2">
        <v>3</v>
      </c>
      <c r="V8" s="2">
        <v>9</v>
      </c>
      <c r="W8" s="2">
        <v>2</v>
      </c>
      <c r="X8" s="2">
        <v>0</v>
      </c>
      <c r="Y8" s="2">
        <v>0</v>
      </c>
      <c r="Z8" s="2">
        <v>0</v>
      </c>
      <c r="AA8" s="2">
        <v>5</v>
      </c>
      <c r="AB8" s="2">
        <v>1</v>
      </c>
      <c r="AC8" s="2">
        <v>0</v>
      </c>
      <c r="AD8" s="2">
        <v>4</v>
      </c>
    </row>
    <row r="9" spans="1:31" x14ac:dyDescent="0.2">
      <c r="A9" s="2">
        <v>8</v>
      </c>
      <c r="B9" s="2">
        <v>1</v>
      </c>
      <c r="C9" s="2">
        <v>0</v>
      </c>
      <c r="D9" s="2">
        <v>0</v>
      </c>
      <c r="E9" s="2">
        <v>0</v>
      </c>
      <c r="H9" s="2">
        <v>4</v>
      </c>
      <c r="I9" s="2">
        <v>1</v>
      </c>
      <c r="J9" s="2">
        <v>21</v>
      </c>
      <c r="K9" s="2">
        <v>5</v>
      </c>
      <c r="L9" s="2">
        <v>47</v>
      </c>
      <c r="M9" s="2">
        <v>27</v>
      </c>
      <c r="N9" s="2">
        <v>1</v>
      </c>
      <c r="O9" s="2">
        <v>1</v>
      </c>
      <c r="P9" s="2">
        <v>11</v>
      </c>
      <c r="Q9" s="2">
        <v>4</v>
      </c>
      <c r="R9" s="2">
        <v>13</v>
      </c>
      <c r="S9" s="2">
        <v>0</v>
      </c>
      <c r="T9" s="2">
        <v>0</v>
      </c>
      <c r="U9" s="2">
        <v>15</v>
      </c>
      <c r="V9" s="2">
        <v>18</v>
      </c>
      <c r="W9" s="2">
        <v>4</v>
      </c>
      <c r="X9" s="2">
        <v>0</v>
      </c>
      <c r="Y9" s="2">
        <v>0</v>
      </c>
      <c r="Z9" s="2">
        <v>0</v>
      </c>
      <c r="AA9" s="2">
        <v>1</v>
      </c>
      <c r="AB9" s="2">
        <v>4</v>
      </c>
      <c r="AC9" s="2">
        <v>0</v>
      </c>
      <c r="AD9" s="2">
        <v>4</v>
      </c>
    </row>
    <row r="10" spans="1:31" x14ac:dyDescent="0.2">
      <c r="A10" s="2">
        <v>16</v>
      </c>
      <c r="B10" s="2">
        <v>1</v>
      </c>
      <c r="C10" s="2">
        <v>0</v>
      </c>
      <c r="D10" s="2">
        <v>0</v>
      </c>
      <c r="E10" s="2">
        <v>0</v>
      </c>
      <c r="H10" s="2">
        <v>3</v>
      </c>
      <c r="I10" s="2">
        <v>5</v>
      </c>
      <c r="J10" s="2">
        <v>0</v>
      </c>
      <c r="K10" s="2">
        <v>2</v>
      </c>
      <c r="L10" s="2">
        <v>8</v>
      </c>
      <c r="M10" s="2">
        <v>3</v>
      </c>
      <c r="N10" s="2">
        <v>0</v>
      </c>
      <c r="O10" s="2">
        <v>0</v>
      </c>
      <c r="P10" s="2">
        <v>2</v>
      </c>
      <c r="Q10" s="2">
        <v>2</v>
      </c>
      <c r="R10" s="2">
        <v>4</v>
      </c>
      <c r="S10" s="2">
        <v>0</v>
      </c>
      <c r="T10" s="2">
        <v>0</v>
      </c>
      <c r="U10" s="2">
        <v>0</v>
      </c>
      <c r="V10" s="2">
        <v>5</v>
      </c>
      <c r="W10" s="2">
        <v>0</v>
      </c>
      <c r="X10" s="2">
        <v>17</v>
      </c>
      <c r="Y10" s="2">
        <v>7</v>
      </c>
      <c r="Z10" s="2">
        <v>0</v>
      </c>
      <c r="AA10" s="2">
        <v>0</v>
      </c>
      <c r="AB10" s="2">
        <v>11</v>
      </c>
      <c r="AC10" s="2">
        <v>0</v>
      </c>
      <c r="AD10" s="2">
        <v>2</v>
      </c>
    </row>
    <row r="11" spans="1:31" x14ac:dyDescent="0.2">
      <c r="A11" s="2">
        <v>32</v>
      </c>
      <c r="B11" s="2">
        <v>0</v>
      </c>
      <c r="C11" s="2">
        <v>0</v>
      </c>
      <c r="D11" s="2">
        <v>0</v>
      </c>
      <c r="E11" s="2">
        <v>0</v>
      </c>
      <c r="I11" s="2">
        <v>4</v>
      </c>
      <c r="J11" s="2">
        <v>0</v>
      </c>
      <c r="K11" s="2">
        <v>0</v>
      </c>
      <c r="L11" s="2">
        <v>1</v>
      </c>
      <c r="M11" s="2">
        <v>2</v>
      </c>
      <c r="N11" s="2">
        <v>0</v>
      </c>
      <c r="O11" s="2">
        <v>0</v>
      </c>
      <c r="P11" s="2">
        <v>0</v>
      </c>
      <c r="Q11" s="2">
        <v>23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25</v>
      </c>
      <c r="Y11" s="2">
        <v>4</v>
      </c>
      <c r="Z11" s="2">
        <v>0</v>
      </c>
      <c r="AA11" s="2">
        <v>0</v>
      </c>
      <c r="AB11" s="2">
        <v>11</v>
      </c>
      <c r="AC11" s="2">
        <v>0</v>
      </c>
      <c r="AD11" s="2">
        <v>1</v>
      </c>
    </row>
    <row r="12" spans="1:31" x14ac:dyDescent="0.2">
      <c r="A12" s="2">
        <v>64</v>
      </c>
      <c r="B12" s="2">
        <v>0</v>
      </c>
      <c r="C12" s="2">
        <v>0</v>
      </c>
      <c r="D12" s="2">
        <v>0</v>
      </c>
      <c r="E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9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15</v>
      </c>
      <c r="Y12" s="2">
        <v>0</v>
      </c>
      <c r="Z12" s="2">
        <v>0</v>
      </c>
      <c r="AA12" s="2">
        <v>0</v>
      </c>
      <c r="AB12" s="2">
        <v>1</v>
      </c>
      <c r="AC12" s="2">
        <v>0</v>
      </c>
      <c r="AD12" s="2">
        <v>0</v>
      </c>
      <c r="AE12" s="2" t="s">
        <v>42</v>
      </c>
    </row>
    <row r="13" spans="1:31" x14ac:dyDescent="0.2">
      <c r="A13" s="2" t="s">
        <v>38</v>
      </c>
      <c r="B13" s="5">
        <v>183</v>
      </c>
      <c r="C13" s="5">
        <v>13</v>
      </c>
      <c r="D13" s="5">
        <v>8</v>
      </c>
      <c r="E13" s="5">
        <v>6</v>
      </c>
      <c r="F13" s="5">
        <v>14</v>
      </c>
      <c r="G13" s="5">
        <v>8</v>
      </c>
      <c r="H13" s="5">
        <v>18</v>
      </c>
      <c r="I13" s="5">
        <v>14</v>
      </c>
      <c r="J13" s="5">
        <v>41</v>
      </c>
      <c r="K13" s="5">
        <v>18</v>
      </c>
      <c r="L13" s="5">
        <v>251</v>
      </c>
      <c r="M13" s="5">
        <v>36</v>
      </c>
      <c r="N13" s="5">
        <v>4</v>
      </c>
      <c r="O13" s="5">
        <v>1</v>
      </c>
      <c r="P13" s="5">
        <v>20</v>
      </c>
      <c r="Q13" s="5">
        <v>111</v>
      </c>
      <c r="R13" s="5">
        <v>22</v>
      </c>
      <c r="S13" s="5">
        <v>15</v>
      </c>
      <c r="T13" s="5">
        <v>5</v>
      </c>
      <c r="U13" s="5">
        <v>18</v>
      </c>
      <c r="V13" s="5">
        <v>55</v>
      </c>
      <c r="W13" s="5">
        <v>9</v>
      </c>
      <c r="X13" s="5">
        <v>57</v>
      </c>
      <c r="Y13" s="5">
        <v>11</v>
      </c>
      <c r="Z13" s="5">
        <v>0</v>
      </c>
      <c r="AA13" s="5">
        <v>11</v>
      </c>
      <c r="AB13" s="5">
        <v>28</v>
      </c>
      <c r="AC13" s="5">
        <v>5</v>
      </c>
      <c r="AD13" s="5">
        <v>21</v>
      </c>
      <c r="AE13" s="2">
        <v>1003</v>
      </c>
    </row>
    <row r="16" spans="1:31" x14ac:dyDescent="0.2">
      <c r="B16" s="6">
        <f>B29/B28</f>
        <v>2.7868852459016393</v>
      </c>
      <c r="C16" s="6">
        <f t="shared" ref="C16:AD16" si="0">C29/C28</f>
        <v>1.7692307692307692</v>
      </c>
      <c r="D16" s="6">
        <f t="shared" si="0"/>
        <v>1.875</v>
      </c>
      <c r="E16" s="6">
        <f t="shared" si="0"/>
        <v>1.6666666666666667</v>
      </c>
      <c r="F16" s="6">
        <f t="shared" si="0"/>
        <v>2.4285714285714284</v>
      </c>
      <c r="G16" s="6">
        <f t="shared" si="0"/>
        <v>1.5</v>
      </c>
      <c r="H16" s="6">
        <f t="shared" si="0"/>
        <v>6</v>
      </c>
      <c r="I16" s="6">
        <f t="shared" si="0"/>
        <v>20.714285714285715</v>
      </c>
      <c r="J16" s="6">
        <f t="shared" si="0"/>
        <v>4.2926829268292686</v>
      </c>
      <c r="K16" s="6">
        <f t="shared" si="0"/>
        <v>6.1111111111111107</v>
      </c>
      <c r="L16" s="6">
        <f t="shared" si="0"/>
        <v>2.9442231075697212</v>
      </c>
      <c r="M16" s="6">
        <f t="shared" si="0"/>
        <v>9.5555555555555554</v>
      </c>
      <c r="N16" s="6">
        <f t="shared" si="0"/>
        <v>4</v>
      </c>
      <c r="O16" s="6">
        <f t="shared" si="0"/>
        <v>8</v>
      </c>
      <c r="P16" s="6">
        <f t="shared" si="0"/>
        <v>7.4</v>
      </c>
      <c r="Q16" s="6">
        <f t="shared" si="0"/>
        <v>13.027027027027026</v>
      </c>
      <c r="R16" s="6">
        <f t="shared" si="0"/>
        <v>8.3181818181818183</v>
      </c>
      <c r="S16" s="6">
        <f t="shared" si="0"/>
        <v>0.15416666666666667</v>
      </c>
      <c r="T16" s="6">
        <f t="shared" si="0"/>
        <v>0.5</v>
      </c>
      <c r="U16" s="6">
        <f t="shared" si="0"/>
        <v>7.333333333333333</v>
      </c>
      <c r="V16" s="6">
        <f t="shared" si="0"/>
        <v>5.2181818181818178</v>
      </c>
      <c r="W16" s="6">
        <f t="shared" si="0"/>
        <v>5</v>
      </c>
      <c r="X16" s="6">
        <f t="shared" si="0"/>
        <v>35.649122807017541</v>
      </c>
      <c r="Y16" s="6">
        <f t="shared" si="0"/>
        <v>21.818181818181817</v>
      </c>
      <c r="Z16" s="6" t="e">
        <f t="shared" si="0"/>
        <v>#DIV/0!</v>
      </c>
      <c r="AA16" s="6">
        <f t="shared" si="0"/>
        <v>3.4545454545454546</v>
      </c>
      <c r="AB16" s="6">
        <f t="shared" si="0"/>
        <v>22.428571428571427</v>
      </c>
      <c r="AC16" s="6">
        <f t="shared" si="0"/>
        <v>1.8</v>
      </c>
      <c r="AD16" s="6">
        <f t="shared" si="0"/>
        <v>6.1428571428571432</v>
      </c>
    </row>
    <row r="17" spans="1:31" x14ac:dyDescent="0.2">
      <c r="A17" s="2">
        <v>6.25E-2</v>
      </c>
      <c r="B17" s="2">
        <f>$A$2*B2</f>
        <v>0</v>
      </c>
      <c r="C17" s="2">
        <f>$A$2*C2</f>
        <v>0</v>
      </c>
      <c r="D17" s="2">
        <f t="shared" ref="D17:AD17" si="1">$A$2*D2</f>
        <v>0</v>
      </c>
      <c r="E17" s="2">
        <f t="shared" si="1"/>
        <v>0</v>
      </c>
      <c r="F17" s="2">
        <f t="shared" si="1"/>
        <v>0</v>
      </c>
      <c r="G17" s="2">
        <f t="shared" si="1"/>
        <v>0</v>
      </c>
      <c r="H17" s="2">
        <f t="shared" si="1"/>
        <v>0</v>
      </c>
      <c r="I17" s="2">
        <f>$A$2*I2</f>
        <v>0</v>
      </c>
      <c r="J17" s="2">
        <f t="shared" si="1"/>
        <v>0</v>
      </c>
      <c r="K17" s="2">
        <f t="shared" si="1"/>
        <v>0</v>
      </c>
      <c r="L17" s="2">
        <f t="shared" si="1"/>
        <v>0</v>
      </c>
      <c r="M17" s="2">
        <f t="shared" si="1"/>
        <v>0</v>
      </c>
      <c r="N17" s="2">
        <f t="shared" si="1"/>
        <v>0</v>
      </c>
      <c r="O17" s="2">
        <f t="shared" si="1"/>
        <v>0</v>
      </c>
      <c r="P17" s="2">
        <f t="shared" si="1"/>
        <v>0</v>
      </c>
      <c r="Q17" s="2">
        <f t="shared" si="1"/>
        <v>0</v>
      </c>
      <c r="R17" s="2">
        <f t="shared" si="1"/>
        <v>0</v>
      </c>
      <c r="S17" s="2">
        <f t="shared" si="1"/>
        <v>0.1875</v>
      </c>
      <c r="T17" s="2">
        <f t="shared" si="1"/>
        <v>0</v>
      </c>
      <c r="U17" s="2">
        <f t="shared" si="1"/>
        <v>0</v>
      </c>
      <c r="V17" s="2">
        <f t="shared" si="1"/>
        <v>0</v>
      </c>
      <c r="W17" s="2">
        <f t="shared" si="1"/>
        <v>0</v>
      </c>
      <c r="X17" s="2">
        <f t="shared" si="1"/>
        <v>0</v>
      </c>
      <c r="Y17" s="2">
        <f t="shared" si="1"/>
        <v>0</v>
      </c>
      <c r="Z17" s="2">
        <f t="shared" si="1"/>
        <v>0</v>
      </c>
      <c r="AA17" s="2">
        <f t="shared" si="1"/>
        <v>0</v>
      </c>
      <c r="AB17" s="2">
        <f t="shared" si="1"/>
        <v>0</v>
      </c>
      <c r="AC17" s="2">
        <f t="shared" si="1"/>
        <v>0</v>
      </c>
      <c r="AD17" s="2">
        <f t="shared" si="1"/>
        <v>0</v>
      </c>
    </row>
    <row r="18" spans="1:31" x14ac:dyDescent="0.2">
      <c r="A18" s="2">
        <v>0.125</v>
      </c>
      <c r="B18" s="2">
        <f>$A$3*B3</f>
        <v>0</v>
      </c>
      <c r="C18" s="2">
        <f>$A$3*C3</f>
        <v>0</v>
      </c>
      <c r="D18" s="2">
        <f t="shared" ref="D18:AD18" si="2">$A$3*D3</f>
        <v>0</v>
      </c>
      <c r="E18" s="2">
        <f t="shared" si="2"/>
        <v>0</v>
      </c>
      <c r="F18" s="2">
        <f t="shared" si="2"/>
        <v>0</v>
      </c>
      <c r="G18" s="2">
        <f t="shared" si="2"/>
        <v>0</v>
      </c>
      <c r="H18" s="2">
        <f t="shared" si="2"/>
        <v>0</v>
      </c>
      <c r="I18" s="2">
        <f t="shared" si="2"/>
        <v>0</v>
      </c>
      <c r="J18" s="2">
        <f t="shared" si="2"/>
        <v>0</v>
      </c>
      <c r="K18" s="2">
        <f t="shared" si="2"/>
        <v>0</v>
      </c>
      <c r="L18" s="2">
        <f t="shared" si="2"/>
        <v>0</v>
      </c>
      <c r="M18" s="2">
        <f t="shared" si="2"/>
        <v>0</v>
      </c>
      <c r="N18" s="2">
        <f t="shared" si="2"/>
        <v>0</v>
      </c>
      <c r="O18" s="2">
        <f t="shared" si="2"/>
        <v>0</v>
      </c>
      <c r="P18" s="2">
        <f t="shared" si="2"/>
        <v>0</v>
      </c>
      <c r="Q18" s="2">
        <f t="shared" si="2"/>
        <v>0</v>
      </c>
      <c r="R18" s="2">
        <f t="shared" si="2"/>
        <v>0</v>
      </c>
      <c r="S18" s="2">
        <f t="shared" si="2"/>
        <v>0.875</v>
      </c>
      <c r="T18" s="2">
        <f t="shared" si="2"/>
        <v>0</v>
      </c>
      <c r="U18" s="2">
        <f t="shared" si="2"/>
        <v>0</v>
      </c>
      <c r="V18" s="2">
        <f t="shared" si="2"/>
        <v>0</v>
      </c>
      <c r="W18" s="2">
        <f t="shared" si="2"/>
        <v>0</v>
      </c>
      <c r="X18" s="2">
        <f t="shared" si="2"/>
        <v>0</v>
      </c>
      <c r="Y18" s="2">
        <f t="shared" si="2"/>
        <v>0</v>
      </c>
      <c r="Z18" s="2">
        <f t="shared" si="2"/>
        <v>0</v>
      </c>
      <c r="AA18" s="2">
        <f t="shared" si="2"/>
        <v>0</v>
      </c>
      <c r="AB18" s="2">
        <f t="shared" si="2"/>
        <v>0</v>
      </c>
      <c r="AC18" s="2">
        <f t="shared" si="2"/>
        <v>0</v>
      </c>
      <c r="AD18" s="2">
        <f t="shared" si="2"/>
        <v>0</v>
      </c>
    </row>
    <row r="19" spans="1:31" x14ac:dyDescent="0.2">
      <c r="A19" s="2">
        <v>0.25</v>
      </c>
      <c r="B19" s="2">
        <f>$A$4*B4</f>
        <v>0</v>
      </c>
      <c r="C19" s="2">
        <f>$A$4*C4</f>
        <v>0</v>
      </c>
      <c r="D19" s="2">
        <f t="shared" ref="D19:AD19" si="3">$A$4*D4</f>
        <v>0</v>
      </c>
      <c r="E19" s="2">
        <f t="shared" si="3"/>
        <v>0</v>
      </c>
      <c r="F19" s="2">
        <f t="shared" si="3"/>
        <v>0</v>
      </c>
      <c r="G19" s="2">
        <f t="shared" si="3"/>
        <v>0</v>
      </c>
      <c r="H19" s="2">
        <f t="shared" si="3"/>
        <v>0</v>
      </c>
      <c r="I19" s="2">
        <f t="shared" si="3"/>
        <v>0</v>
      </c>
      <c r="J19" s="2">
        <f t="shared" si="3"/>
        <v>0</v>
      </c>
      <c r="K19" s="2">
        <f t="shared" si="3"/>
        <v>0</v>
      </c>
      <c r="L19" s="2">
        <f t="shared" si="3"/>
        <v>0</v>
      </c>
      <c r="M19" s="2">
        <f t="shared" si="3"/>
        <v>0</v>
      </c>
      <c r="N19" s="2">
        <f t="shared" si="3"/>
        <v>0</v>
      </c>
      <c r="O19" s="2">
        <f t="shared" si="3"/>
        <v>0</v>
      </c>
      <c r="P19" s="2">
        <f t="shared" si="3"/>
        <v>0</v>
      </c>
      <c r="Q19" s="2">
        <f t="shared" si="3"/>
        <v>0</v>
      </c>
      <c r="R19" s="2">
        <f t="shared" si="3"/>
        <v>0</v>
      </c>
      <c r="S19" s="2">
        <f t="shared" si="3"/>
        <v>1.25</v>
      </c>
      <c r="T19" s="2">
        <f t="shared" si="3"/>
        <v>0</v>
      </c>
      <c r="U19" s="2">
        <f t="shared" si="3"/>
        <v>0</v>
      </c>
      <c r="V19" s="2">
        <f t="shared" si="3"/>
        <v>0.5</v>
      </c>
      <c r="W19" s="2">
        <f t="shared" si="3"/>
        <v>0</v>
      </c>
      <c r="X19" s="2">
        <f t="shared" si="3"/>
        <v>0</v>
      </c>
      <c r="Y19" s="2">
        <f t="shared" si="3"/>
        <v>0</v>
      </c>
      <c r="Z19" s="2">
        <f t="shared" si="3"/>
        <v>0</v>
      </c>
      <c r="AA19" s="2">
        <f t="shared" si="3"/>
        <v>0</v>
      </c>
      <c r="AB19" s="2">
        <f t="shared" si="3"/>
        <v>0</v>
      </c>
      <c r="AC19" s="2">
        <f t="shared" si="3"/>
        <v>0</v>
      </c>
      <c r="AD19" s="2">
        <f t="shared" si="3"/>
        <v>0</v>
      </c>
    </row>
    <row r="20" spans="1:31" x14ac:dyDescent="0.2">
      <c r="A20" s="2">
        <v>0.5</v>
      </c>
      <c r="B20" s="2">
        <f>$A$5*B5</f>
        <v>0</v>
      </c>
      <c r="C20" s="2">
        <f>$A$5*C5</f>
        <v>0</v>
      </c>
      <c r="D20" s="2">
        <f t="shared" ref="D20:AD20" si="4">$A$5*D5</f>
        <v>0</v>
      </c>
      <c r="E20" s="2">
        <f t="shared" si="4"/>
        <v>0</v>
      </c>
      <c r="F20" s="2">
        <f t="shared" si="4"/>
        <v>0</v>
      </c>
      <c r="G20" s="2">
        <f t="shared" si="4"/>
        <v>0</v>
      </c>
      <c r="H20" s="2">
        <f t="shared" si="4"/>
        <v>0</v>
      </c>
      <c r="I20" s="2">
        <f t="shared" si="4"/>
        <v>0</v>
      </c>
      <c r="J20" s="2">
        <f t="shared" si="4"/>
        <v>0</v>
      </c>
      <c r="K20" s="2">
        <f t="shared" si="4"/>
        <v>0</v>
      </c>
      <c r="L20" s="2">
        <f t="shared" si="4"/>
        <v>0</v>
      </c>
      <c r="M20" s="2">
        <f t="shared" si="4"/>
        <v>0</v>
      </c>
      <c r="N20" s="2">
        <f t="shared" si="4"/>
        <v>0</v>
      </c>
      <c r="O20" s="2">
        <f t="shared" si="4"/>
        <v>0</v>
      </c>
      <c r="P20" s="2">
        <f t="shared" si="4"/>
        <v>0</v>
      </c>
      <c r="Q20" s="2">
        <f t="shared" si="4"/>
        <v>0</v>
      </c>
      <c r="R20" s="2">
        <f t="shared" si="4"/>
        <v>0</v>
      </c>
      <c r="S20" s="2">
        <f t="shared" si="4"/>
        <v>0</v>
      </c>
      <c r="T20" s="2">
        <f t="shared" si="4"/>
        <v>2.5</v>
      </c>
      <c r="U20" s="2">
        <f t="shared" si="4"/>
        <v>0</v>
      </c>
      <c r="V20" s="2">
        <f t="shared" si="4"/>
        <v>2.5</v>
      </c>
      <c r="W20" s="2">
        <f t="shared" si="4"/>
        <v>0</v>
      </c>
      <c r="X20" s="2">
        <f t="shared" si="4"/>
        <v>0</v>
      </c>
      <c r="Y20" s="2">
        <f t="shared" si="4"/>
        <v>0</v>
      </c>
      <c r="Z20" s="2">
        <f t="shared" si="4"/>
        <v>0</v>
      </c>
      <c r="AA20" s="2">
        <f t="shared" si="4"/>
        <v>0</v>
      </c>
      <c r="AB20" s="2">
        <f t="shared" si="4"/>
        <v>0</v>
      </c>
      <c r="AC20" s="2">
        <f t="shared" si="4"/>
        <v>0</v>
      </c>
      <c r="AD20" s="2">
        <f t="shared" si="4"/>
        <v>0</v>
      </c>
    </row>
    <row r="21" spans="1:31" x14ac:dyDescent="0.2">
      <c r="A21" s="2" t="s">
        <v>7</v>
      </c>
      <c r="B21" s="2">
        <f>$A$6*B6</f>
        <v>10</v>
      </c>
      <c r="C21" s="2">
        <f>$A$6*C6</f>
        <v>5</v>
      </c>
      <c r="D21" s="2">
        <f t="shared" ref="D21:AD21" si="5">$A$6*D6</f>
        <v>3</v>
      </c>
      <c r="E21" s="2">
        <f t="shared" si="5"/>
        <v>2</v>
      </c>
      <c r="F21" s="2">
        <f t="shared" si="5"/>
        <v>4</v>
      </c>
      <c r="G21" s="2">
        <f t="shared" si="5"/>
        <v>4</v>
      </c>
      <c r="H21" s="2">
        <f t="shared" si="5"/>
        <v>2</v>
      </c>
      <c r="I21" s="2">
        <f t="shared" si="5"/>
        <v>0</v>
      </c>
      <c r="J21" s="2">
        <f t="shared" si="5"/>
        <v>0</v>
      </c>
      <c r="K21" s="2">
        <f t="shared" si="5"/>
        <v>0</v>
      </c>
      <c r="L21" s="2">
        <f t="shared" si="5"/>
        <v>37</v>
      </c>
      <c r="M21" s="2">
        <f t="shared" si="5"/>
        <v>0</v>
      </c>
      <c r="N21" s="2">
        <f t="shared" si="5"/>
        <v>0</v>
      </c>
      <c r="O21" s="2">
        <f t="shared" si="5"/>
        <v>0</v>
      </c>
      <c r="P21" s="2">
        <f t="shared" si="5"/>
        <v>0</v>
      </c>
      <c r="Q21" s="2">
        <f t="shared" si="5"/>
        <v>0</v>
      </c>
      <c r="R21" s="2">
        <f t="shared" si="5"/>
        <v>1</v>
      </c>
      <c r="S21" s="2">
        <f t="shared" si="5"/>
        <v>0</v>
      </c>
      <c r="T21" s="2">
        <f t="shared" si="5"/>
        <v>0</v>
      </c>
      <c r="U21" s="2">
        <f t="shared" si="5"/>
        <v>0</v>
      </c>
      <c r="V21" s="2">
        <f t="shared" si="5"/>
        <v>8</v>
      </c>
      <c r="W21" s="2">
        <f t="shared" si="5"/>
        <v>1</v>
      </c>
      <c r="X21" s="2">
        <f t="shared" si="5"/>
        <v>0</v>
      </c>
      <c r="Y21" s="2">
        <f t="shared" si="5"/>
        <v>0</v>
      </c>
      <c r="Z21" s="2">
        <f t="shared" si="5"/>
        <v>0</v>
      </c>
      <c r="AA21" s="2">
        <f t="shared" si="5"/>
        <v>0</v>
      </c>
      <c r="AB21" s="2">
        <f t="shared" si="5"/>
        <v>0</v>
      </c>
      <c r="AC21" s="2">
        <f t="shared" si="5"/>
        <v>1</v>
      </c>
      <c r="AD21" s="2">
        <f t="shared" si="5"/>
        <v>3</v>
      </c>
    </row>
    <row r="22" spans="1:31" x14ac:dyDescent="0.2">
      <c r="A22" s="2">
        <v>2</v>
      </c>
      <c r="B22" s="2">
        <f>$A$7*B7</f>
        <v>208</v>
      </c>
      <c r="C22" s="2">
        <f>$A$7*C7</f>
        <v>14</v>
      </c>
      <c r="D22" s="2">
        <f t="shared" ref="D22:AD22" si="6">$A$7*D7</f>
        <v>8</v>
      </c>
      <c r="E22" s="2">
        <f t="shared" si="6"/>
        <v>8</v>
      </c>
      <c r="F22" s="2">
        <f t="shared" si="6"/>
        <v>10</v>
      </c>
      <c r="G22" s="2">
        <f t="shared" si="6"/>
        <v>8</v>
      </c>
      <c r="H22" s="2">
        <f t="shared" si="6"/>
        <v>10</v>
      </c>
      <c r="I22" s="2">
        <f t="shared" si="6"/>
        <v>2</v>
      </c>
      <c r="J22" s="2">
        <f t="shared" si="6"/>
        <v>0</v>
      </c>
      <c r="K22" s="2">
        <f t="shared" si="6"/>
        <v>6</v>
      </c>
      <c r="L22" s="2">
        <f t="shared" si="6"/>
        <v>106</v>
      </c>
      <c r="M22" s="2">
        <f t="shared" si="6"/>
        <v>0</v>
      </c>
      <c r="N22" s="2">
        <f t="shared" si="6"/>
        <v>4</v>
      </c>
      <c r="O22" s="2">
        <f t="shared" si="6"/>
        <v>0</v>
      </c>
      <c r="P22" s="2">
        <f t="shared" si="6"/>
        <v>0</v>
      </c>
      <c r="Q22" s="2">
        <f t="shared" si="6"/>
        <v>6</v>
      </c>
      <c r="R22" s="2">
        <f t="shared" si="6"/>
        <v>2</v>
      </c>
      <c r="S22" s="2">
        <f t="shared" si="6"/>
        <v>0</v>
      </c>
      <c r="T22" s="2">
        <f t="shared" si="6"/>
        <v>0</v>
      </c>
      <c r="U22" s="2">
        <f t="shared" si="6"/>
        <v>0</v>
      </c>
      <c r="V22" s="2">
        <f t="shared" si="6"/>
        <v>16</v>
      </c>
      <c r="W22" s="2">
        <f t="shared" si="6"/>
        <v>4</v>
      </c>
      <c r="X22" s="2">
        <f t="shared" si="6"/>
        <v>0</v>
      </c>
      <c r="Y22" s="2">
        <f t="shared" si="6"/>
        <v>0</v>
      </c>
      <c r="Z22" s="2">
        <f t="shared" si="6"/>
        <v>0</v>
      </c>
      <c r="AA22" s="2">
        <f t="shared" si="6"/>
        <v>10</v>
      </c>
      <c r="AB22" s="2">
        <f t="shared" si="6"/>
        <v>0</v>
      </c>
      <c r="AC22" s="2">
        <f t="shared" si="6"/>
        <v>8</v>
      </c>
      <c r="AD22" s="2">
        <f t="shared" si="6"/>
        <v>14</v>
      </c>
    </row>
    <row r="23" spans="1:31" x14ac:dyDescent="0.2">
      <c r="A23" s="2">
        <v>4</v>
      </c>
      <c r="B23" s="2">
        <f>$A$8*B8</f>
        <v>268</v>
      </c>
      <c r="C23" s="2">
        <f>$A$8*C8</f>
        <v>4</v>
      </c>
      <c r="D23" s="2">
        <f t="shared" ref="D23:AD23" si="7">$A$8*D8</f>
        <v>4</v>
      </c>
      <c r="E23" s="2">
        <f t="shared" si="7"/>
        <v>0</v>
      </c>
      <c r="F23" s="2">
        <f t="shared" si="7"/>
        <v>20</v>
      </c>
      <c r="G23" s="2">
        <f t="shared" si="7"/>
        <v>0</v>
      </c>
      <c r="H23" s="2">
        <f t="shared" si="7"/>
        <v>16</v>
      </c>
      <c r="I23" s="2">
        <f t="shared" si="7"/>
        <v>8</v>
      </c>
      <c r="J23" s="2">
        <f t="shared" si="7"/>
        <v>8</v>
      </c>
      <c r="K23" s="2">
        <f t="shared" si="7"/>
        <v>32</v>
      </c>
      <c r="L23" s="2">
        <f t="shared" si="7"/>
        <v>60</v>
      </c>
      <c r="M23" s="2">
        <f t="shared" si="7"/>
        <v>16</v>
      </c>
      <c r="N23" s="2">
        <f t="shared" si="7"/>
        <v>4</v>
      </c>
      <c r="O23" s="2">
        <f t="shared" si="7"/>
        <v>0</v>
      </c>
      <c r="P23" s="2">
        <f t="shared" si="7"/>
        <v>28</v>
      </c>
      <c r="Q23" s="2">
        <f t="shared" si="7"/>
        <v>64</v>
      </c>
      <c r="R23" s="2">
        <f t="shared" si="7"/>
        <v>12</v>
      </c>
      <c r="S23" s="2">
        <f t="shared" si="7"/>
        <v>0</v>
      </c>
      <c r="T23" s="2">
        <f t="shared" si="7"/>
        <v>0</v>
      </c>
      <c r="U23" s="2">
        <f t="shared" si="7"/>
        <v>12</v>
      </c>
      <c r="V23" s="2">
        <f t="shared" si="7"/>
        <v>36</v>
      </c>
      <c r="W23" s="2">
        <f t="shared" si="7"/>
        <v>8</v>
      </c>
      <c r="X23" s="2">
        <f t="shared" si="7"/>
        <v>0</v>
      </c>
      <c r="Y23" s="2">
        <f t="shared" si="7"/>
        <v>0</v>
      </c>
      <c r="Z23" s="2">
        <f t="shared" si="7"/>
        <v>0</v>
      </c>
      <c r="AA23" s="2">
        <f t="shared" si="7"/>
        <v>20</v>
      </c>
      <c r="AB23" s="2">
        <f t="shared" si="7"/>
        <v>4</v>
      </c>
      <c r="AC23" s="2">
        <f t="shared" si="7"/>
        <v>0</v>
      </c>
      <c r="AD23" s="2">
        <f t="shared" si="7"/>
        <v>16</v>
      </c>
    </row>
    <row r="24" spans="1:31" x14ac:dyDescent="0.2">
      <c r="A24" s="2">
        <v>8</v>
      </c>
      <c r="B24" s="2">
        <f>$A$9*B9</f>
        <v>8</v>
      </c>
      <c r="C24" s="2">
        <f>$A$9*C9</f>
        <v>0</v>
      </c>
      <c r="D24" s="2">
        <f t="shared" ref="D24:AD24" si="8">$A$9*D9</f>
        <v>0</v>
      </c>
      <c r="E24" s="2">
        <f t="shared" si="8"/>
        <v>0</v>
      </c>
      <c r="F24" s="2">
        <f t="shared" si="8"/>
        <v>0</v>
      </c>
      <c r="G24" s="2">
        <f t="shared" si="8"/>
        <v>0</v>
      </c>
      <c r="H24" s="2">
        <f t="shared" si="8"/>
        <v>32</v>
      </c>
      <c r="I24" s="2">
        <f t="shared" si="8"/>
        <v>8</v>
      </c>
      <c r="J24" s="2">
        <f t="shared" si="8"/>
        <v>168</v>
      </c>
      <c r="K24" s="2">
        <f t="shared" si="8"/>
        <v>40</v>
      </c>
      <c r="L24" s="2">
        <f t="shared" si="8"/>
        <v>376</v>
      </c>
      <c r="M24" s="2">
        <f t="shared" si="8"/>
        <v>216</v>
      </c>
      <c r="N24" s="2">
        <f t="shared" si="8"/>
        <v>8</v>
      </c>
      <c r="O24" s="2">
        <f t="shared" si="8"/>
        <v>8</v>
      </c>
      <c r="P24" s="2">
        <f t="shared" si="8"/>
        <v>88</v>
      </c>
      <c r="Q24" s="2">
        <f t="shared" si="8"/>
        <v>32</v>
      </c>
      <c r="R24" s="2">
        <f t="shared" si="8"/>
        <v>104</v>
      </c>
      <c r="S24" s="2">
        <f t="shared" si="8"/>
        <v>0</v>
      </c>
      <c r="T24" s="2">
        <f t="shared" si="8"/>
        <v>0</v>
      </c>
      <c r="U24" s="2">
        <f t="shared" si="8"/>
        <v>120</v>
      </c>
      <c r="V24" s="2">
        <f t="shared" si="8"/>
        <v>144</v>
      </c>
      <c r="W24" s="2">
        <f t="shared" si="8"/>
        <v>32</v>
      </c>
      <c r="X24" s="2">
        <f t="shared" si="8"/>
        <v>0</v>
      </c>
      <c r="Y24" s="2">
        <f t="shared" si="8"/>
        <v>0</v>
      </c>
      <c r="Z24" s="2">
        <f t="shared" si="8"/>
        <v>0</v>
      </c>
      <c r="AA24" s="2">
        <f t="shared" si="8"/>
        <v>8</v>
      </c>
      <c r="AB24" s="2">
        <f t="shared" si="8"/>
        <v>32</v>
      </c>
      <c r="AC24" s="2">
        <f t="shared" si="8"/>
        <v>0</v>
      </c>
      <c r="AD24" s="2">
        <f t="shared" si="8"/>
        <v>32</v>
      </c>
    </row>
    <row r="25" spans="1:31" x14ac:dyDescent="0.2">
      <c r="A25" s="2">
        <v>16</v>
      </c>
      <c r="B25" s="2">
        <f>$A$10*B10</f>
        <v>16</v>
      </c>
      <c r="C25" s="2">
        <f>$A$10*C10</f>
        <v>0</v>
      </c>
      <c r="D25" s="2">
        <f t="shared" ref="D25:AD25" si="9">$A$10*D10</f>
        <v>0</v>
      </c>
      <c r="E25" s="2">
        <f t="shared" si="9"/>
        <v>0</v>
      </c>
      <c r="F25" s="2">
        <f t="shared" si="9"/>
        <v>0</v>
      </c>
      <c r="G25" s="2">
        <f t="shared" si="9"/>
        <v>0</v>
      </c>
      <c r="H25" s="2">
        <f t="shared" si="9"/>
        <v>48</v>
      </c>
      <c r="I25" s="2">
        <f t="shared" si="9"/>
        <v>80</v>
      </c>
      <c r="J25" s="2">
        <f t="shared" si="9"/>
        <v>0</v>
      </c>
      <c r="K25" s="2">
        <f t="shared" si="9"/>
        <v>32</v>
      </c>
      <c r="L25" s="2">
        <f t="shared" si="9"/>
        <v>128</v>
      </c>
      <c r="M25" s="2">
        <f t="shared" si="9"/>
        <v>48</v>
      </c>
      <c r="N25" s="2">
        <f t="shared" si="9"/>
        <v>0</v>
      </c>
      <c r="O25" s="2">
        <f t="shared" si="9"/>
        <v>0</v>
      </c>
      <c r="P25" s="2">
        <f t="shared" si="9"/>
        <v>32</v>
      </c>
      <c r="Q25" s="2">
        <f t="shared" si="9"/>
        <v>32</v>
      </c>
      <c r="R25" s="2">
        <f t="shared" si="9"/>
        <v>64</v>
      </c>
      <c r="S25" s="2">
        <f t="shared" si="9"/>
        <v>0</v>
      </c>
      <c r="T25" s="2">
        <f t="shared" si="9"/>
        <v>0</v>
      </c>
      <c r="U25" s="2">
        <f t="shared" si="9"/>
        <v>0</v>
      </c>
      <c r="V25" s="2">
        <f t="shared" si="9"/>
        <v>80</v>
      </c>
      <c r="W25" s="2">
        <f t="shared" si="9"/>
        <v>0</v>
      </c>
      <c r="X25" s="2">
        <f t="shared" si="9"/>
        <v>272</v>
      </c>
      <c r="Y25" s="2">
        <f t="shared" si="9"/>
        <v>112</v>
      </c>
      <c r="Z25" s="2">
        <f t="shared" si="9"/>
        <v>0</v>
      </c>
      <c r="AA25" s="2">
        <f t="shared" si="9"/>
        <v>0</v>
      </c>
      <c r="AB25" s="2">
        <f t="shared" si="9"/>
        <v>176</v>
      </c>
      <c r="AC25" s="2">
        <f t="shared" si="9"/>
        <v>0</v>
      </c>
      <c r="AD25" s="2">
        <f t="shared" si="9"/>
        <v>32</v>
      </c>
    </row>
    <row r="26" spans="1:31" x14ac:dyDescent="0.2">
      <c r="A26" s="2">
        <v>32</v>
      </c>
      <c r="B26" s="2">
        <f>$A$11*B11</f>
        <v>0</v>
      </c>
      <c r="C26" s="2">
        <f>$A$11*C11</f>
        <v>0</v>
      </c>
      <c r="D26" s="2">
        <f t="shared" ref="D26:AD26" si="10">$A$11*D11</f>
        <v>0</v>
      </c>
      <c r="E26" s="2">
        <f t="shared" si="10"/>
        <v>0</v>
      </c>
      <c r="F26" s="2">
        <f t="shared" si="10"/>
        <v>0</v>
      </c>
      <c r="G26" s="2">
        <f t="shared" si="10"/>
        <v>0</v>
      </c>
      <c r="H26" s="2">
        <f t="shared" si="10"/>
        <v>0</v>
      </c>
      <c r="I26" s="2">
        <f t="shared" si="10"/>
        <v>128</v>
      </c>
      <c r="J26" s="2">
        <f t="shared" si="10"/>
        <v>0</v>
      </c>
      <c r="K26" s="2">
        <f t="shared" si="10"/>
        <v>0</v>
      </c>
      <c r="L26" s="2">
        <f t="shared" si="10"/>
        <v>32</v>
      </c>
      <c r="M26" s="2">
        <f t="shared" si="10"/>
        <v>64</v>
      </c>
      <c r="N26" s="2">
        <f t="shared" si="10"/>
        <v>0</v>
      </c>
      <c r="O26" s="2">
        <f t="shared" si="10"/>
        <v>0</v>
      </c>
      <c r="P26" s="2">
        <f t="shared" si="10"/>
        <v>0</v>
      </c>
      <c r="Q26" s="2">
        <f t="shared" si="10"/>
        <v>736</v>
      </c>
      <c r="R26" s="2">
        <f t="shared" si="10"/>
        <v>0</v>
      </c>
      <c r="S26" s="2">
        <f t="shared" si="10"/>
        <v>0</v>
      </c>
      <c r="T26" s="2">
        <f t="shared" si="10"/>
        <v>0</v>
      </c>
      <c r="U26" s="2">
        <f t="shared" si="10"/>
        <v>0</v>
      </c>
      <c r="V26" s="2">
        <f t="shared" si="10"/>
        <v>0</v>
      </c>
      <c r="W26" s="2">
        <f t="shared" si="10"/>
        <v>0</v>
      </c>
      <c r="X26" s="2">
        <f t="shared" si="10"/>
        <v>800</v>
      </c>
      <c r="Y26" s="2">
        <f t="shared" si="10"/>
        <v>128</v>
      </c>
      <c r="Z26" s="2">
        <f t="shared" si="10"/>
        <v>0</v>
      </c>
      <c r="AA26" s="2">
        <f t="shared" si="10"/>
        <v>0</v>
      </c>
      <c r="AB26" s="2">
        <f t="shared" si="10"/>
        <v>352</v>
      </c>
      <c r="AC26" s="2">
        <f t="shared" si="10"/>
        <v>0</v>
      </c>
      <c r="AD26" s="2">
        <f t="shared" si="10"/>
        <v>32</v>
      </c>
    </row>
    <row r="27" spans="1:31" x14ac:dyDescent="0.2">
      <c r="A27" s="2" t="s">
        <v>8</v>
      </c>
      <c r="B27" s="2">
        <f>$A$12*B12</f>
        <v>0</v>
      </c>
      <c r="C27" s="2">
        <f>$A$12*C12</f>
        <v>0</v>
      </c>
      <c r="D27" s="2">
        <f t="shared" ref="D27:AD27" si="11">$A$12*D12</f>
        <v>0</v>
      </c>
      <c r="E27" s="2">
        <f t="shared" si="11"/>
        <v>0</v>
      </c>
      <c r="F27" s="2">
        <f t="shared" si="11"/>
        <v>0</v>
      </c>
      <c r="G27" s="2">
        <f t="shared" si="11"/>
        <v>0</v>
      </c>
      <c r="H27" s="2">
        <f t="shared" si="11"/>
        <v>0</v>
      </c>
      <c r="I27" s="2">
        <f t="shared" si="11"/>
        <v>64</v>
      </c>
      <c r="J27" s="2">
        <f t="shared" si="11"/>
        <v>0</v>
      </c>
      <c r="K27" s="2">
        <f t="shared" si="11"/>
        <v>0</v>
      </c>
      <c r="L27" s="2">
        <f t="shared" si="11"/>
        <v>0</v>
      </c>
      <c r="M27" s="2">
        <f t="shared" si="11"/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576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U27" s="2">
        <f t="shared" si="11"/>
        <v>0</v>
      </c>
      <c r="V27" s="2">
        <f t="shared" si="11"/>
        <v>0</v>
      </c>
      <c r="W27" s="2">
        <f t="shared" si="11"/>
        <v>0</v>
      </c>
      <c r="X27" s="2">
        <f t="shared" si="11"/>
        <v>960</v>
      </c>
      <c r="Y27" s="2">
        <f t="shared" si="11"/>
        <v>0</v>
      </c>
      <c r="Z27" s="2">
        <f t="shared" si="11"/>
        <v>0</v>
      </c>
      <c r="AA27" s="2">
        <f t="shared" si="11"/>
        <v>0</v>
      </c>
      <c r="AB27" s="2">
        <f t="shared" si="11"/>
        <v>64</v>
      </c>
      <c r="AC27" s="2">
        <f t="shared" si="11"/>
        <v>0</v>
      </c>
      <c r="AD27" s="2">
        <f t="shared" si="11"/>
        <v>0</v>
      </c>
    </row>
    <row r="28" spans="1:31" x14ac:dyDescent="0.2">
      <c r="A28" s="2" t="s">
        <v>38</v>
      </c>
      <c r="B28" s="2">
        <v>183</v>
      </c>
      <c r="C28" s="2">
        <v>13</v>
      </c>
      <c r="D28" s="2">
        <v>8</v>
      </c>
      <c r="E28" s="2">
        <v>6</v>
      </c>
      <c r="F28" s="2">
        <v>14</v>
      </c>
      <c r="G28" s="2">
        <v>8</v>
      </c>
      <c r="H28" s="2">
        <v>18</v>
      </c>
      <c r="I28" s="2">
        <v>14</v>
      </c>
      <c r="J28" s="2">
        <v>41</v>
      </c>
      <c r="K28" s="2">
        <v>18</v>
      </c>
      <c r="L28" s="2">
        <v>251</v>
      </c>
      <c r="M28" s="2">
        <v>36</v>
      </c>
      <c r="N28" s="2">
        <v>4</v>
      </c>
      <c r="O28" s="2">
        <v>1</v>
      </c>
      <c r="P28" s="2">
        <v>20</v>
      </c>
      <c r="Q28" s="2">
        <v>111</v>
      </c>
      <c r="R28" s="2">
        <v>22</v>
      </c>
      <c r="S28" s="2">
        <v>15</v>
      </c>
      <c r="T28" s="2">
        <v>5</v>
      </c>
      <c r="U28" s="2">
        <v>18</v>
      </c>
      <c r="V28" s="2">
        <v>55</v>
      </c>
      <c r="W28" s="2">
        <v>9</v>
      </c>
      <c r="X28" s="2">
        <v>57</v>
      </c>
      <c r="Y28" s="2">
        <v>11</v>
      </c>
      <c r="Z28" s="2">
        <v>0</v>
      </c>
      <c r="AA28" s="2">
        <v>11</v>
      </c>
      <c r="AB28" s="2">
        <v>28</v>
      </c>
      <c r="AC28" s="2">
        <v>5</v>
      </c>
      <c r="AD28" s="2">
        <v>21</v>
      </c>
      <c r="AE28" s="2">
        <v>1003</v>
      </c>
    </row>
    <row r="29" spans="1:31" x14ac:dyDescent="0.2">
      <c r="A29" s="2" t="s">
        <v>45</v>
      </c>
      <c r="B29" s="2">
        <f>SUM(B17:B27)</f>
        <v>510</v>
      </c>
      <c r="C29" s="2">
        <f t="shared" ref="C29:AD29" si="12">SUM(C17:C27)</f>
        <v>23</v>
      </c>
      <c r="D29" s="2">
        <f t="shared" si="12"/>
        <v>15</v>
      </c>
      <c r="E29" s="2">
        <f t="shared" si="12"/>
        <v>10</v>
      </c>
      <c r="F29" s="2">
        <f t="shared" si="12"/>
        <v>34</v>
      </c>
      <c r="G29" s="2">
        <f t="shared" si="12"/>
        <v>12</v>
      </c>
      <c r="H29" s="2">
        <f t="shared" si="12"/>
        <v>108</v>
      </c>
      <c r="I29" s="2">
        <f t="shared" si="12"/>
        <v>290</v>
      </c>
      <c r="J29" s="2">
        <f t="shared" si="12"/>
        <v>176</v>
      </c>
      <c r="K29" s="2">
        <f t="shared" si="12"/>
        <v>110</v>
      </c>
      <c r="L29" s="2">
        <f t="shared" si="12"/>
        <v>739</v>
      </c>
      <c r="M29" s="2">
        <f t="shared" si="12"/>
        <v>344</v>
      </c>
      <c r="N29" s="2">
        <f t="shared" si="12"/>
        <v>16</v>
      </c>
      <c r="O29" s="2">
        <f t="shared" si="12"/>
        <v>8</v>
      </c>
      <c r="P29" s="2">
        <f t="shared" si="12"/>
        <v>148</v>
      </c>
      <c r="Q29" s="2">
        <f t="shared" si="12"/>
        <v>1446</v>
      </c>
      <c r="R29" s="2">
        <f t="shared" si="12"/>
        <v>183</v>
      </c>
      <c r="S29" s="2">
        <f t="shared" si="12"/>
        <v>2.3125</v>
      </c>
      <c r="T29" s="2">
        <f t="shared" si="12"/>
        <v>2.5</v>
      </c>
      <c r="U29" s="2">
        <f t="shared" si="12"/>
        <v>132</v>
      </c>
      <c r="V29" s="2">
        <f t="shared" si="12"/>
        <v>287</v>
      </c>
      <c r="W29" s="2">
        <f t="shared" si="12"/>
        <v>45</v>
      </c>
      <c r="X29" s="2">
        <f t="shared" si="12"/>
        <v>2032</v>
      </c>
      <c r="Y29" s="2">
        <f t="shared" si="12"/>
        <v>240</v>
      </c>
      <c r="Z29" s="2">
        <f t="shared" si="12"/>
        <v>0</v>
      </c>
      <c r="AA29" s="2">
        <f t="shared" si="12"/>
        <v>38</v>
      </c>
      <c r="AB29" s="2">
        <f t="shared" si="12"/>
        <v>628</v>
      </c>
      <c r="AC29" s="2">
        <f t="shared" si="12"/>
        <v>9</v>
      </c>
      <c r="AD29" s="2">
        <f t="shared" si="12"/>
        <v>129</v>
      </c>
    </row>
  </sheetData>
  <conditionalFormatting sqref="B2:H12">
    <cfRule type="colorScale" priority="3">
      <colorScale>
        <cfvo type="min"/>
        <cfvo type="max"/>
        <color rgb="FFFCFCFF"/>
        <color rgb="FF63BE7B"/>
      </colorScale>
    </cfRule>
  </conditionalFormatting>
  <conditionalFormatting sqref="B17:AD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AD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4"/>
  <sheetViews>
    <sheetView zoomScale="70" zoomScaleNormal="70" workbookViewId="0">
      <pane xSplit="1" topLeftCell="B1" activePane="topRight" state="frozen"/>
      <selection pane="topRight" activeCell="B54" sqref="B54"/>
    </sheetView>
  </sheetViews>
  <sheetFormatPr baseColWidth="10" defaultColWidth="10.6640625" defaultRowHeight="16" x14ac:dyDescent="0.2"/>
  <cols>
    <col min="1" max="1" width="10.6640625" style="2"/>
    <col min="2" max="2" width="13" style="2" customWidth="1"/>
    <col min="3" max="7" width="10.6640625" style="2"/>
    <col min="8" max="8" width="14" style="2" customWidth="1"/>
    <col min="9" max="9" width="14.1640625" style="2" customWidth="1"/>
    <col min="10" max="10" width="10.6640625" style="2"/>
    <col min="11" max="11" width="17" style="2" customWidth="1"/>
    <col min="12" max="14" width="10.6640625" style="2"/>
    <col min="15" max="15" width="14.33203125" style="2" customWidth="1"/>
    <col min="16" max="16" width="10.6640625" style="2"/>
    <col min="17" max="17" width="12" style="2" customWidth="1"/>
    <col min="18" max="20" width="10.6640625" style="2"/>
    <col min="21" max="21" width="12.33203125" style="2" customWidth="1"/>
    <col min="22" max="23" width="10.6640625" style="2"/>
    <col min="24" max="24" width="13.1640625" style="2" customWidth="1"/>
    <col min="25" max="29" width="10.6640625" style="2"/>
    <col min="30" max="30" width="18.83203125" style="2" customWidth="1"/>
    <col min="31" max="31" width="40.83203125" style="2" customWidth="1"/>
    <col min="32" max="16384" width="10.6640625" style="2"/>
  </cols>
  <sheetData>
    <row r="1" spans="1:30" ht="51" x14ac:dyDescent="0.2">
      <c r="A1" s="4" t="s">
        <v>9</v>
      </c>
      <c r="B1" s="4" t="s">
        <v>10</v>
      </c>
      <c r="C1" s="4" t="s">
        <v>35</v>
      </c>
      <c r="D1" s="4" t="s">
        <v>0</v>
      </c>
      <c r="E1" s="4" t="s">
        <v>36</v>
      </c>
      <c r="F1" s="4" t="s">
        <v>1</v>
      </c>
      <c r="G1" s="4" t="s">
        <v>2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3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5</v>
      </c>
      <c r="Y1" s="4" t="s">
        <v>31</v>
      </c>
      <c r="Z1" s="4" t="s">
        <v>32</v>
      </c>
      <c r="AA1" s="4" t="s">
        <v>4</v>
      </c>
      <c r="AB1" s="4" t="s">
        <v>6</v>
      </c>
      <c r="AC1" s="4" t="s">
        <v>33</v>
      </c>
      <c r="AD1" s="4" t="s">
        <v>34</v>
      </c>
    </row>
    <row r="2" spans="1:30" x14ac:dyDescent="0.2">
      <c r="B2" s="6">
        <v>2.7868852459016393</v>
      </c>
      <c r="C2" s="6">
        <v>1.7692307692307692</v>
      </c>
      <c r="D2" s="6">
        <v>1.875</v>
      </c>
      <c r="E2" s="6">
        <v>1.6666666666666667</v>
      </c>
      <c r="F2" s="6">
        <v>2.4285714285714284</v>
      </c>
      <c r="G2" s="6">
        <v>1.5</v>
      </c>
      <c r="H2" s="6">
        <v>6</v>
      </c>
      <c r="I2" s="6">
        <v>20.714285714285715</v>
      </c>
      <c r="J2" s="6">
        <v>4.2926829268292686</v>
      </c>
      <c r="K2" s="6">
        <v>6.1111111111111107</v>
      </c>
      <c r="L2" s="6">
        <v>2.9442231075697212</v>
      </c>
      <c r="M2" s="6">
        <v>9.5555555555555554</v>
      </c>
      <c r="N2" s="6">
        <v>4</v>
      </c>
      <c r="O2" s="6">
        <v>8</v>
      </c>
      <c r="P2" s="6">
        <v>7.4</v>
      </c>
      <c r="Q2" s="6">
        <v>13.027027027027026</v>
      </c>
      <c r="R2" s="6">
        <v>8.3181818181818183</v>
      </c>
      <c r="S2" s="6">
        <v>0.15416666666666667</v>
      </c>
      <c r="T2" s="6">
        <v>0.5</v>
      </c>
      <c r="U2" s="6">
        <v>7.333333333333333</v>
      </c>
      <c r="V2" s="6">
        <v>5.2181818181818178</v>
      </c>
      <c r="W2" s="6">
        <v>5</v>
      </c>
      <c r="X2" s="6">
        <v>35.649122807017541</v>
      </c>
      <c r="Y2" s="6">
        <v>21.818181818181817</v>
      </c>
      <c r="Z2" s="6" t="e">
        <v>#DIV/0!</v>
      </c>
      <c r="AA2" s="6">
        <v>3.4545454545454546</v>
      </c>
      <c r="AB2" s="6">
        <v>22.428571428571427</v>
      </c>
      <c r="AC2" s="6">
        <v>1.8</v>
      </c>
      <c r="AD2" s="6">
        <v>6.1428571428571432</v>
      </c>
    </row>
    <row r="3" spans="1:30" x14ac:dyDescent="0.2">
      <c r="A3" s="2">
        <v>6.25E-2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0.1875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</row>
    <row r="4" spans="1:30" x14ac:dyDescent="0.2">
      <c r="A4" s="2">
        <v>0.125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0.875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</row>
    <row r="5" spans="1:30" x14ac:dyDescent="0.2">
      <c r="A5" s="2">
        <v>0.25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1.25</v>
      </c>
      <c r="T5" s="2">
        <v>0</v>
      </c>
      <c r="U5" s="2">
        <v>0</v>
      </c>
      <c r="V5" s="2">
        <v>0.5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0" x14ac:dyDescent="0.2">
      <c r="A6" s="2">
        <v>0.5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2.5</v>
      </c>
      <c r="U6" s="2">
        <v>0</v>
      </c>
      <c r="V6" s="2">
        <v>2.5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0" x14ac:dyDescent="0.2">
      <c r="A7" s="2" t="s">
        <v>7</v>
      </c>
      <c r="B7" s="2">
        <v>10</v>
      </c>
      <c r="C7" s="2">
        <v>5</v>
      </c>
      <c r="D7" s="2">
        <v>3</v>
      </c>
      <c r="E7" s="2">
        <v>2</v>
      </c>
      <c r="F7" s="2">
        <v>4</v>
      </c>
      <c r="G7" s="2">
        <v>4</v>
      </c>
      <c r="H7" s="2">
        <v>2</v>
      </c>
      <c r="I7" s="2">
        <v>0</v>
      </c>
      <c r="J7" s="2">
        <v>0</v>
      </c>
      <c r="K7" s="2">
        <v>0</v>
      </c>
      <c r="L7" s="2">
        <v>37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</v>
      </c>
      <c r="S7" s="2">
        <v>0</v>
      </c>
      <c r="T7" s="2">
        <v>0</v>
      </c>
      <c r="U7" s="2">
        <v>0</v>
      </c>
      <c r="V7" s="2">
        <v>8</v>
      </c>
      <c r="W7" s="2">
        <v>1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</v>
      </c>
      <c r="AD7" s="2">
        <v>3</v>
      </c>
    </row>
    <row r="8" spans="1:30" x14ac:dyDescent="0.2">
      <c r="A8" s="2">
        <v>2</v>
      </c>
      <c r="B8" s="2">
        <v>208</v>
      </c>
      <c r="C8" s="2">
        <v>14</v>
      </c>
      <c r="D8" s="2">
        <v>8</v>
      </c>
      <c r="E8" s="2">
        <v>8</v>
      </c>
      <c r="F8" s="2">
        <v>10</v>
      </c>
      <c r="G8" s="2">
        <v>8</v>
      </c>
      <c r="H8" s="2">
        <v>10</v>
      </c>
      <c r="I8" s="2">
        <v>2</v>
      </c>
      <c r="J8" s="2">
        <v>0</v>
      </c>
      <c r="K8" s="2">
        <v>6</v>
      </c>
      <c r="L8" s="2">
        <v>106</v>
      </c>
      <c r="M8" s="2">
        <v>0</v>
      </c>
      <c r="N8" s="2">
        <v>4</v>
      </c>
      <c r="O8" s="2">
        <v>0</v>
      </c>
      <c r="P8" s="2">
        <v>0</v>
      </c>
      <c r="Q8" s="2">
        <v>6</v>
      </c>
      <c r="R8" s="2">
        <v>2</v>
      </c>
      <c r="S8" s="2">
        <v>0</v>
      </c>
      <c r="T8" s="2">
        <v>0</v>
      </c>
      <c r="U8" s="2">
        <v>0</v>
      </c>
      <c r="V8" s="2">
        <v>16</v>
      </c>
      <c r="W8" s="2">
        <v>4</v>
      </c>
      <c r="X8" s="2">
        <v>0</v>
      </c>
      <c r="Y8" s="2">
        <v>0</v>
      </c>
      <c r="Z8" s="2">
        <v>0</v>
      </c>
      <c r="AA8" s="2">
        <v>10</v>
      </c>
      <c r="AB8" s="2">
        <v>0</v>
      </c>
      <c r="AC8" s="2">
        <v>8</v>
      </c>
      <c r="AD8" s="2">
        <v>14</v>
      </c>
    </row>
    <row r="9" spans="1:30" x14ac:dyDescent="0.2">
      <c r="A9" s="2">
        <v>4</v>
      </c>
      <c r="B9" s="2">
        <v>268</v>
      </c>
      <c r="C9" s="2">
        <v>4</v>
      </c>
      <c r="D9" s="2">
        <v>4</v>
      </c>
      <c r="E9" s="2">
        <v>0</v>
      </c>
      <c r="F9" s="2">
        <v>20</v>
      </c>
      <c r="G9" s="2">
        <v>0</v>
      </c>
      <c r="H9" s="2">
        <v>16</v>
      </c>
      <c r="I9" s="2">
        <v>8</v>
      </c>
      <c r="J9" s="2">
        <v>8</v>
      </c>
      <c r="K9" s="2">
        <v>32</v>
      </c>
      <c r="L9" s="2">
        <v>60</v>
      </c>
      <c r="M9" s="2">
        <v>16</v>
      </c>
      <c r="N9" s="2">
        <v>4</v>
      </c>
      <c r="O9" s="2">
        <v>0</v>
      </c>
      <c r="P9" s="2">
        <v>28</v>
      </c>
      <c r="Q9" s="2">
        <v>64</v>
      </c>
      <c r="R9" s="2">
        <v>12</v>
      </c>
      <c r="S9" s="2">
        <v>0</v>
      </c>
      <c r="T9" s="2">
        <v>0</v>
      </c>
      <c r="U9" s="2">
        <v>12</v>
      </c>
      <c r="V9" s="2">
        <v>36</v>
      </c>
      <c r="W9" s="2">
        <v>8</v>
      </c>
      <c r="X9" s="2">
        <v>0</v>
      </c>
      <c r="Y9" s="2">
        <v>0</v>
      </c>
      <c r="Z9" s="2">
        <v>0</v>
      </c>
      <c r="AA9" s="2">
        <v>20</v>
      </c>
      <c r="AB9" s="2">
        <v>4</v>
      </c>
      <c r="AC9" s="2">
        <v>0</v>
      </c>
      <c r="AD9" s="2">
        <v>16</v>
      </c>
    </row>
    <row r="10" spans="1:30" x14ac:dyDescent="0.2">
      <c r="A10" s="2">
        <v>8</v>
      </c>
      <c r="B10" s="2">
        <v>8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32</v>
      </c>
      <c r="I10" s="2">
        <v>8</v>
      </c>
      <c r="J10" s="2">
        <v>168</v>
      </c>
      <c r="K10" s="2">
        <v>40</v>
      </c>
      <c r="L10" s="2">
        <v>376</v>
      </c>
      <c r="M10" s="2">
        <v>216</v>
      </c>
      <c r="N10" s="2">
        <v>8</v>
      </c>
      <c r="O10" s="2">
        <v>8</v>
      </c>
      <c r="P10" s="2">
        <v>88</v>
      </c>
      <c r="Q10" s="2">
        <v>32</v>
      </c>
      <c r="R10" s="2">
        <v>104</v>
      </c>
      <c r="S10" s="2">
        <v>0</v>
      </c>
      <c r="T10" s="2">
        <v>0</v>
      </c>
      <c r="U10" s="2">
        <v>120</v>
      </c>
      <c r="V10" s="2">
        <v>144</v>
      </c>
      <c r="W10" s="2">
        <v>32</v>
      </c>
      <c r="X10" s="2">
        <v>0</v>
      </c>
      <c r="Y10" s="2">
        <v>0</v>
      </c>
      <c r="Z10" s="2">
        <v>0</v>
      </c>
      <c r="AA10" s="2">
        <v>8</v>
      </c>
      <c r="AB10" s="2">
        <v>32</v>
      </c>
      <c r="AC10" s="2">
        <v>0</v>
      </c>
      <c r="AD10" s="2">
        <v>32</v>
      </c>
    </row>
    <row r="11" spans="1:30" x14ac:dyDescent="0.2">
      <c r="A11" s="2">
        <v>16</v>
      </c>
      <c r="B11" s="2">
        <v>16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48</v>
      </c>
      <c r="I11" s="2">
        <v>80</v>
      </c>
      <c r="J11" s="2">
        <v>0</v>
      </c>
      <c r="K11" s="2">
        <v>32</v>
      </c>
      <c r="L11" s="2">
        <v>128</v>
      </c>
      <c r="M11" s="2">
        <v>48</v>
      </c>
      <c r="N11" s="2">
        <v>0</v>
      </c>
      <c r="O11" s="2">
        <v>0</v>
      </c>
      <c r="P11" s="2">
        <v>32</v>
      </c>
      <c r="Q11" s="2">
        <v>32</v>
      </c>
      <c r="R11" s="2">
        <v>64</v>
      </c>
      <c r="S11" s="2">
        <v>0</v>
      </c>
      <c r="T11" s="2">
        <v>0</v>
      </c>
      <c r="U11" s="2">
        <v>0</v>
      </c>
      <c r="V11" s="2">
        <v>80</v>
      </c>
      <c r="W11" s="2">
        <v>0</v>
      </c>
      <c r="X11" s="2">
        <v>272</v>
      </c>
      <c r="Y11" s="2">
        <v>112</v>
      </c>
      <c r="Z11" s="2">
        <v>0</v>
      </c>
      <c r="AA11" s="2">
        <v>0</v>
      </c>
      <c r="AB11" s="2">
        <v>176</v>
      </c>
      <c r="AC11" s="2">
        <v>0</v>
      </c>
      <c r="AD11" s="2">
        <v>32</v>
      </c>
    </row>
    <row r="12" spans="1:30" x14ac:dyDescent="0.2">
      <c r="A12" s="2">
        <v>32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128</v>
      </c>
      <c r="J12" s="2">
        <v>0</v>
      </c>
      <c r="K12" s="2">
        <v>0</v>
      </c>
      <c r="L12" s="2">
        <v>32</v>
      </c>
      <c r="M12" s="2">
        <v>64</v>
      </c>
      <c r="N12" s="2">
        <v>0</v>
      </c>
      <c r="O12" s="2">
        <v>0</v>
      </c>
      <c r="P12" s="2">
        <v>0</v>
      </c>
      <c r="Q12" s="2">
        <v>736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800</v>
      </c>
      <c r="Y12" s="2">
        <v>128</v>
      </c>
      <c r="Z12" s="2">
        <v>0</v>
      </c>
      <c r="AA12" s="2">
        <v>0</v>
      </c>
      <c r="AB12" s="2">
        <v>352</v>
      </c>
      <c r="AC12" s="2">
        <v>0</v>
      </c>
      <c r="AD12" s="2">
        <v>32</v>
      </c>
    </row>
    <row r="13" spans="1:30" x14ac:dyDescent="0.2">
      <c r="A13" s="2" t="s">
        <v>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64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576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960</v>
      </c>
      <c r="Y13" s="2">
        <v>0</v>
      </c>
      <c r="Z13" s="2">
        <v>0</v>
      </c>
      <c r="AA13" s="2">
        <v>0</v>
      </c>
      <c r="AB13" s="2">
        <v>64</v>
      </c>
      <c r="AC13" s="2">
        <v>0</v>
      </c>
      <c r="AD13" s="2">
        <v>0</v>
      </c>
    </row>
    <row r="14" spans="1:30" x14ac:dyDescent="0.2">
      <c r="A14" s="2" t="s">
        <v>38</v>
      </c>
      <c r="B14" s="2">
        <v>183</v>
      </c>
      <c r="C14" s="2">
        <v>13</v>
      </c>
      <c r="D14" s="2">
        <v>8</v>
      </c>
      <c r="E14" s="2">
        <v>6</v>
      </c>
      <c r="F14" s="2">
        <v>14</v>
      </c>
      <c r="G14" s="2">
        <v>8</v>
      </c>
      <c r="H14" s="2">
        <v>18</v>
      </c>
      <c r="I14" s="2">
        <v>14</v>
      </c>
      <c r="J14" s="2">
        <v>41</v>
      </c>
      <c r="K14" s="2">
        <v>18</v>
      </c>
      <c r="L14" s="2">
        <v>251</v>
      </c>
      <c r="M14" s="2">
        <v>36</v>
      </c>
      <c r="N14" s="2">
        <v>4</v>
      </c>
      <c r="O14" s="2">
        <v>1</v>
      </c>
      <c r="P14" s="2">
        <v>20</v>
      </c>
      <c r="Q14" s="2">
        <v>111</v>
      </c>
      <c r="R14" s="2">
        <v>22</v>
      </c>
      <c r="S14" s="2">
        <v>15</v>
      </c>
      <c r="T14" s="2">
        <v>5</v>
      </c>
      <c r="U14" s="2">
        <v>18</v>
      </c>
      <c r="V14" s="2">
        <v>55</v>
      </c>
      <c r="W14" s="2">
        <v>9</v>
      </c>
      <c r="X14" s="2">
        <v>57</v>
      </c>
      <c r="Y14" s="2">
        <v>11</v>
      </c>
      <c r="Z14" s="2">
        <v>0</v>
      </c>
      <c r="AA14" s="2">
        <v>11</v>
      </c>
      <c r="AB14" s="2">
        <v>28</v>
      </c>
      <c r="AC14" s="2">
        <v>5</v>
      </c>
      <c r="AD14" s="2">
        <v>21</v>
      </c>
    </row>
    <row r="15" spans="1:30" x14ac:dyDescent="0.2">
      <c r="A15" s="2" t="s">
        <v>37</v>
      </c>
      <c r="B15" s="2">
        <v>510</v>
      </c>
      <c r="C15" s="2">
        <v>23</v>
      </c>
      <c r="D15" s="2">
        <v>15</v>
      </c>
      <c r="E15" s="2">
        <v>10</v>
      </c>
      <c r="F15" s="2">
        <v>34</v>
      </c>
      <c r="G15" s="2">
        <v>12</v>
      </c>
      <c r="H15" s="2">
        <v>108</v>
      </c>
      <c r="I15" s="2">
        <v>290</v>
      </c>
      <c r="J15" s="2">
        <v>176</v>
      </c>
      <c r="K15" s="2">
        <v>110</v>
      </c>
      <c r="L15" s="2">
        <v>739</v>
      </c>
      <c r="M15" s="2">
        <v>344</v>
      </c>
      <c r="N15" s="2">
        <v>16</v>
      </c>
      <c r="O15" s="2">
        <v>8</v>
      </c>
      <c r="P15" s="2">
        <v>148</v>
      </c>
      <c r="Q15" s="2">
        <v>1446</v>
      </c>
      <c r="R15" s="2">
        <v>183</v>
      </c>
      <c r="S15" s="2">
        <v>2.3125</v>
      </c>
      <c r="T15" s="2">
        <v>2.5</v>
      </c>
      <c r="U15" s="2">
        <v>132</v>
      </c>
      <c r="V15" s="2">
        <v>287</v>
      </c>
      <c r="W15" s="2">
        <v>45</v>
      </c>
      <c r="X15" s="2">
        <v>2032</v>
      </c>
      <c r="Y15" s="2">
        <v>240</v>
      </c>
      <c r="Z15" s="2">
        <v>0</v>
      </c>
      <c r="AA15" s="2">
        <v>38</v>
      </c>
      <c r="AB15" s="2">
        <v>628</v>
      </c>
      <c r="AC15" s="2">
        <v>9</v>
      </c>
      <c r="AD15" s="2">
        <v>129</v>
      </c>
    </row>
    <row r="19" spans="1:15" x14ac:dyDescent="0.2">
      <c r="A19" s="2" t="s">
        <v>44</v>
      </c>
      <c r="B19" s="2">
        <v>6.25E-2</v>
      </c>
      <c r="C19" s="2">
        <v>0.125</v>
      </c>
      <c r="D19" s="2">
        <v>0.25</v>
      </c>
      <c r="E19" s="2">
        <v>0.5</v>
      </c>
      <c r="F19" s="2" t="s">
        <v>7</v>
      </c>
      <c r="G19" s="2">
        <v>2</v>
      </c>
      <c r="H19" s="2">
        <v>4</v>
      </c>
      <c r="I19" s="2">
        <v>8</v>
      </c>
      <c r="J19" s="2">
        <v>16</v>
      </c>
      <c r="K19" s="2">
        <v>32</v>
      </c>
      <c r="L19" s="2" t="s">
        <v>8</v>
      </c>
      <c r="M19" s="2" t="s">
        <v>43</v>
      </c>
      <c r="N19" s="2" t="s">
        <v>37</v>
      </c>
      <c r="O19" s="2" t="s">
        <v>39</v>
      </c>
    </row>
    <row r="20" spans="1:15" ht="34" x14ac:dyDescent="0.2">
      <c r="A20" s="6" t="e">
        <v>#DIV/0!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4" t="s">
        <v>32</v>
      </c>
    </row>
    <row r="21" spans="1:15" ht="34" x14ac:dyDescent="0.2">
      <c r="A21" s="6">
        <v>35.649122807017541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272</v>
      </c>
      <c r="K21" s="2">
        <v>800</v>
      </c>
      <c r="L21" s="2">
        <v>960</v>
      </c>
      <c r="M21" s="2">
        <v>57</v>
      </c>
      <c r="N21" s="2">
        <v>2032</v>
      </c>
      <c r="O21" s="4" t="s">
        <v>5</v>
      </c>
    </row>
    <row r="22" spans="1:15" ht="34" x14ac:dyDescent="0.2">
      <c r="A22" s="6">
        <v>22.428571428571427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4</v>
      </c>
      <c r="I22" s="2">
        <v>32</v>
      </c>
      <c r="J22" s="2">
        <v>176</v>
      </c>
      <c r="K22" s="2">
        <v>352</v>
      </c>
      <c r="L22" s="2">
        <v>64</v>
      </c>
      <c r="M22" s="2">
        <v>28</v>
      </c>
      <c r="N22" s="2">
        <v>628</v>
      </c>
      <c r="O22" s="4" t="s">
        <v>6</v>
      </c>
    </row>
    <row r="23" spans="1:15" ht="34" x14ac:dyDescent="0.2">
      <c r="A23" s="6">
        <v>21.818181818181817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112</v>
      </c>
      <c r="K23" s="2">
        <v>128</v>
      </c>
      <c r="L23" s="2">
        <v>0</v>
      </c>
      <c r="M23" s="2">
        <v>11</v>
      </c>
      <c r="N23" s="2">
        <v>240</v>
      </c>
      <c r="O23" s="4" t="s">
        <v>31</v>
      </c>
    </row>
    <row r="24" spans="1:15" ht="34" x14ac:dyDescent="0.2">
      <c r="A24" s="6">
        <v>20.714285714285715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2</v>
      </c>
      <c r="H24" s="2">
        <v>8</v>
      </c>
      <c r="I24" s="2">
        <v>8</v>
      </c>
      <c r="J24" s="2">
        <v>80</v>
      </c>
      <c r="K24" s="2">
        <v>128</v>
      </c>
      <c r="L24" s="2">
        <v>64</v>
      </c>
      <c r="M24" s="2">
        <v>14</v>
      </c>
      <c r="N24" s="2">
        <v>290</v>
      </c>
      <c r="O24" s="4" t="s">
        <v>17</v>
      </c>
    </row>
    <row r="25" spans="1:15" ht="34" x14ac:dyDescent="0.2">
      <c r="A25" s="6">
        <v>13.027027027027026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6</v>
      </c>
      <c r="H25" s="2">
        <v>64</v>
      </c>
      <c r="I25" s="2">
        <v>32</v>
      </c>
      <c r="J25" s="2">
        <v>32</v>
      </c>
      <c r="K25" s="2">
        <v>736</v>
      </c>
      <c r="L25" s="2">
        <v>576</v>
      </c>
      <c r="M25" s="2">
        <v>111</v>
      </c>
      <c r="N25" s="2">
        <v>1446</v>
      </c>
      <c r="O25" s="4" t="s">
        <v>24</v>
      </c>
    </row>
    <row r="26" spans="1:15" ht="34" x14ac:dyDescent="0.2">
      <c r="A26" s="6">
        <v>9.5555555555555554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16</v>
      </c>
      <c r="I26" s="2">
        <v>216</v>
      </c>
      <c r="J26" s="2">
        <v>48</v>
      </c>
      <c r="K26" s="2">
        <v>64</v>
      </c>
      <c r="L26" s="2">
        <v>0</v>
      </c>
      <c r="M26" s="2">
        <v>36</v>
      </c>
      <c r="N26" s="2">
        <v>344</v>
      </c>
      <c r="O26" s="4" t="s">
        <v>20</v>
      </c>
    </row>
    <row r="27" spans="1:15" ht="34" x14ac:dyDescent="0.2">
      <c r="A27" s="6">
        <v>8.3181818181818183</v>
      </c>
      <c r="B27" s="2">
        <v>0</v>
      </c>
      <c r="C27" s="2">
        <v>0</v>
      </c>
      <c r="D27" s="2">
        <v>0</v>
      </c>
      <c r="E27" s="2">
        <v>0</v>
      </c>
      <c r="F27" s="2">
        <v>1</v>
      </c>
      <c r="G27" s="2">
        <v>2</v>
      </c>
      <c r="H27" s="2">
        <v>12</v>
      </c>
      <c r="I27" s="2">
        <v>104</v>
      </c>
      <c r="J27" s="2">
        <v>64</v>
      </c>
      <c r="K27" s="2">
        <v>0</v>
      </c>
      <c r="L27" s="2">
        <v>0</v>
      </c>
      <c r="M27" s="2">
        <v>22</v>
      </c>
      <c r="N27" s="2">
        <v>183</v>
      </c>
      <c r="O27" s="4" t="s">
        <v>25</v>
      </c>
    </row>
    <row r="28" spans="1:15" ht="34" x14ac:dyDescent="0.2">
      <c r="A28" s="6">
        <v>8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8</v>
      </c>
      <c r="J28" s="2">
        <v>0</v>
      </c>
      <c r="K28" s="2">
        <v>0</v>
      </c>
      <c r="L28" s="2">
        <v>0</v>
      </c>
      <c r="M28" s="2">
        <v>1</v>
      </c>
      <c r="N28" s="2">
        <v>8</v>
      </c>
      <c r="O28" s="4" t="s">
        <v>22</v>
      </c>
    </row>
    <row r="29" spans="1:15" ht="34" x14ac:dyDescent="0.2">
      <c r="A29" s="6">
        <v>7.4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28</v>
      </c>
      <c r="I29" s="2">
        <v>88</v>
      </c>
      <c r="J29" s="2">
        <v>32</v>
      </c>
      <c r="K29" s="2">
        <v>0</v>
      </c>
      <c r="L29" s="2">
        <v>0</v>
      </c>
      <c r="M29" s="2">
        <v>20</v>
      </c>
      <c r="N29" s="2">
        <v>148</v>
      </c>
      <c r="O29" s="4" t="s">
        <v>23</v>
      </c>
    </row>
    <row r="30" spans="1:15" ht="34" x14ac:dyDescent="0.2">
      <c r="A30" s="6">
        <v>7.333333333333333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12</v>
      </c>
      <c r="I30" s="2">
        <v>120</v>
      </c>
      <c r="J30" s="2">
        <v>0</v>
      </c>
      <c r="K30" s="2">
        <v>0</v>
      </c>
      <c r="L30" s="2">
        <v>0</v>
      </c>
      <c r="M30" s="2">
        <v>18</v>
      </c>
      <c r="N30" s="2">
        <v>132</v>
      </c>
      <c r="O30" s="4" t="s">
        <v>28</v>
      </c>
    </row>
    <row r="31" spans="1:15" ht="34" x14ac:dyDescent="0.2">
      <c r="A31" s="6">
        <v>6.1428571428571432</v>
      </c>
      <c r="B31" s="2">
        <v>0</v>
      </c>
      <c r="C31" s="2">
        <v>0</v>
      </c>
      <c r="D31" s="2">
        <v>0</v>
      </c>
      <c r="E31" s="2">
        <v>0</v>
      </c>
      <c r="F31" s="2">
        <v>3</v>
      </c>
      <c r="G31" s="2">
        <v>14</v>
      </c>
      <c r="H31" s="2">
        <v>16</v>
      </c>
      <c r="I31" s="2">
        <v>32</v>
      </c>
      <c r="J31" s="2">
        <v>32</v>
      </c>
      <c r="K31" s="2">
        <v>32</v>
      </c>
      <c r="L31" s="2">
        <v>0</v>
      </c>
      <c r="M31" s="2">
        <v>21</v>
      </c>
      <c r="N31" s="2">
        <v>129</v>
      </c>
      <c r="O31" s="4" t="s">
        <v>34</v>
      </c>
    </row>
    <row r="32" spans="1:15" ht="34" x14ac:dyDescent="0.2">
      <c r="A32" s="6">
        <v>6.1111111111111107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6</v>
      </c>
      <c r="H32" s="2">
        <v>32</v>
      </c>
      <c r="I32" s="2">
        <v>40</v>
      </c>
      <c r="J32" s="2">
        <v>32</v>
      </c>
      <c r="K32" s="2">
        <v>0</v>
      </c>
      <c r="L32" s="2">
        <v>0</v>
      </c>
      <c r="M32" s="2">
        <v>18</v>
      </c>
      <c r="N32" s="2">
        <v>110</v>
      </c>
      <c r="O32" s="4" t="s">
        <v>19</v>
      </c>
    </row>
    <row r="33" spans="1:15" ht="34" x14ac:dyDescent="0.2">
      <c r="A33" s="6">
        <v>6</v>
      </c>
      <c r="B33" s="2">
        <v>0</v>
      </c>
      <c r="C33" s="2">
        <v>0</v>
      </c>
      <c r="D33" s="2">
        <v>0</v>
      </c>
      <c r="E33" s="2">
        <v>0</v>
      </c>
      <c r="F33" s="2">
        <v>2</v>
      </c>
      <c r="G33" s="2">
        <v>10</v>
      </c>
      <c r="H33" s="2">
        <v>16</v>
      </c>
      <c r="I33" s="2">
        <v>32</v>
      </c>
      <c r="J33" s="2">
        <v>48</v>
      </c>
      <c r="K33" s="2">
        <v>0</v>
      </c>
      <c r="L33" s="2">
        <v>0</v>
      </c>
      <c r="M33" s="2">
        <v>18</v>
      </c>
      <c r="N33" s="2">
        <v>108</v>
      </c>
      <c r="O33" s="4" t="s">
        <v>16</v>
      </c>
    </row>
    <row r="34" spans="1:15" ht="34" x14ac:dyDescent="0.2">
      <c r="A34" s="6">
        <v>5.2181818181818178</v>
      </c>
      <c r="B34" s="2">
        <v>0</v>
      </c>
      <c r="C34" s="2">
        <v>0</v>
      </c>
      <c r="D34" s="2">
        <v>0.5</v>
      </c>
      <c r="E34" s="2">
        <v>2.5</v>
      </c>
      <c r="F34" s="2">
        <v>8</v>
      </c>
      <c r="G34" s="2">
        <v>16</v>
      </c>
      <c r="H34" s="2">
        <v>36</v>
      </c>
      <c r="I34" s="2">
        <v>144</v>
      </c>
      <c r="J34" s="2">
        <v>80</v>
      </c>
      <c r="K34" s="2">
        <v>0</v>
      </c>
      <c r="L34" s="2">
        <v>0</v>
      </c>
      <c r="M34" s="2">
        <v>55</v>
      </c>
      <c r="N34" s="2">
        <v>287</v>
      </c>
      <c r="O34" s="4" t="s">
        <v>29</v>
      </c>
    </row>
    <row r="35" spans="1:15" ht="17" x14ac:dyDescent="0.2">
      <c r="A35" s="6">
        <v>5</v>
      </c>
      <c r="B35" s="2">
        <v>0</v>
      </c>
      <c r="C35" s="2">
        <v>0</v>
      </c>
      <c r="D35" s="2">
        <v>0</v>
      </c>
      <c r="E35" s="2">
        <v>0</v>
      </c>
      <c r="F35" s="2">
        <v>1</v>
      </c>
      <c r="G35" s="2">
        <v>4</v>
      </c>
      <c r="H35" s="2">
        <v>8</v>
      </c>
      <c r="I35" s="2">
        <v>32</v>
      </c>
      <c r="J35" s="2">
        <v>0</v>
      </c>
      <c r="K35" s="2">
        <v>0</v>
      </c>
      <c r="L35" s="2">
        <v>0</v>
      </c>
      <c r="M35" s="2">
        <v>9</v>
      </c>
      <c r="N35" s="2">
        <v>45</v>
      </c>
      <c r="O35" s="4" t="s">
        <v>30</v>
      </c>
    </row>
    <row r="36" spans="1:15" ht="34" x14ac:dyDescent="0.2">
      <c r="A36" s="6">
        <v>4.2926829268292686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8</v>
      </c>
      <c r="I36" s="2">
        <v>168</v>
      </c>
      <c r="J36" s="2">
        <v>0</v>
      </c>
      <c r="K36" s="2">
        <v>0</v>
      </c>
      <c r="L36" s="2">
        <v>0</v>
      </c>
      <c r="M36" s="2">
        <v>41</v>
      </c>
      <c r="N36" s="2">
        <v>176</v>
      </c>
      <c r="O36" s="4" t="s">
        <v>18</v>
      </c>
    </row>
    <row r="37" spans="1:15" ht="17" x14ac:dyDescent="0.2">
      <c r="A37" s="6">
        <v>4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4</v>
      </c>
      <c r="H37" s="2">
        <v>4</v>
      </c>
      <c r="I37" s="2">
        <v>8</v>
      </c>
      <c r="J37" s="2">
        <v>0</v>
      </c>
      <c r="K37" s="2">
        <v>0</v>
      </c>
      <c r="L37" s="2">
        <v>0</v>
      </c>
      <c r="M37" s="2">
        <v>4</v>
      </c>
      <c r="N37" s="2">
        <v>16</v>
      </c>
      <c r="O37" s="4" t="s">
        <v>21</v>
      </c>
    </row>
    <row r="38" spans="1:15" ht="17" x14ac:dyDescent="0.2">
      <c r="A38" s="6">
        <v>3.4545454545454546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10</v>
      </c>
      <c r="H38" s="2">
        <v>20</v>
      </c>
      <c r="I38" s="2">
        <v>8</v>
      </c>
      <c r="J38" s="2">
        <v>0</v>
      </c>
      <c r="K38" s="2">
        <v>0</v>
      </c>
      <c r="L38" s="2">
        <v>0</v>
      </c>
      <c r="M38" s="2">
        <v>11</v>
      </c>
      <c r="N38" s="2">
        <v>38</v>
      </c>
      <c r="O38" s="4" t="s">
        <v>4</v>
      </c>
    </row>
    <row r="39" spans="1:15" ht="17" x14ac:dyDescent="0.2">
      <c r="A39" s="6">
        <v>2.9442231075697212</v>
      </c>
      <c r="B39" s="2">
        <v>0</v>
      </c>
      <c r="C39" s="2">
        <v>0</v>
      </c>
      <c r="D39" s="2">
        <v>0</v>
      </c>
      <c r="E39" s="2">
        <v>0</v>
      </c>
      <c r="F39" s="2">
        <v>37</v>
      </c>
      <c r="G39" s="2">
        <v>106</v>
      </c>
      <c r="H39" s="2">
        <v>60</v>
      </c>
      <c r="I39" s="2">
        <v>376</v>
      </c>
      <c r="J39" s="2">
        <v>128</v>
      </c>
      <c r="K39" s="2">
        <v>32</v>
      </c>
      <c r="L39" s="2">
        <v>0</v>
      </c>
      <c r="M39" s="2">
        <v>251</v>
      </c>
      <c r="N39" s="2">
        <v>739</v>
      </c>
      <c r="O39" s="4" t="s">
        <v>3</v>
      </c>
    </row>
    <row r="40" spans="1:15" ht="34" x14ac:dyDescent="0.2">
      <c r="A40" s="6">
        <v>2.7868852459016393</v>
      </c>
      <c r="B40" s="2">
        <v>0</v>
      </c>
      <c r="C40" s="2">
        <v>0</v>
      </c>
      <c r="D40" s="2">
        <v>0</v>
      </c>
      <c r="E40" s="2">
        <v>0</v>
      </c>
      <c r="F40" s="2">
        <v>10</v>
      </c>
      <c r="G40" s="2">
        <v>208</v>
      </c>
      <c r="H40" s="2">
        <v>268</v>
      </c>
      <c r="I40" s="2">
        <v>8</v>
      </c>
      <c r="J40" s="2">
        <v>16</v>
      </c>
      <c r="K40" s="2">
        <v>0</v>
      </c>
      <c r="L40" s="2">
        <v>0</v>
      </c>
      <c r="M40" s="2">
        <v>183</v>
      </c>
      <c r="N40" s="2">
        <v>510</v>
      </c>
      <c r="O40" s="4" t="s">
        <v>10</v>
      </c>
    </row>
    <row r="41" spans="1:15" ht="34" x14ac:dyDescent="0.2">
      <c r="A41" s="6">
        <v>2.4285714285714284</v>
      </c>
      <c r="B41" s="2">
        <v>0</v>
      </c>
      <c r="C41" s="2">
        <v>0</v>
      </c>
      <c r="D41" s="2">
        <v>0</v>
      </c>
      <c r="E41" s="2">
        <v>0</v>
      </c>
      <c r="F41" s="2">
        <v>4</v>
      </c>
      <c r="G41" s="2">
        <v>10</v>
      </c>
      <c r="H41" s="2">
        <v>20</v>
      </c>
      <c r="I41" s="2">
        <v>0</v>
      </c>
      <c r="J41" s="2">
        <v>0</v>
      </c>
      <c r="K41" s="2">
        <v>0</v>
      </c>
      <c r="L41" s="2">
        <v>0</v>
      </c>
      <c r="M41" s="2">
        <v>14</v>
      </c>
      <c r="N41" s="2">
        <v>34</v>
      </c>
      <c r="O41" s="4" t="s">
        <v>1</v>
      </c>
    </row>
    <row r="42" spans="1:15" ht="34" x14ac:dyDescent="0.2">
      <c r="A42" s="6">
        <v>1.875</v>
      </c>
      <c r="B42" s="2">
        <v>0</v>
      </c>
      <c r="C42" s="2">
        <v>0</v>
      </c>
      <c r="D42" s="2">
        <v>0</v>
      </c>
      <c r="E42" s="2">
        <v>0</v>
      </c>
      <c r="F42" s="2">
        <v>3</v>
      </c>
      <c r="G42" s="2">
        <v>8</v>
      </c>
      <c r="H42" s="2">
        <v>4</v>
      </c>
      <c r="I42" s="2">
        <v>0</v>
      </c>
      <c r="J42" s="2">
        <v>0</v>
      </c>
      <c r="K42" s="2">
        <v>0</v>
      </c>
      <c r="L42" s="2">
        <v>0</v>
      </c>
      <c r="M42" s="2">
        <v>8</v>
      </c>
      <c r="N42" s="2">
        <v>15</v>
      </c>
      <c r="O42" s="4" t="s">
        <v>0</v>
      </c>
    </row>
    <row r="43" spans="1:15" ht="17" x14ac:dyDescent="0.2">
      <c r="A43" s="6">
        <v>1.8</v>
      </c>
      <c r="B43" s="2">
        <v>0</v>
      </c>
      <c r="C43" s="2">
        <v>0</v>
      </c>
      <c r="D43" s="2">
        <v>0</v>
      </c>
      <c r="E43" s="2">
        <v>0</v>
      </c>
      <c r="F43" s="2">
        <v>1</v>
      </c>
      <c r="G43" s="2">
        <v>8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5</v>
      </c>
      <c r="N43" s="2">
        <v>9</v>
      </c>
      <c r="O43" s="4" t="s">
        <v>33</v>
      </c>
    </row>
    <row r="44" spans="1:15" ht="34" x14ac:dyDescent="0.2">
      <c r="A44" s="6">
        <v>1.7692307692307692</v>
      </c>
      <c r="B44" s="2">
        <v>0</v>
      </c>
      <c r="C44" s="2">
        <v>0</v>
      </c>
      <c r="D44" s="2">
        <v>0</v>
      </c>
      <c r="E44" s="2">
        <v>0</v>
      </c>
      <c r="F44" s="2">
        <v>5</v>
      </c>
      <c r="G44" s="2">
        <v>14</v>
      </c>
      <c r="H44" s="2">
        <v>4</v>
      </c>
      <c r="I44" s="2">
        <v>0</v>
      </c>
      <c r="J44" s="2">
        <v>0</v>
      </c>
      <c r="K44" s="2">
        <v>0</v>
      </c>
      <c r="L44" s="2">
        <v>0</v>
      </c>
      <c r="M44" s="2">
        <v>13</v>
      </c>
      <c r="N44" s="2">
        <v>23</v>
      </c>
      <c r="O44" s="4" t="s">
        <v>35</v>
      </c>
    </row>
    <row r="45" spans="1:15" ht="34" x14ac:dyDescent="0.2">
      <c r="A45" s="6">
        <v>1.6666666666666667</v>
      </c>
      <c r="B45" s="2">
        <v>0</v>
      </c>
      <c r="C45" s="2">
        <v>0</v>
      </c>
      <c r="D45" s="2">
        <v>0</v>
      </c>
      <c r="E45" s="2">
        <v>0</v>
      </c>
      <c r="F45" s="2">
        <v>2</v>
      </c>
      <c r="G45" s="2">
        <v>8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6</v>
      </c>
      <c r="N45" s="2">
        <v>10</v>
      </c>
      <c r="O45" s="4" t="s">
        <v>36</v>
      </c>
    </row>
    <row r="46" spans="1:15" ht="34" x14ac:dyDescent="0.2">
      <c r="A46" s="6">
        <v>1.5</v>
      </c>
      <c r="B46" s="2">
        <v>0</v>
      </c>
      <c r="C46" s="2">
        <v>0</v>
      </c>
      <c r="D46" s="2">
        <v>0</v>
      </c>
      <c r="E46" s="2">
        <v>0</v>
      </c>
      <c r="F46" s="2">
        <v>4</v>
      </c>
      <c r="G46" s="2">
        <v>8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8</v>
      </c>
      <c r="N46" s="2">
        <v>12</v>
      </c>
      <c r="O46" s="4" t="s">
        <v>2</v>
      </c>
    </row>
    <row r="47" spans="1:15" ht="34" x14ac:dyDescent="0.2">
      <c r="A47" s="6">
        <v>0.5</v>
      </c>
      <c r="B47" s="2">
        <v>0</v>
      </c>
      <c r="C47" s="2">
        <v>0</v>
      </c>
      <c r="D47" s="2">
        <v>0</v>
      </c>
      <c r="E47" s="2">
        <v>2.5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5</v>
      </c>
      <c r="N47" s="2">
        <v>2.5</v>
      </c>
      <c r="O47" s="4" t="s">
        <v>27</v>
      </c>
    </row>
    <row r="48" spans="1:15" ht="34" x14ac:dyDescent="0.2">
      <c r="A48" s="6">
        <v>0.15416666666666667</v>
      </c>
      <c r="B48" s="2">
        <v>0.1875</v>
      </c>
      <c r="C48" s="2">
        <v>0.875</v>
      </c>
      <c r="D48" s="2">
        <v>1.25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15</v>
      </c>
      <c r="N48" s="2">
        <v>2.3125</v>
      </c>
      <c r="O48" s="4" t="s">
        <v>26</v>
      </c>
    </row>
    <row r="54" spans="1:30" x14ac:dyDescent="0.2">
      <c r="B54" s="6">
        <v>2.7868852459016393</v>
      </c>
      <c r="C54" s="6">
        <v>1.7692307692307692</v>
      </c>
      <c r="D54" s="6">
        <v>1.875</v>
      </c>
      <c r="E54" s="6">
        <v>1.6666666666666667</v>
      </c>
      <c r="F54" s="6">
        <v>2.4285714285714284</v>
      </c>
      <c r="G54" s="6">
        <v>1.5</v>
      </c>
      <c r="H54" s="6">
        <v>6</v>
      </c>
      <c r="I54" s="6">
        <v>20.714285714285715</v>
      </c>
      <c r="J54" s="6">
        <v>4.2926829268292686</v>
      </c>
      <c r="K54" s="6">
        <v>6.1111111111111107</v>
      </c>
      <c r="L54" s="6">
        <v>2.9442231075697212</v>
      </c>
      <c r="M54" s="6">
        <v>9.5555555555555554</v>
      </c>
      <c r="N54" s="6">
        <v>4</v>
      </c>
      <c r="O54" s="6">
        <v>8</v>
      </c>
      <c r="P54" s="6">
        <v>7.4</v>
      </c>
      <c r="Q54" s="6">
        <v>13.027027027027026</v>
      </c>
      <c r="R54" s="6">
        <v>8.3181818181818183</v>
      </c>
      <c r="S54" s="6">
        <v>0.15416666666666667</v>
      </c>
      <c r="T54" s="6">
        <v>0.5</v>
      </c>
      <c r="U54" s="6">
        <v>7.333333333333333</v>
      </c>
      <c r="V54" s="6">
        <v>5.2181818181818178</v>
      </c>
      <c r="W54" s="6">
        <v>5</v>
      </c>
      <c r="X54" s="6">
        <v>35.649122807017541</v>
      </c>
      <c r="Y54" s="6">
        <v>21.818181818181817</v>
      </c>
      <c r="Z54" s="6" t="e">
        <v>#DIV/0!</v>
      </c>
      <c r="AA54" s="6">
        <v>3.4545454545454546</v>
      </c>
      <c r="AB54" s="6">
        <v>22.428571428571427</v>
      </c>
      <c r="AC54" s="6">
        <v>1.8</v>
      </c>
      <c r="AD54" s="6">
        <v>6.1428571428571432</v>
      </c>
    </row>
    <row r="55" spans="1:30" ht="51" x14ac:dyDescent="0.2">
      <c r="A55" s="4" t="s">
        <v>9</v>
      </c>
      <c r="B55" s="4" t="s">
        <v>10</v>
      </c>
      <c r="C55" s="4" t="s">
        <v>35</v>
      </c>
      <c r="D55" s="4" t="s">
        <v>0</v>
      </c>
      <c r="E55" s="4" t="s">
        <v>36</v>
      </c>
      <c r="F55" s="4" t="s">
        <v>1</v>
      </c>
      <c r="G55" s="4" t="s">
        <v>2</v>
      </c>
      <c r="H55" s="4" t="s">
        <v>16</v>
      </c>
      <c r="I55" s="4" t="s">
        <v>17</v>
      </c>
      <c r="J55" s="4" t="s">
        <v>18</v>
      </c>
      <c r="K55" s="4" t="s">
        <v>19</v>
      </c>
      <c r="L55" s="4" t="s">
        <v>3</v>
      </c>
      <c r="M55" s="4" t="s">
        <v>20</v>
      </c>
      <c r="N55" s="4" t="s">
        <v>21</v>
      </c>
      <c r="O55" s="4" t="s">
        <v>22</v>
      </c>
      <c r="P55" s="4" t="s">
        <v>23</v>
      </c>
      <c r="Q55" s="4" t="s">
        <v>24</v>
      </c>
      <c r="R55" s="4" t="s">
        <v>25</v>
      </c>
      <c r="S55" s="4" t="s">
        <v>26</v>
      </c>
      <c r="T55" s="4" t="s">
        <v>27</v>
      </c>
      <c r="U55" s="4" t="s">
        <v>28</v>
      </c>
      <c r="V55" s="4" t="s">
        <v>29</v>
      </c>
      <c r="W55" s="4" t="s">
        <v>30</v>
      </c>
      <c r="X55" s="4" t="s">
        <v>5</v>
      </c>
      <c r="Y55" s="4" t="s">
        <v>31</v>
      </c>
      <c r="Z55" s="4" t="s">
        <v>32</v>
      </c>
      <c r="AA55" s="4" t="s">
        <v>4</v>
      </c>
      <c r="AB55" s="4" t="s">
        <v>6</v>
      </c>
      <c r="AC55" s="4" t="s">
        <v>33</v>
      </c>
      <c r="AD55" s="4" t="s">
        <v>34</v>
      </c>
    </row>
    <row r="56" spans="1:30" x14ac:dyDescent="0.2">
      <c r="A56" s="3">
        <v>6.25E-2</v>
      </c>
      <c r="B56" s="2">
        <v>0</v>
      </c>
      <c r="C56" s="2">
        <v>0</v>
      </c>
      <c r="D56" s="2">
        <v>0</v>
      </c>
      <c r="E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3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</row>
    <row r="57" spans="1:30" x14ac:dyDescent="0.2">
      <c r="A57" s="3">
        <v>0.125</v>
      </c>
      <c r="B57" s="2">
        <v>0</v>
      </c>
      <c r="C57" s="2">
        <v>0</v>
      </c>
      <c r="D57" s="2">
        <v>0</v>
      </c>
      <c r="E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7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</row>
    <row r="58" spans="1:30" x14ac:dyDescent="0.2">
      <c r="A58" s="3">
        <v>0.25</v>
      </c>
      <c r="B58" s="2">
        <v>0</v>
      </c>
      <c r="C58" s="2">
        <v>0</v>
      </c>
      <c r="D58" s="2">
        <v>0</v>
      </c>
      <c r="E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5</v>
      </c>
      <c r="T58" s="2">
        <v>0</v>
      </c>
      <c r="U58" s="2">
        <v>0</v>
      </c>
      <c r="V58" s="2">
        <v>2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</row>
    <row r="59" spans="1:30" x14ac:dyDescent="0.2">
      <c r="A59" s="3">
        <v>0.5</v>
      </c>
      <c r="B59" s="2">
        <v>0</v>
      </c>
      <c r="C59" s="2">
        <v>0</v>
      </c>
      <c r="D59" s="2">
        <v>0</v>
      </c>
      <c r="E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5</v>
      </c>
      <c r="U59" s="2">
        <v>0</v>
      </c>
      <c r="V59" s="2">
        <v>5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</row>
    <row r="60" spans="1:30" x14ac:dyDescent="0.2">
      <c r="A60" s="3">
        <v>1</v>
      </c>
      <c r="B60" s="2">
        <v>10</v>
      </c>
      <c r="C60" s="2">
        <v>5</v>
      </c>
      <c r="D60" s="2">
        <v>3</v>
      </c>
      <c r="E60" s="2">
        <v>2</v>
      </c>
      <c r="F60" s="2">
        <v>4</v>
      </c>
      <c r="G60" s="2">
        <v>4</v>
      </c>
      <c r="H60" s="2">
        <v>2</v>
      </c>
      <c r="I60" s="2">
        <v>0</v>
      </c>
      <c r="J60" s="2">
        <v>0</v>
      </c>
      <c r="K60" s="2">
        <v>0</v>
      </c>
      <c r="L60" s="2">
        <v>37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1</v>
      </c>
      <c r="S60" s="2">
        <v>0</v>
      </c>
      <c r="T60" s="2">
        <v>0</v>
      </c>
      <c r="U60" s="2">
        <v>0</v>
      </c>
      <c r="V60" s="2">
        <v>8</v>
      </c>
      <c r="W60" s="2">
        <v>1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1</v>
      </c>
      <c r="AD60" s="2">
        <v>3</v>
      </c>
    </row>
    <row r="61" spans="1:30" x14ac:dyDescent="0.2">
      <c r="A61" s="2">
        <v>2</v>
      </c>
      <c r="B61" s="2">
        <v>104</v>
      </c>
      <c r="C61" s="2">
        <v>7</v>
      </c>
      <c r="D61" s="2">
        <v>4</v>
      </c>
      <c r="E61" s="2">
        <v>4</v>
      </c>
      <c r="F61" s="2">
        <v>5</v>
      </c>
      <c r="G61" s="2">
        <v>4</v>
      </c>
      <c r="H61" s="2">
        <v>5</v>
      </c>
      <c r="I61" s="2">
        <v>1</v>
      </c>
      <c r="J61" s="2">
        <v>0</v>
      </c>
      <c r="K61" s="2">
        <v>3</v>
      </c>
      <c r="L61" s="2">
        <v>53</v>
      </c>
      <c r="M61" s="2">
        <v>0</v>
      </c>
      <c r="N61" s="2">
        <v>2</v>
      </c>
      <c r="O61" s="2">
        <v>0</v>
      </c>
      <c r="P61" s="2">
        <v>0</v>
      </c>
      <c r="Q61" s="2">
        <v>3</v>
      </c>
      <c r="R61" s="2">
        <v>1</v>
      </c>
      <c r="S61" s="2">
        <v>0</v>
      </c>
      <c r="T61" s="2">
        <v>0</v>
      </c>
      <c r="U61" s="2">
        <v>0</v>
      </c>
      <c r="V61" s="2">
        <v>8</v>
      </c>
      <c r="W61" s="2">
        <v>2</v>
      </c>
      <c r="X61" s="2">
        <v>0</v>
      </c>
      <c r="Y61" s="2">
        <v>0</v>
      </c>
      <c r="Z61" s="2">
        <v>0</v>
      </c>
      <c r="AA61" s="2">
        <v>5</v>
      </c>
      <c r="AB61" s="2">
        <v>0</v>
      </c>
      <c r="AC61" s="2">
        <v>4</v>
      </c>
      <c r="AD61" s="2">
        <v>7</v>
      </c>
    </row>
    <row r="62" spans="1:30" x14ac:dyDescent="0.2">
      <c r="A62" s="2">
        <v>4</v>
      </c>
      <c r="B62" s="2">
        <v>67</v>
      </c>
      <c r="C62" s="2">
        <v>1</v>
      </c>
      <c r="D62" s="2">
        <v>1</v>
      </c>
      <c r="E62" s="2">
        <v>0</v>
      </c>
      <c r="F62" s="2">
        <v>5</v>
      </c>
      <c r="H62" s="2">
        <v>4</v>
      </c>
      <c r="I62" s="2">
        <v>2</v>
      </c>
      <c r="J62" s="2">
        <v>2</v>
      </c>
      <c r="K62" s="2">
        <v>8</v>
      </c>
      <c r="L62" s="2">
        <v>15</v>
      </c>
      <c r="M62" s="2">
        <v>4</v>
      </c>
      <c r="N62" s="2">
        <v>1</v>
      </c>
      <c r="O62" s="2">
        <v>0</v>
      </c>
      <c r="P62" s="2">
        <v>7</v>
      </c>
      <c r="Q62" s="2">
        <v>16</v>
      </c>
      <c r="R62" s="2">
        <v>3</v>
      </c>
      <c r="S62" s="2">
        <v>0</v>
      </c>
      <c r="T62" s="2">
        <v>0</v>
      </c>
      <c r="U62" s="2">
        <v>3</v>
      </c>
      <c r="V62" s="2">
        <v>9</v>
      </c>
      <c r="W62" s="2">
        <v>2</v>
      </c>
      <c r="X62" s="2">
        <v>0</v>
      </c>
      <c r="Y62" s="2">
        <v>0</v>
      </c>
      <c r="Z62" s="2">
        <v>0</v>
      </c>
      <c r="AA62" s="2">
        <v>5</v>
      </c>
      <c r="AB62" s="2">
        <v>1</v>
      </c>
      <c r="AC62" s="2">
        <v>0</v>
      </c>
      <c r="AD62" s="2">
        <v>4</v>
      </c>
    </row>
    <row r="63" spans="1:30" x14ac:dyDescent="0.2">
      <c r="A63" s="2">
        <v>8</v>
      </c>
      <c r="B63" s="2">
        <v>1</v>
      </c>
      <c r="C63" s="2">
        <v>0</v>
      </c>
      <c r="D63" s="2">
        <v>0</v>
      </c>
      <c r="E63" s="2">
        <v>0</v>
      </c>
      <c r="H63" s="2">
        <v>4</v>
      </c>
      <c r="I63" s="2">
        <v>1</v>
      </c>
      <c r="J63" s="2">
        <v>21</v>
      </c>
      <c r="K63" s="2">
        <v>5</v>
      </c>
      <c r="L63" s="2">
        <v>47</v>
      </c>
      <c r="M63" s="2">
        <v>27</v>
      </c>
      <c r="N63" s="2">
        <v>1</v>
      </c>
      <c r="O63" s="2">
        <v>1</v>
      </c>
      <c r="P63" s="2">
        <v>11</v>
      </c>
      <c r="Q63" s="2">
        <v>4</v>
      </c>
      <c r="R63" s="2">
        <v>13</v>
      </c>
      <c r="S63" s="2">
        <v>0</v>
      </c>
      <c r="T63" s="2">
        <v>0</v>
      </c>
      <c r="U63" s="2">
        <v>15</v>
      </c>
      <c r="V63" s="2">
        <v>18</v>
      </c>
      <c r="W63" s="2">
        <v>4</v>
      </c>
      <c r="X63" s="2">
        <v>0</v>
      </c>
      <c r="Y63" s="2">
        <v>0</v>
      </c>
      <c r="Z63" s="2">
        <v>0</v>
      </c>
      <c r="AA63" s="2">
        <v>1</v>
      </c>
      <c r="AB63" s="2">
        <v>4</v>
      </c>
      <c r="AC63" s="2">
        <v>0</v>
      </c>
      <c r="AD63" s="2">
        <v>4</v>
      </c>
    </row>
    <row r="64" spans="1:30" x14ac:dyDescent="0.2">
      <c r="A64" s="2">
        <v>16</v>
      </c>
      <c r="B64" s="2">
        <v>1</v>
      </c>
      <c r="C64" s="2">
        <v>0</v>
      </c>
      <c r="D64" s="2">
        <v>0</v>
      </c>
      <c r="E64" s="2">
        <v>0</v>
      </c>
      <c r="H64" s="2">
        <v>3</v>
      </c>
      <c r="I64" s="2">
        <v>5</v>
      </c>
      <c r="J64" s="2">
        <v>0</v>
      </c>
      <c r="K64" s="2">
        <v>2</v>
      </c>
      <c r="L64" s="2">
        <v>8</v>
      </c>
      <c r="M64" s="2">
        <v>3</v>
      </c>
      <c r="N64" s="2">
        <v>0</v>
      </c>
      <c r="O64" s="2">
        <v>0</v>
      </c>
      <c r="P64" s="2">
        <v>2</v>
      </c>
      <c r="Q64" s="2">
        <v>2</v>
      </c>
      <c r="R64" s="2">
        <v>4</v>
      </c>
      <c r="S64" s="2">
        <v>0</v>
      </c>
      <c r="T64" s="2">
        <v>0</v>
      </c>
      <c r="U64" s="2">
        <v>0</v>
      </c>
      <c r="V64" s="2">
        <v>5</v>
      </c>
      <c r="W64" s="2">
        <v>0</v>
      </c>
      <c r="X64" s="2">
        <v>17</v>
      </c>
      <c r="Y64" s="2">
        <v>7</v>
      </c>
      <c r="Z64" s="2">
        <v>0</v>
      </c>
      <c r="AA64" s="2">
        <v>0</v>
      </c>
      <c r="AB64" s="2">
        <v>11</v>
      </c>
      <c r="AC64" s="2">
        <v>0</v>
      </c>
      <c r="AD64" s="2">
        <v>2</v>
      </c>
    </row>
    <row r="65" spans="1:31" x14ac:dyDescent="0.2">
      <c r="A65" s="2">
        <v>32</v>
      </c>
      <c r="B65" s="2">
        <v>0</v>
      </c>
      <c r="C65" s="2">
        <v>0</v>
      </c>
      <c r="D65" s="2">
        <v>0</v>
      </c>
      <c r="E65" s="2">
        <v>0</v>
      </c>
      <c r="I65" s="2">
        <v>4</v>
      </c>
      <c r="J65" s="2">
        <v>0</v>
      </c>
      <c r="K65" s="2">
        <v>0</v>
      </c>
      <c r="L65" s="2">
        <v>1</v>
      </c>
      <c r="M65" s="2">
        <v>2</v>
      </c>
      <c r="N65" s="2">
        <v>0</v>
      </c>
      <c r="O65" s="2">
        <v>0</v>
      </c>
      <c r="P65" s="2">
        <v>0</v>
      </c>
      <c r="Q65" s="2">
        <v>23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25</v>
      </c>
      <c r="Y65" s="2">
        <v>4</v>
      </c>
      <c r="Z65" s="2">
        <v>0</v>
      </c>
      <c r="AA65" s="2">
        <v>0</v>
      </c>
      <c r="AB65" s="2">
        <v>11</v>
      </c>
      <c r="AC65" s="2">
        <v>0</v>
      </c>
      <c r="AD65" s="2">
        <v>1</v>
      </c>
    </row>
    <row r="66" spans="1:31" x14ac:dyDescent="0.2">
      <c r="A66" s="2">
        <v>64</v>
      </c>
      <c r="B66" s="2">
        <v>0</v>
      </c>
      <c r="C66" s="2">
        <v>0</v>
      </c>
      <c r="D66" s="2">
        <v>0</v>
      </c>
      <c r="E66" s="2">
        <v>0</v>
      </c>
      <c r="I66" s="2">
        <v>1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9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15</v>
      </c>
      <c r="Y66" s="2">
        <v>0</v>
      </c>
      <c r="Z66" s="2">
        <v>0</v>
      </c>
      <c r="AA66" s="2">
        <v>0</v>
      </c>
      <c r="AB66" s="2">
        <v>1</v>
      </c>
      <c r="AC66" s="2">
        <v>0</v>
      </c>
      <c r="AD66" s="2">
        <v>0</v>
      </c>
      <c r="AE66" s="2" t="s">
        <v>42</v>
      </c>
    </row>
    <row r="67" spans="1:31" x14ac:dyDescent="0.2">
      <c r="A67" s="2" t="s">
        <v>38</v>
      </c>
      <c r="B67" s="5">
        <v>183</v>
      </c>
      <c r="C67" s="5">
        <v>13</v>
      </c>
      <c r="D67" s="5">
        <v>8</v>
      </c>
      <c r="E67" s="5">
        <v>6</v>
      </c>
      <c r="F67" s="5">
        <v>14</v>
      </c>
      <c r="G67" s="5">
        <v>8</v>
      </c>
      <c r="H67" s="5">
        <v>18</v>
      </c>
      <c r="I67" s="5">
        <v>14</v>
      </c>
      <c r="J67" s="5">
        <v>41</v>
      </c>
      <c r="K67" s="5">
        <v>18</v>
      </c>
      <c r="L67" s="5">
        <v>251</v>
      </c>
      <c r="M67" s="5">
        <v>36</v>
      </c>
      <c r="N67" s="5">
        <v>4</v>
      </c>
      <c r="O67" s="5">
        <v>1</v>
      </c>
      <c r="P67" s="5">
        <v>20</v>
      </c>
      <c r="Q67" s="5">
        <v>111</v>
      </c>
      <c r="R67" s="5">
        <v>22</v>
      </c>
      <c r="S67" s="5">
        <v>15</v>
      </c>
      <c r="T67" s="5">
        <v>5</v>
      </c>
      <c r="U67" s="5">
        <v>18</v>
      </c>
      <c r="V67" s="5">
        <v>55</v>
      </c>
      <c r="W67" s="5">
        <v>9</v>
      </c>
      <c r="X67" s="5">
        <v>57</v>
      </c>
      <c r="Y67" s="5">
        <v>11</v>
      </c>
      <c r="Z67" s="5">
        <v>0</v>
      </c>
      <c r="AA67" s="5">
        <v>11</v>
      </c>
      <c r="AB67" s="5">
        <v>28</v>
      </c>
      <c r="AC67" s="5">
        <v>5</v>
      </c>
      <c r="AD67" s="5">
        <v>21</v>
      </c>
      <c r="AE67" s="2">
        <v>1003</v>
      </c>
    </row>
    <row r="68" spans="1:31" x14ac:dyDescent="0.2">
      <c r="A68" s="2" t="s">
        <v>45</v>
      </c>
      <c r="B68" s="2">
        <v>510</v>
      </c>
      <c r="C68" s="2">
        <v>23</v>
      </c>
      <c r="D68" s="2">
        <v>15</v>
      </c>
      <c r="E68" s="2">
        <v>10</v>
      </c>
      <c r="F68" s="2">
        <v>34</v>
      </c>
      <c r="G68" s="2">
        <v>12</v>
      </c>
      <c r="H68" s="2">
        <v>108</v>
      </c>
      <c r="I68" s="2">
        <v>290</v>
      </c>
      <c r="J68" s="2">
        <v>176</v>
      </c>
      <c r="K68" s="2">
        <v>110</v>
      </c>
      <c r="L68" s="2">
        <v>739</v>
      </c>
      <c r="M68" s="2">
        <v>344</v>
      </c>
      <c r="N68" s="2">
        <v>16</v>
      </c>
      <c r="O68" s="2">
        <v>8</v>
      </c>
      <c r="P68" s="2">
        <v>148</v>
      </c>
      <c r="Q68" s="2">
        <v>1446</v>
      </c>
      <c r="R68" s="2">
        <v>183</v>
      </c>
      <c r="S68" s="2">
        <v>2.3125</v>
      </c>
      <c r="T68" s="2">
        <v>2.5</v>
      </c>
      <c r="U68" s="2">
        <v>132</v>
      </c>
      <c r="V68" s="2">
        <v>287</v>
      </c>
      <c r="W68" s="2">
        <v>45</v>
      </c>
      <c r="X68" s="2">
        <v>2032</v>
      </c>
      <c r="Y68" s="2">
        <v>240</v>
      </c>
      <c r="Z68" s="2">
        <v>0</v>
      </c>
      <c r="AA68" s="2">
        <v>38</v>
      </c>
      <c r="AB68" s="2">
        <v>628</v>
      </c>
      <c r="AC68" s="2">
        <v>9</v>
      </c>
      <c r="AD68" s="2">
        <v>129</v>
      </c>
    </row>
    <row r="74" spans="1:31" ht="17" x14ac:dyDescent="0.2">
      <c r="A74" s="7" t="s">
        <v>44</v>
      </c>
      <c r="B74" s="4" t="s">
        <v>9</v>
      </c>
      <c r="C74" s="9">
        <v>6.25E-2</v>
      </c>
      <c r="D74" s="9">
        <v>0.125</v>
      </c>
      <c r="E74" s="9">
        <v>0.25</v>
      </c>
      <c r="F74" s="9">
        <v>0.5</v>
      </c>
      <c r="G74" s="9">
        <v>1</v>
      </c>
      <c r="H74" s="7">
        <v>2</v>
      </c>
      <c r="I74" s="7">
        <v>4</v>
      </c>
      <c r="J74" s="7">
        <v>8</v>
      </c>
      <c r="K74" s="7">
        <v>16</v>
      </c>
      <c r="L74" s="7">
        <v>32</v>
      </c>
      <c r="M74" s="7">
        <v>64</v>
      </c>
      <c r="N74" s="7" t="s">
        <v>38</v>
      </c>
      <c r="O74" s="7" t="s">
        <v>45</v>
      </c>
    </row>
    <row r="75" spans="1:31" ht="34" x14ac:dyDescent="0.2">
      <c r="A75" s="6" t="e">
        <v>#DIV/0!</v>
      </c>
      <c r="B75" s="4" t="s">
        <v>32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5">
        <v>0</v>
      </c>
      <c r="O75" s="2">
        <v>0</v>
      </c>
    </row>
    <row r="76" spans="1:31" ht="34" x14ac:dyDescent="0.2">
      <c r="A76" s="6">
        <v>35.649122807017541</v>
      </c>
      <c r="B76" s="4" t="s">
        <v>5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17</v>
      </c>
      <c r="L76" s="2">
        <v>25</v>
      </c>
      <c r="M76" s="2">
        <v>15</v>
      </c>
      <c r="N76" s="5">
        <v>57</v>
      </c>
      <c r="O76" s="2">
        <v>2032</v>
      </c>
    </row>
    <row r="77" spans="1:31" ht="34" x14ac:dyDescent="0.2">
      <c r="A77" s="6">
        <v>22.428571428571427</v>
      </c>
      <c r="B77" s="4" t="s">
        <v>6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1</v>
      </c>
      <c r="J77" s="2">
        <v>4</v>
      </c>
      <c r="K77" s="2">
        <v>11</v>
      </c>
      <c r="L77" s="2">
        <v>11</v>
      </c>
      <c r="M77" s="2">
        <v>1</v>
      </c>
      <c r="N77" s="5">
        <v>28</v>
      </c>
      <c r="O77" s="2">
        <v>628</v>
      </c>
    </row>
    <row r="78" spans="1:31" ht="34" x14ac:dyDescent="0.2">
      <c r="A78" s="6">
        <v>21.818181818181817</v>
      </c>
      <c r="B78" s="4" t="s">
        <v>31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7</v>
      </c>
      <c r="L78" s="2">
        <v>4</v>
      </c>
      <c r="M78" s="2">
        <v>0</v>
      </c>
      <c r="N78" s="5">
        <v>11</v>
      </c>
      <c r="O78" s="2">
        <v>240</v>
      </c>
    </row>
    <row r="79" spans="1:31" ht="34" x14ac:dyDescent="0.2">
      <c r="A79" s="6">
        <v>20.714285714285715</v>
      </c>
      <c r="B79" s="4" t="s">
        <v>17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1</v>
      </c>
      <c r="I79" s="2">
        <v>2</v>
      </c>
      <c r="J79" s="2">
        <v>1</v>
      </c>
      <c r="K79" s="2">
        <v>5</v>
      </c>
      <c r="L79" s="2">
        <v>4</v>
      </c>
      <c r="M79" s="2">
        <v>1</v>
      </c>
      <c r="N79" s="5">
        <v>14</v>
      </c>
      <c r="O79" s="2">
        <v>290</v>
      </c>
    </row>
    <row r="80" spans="1:31" ht="34" x14ac:dyDescent="0.2">
      <c r="A80" s="6">
        <v>13.027027027027026</v>
      </c>
      <c r="B80" s="4" t="s">
        <v>24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3</v>
      </c>
      <c r="I80" s="2">
        <v>16</v>
      </c>
      <c r="J80" s="2">
        <v>4</v>
      </c>
      <c r="K80" s="2">
        <v>2</v>
      </c>
      <c r="L80" s="2">
        <v>23</v>
      </c>
      <c r="M80" s="2">
        <v>9</v>
      </c>
      <c r="N80" s="5">
        <v>111</v>
      </c>
      <c r="O80" s="2">
        <v>1446</v>
      </c>
    </row>
    <row r="81" spans="1:15" ht="34" x14ac:dyDescent="0.2">
      <c r="A81" s="6">
        <v>9.5555555555555554</v>
      </c>
      <c r="B81" s="4" t="s">
        <v>20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4</v>
      </c>
      <c r="J81" s="2">
        <v>27</v>
      </c>
      <c r="K81" s="2">
        <v>3</v>
      </c>
      <c r="L81" s="2">
        <v>2</v>
      </c>
      <c r="M81" s="2">
        <v>0</v>
      </c>
      <c r="N81" s="5">
        <v>36</v>
      </c>
      <c r="O81" s="2">
        <v>344</v>
      </c>
    </row>
    <row r="82" spans="1:15" ht="34" x14ac:dyDescent="0.2">
      <c r="A82" s="6">
        <v>8.3181818181818183</v>
      </c>
      <c r="B82" s="4" t="s">
        <v>25</v>
      </c>
      <c r="C82" s="2">
        <v>0</v>
      </c>
      <c r="D82" s="2">
        <v>0</v>
      </c>
      <c r="E82" s="2">
        <v>0</v>
      </c>
      <c r="F82" s="2">
        <v>0</v>
      </c>
      <c r="G82" s="2">
        <v>1</v>
      </c>
      <c r="H82" s="2">
        <v>1</v>
      </c>
      <c r="I82" s="2">
        <v>3</v>
      </c>
      <c r="J82" s="2">
        <v>13</v>
      </c>
      <c r="K82" s="2">
        <v>4</v>
      </c>
      <c r="L82" s="2">
        <v>0</v>
      </c>
      <c r="M82" s="2">
        <v>0</v>
      </c>
      <c r="N82" s="5">
        <v>22</v>
      </c>
      <c r="O82" s="2">
        <v>183</v>
      </c>
    </row>
    <row r="83" spans="1:15" ht="34" x14ac:dyDescent="0.2">
      <c r="A83" s="6">
        <v>8</v>
      </c>
      <c r="B83" s="4" t="s">
        <v>22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1</v>
      </c>
      <c r="K83" s="2">
        <v>0</v>
      </c>
      <c r="L83" s="2">
        <v>0</v>
      </c>
      <c r="M83" s="2">
        <v>0</v>
      </c>
      <c r="N83" s="5">
        <v>1</v>
      </c>
      <c r="O83" s="2">
        <v>8</v>
      </c>
    </row>
    <row r="84" spans="1:15" ht="34" x14ac:dyDescent="0.2">
      <c r="A84" s="6">
        <v>7.4</v>
      </c>
      <c r="B84" s="4" t="s">
        <v>23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7</v>
      </c>
      <c r="J84" s="2">
        <v>11</v>
      </c>
      <c r="K84" s="2">
        <v>2</v>
      </c>
      <c r="L84" s="2">
        <v>0</v>
      </c>
      <c r="M84" s="2">
        <v>0</v>
      </c>
      <c r="N84" s="5">
        <v>20</v>
      </c>
      <c r="O84" s="2">
        <v>148</v>
      </c>
    </row>
    <row r="85" spans="1:15" ht="34" x14ac:dyDescent="0.2">
      <c r="A85" s="6">
        <v>7.333333333333333</v>
      </c>
      <c r="B85" s="4" t="s">
        <v>28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3</v>
      </c>
      <c r="J85" s="2">
        <v>15</v>
      </c>
      <c r="K85" s="2">
        <v>0</v>
      </c>
      <c r="L85" s="2">
        <v>0</v>
      </c>
      <c r="M85" s="2">
        <v>0</v>
      </c>
      <c r="N85" s="5">
        <v>18</v>
      </c>
      <c r="O85" s="2">
        <v>132</v>
      </c>
    </row>
    <row r="86" spans="1:15" ht="51" x14ac:dyDescent="0.2">
      <c r="A86" s="6">
        <v>6.1428571428571432</v>
      </c>
      <c r="B86" s="4" t="s">
        <v>34</v>
      </c>
      <c r="C86" s="2">
        <v>0</v>
      </c>
      <c r="D86" s="2">
        <v>0</v>
      </c>
      <c r="E86" s="2">
        <v>0</v>
      </c>
      <c r="F86" s="2">
        <v>0</v>
      </c>
      <c r="G86" s="2">
        <v>3</v>
      </c>
      <c r="H86" s="2">
        <v>7</v>
      </c>
      <c r="I86" s="2">
        <v>4</v>
      </c>
      <c r="J86" s="2">
        <v>4</v>
      </c>
      <c r="K86" s="2">
        <v>2</v>
      </c>
      <c r="L86" s="2">
        <v>1</v>
      </c>
      <c r="M86" s="2">
        <v>0</v>
      </c>
      <c r="N86" s="5">
        <v>21</v>
      </c>
      <c r="O86" s="2">
        <v>129</v>
      </c>
    </row>
    <row r="87" spans="1:15" ht="34" x14ac:dyDescent="0.2">
      <c r="A87" s="6">
        <v>6.1111111111111107</v>
      </c>
      <c r="B87" s="4" t="s">
        <v>19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3</v>
      </c>
      <c r="I87" s="2">
        <v>8</v>
      </c>
      <c r="J87" s="2">
        <v>5</v>
      </c>
      <c r="K87" s="2">
        <v>2</v>
      </c>
      <c r="L87" s="2">
        <v>0</v>
      </c>
      <c r="M87" s="2">
        <v>0</v>
      </c>
      <c r="N87" s="5">
        <v>18</v>
      </c>
      <c r="O87" s="2">
        <v>110</v>
      </c>
    </row>
    <row r="88" spans="1:15" ht="34" x14ac:dyDescent="0.2">
      <c r="A88" s="6">
        <v>6</v>
      </c>
      <c r="B88" s="4" t="s">
        <v>16</v>
      </c>
      <c r="C88" s="2">
        <v>0</v>
      </c>
      <c r="D88" s="2">
        <v>0</v>
      </c>
      <c r="E88" s="2">
        <v>0</v>
      </c>
      <c r="F88" s="2">
        <v>0</v>
      </c>
      <c r="G88" s="2">
        <v>2</v>
      </c>
      <c r="H88" s="2">
        <v>5</v>
      </c>
      <c r="I88" s="2">
        <v>4</v>
      </c>
      <c r="J88" s="2">
        <v>4</v>
      </c>
      <c r="K88" s="2">
        <v>3</v>
      </c>
      <c r="L88" s="2">
        <v>0</v>
      </c>
      <c r="M88" s="2">
        <v>0</v>
      </c>
      <c r="N88" s="5">
        <v>18</v>
      </c>
      <c r="O88" s="2">
        <v>108</v>
      </c>
    </row>
    <row r="89" spans="1:15" ht="34" x14ac:dyDescent="0.2">
      <c r="A89" s="6">
        <v>5.2181818181818178</v>
      </c>
      <c r="B89" s="4" t="s">
        <v>29</v>
      </c>
      <c r="C89" s="2">
        <v>0</v>
      </c>
      <c r="D89" s="2">
        <v>0</v>
      </c>
      <c r="E89" s="2">
        <v>2</v>
      </c>
      <c r="F89" s="2">
        <v>5</v>
      </c>
      <c r="G89" s="2">
        <v>8</v>
      </c>
      <c r="H89" s="2">
        <v>8</v>
      </c>
      <c r="I89" s="2">
        <v>9</v>
      </c>
      <c r="J89" s="2">
        <v>18</v>
      </c>
      <c r="K89" s="2">
        <v>5</v>
      </c>
      <c r="L89" s="2">
        <v>0</v>
      </c>
      <c r="M89" s="2">
        <v>0</v>
      </c>
      <c r="N89" s="5">
        <v>55</v>
      </c>
      <c r="O89" s="2">
        <v>287</v>
      </c>
    </row>
    <row r="90" spans="1:15" ht="34" x14ac:dyDescent="0.2">
      <c r="A90" s="6">
        <v>5</v>
      </c>
      <c r="B90" s="4" t="s">
        <v>30</v>
      </c>
      <c r="C90" s="2">
        <v>0</v>
      </c>
      <c r="D90" s="2">
        <v>0</v>
      </c>
      <c r="E90" s="2">
        <v>0</v>
      </c>
      <c r="F90" s="2">
        <v>0</v>
      </c>
      <c r="G90" s="2">
        <v>1</v>
      </c>
      <c r="H90" s="2">
        <v>2</v>
      </c>
      <c r="I90" s="2">
        <v>2</v>
      </c>
      <c r="J90" s="2">
        <v>4</v>
      </c>
      <c r="K90" s="2">
        <v>0</v>
      </c>
      <c r="L90" s="2">
        <v>0</v>
      </c>
      <c r="M90" s="2">
        <v>0</v>
      </c>
      <c r="N90" s="5">
        <v>9</v>
      </c>
      <c r="O90" s="2">
        <v>45</v>
      </c>
    </row>
    <row r="91" spans="1:15" ht="34" x14ac:dyDescent="0.2">
      <c r="A91" s="6">
        <v>4.2926829268292686</v>
      </c>
      <c r="B91" s="4" t="s">
        <v>18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2</v>
      </c>
      <c r="J91" s="2">
        <v>21</v>
      </c>
      <c r="K91" s="2">
        <v>0</v>
      </c>
      <c r="L91" s="2">
        <v>0</v>
      </c>
      <c r="M91" s="2">
        <v>0</v>
      </c>
      <c r="N91" s="5">
        <v>41</v>
      </c>
      <c r="O91" s="2">
        <v>176</v>
      </c>
    </row>
    <row r="92" spans="1:15" ht="17" x14ac:dyDescent="0.2">
      <c r="A92" s="6">
        <v>4</v>
      </c>
      <c r="B92" s="4" t="s">
        <v>21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2</v>
      </c>
      <c r="I92" s="2">
        <v>1</v>
      </c>
      <c r="J92" s="2">
        <v>1</v>
      </c>
      <c r="K92" s="2">
        <v>0</v>
      </c>
      <c r="L92" s="2">
        <v>0</v>
      </c>
      <c r="M92" s="2">
        <v>0</v>
      </c>
      <c r="N92" s="5">
        <v>4</v>
      </c>
      <c r="O92" s="2">
        <v>16</v>
      </c>
    </row>
    <row r="93" spans="1:15" ht="34" x14ac:dyDescent="0.2">
      <c r="A93" s="6">
        <v>3.4545454545454546</v>
      </c>
      <c r="B93" s="4" t="s">
        <v>4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5</v>
      </c>
      <c r="I93" s="2">
        <v>5</v>
      </c>
      <c r="J93" s="2">
        <v>1</v>
      </c>
      <c r="K93" s="2">
        <v>0</v>
      </c>
      <c r="L93" s="2">
        <v>0</v>
      </c>
      <c r="M93" s="2">
        <v>0</v>
      </c>
      <c r="N93" s="5">
        <v>11</v>
      </c>
      <c r="O93" s="2">
        <v>38</v>
      </c>
    </row>
    <row r="94" spans="1:15" ht="34" x14ac:dyDescent="0.2">
      <c r="A94" s="6">
        <v>2.9442231075697212</v>
      </c>
      <c r="B94" s="4" t="s">
        <v>3</v>
      </c>
      <c r="C94" s="2">
        <v>0</v>
      </c>
      <c r="D94" s="2">
        <v>0</v>
      </c>
      <c r="E94" s="2">
        <v>0</v>
      </c>
      <c r="F94" s="2">
        <v>0</v>
      </c>
      <c r="G94" s="2">
        <v>37</v>
      </c>
      <c r="H94" s="2">
        <v>53</v>
      </c>
      <c r="I94" s="2">
        <v>15</v>
      </c>
      <c r="J94" s="2">
        <v>47</v>
      </c>
      <c r="K94" s="2">
        <v>8</v>
      </c>
      <c r="L94" s="2">
        <v>1</v>
      </c>
      <c r="M94" s="2">
        <v>0</v>
      </c>
      <c r="N94" s="5">
        <v>251</v>
      </c>
      <c r="O94" s="2">
        <v>739</v>
      </c>
    </row>
    <row r="95" spans="1:15" ht="34" x14ac:dyDescent="0.2">
      <c r="A95" s="6">
        <v>2.7868852459016393</v>
      </c>
      <c r="B95" s="4" t="s">
        <v>10</v>
      </c>
      <c r="C95" s="2">
        <v>0</v>
      </c>
      <c r="D95" s="2">
        <v>0</v>
      </c>
      <c r="E95" s="2">
        <v>0</v>
      </c>
      <c r="F95" s="2">
        <v>0</v>
      </c>
      <c r="G95" s="2">
        <v>10</v>
      </c>
      <c r="H95" s="2">
        <v>104</v>
      </c>
      <c r="I95" s="2">
        <v>67</v>
      </c>
      <c r="J95" s="2">
        <v>1</v>
      </c>
      <c r="K95" s="2">
        <v>1</v>
      </c>
      <c r="L95" s="2">
        <v>0</v>
      </c>
      <c r="M95" s="2">
        <v>0</v>
      </c>
      <c r="N95" s="5">
        <v>183</v>
      </c>
      <c r="O95" s="2">
        <v>510</v>
      </c>
    </row>
    <row r="96" spans="1:15" ht="34" x14ac:dyDescent="0.2">
      <c r="A96" s="6">
        <v>2.4285714285714284</v>
      </c>
      <c r="B96" s="4" t="s">
        <v>1</v>
      </c>
      <c r="C96" s="2">
        <v>0</v>
      </c>
      <c r="D96" s="2">
        <v>0</v>
      </c>
      <c r="E96" s="2">
        <v>0</v>
      </c>
      <c r="F96" s="2">
        <v>0</v>
      </c>
      <c r="G96" s="2">
        <v>4</v>
      </c>
      <c r="H96" s="2">
        <v>5</v>
      </c>
      <c r="I96" s="2">
        <v>5</v>
      </c>
      <c r="J96" s="2">
        <v>0</v>
      </c>
      <c r="K96" s="2">
        <v>0</v>
      </c>
      <c r="L96" s="2">
        <v>0</v>
      </c>
      <c r="M96" s="2">
        <v>0</v>
      </c>
      <c r="N96" s="5">
        <v>14</v>
      </c>
      <c r="O96" s="2">
        <v>34</v>
      </c>
    </row>
    <row r="97" spans="1:15" ht="34" x14ac:dyDescent="0.2">
      <c r="A97" s="6">
        <v>1.875</v>
      </c>
      <c r="B97" s="4" t="s">
        <v>0</v>
      </c>
      <c r="C97" s="2">
        <v>0</v>
      </c>
      <c r="D97" s="2">
        <v>0</v>
      </c>
      <c r="E97" s="2">
        <v>0</v>
      </c>
      <c r="F97" s="2">
        <v>0</v>
      </c>
      <c r="G97" s="2">
        <v>3</v>
      </c>
      <c r="H97" s="2">
        <v>4</v>
      </c>
      <c r="I97" s="2">
        <v>1</v>
      </c>
      <c r="J97" s="2">
        <v>0</v>
      </c>
      <c r="K97" s="2">
        <v>0</v>
      </c>
      <c r="L97" s="2">
        <v>0</v>
      </c>
      <c r="M97" s="2">
        <v>0</v>
      </c>
      <c r="N97" s="5">
        <v>8</v>
      </c>
      <c r="O97" s="2">
        <v>15</v>
      </c>
    </row>
    <row r="98" spans="1:15" ht="17" x14ac:dyDescent="0.2">
      <c r="A98" s="6">
        <v>1.8</v>
      </c>
      <c r="B98" s="4" t="s">
        <v>33</v>
      </c>
      <c r="C98" s="2">
        <v>0</v>
      </c>
      <c r="D98" s="2">
        <v>0</v>
      </c>
      <c r="E98" s="2">
        <v>0</v>
      </c>
      <c r="F98" s="2">
        <v>0</v>
      </c>
      <c r="G98" s="2">
        <v>1</v>
      </c>
      <c r="H98" s="2">
        <v>4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5">
        <v>5</v>
      </c>
      <c r="O98" s="2">
        <v>9</v>
      </c>
    </row>
    <row r="99" spans="1:15" ht="34" x14ac:dyDescent="0.2">
      <c r="A99" s="6">
        <v>1.7692307692307692</v>
      </c>
      <c r="B99" s="4" t="s">
        <v>35</v>
      </c>
      <c r="C99" s="2">
        <v>0</v>
      </c>
      <c r="D99" s="2">
        <v>0</v>
      </c>
      <c r="E99" s="2">
        <v>0</v>
      </c>
      <c r="F99" s="2">
        <v>0</v>
      </c>
      <c r="G99" s="2">
        <v>5</v>
      </c>
      <c r="H99" s="2">
        <v>7</v>
      </c>
      <c r="I99" s="2">
        <v>1</v>
      </c>
      <c r="J99" s="2">
        <v>0</v>
      </c>
      <c r="K99" s="2">
        <v>0</v>
      </c>
      <c r="L99" s="2">
        <v>0</v>
      </c>
      <c r="M99" s="2">
        <v>0</v>
      </c>
      <c r="N99" s="5">
        <v>13</v>
      </c>
      <c r="O99" s="2">
        <v>23</v>
      </c>
    </row>
    <row r="100" spans="1:15" ht="34" x14ac:dyDescent="0.2">
      <c r="A100" s="6">
        <v>1.6666666666666667</v>
      </c>
      <c r="B100" s="4" t="s">
        <v>36</v>
      </c>
      <c r="C100" s="2">
        <v>0</v>
      </c>
      <c r="D100" s="2">
        <v>0</v>
      </c>
      <c r="E100" s="2">
        <v>0</v>
      </c>
      <c r="F100" s="2">
        <v>0</v>
      </c>
      <c r="G100" s="2">
        <v>2</v>
      </c>
      <c r="H100" s="2">
        <v>4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5">
        <v>6</v>
      </c>
      <c r="O100" s="2">
        <v>10</v>
      </c>
    </row>
    <row r="101" spans="1:15" ht="34" x14ac:dyDescent="0.2">
      <c r="A101" s="6">
        <v>1.5</v>
      </c>
      <c r="B101" s="4" t="s">
        <v>2</v>
      </c>
      <c r="C101" s="2">
        <v>0</v>
      </c>
      <c r="D101" s="2">
        <v>0</v>
      </c>
      <c r="E101" s="2">
        <v>0</v>
      </c>
      <c r="F101" s="2">
        <v>0</v>
      </c>
      <c r="G101" s="2">
        <v>4</v>
      </c>
      <c r="H101" s="2">
        <v>4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5">
        <v>8</v>
      </c>
      <c r="O101" s="2">
        <v>12</v>
      </c>
    </row>
    <row r="102" spans="1:15" ht="34" x14ac:dyDescent="0.2">
      <c r="A102" s="6">
        <v>0.5</v>
      </c>
      <c r="B102" s="4" t="s">
        <v>27</v>
      </c>
      <c r="C102" s="2">
        <v>0</v>
      </c>
      <c r="D102" s="2">
        <v>0</v>
      </c>
      <c r="E102" s="2">
        <v>0</v>
      </c>
      <c r="F102" s="2">
        <v>5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5">
        <v>5</v>
      </c>
      <c r="O102" s="2">
        <v>2.5</v>
      </c>
    </row>
    <row r="103" spans="1:15" ht="34" x14ac:dyDescent="0.2">
      <c r="A103" s="6">
        <v>0.15416666666666667</v>
      </c>
      <c r="B103" s="4" t="s">
        <v>26</v>
      </c>
      <c r="C103" s="2">
        <v>3</v>
      </c>
      <c r="D103" s="2">
        <v>7</v>
      </c>
      <c r="E103" s="2">
        <v>5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5">
        <v>15</v>
      </c>
      <c r="O103" s="2">
        <v>2.3125</v>
      </c>
    </row>
    <row r="104" spans="1:15" x14ac:dyDescent="0.2">
      <c r="N104" s="2">
        <f>SUM(N75:N103)</f>
        <v>1003</v>
      </c>
    </row>
  </sheetData>
  <autoFilter ref="A74:O103" xr:uid="{00000000-0009-0000-0000-000003000000}">
    <sortState xmlns:xlrd2="http://schemas.microsoft.com/office/spreadsheetml/2017/richdata2" ref="A75:O103">
      <sortCondition descending="1" ref="A74:A103"/>
    </sortState>
  </autoFilter>
  <conditionalFormatting sqref="B56:H66">
    <cfRule type="colorScale" priority="5">
      <colorScale>
        <cfvo type="min"/>
        <cfvo type="max"/>
        <color rgb="FFFCFCFF"/>
        <color rgb="FF63BE7B"/>
      </colorScale>
    </cfRule>
  </conditionalFormatting>
  <conditionalFormatting sqref="B20:L4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AD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M81">
    <cfRule type="colorScale" priority="3">
      <colorScale>
        <cfvo type="min"/>
        <cfvo type="max"/>
        <color rgb="FFFCFCFF"/>
        <color rgb="FF63BE7B"/>
      </colorScale>
    </cfRule>
  </conditionalFormatting>
  <conditionalFormatting sqref="C75:M10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2:M103">
    <cfRule type="colorScale" priority="2">
      <colorScale>
        <cfvo type="min"/>
        <cfvo type="max"/>
        <color rgb="FFFCFCFF"/>
        <color rgb="FF63BE7B"/>
      </colorScale>
    </cfRule>
  </conditionalFormatting>
  <conditionalFormatting sqref="I56:AD6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2"/>
  <sheetViews>
    <sheetView topLeftCell="A4" workbookViewId="0">
      <selection activeCell="C16" sqref="C16"/>
    </sheetView>
  </sheetViews>
  <sheetFormatPr baseColWidth="10" defaultColWidth="24.83203125" defaultRowHeight="16" x14ac:dyDescent="0.2"/>
  <cols>
    <col min="3" max="3" width="24.83203125" style="2"/>
  </cols>
  <sheetData>
    <row r="1" spans="1:4" x14ac:dyDescent="0.2">
      <c r="A1" s="7" t="s">
        <v>39</v>
      </c>
      <c r="B1" s="7" t="s">
        <v>40</v>
      </c>
      <c r="C1" s="7" t="s">
        <v>41</v>
      </c>
      <c r="D1" s="8"/>
    </row>
    <row r="2" spans="1:4" ht="17" x14ac:dyDescent="0.2">
      <c r="A2" s="4" t="s">
        <v>3</v>
      </c>
      <c r="B2" s="2">
        <v>251</v>
      </c>
      <c r="C2" s="6">
        <f>(B2/$B$32)*100</f>
        <v>25.024925224327021</v>
      </c>
    </row>
    <row r="3" spans="1:4" ht="17" x14ac:dyDescent="0.2">
      <c r="A3" s="4" t="s">
        <v>10</v>
      </c>
      <c r="B3" s="2">
        <v>183</v>
      </c>
      <c r="C3" s="6">
        <f t="shared" ref="C3:C30" si="0">(B3/$B$32)*100</f>
        <v>18.245264207377868</v>
      </c>
    </row>
    <row r="4" spans="1:4" ht="17" x14ac:dyDescent="0.2">
      <c r="A4" s="4" t="s">
        <v>24</v>
      </c>
      <c r="B4" s="2">
        <v>111</v>
      </c>
      <c r="C4" s="6">
        <f t="shared" si="0"/>
        <v>11.06679960119641</v>
      </c>
    </row>
    <row r="5" spans="1:4" ht="17" x14ac:dyDescent="0.2">
      <c r="A5" s="4" t="s">
        <v>5</v>
      </c>
      <c r="B5" s="2">
        <v>57</v>
      </c>
      <c r="C5" s="6">
        <f t="shared" si="0"/>
        <v>5.6829511465603186</v>
      </c>
    </row>
    <row r="6" spans="1:4" ht="17" x14ac:dyDescent="0.2">
      <c r="A6" s="4" t="s">
        <v>29</v>
      </c>
      <c r="B6" s="2">
        <v>55</v>
      </c>
      <c r="C6" s="6">
        <f t="shared" si="0"/>
        <v>5.483549351944168</v>
      </c>
    </row>
    <row r="7" spans="1:4" ht="17" x14ac:dyDescent="0.2">
      <c r="A7" s="4" t="s">
        <v>18</v>
      </c>
      <c r="B7" s="2">
        <v>41</v>
      </c>
      <c r="C7" s="6">
        <f t="shared" si="0"/>
        <v>4.0877367896311068</v>
      </c>
    </row>
    <row r="8" spans="1:4" ht="17" x14ac:dyDescent="0.2">
      <c r="A8" s="4" t="s">
        <v>20</v>
      </c>
      <c r="B8" s="2">
        <v>36</v>
      </c>
      <c r="C8" s="6">
        <f t="shared" si="0"/>
        <v>3.589232303090728</v>
      </c>
    </row>
    <row r="9" spans="1:4" ht="17" x14ac:dyDescent="0.2">
      <c r="A9" s="4" t="s">
        <v>6</v>
      </c>
      <c r="B9" s="2">
        <v>28</v>
      </c>
      <c r="C9" s="6">
        <f t="shared" si="0"/>
        <v>2.7916251246261217</v>
      </c>
    </row>
    <row r="10" spans="1:4" ht="17" x14ac:dyDescent="0.2">
      <c r="A10" s="4" t="s">
        <v>25</v>
      </c>
      <c r="B10" s="2">
        <v>22</v>
      </c>
      <c r="C10" s="6">
        <f t="shared" si="0"/>
        <v>2.1934197407776668</v>
      </c>
    </row>
    <row r="11" spans="1:4" ht="34" x14ac:dyDescent="0.2">
      <c r="A11" s="4" t="s">
        <v>34</v>
      </c>
      <c r="B11" s="2">
        <v>21</v>
      </c>
      <c r="C11" s="6">
        <f t="shared" si="0"/>
        <v>2.0937188434695915</v>
      </c>
    </row>
    <row r="12" spans="1:4" ht="17" x14ac:dyDescent="0.2">
      <c r="A12" s="4" t="s">
        <v>23</v>
      </c>
      <c r="B12" s="2">
        <v>20</v>
      </c>
      <c r="C12" s="6">
        <f t="shared" si="0"/>
        <v>1.9940179461615155</v>
      </c>
    </row>
    <row r="13" spans="1:4" ht="17" x14ac:dyDescent="0.2">
      <c r="A13" s="4" t="s">
        <v>28</v>
      </c>
      <c r="B13" s="2">
        <v>18</v>
      </c>
      <c r="C13" s="6">
        <f t="shared" si="0"/>
        <v>1.794616151545364</v>
      </c>
    </row>
    <row r="14" spans="1:4" ht="17" x14ac:dyDescent="0.2">
      <c r="A14" s="4" t="s">
        <v>19</v>
      </c>
      <c r="B14" s="2">
        <v>18</v>
      </c>
      <c r="C14" s="6">
        <f t="shared" si="0"/>
        <v>1.794616151545364</v>
      </c>
    </row>
    <row r="15" spans="1:4" ht="17" x14ac:dyDescent="0.2">
      <c r="A15" s="4" t="s">
        <v>16</v>
      </c>
      <c r="B15" s="2">
        <v>18</v>
      </c>
      <c r="C15" s="6">
        <f t="shared" si="0"/>
        <v>1.794616151545364</v>
      </c>
    </row>
    <row r="16" spans="1:4" ht="17" x14ac:dyDescent="0.2">
      <c r="A16" s="4" t="s">
        <v>26</v>
      </c>
      <c r="B16" s="2">
        <v>15</v>
      </c>
      <c r="C16" s="6">
        <f t="shared" si="0"/>
        <v>1.4955134596211366</v>
      </c>
    </row>
    <row r="17" spans="1:3" ht="17" x14ac:dyDescent="0.2">
      <c r="A17" s="4" t="s">
        <v>17</v>
      </c>
      <c r="B17" s="2">
        <v>14</v>
      </c>
      <c r="C17" s="6">
        <f t="shared" si="0"/>
        <v>1.3958125623130608</v>
      </c>
    </row>
    <row r="18" spans="1:3" ht="17" x14ac:dyDescent="0.2">
      <c r="A18" s="4" t="s">
        <v>1</v>
      </c>
      <c r="B18" s="2">
        <v>14</v>
      </c>
      <c r="C18" s="6">
        <f t="shared" si="0"/>
        <v>1.3958125623130608</v>
      </c>
    </row>
    <row r="19" spans="1:3" ht="17" x14ac:dyDescent="0.2">
      <c r="A19" s="4" t="s">
        <v>35</v>
      </c>
      <c r="B19" s="2">
        <v>13</v>
      </c>
      <c r="C19" s="6">
        <f t="shared" si="0"/>
        <v>1.2961116650049851</v>
      </c>
    </row>
    <row r="20" spans="1:3" ht="17" x14ac:dyDescent="0.2">
      <c r="A20" s="4" t="s">
        <v>31</v>
      </c>
      <c r="B20" s="2">
        <v>11</v>
      </c>
      <c r="C20" s="6">
        <f t="shared" si="0"/>
        <v>1.0967098703888334</v>
      </c>
    </row>
    <row r="21" spans="1:3" ht="17" x14ac:dyDescent="0.2">
      <c r="A21" s="4" t="s">
        <v>4</v>
      </c>
      <c r="B21" s="2">
        <v>11</v>
      </c>
      <c r="C21" s="6">
        <f t="shared" si="0"/>
        <v>1.0967098703888334</v>
      </c>
    </row>
    <row r="22" spans="1:3" ht="17" x14ac:dyDescent="0.2">
      <c r="A22" s="4" t="s">
        <v>30</v>
      </c>
      <c r="B22" s="2">
        <v>9</v>
      </c>
      <c r="C22" s="6">
        <f t="shared" si="0"/>
        <v>0.89730807577268201</v>
      </c>
    </row>
    <row r="23" spans="1:3" ht="17" x14ac:dyDescent="0.2">
      <c r="A23" s="4" t="s">
        <v>0</v>
      </c>
      <c r="B23" s="2">
        <v>8</v>
      </c>
      <c r="C23" s="6">
        <f t="shared" si="0"/>
        <v>0.79760717846460616</v>
      </c>
    </row>
    <row r="24" spans="1:3" ht="17" x14ac:dyDescent="0.2">
      <c r="A24" s="4" t="s">
        <v>2</v>
      </c>
      <c r="B24" s="2">
        <v>8</v>
      </c>
      <c r="C24" s="6">
        <f t="shared" si="0"/>
        <v>0.79760717846460616</v>
      </c>
    </row>
    <row r="25" spans="1:3" ht="17" x14ac:dyDescent="0.2">
      <c r="A25" s="4" t="s">
        <v>36</v>
      </c>
      <c r="B25" s="2">
        <v>6</v>
      </c>
      <c r="C25" s="6">
        <f t="shared" si="0"/>
        <v>0.59820538384845467</v>
      </c>
    </row>
    <row r="26" spans="1:3" ht="17" x14ac:dyDescent="0.2">
      <c r="A26" s="4" t="s">
        <v>33</v>
      </c>
      <c r="B26" s="2">
        <v>5</v>
      </c>
      <c r="C26" s="6">
        <f t="shared" si="0"/>
        <v>0.49850448654037888</v>
      </c>
    </row>
    <row r="27" spans="1:3" ht="17" x14ac:dyDescent="0.2">
      <c r="A27" s="4" t="s">
        <v>27</v>
      </c>
      <c r="B27" s="2">
        <v>5</v>
      </c>
      <c r="C27" s="6">
        <f t="shared" si="0"/>
        <v>0.49850448654037888</v>
      </c>
    </row>
    <row r="28" spans="1:3" ht="17" x14ac:dyDescent="0.2">
      <c r="A28" s="4" t="s">
        <v>21</v>
      </c>
      <c r="B28" s="2">
        <v>4</v>
      </c>
      <c r="C28" s="6">
        <f t="shared" si="0"/>
        <v>0.39880358923230308</v>
      </c>
    </row>
    <row r="29" spans="1:3" ht="17" x14ac:dyDescent="0.2">
      <c r="A29" s="4" t="s">
        <v>22</v>
      </c>
      <c r="B29" s="2">
        <v>1</v>
      </c>
      <c r="C29" s="6">
        <f t="shared" si="0"/>
        <v>9.970089730807577E-2</v>
      </c>
    </row>
    <row r="30" spans="1:3" ht="17" x14ac:dyDescent="0.2">
      <c r="A30" s="4" t="s">
        <v>32</v>
      </c>
      <c r="B30" s="2">
        <v>0</v>
      </c>
      <c r="C30" s="6">
        <f t="shared" si="0"/>
        <v>0</v>
      </c>
    </row>
    <row r="32" spans="1:3" x14ac:dyDescent="0.2">
      <c r="B32">
        <f>SUM(B2:B31)</f>
        <v>1003</v>
      </c>
    </row>
  </sheetData>
  <autoFilter ref="A1:C30" xr:uid="{00000000-0009-0000-0000-000004000000}">
    <sortState xmlns:xlrd2="http://schemas.microsoft.com/office/spreadsheetml/2017/richdata2" ref="A36:C64">
      <sortCondition descending="1" ref="C35:C64"/>
    </sortState>
  </autoFilter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species_all</vt:lpstr>
      <vt:lpstr>species-resolved</vt:lpstr>
      <vt:lpstr>Heat map</vt:lpstr>
      <vt:lpstr>Resistenz</vt:lpstr>
      <vt:lpstr>Anzahl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Elisabetta Cacace</cp:lastModifiedBy>
  <dcterms:created xsi:type="dcterms:W3CDTF">2022-09-23T13:15:52Z</dcterms:created>
  <dcterms:modified xsi:type="dcterms:W3CDTF">2023-12-14T10:57:01Z</dcterms:modified>
</cp:coreProperties>
</file>