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activeTab="2"/>
  </bookViews>
  <sheets>
    <sheet name="Лист1" sheetId="1" r:id="rId1"/>
    <sheet name="Лист2" sheetId="2" r:id="rId2"/>
    <sheet name="Лист3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H2" i="1"/>
  <c r="H8" i="3"/>
  <c r="H7" i="3"/>
  <c r="H6" i="3"/>
  <c r="H5" i="3"/>
  <c r="H4" i="3"/>
  <c r="H3" i="3"/>
  <c r="F5" i="3"/>
  <c r="F4" i="3"/>
  <c r="F3" i="3"/>
  <c r="E5" i="3"/>
  <c r="E4" i="3"/>
  <c r="E3" i="3" l="1"/>
  <c r="I7" i="2"/>
  <c r="I6" i="2"/>
  <c r="I5" i="2"/>
  <c r="I4" i="2"/>
  <c r="I3" i="2"/>
  <c r="F4" i="2"/>
  <c r="F3" i="2"/>
  <c r="F3" i="1" l="1"/>
  <c r="F4" i="1"/>
  <c r="F2" i="1"/>
</calcChain>
</file>

<file path=xl/sharedStrings.xml><?xml version="1.0" encoding="utf-8"?>
<sst xmlns="http://schemas.openxmlformats.org/spreadsheetml/2006/main" count="49" uniqueCount="44">
  <si>
    <t>Наименование должности</t>
  </si>
  <si>
    <t>Месячный должностной оклад</t>
  </si>
  <si>
    <t>Кол-во месяцев работы, включая отпуск</t>
  </si>
  <si>
    <t>Коэффициент рабочего времени</t>
  </si>
  <si>
    <t>Среднемесячные выплаты стимулирующего характера</t>
  </si>
  <si>
    <t>Выплаты компенсационного характера в год</t>
  </si>
  <si>
    <t>Итого фонд оплаты труда в год</t>
  </si>
  <si>
    <t>Директор</t>
  </si>
  <si>
    <t>Гл.бухгалтер</t>
  </si>
  <si>
    <t>Бухгалтер</t>
  </si>
  <si>
    <t>Выплаты во внебюджетный фонд в совокупности (34%)</t>
  </si>
  <si>
    <t>Итого рассходы на оплату труда по должностным окладам</t>
  </si>
  <si>
    <t>Итого по должностным окладам</t>
  </si>
  <si>
    <t>-</t>
  </si>
  <si>
    <t>Кол-во едениц</t>
  </si>
  <si>
    <t>Разряд</t>
  </si>
  <si>
    <t>Часовая ставка(руб./ч 1 сотрудника)</t>
  </si>
  <si>
    <t>Годовой фонд рабочего времени (ч)</t>
  </si>
  <si>
    <t xml:space="preserve">Годовая оплата труда 1 сотрудника </t>
  </si>
  <si>
    <t>Оплата отпускных</t>
  </si>
  <si>
    <t>Сумма выплат компенсационного характера</t>
  </si>
  <si>
    <t>Итого фонд оплаты</t>
  </si>
  <si>
    <t>9=(6*3+7+8)</t>
  </si>
  <si>
    <t>6=(4*5)</t>
  </si>
  <si>
    <t>Администратор</t>
  </si>
  <si>
    <t>Уборщик производства</t>
  </si>
  <si>
    <t>Итого по повременной форме оплаты труда</t>
  </si>
  <si>
    <t>Выплаты по внебюджетного фонды совокупности (34%)</t>
  </si>
  <si>
    <t>Итого рассходы на оплату труда сотрудников по повременной форме оплаты труда</t>
  </si>
  <si>
    <t>Кол-во единиц</t>
  </si>
  <si>
    <t>План объёма производства в год</t>
  </si>
  <si>
    <t>Ставка оплаты труда за еденицу произведенной (проданной продукции)</t>
  </si>
  <si>
    <t>Сумма выплат по сдельной оплате в год</t>
  </si>
  <si>
    <t>Оплата отпускных 8% от годовых выплат</t>
  </si>
  <si>
    <t xml:space="preserve">Итого фонд оплаты труда в год </t>
  </si>
  <si>
    <t>5(3 *4:100)</t>
  </si>
  <si>
    <t>6(5*8%)</t>
  </si>
  <si>
    <t>8(5+6+7)</t>
  </si>
  <si>
    <t xml:space="preserve">Повар 5 разряда </t>
  </si>
  <si>
    <t>Повар 4 разряда</t>
  </si>
  <si>
    <t xml:space="preserve"> Официант4 разряда</t>
  </si>
  <si>
    <t>Итого по сдельной оплате труда</t>
  </si>
  <si>
    <t>Выплаты по внебюджетные фонды в совокупности(34%)</t>
  </si>
  <si>
    <t>Итого расходы на оплату труда при сдельной форме оплаты труда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</si>
</sst>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H7"/>
    </sheetView>
  </sheetViews>
  <sheetFormatPr defaultRowHeight="15" x14ac:dyDescent="0.25"/>
  <cols>
    <col min="1" max="1" width="12.85546875" customWidth="1"/>
    <col min="3" max="3" width="11.140625" customWidth="1"/>
    <col min="4" max="4" width="11.28515625" customWidth="1"/>
    <col min="5" max="5" width="10.5703125" customWidth="1"/>
    <col min="6" max="6" width="18.140625" customWidth="1"/>
    <col min="7" max="8" width="12.140625" customWidth="1"/>
  </cols>
  <sheetData>
    <row r="1" spans="1:8" ht="75" customHeight="1" x14ac:dyDescent="0.25">
      <c r="A1" s="1" t="s">
        <v>0</v>
      </c>
      <c r="B1" s="2" t="s">
        <v>29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4" t="s">
        <v>7</v>
      </c>
      <c r="B2" s="3">
        <v>1</v>
      </c>
      <c r="C2" s="10">
        <v>30000</v>
      </c>
      <c r="D2" s="3">
        <v>12</v>
      </c>
      <c r="E2" s="3">
        <v>0.92</v>
      </c>
      <c r="F2" s="10">
        <f>C2*50%</f>
        <v>15000</v>
      </c>
      <c r="G2" s="5" t="s">
        <v>13</v>
      </c>
      <c r="H2" s="10">
        <f>C2*D2*E2+F2</f>
        <v>346200</v>
      </c>
    </row>
    <row r="3" spans="1:8" x14ac:dyDescent="0.25">
      <c r="A3" s="3" t="s">
        <v>8</v>
      </c>
      <c r="B3" s="3">
        <v>1</v>
      </c>
      <c r="C3" s="10">
        <v>20000</v>
      </c>
      <c r="D3" s="3">
        <v>12</v>
      </c>
      <c r="E3" s="3">
        <v>0.92</v>
      </c>
      <c r="F3" s="10">
        <f t="shared" ref="F3:F4" si="0">C3*50%</f>
        <v>10000</v>
      </c>
      <c r="G3" s="5" t="s">
        <v>13</v>
      </c>
      <c r="H3" s="10">
        <f>C3*D3*E3+F3</f>
        <v>230800</v>
      </c>
    </row>
    <row r="4" spans="1:8" x14ac:dyDescent="0.25">
      <c r="A4" s="3" t="s">
        <v>9</v>
      </c>
      <c r="B4" s="3">
        <v>3</v>
      </c>
      <c r="C4" s="10">
        <v>15000</v>
      </c>
      <c r="D4" s="3">
        <v>12</v>
      </c>
      <c r="E4" s="3">
        <v>0.92</v>
      </c>
      <c r="F4" s="10">
        <f t="shared" si="0"/>
        <v>7500</v>
      </c>
      <c r="G4" s="10">
        <v>2000</v>
      </c>
      <c r="H4" s="10">
        <f>C4*D4*E4+F4</f>
        <v>173100</v>
      </c>
    </row>
    <row r="5" spans="1:8" x14ac:dyDescent="0.25">
      <c r="A5" s="6" t="s">
        <v>12</v>
      </c>
      <c r="B5" s="6"/>
      <c r="C5" s="6"/>
      <c r="D5" s="6"/>
      <c r="E5" s="6"/>
      <c r="F5" s="6"/>
      <c r="G5" s="6"/>
      <c r="H5" s="10">
        <f>SUM(H2:H4)</f>
        <v>750100</v>
      </c>
    </row>
    <row r="6" spans="1:8" x14ac:dyDescent="0.25">
      <c r="A6" s="6" t="s">
        <v>10</v>
      </c>
      <c r="B6" s="6"/>
      <c r="C6" s="6"/>
      <c r="D6" s="6"/>
      <c r="E6" s="6"/>
      <c r="F6" s="6"/>
      <c r="G6" s="6"/>
      <c r="H6" s="10">
        <f>H5*34%</f>
        <v>255034.00000000003</v>
      </c>
    </row>
    <row r="7" spans="1:8" x14ac:dyDescent="0.25">
      <c r="A7" s="6" t="s">
        <v>11</v>
      </c>
      <c r="B7" s="6"/>
      <c r="C7" s="6"/>
      <c r="D7" s="6"/>
      <c r="E7" s="6"/>
      <c r="F7" s="6"/>
      <c r="G7" s="6"/>
      <c r="H7" s="13">
        <f>SUM(H5+H6)</f>
        <v>1005134</v>
      </c>
    </row>
  </sheetData>
  <mergeCells count="3">
    <mergeCell ref="A5:G5"/>
    <mergeCell ref="A6:G6"/>
    <mergeCell ref="A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C1" workbookViewId="0">
      <selection activeCell="I4" sqref="I4"/>
    </sheetView>
  </sheetViews>
  <sheetFormatPr defaultRowHeight="15" x14ac:dyDescent="0.25"/>
  <cols>
    <col min="1" max="1" width="13.140625" customWidth="1"/>
    <col min="4" max="5" width="11.5703125" customWidth="1"/>
    <col min="6" max="6" width="11.5703125" bestFit="1" customWidth="1"/>
    <col min="7" max="7" width="10.5703125" bestFit="1" customWidth="1"/>
    <col min="8" max="8" width="10.28515625" bestFit="1" customWidth="1"/>
    <col min="9" max="9" width="13.140625" bestFit="1" customWidth="1"/>
  </cols>
  <sheetData>
    <row r="1" spans="1:9" ht="76.5" customHeight="1" x14ac:dyDescent="0.25">
      <c r="A1" s="1" t="s">
        <v>0</v>
      </c>
      <c r="B1" s="2" t="s">
        <v>15</v>
      </c>
      <c r="C1" s="2" t="s">
        <v>14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</row>
    <row r="2" spans="1:9" ht="30.75" customHeight="1" x14ac:dyDescent="0.25">
      <c r="A2" s="3">
        <v>1</v>
      </c>
      <c r="B2" s="3">
        <v>2</v>
      </c>
      <c r="C2" s="3">
        <v>3</v>
      </c>
      <c r="D2" s="3">
        <v>4</v>
      </c>
      <c r="E2" s="3">
        <v>5</v>
      </c>
      <c r="F2" s="3" t="s">
        <v>23</v>
      </c>
      <c r="G2" s="3">
        <v>7</v>
      </c>
      <c r="H2" s="3">
        <v>8</v>
      </c>
      <c r="I2" s="1" t="s">
        <v>22</v>
      </c>
    </row>
    <row r="3" spans="1:9" ht="30" x14ac:dyDescent="0.25">
      <c r="A3" s="1" t="s">
        <v>24</v>
      </c>
      <c r="B3" s="3">
        <v>4</v>
      </c>
      <c r="C3" s="3">
        <v>2</v>
      </c>
      <c r="D3" s="10">
        <v>200</v>
      </c>
      <c r="E3" s="3">
        <v>1840</v>
      </c>
      <c r="F3" s="10">
        <f>D3*E3</f>
        <v>368000</v>
      </c>
      <c r="G3" s="10">
        <v>65000</v>
      </c>
      <c r="H3" s="10">
        <v>3000</v>
      </c>
      <c r="I3" s="10">
        <f>F3*C3+G3+H3</f>
        <v>804000</v>
      </c>
    </row>
    <row r="4" spans="1:9" ht="45" x14ac:dyDescent="0.25">
      <c r="A4" s="2" t="s">
        <v>25</v>
      </c>
      <c r="B4" s="3">
        <v>2</v>
      </c>
      <c r="C4" s="3">
        <v>2</v>
      </c>
      <c r="D4" s="10">
        <v>90</v>
      </c>
      <c r="E4" s="3">
        <v>1840</v>
      </c>
      <c r="F4" s="10">
        <f>D4*E4</f>
        <v>165600</v>
      </c>
      <c r="G4" s="10">
        <v>27200</v>
      </c>
      <c r="H4" s="10">
        <v>3200</v>
      </c>
      <c r="I4" s="10">
        <f>F4*C4+G4+H4</f>
        <v>361600</v>
      </c>
    </row>
    <row r="5" spans="1:9" x14ac:dyDescent="0.25">
      <c r="A5" s="7" t="s">
        <v>26</v>
      </c>
      <c r="B5" s="7"/>
      <c r="C5" s="7"/>
      <c r="D5" s="7"/>
      <c r="E5" s="7"/>
      <c r="F5" s="7"/>
      <c r="G5" s="7"/>
      <c r="H5" s="7"/>
      <c r="I5" s="10">
        <f>SUM(I3:I4)</f>
        <v>1165600</v>
      </c>
    </row>
    <row r="6" spans="1:9" x14ac:dyDescent="0.25">
      <c r="A6" s="8" t="s">
        <v>27</v>
      </c>
      <c r="B6" s="8"/>
      <c r="C6" s="8"/>
      <c r="D6" s="8"/>
      <c r="E6" s="8"/>
      <c r="F6" s="8"/>
      <c r="G6" s="8"/>
      <c r="H6" s="8"/>
      <c r="I6" s="10">
        <f>I5*34%</f>
        <v>396304</v>
      </c>
    </row>
    <row r="7" spans="1:9" x14ac:dyDescent="0.25">
      <c r="A7" s="8" t="s">
        <v>28</v>
      </c>
      <c r="B7" s="8"/>
      <c r="C7" s="8"/>
      <c r="D7" s="8"/>
      <c r="E7" s="8"/>
      <c r="F7" s="8"/>
      <c r="G7" s="8"/>
      <c r="H7" s="8"/>
      <c r="I7" s="10">
        <f>SUM(I5+I6)</f>
        <v>1561904</v>
      </c>
    </row>
  </sheetData>
  <mergeCells count="3">
    <mergeCell ref="A5:H5"/>
    <mergeCell ref="A6:H6"/>
    <mergeCell ref="A7:H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M21" sqref="M21:M22"/>
    </sheetView>
  </sheetViews>
  <sheetFormatPr defaultRowHeight="15" x14ac:dyDescent="0.25"/>
  <cols>
    <col min="1" max="1" width="9.28515625" customWidth="1"/>
    <col min="3" max="3" width="11.5703125" customWidth="1"/>
    <col min="4" max="4" width="16" customWidth="1"/>
    <col min="5" max="5" width="10.85546875" customWidth="1"/>
    <col min="6" max="6" width="9.140625" customWidth="1"/>
    <col min="7" max="7" width="10.5703125" customWidth="1"/>
    <col min="8" max="8" width="10.5703125" bestFit="1" customWidth="1"/>
  </cols>
  <sheetData>
    <row r="1" spans="1:8" ht="100.5" customHeight="1" x14ac:dyDescent="0.2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5</v>
      </c>
      <c r="H1" s="2" t="s">
        <v>34</v>
      </c>
    </row>
    <row r="2" spans="1:8" x14ac:dyDescent="0.25">
      <c r="A2" s="2">
        <v>1</v>
      </c>
      <c r="B2" s="2">
        <v>2</v>
      </c>
      <c r="C2" s="2">
        <v>3</v>
      </c>
      <c r="D2" s="2">
        <v>4</v>
      </c>
      <c r="E2" s="2" t="s">
        <v>35</v>
      </c>
      <c r="F2" s="2" t="s">
        <v>36</v>
      </c>
      <c r="G2" s="2">
        <v>7</v>
      </c>
      <c r="H2" s="2" t="s">
        <v>37</v>
      </c>
    </row>
    <row r="3" spans="1:8" ht="30" customHeight="1" x14ac:dyDescent="0.25">
      <c r="A3" s="2" t="s">
        <v>38</v>
      </c>
      <c r="B3" s="2">
        <v>3</v>
      </c>
      <c r="C3" s="11">
        <v>13000</v>
      </c>
      <c r="D3" s="2">
        <v>7</v>
      </c>
      <c r="E3" s="11">
        <f>C3*D3/100</f>
        <v>910</v>
      </c>
      <c r="F3" s="11">
        <f>E3*8%</f>
        <v>72.8</v>
      </c>
      <c r="G3" s="11">
        <v>4000</v>
      </c>
      <c r="H3" s="11">
        <f>SUM(E3:G3)</f>
        <v>4982.8</v>
      </c>
    </row>
    <row r="4" spans="1:8" ht="30" x14ac:dyDescent="0.25">
      <c r="A4" s="2" t="s">
        <v>39</v>
      </c>
      <c r="B4" s="2">
        <v>2</v>
      </c>
      <c r="C4" s="11">
        <v>7000</v>
      </c>
      <c r="D4" s="12">
        <v>6.5</v>
      </c>
      <c r="E4" s="11">
        <f>C4*D4/100</f>
        <v>455</v>
      </c>
      <c r="F4" s="11">
        <f>E4*8%</f>
        <v>36.4</v>
      </c>
      <c r="G4" s="11">
        <v>3000</v>
      </c>
      <c r="H4" s="11">
        <f>SUM(E4:G4)</f>
        <v>3491.4</v>
      </c>
    </row>
    <row r="5" spans="1:8" ht="60" x14ac:dyDescent="0.25">
      <c r="A5" s="2" t="s">
        <v>40</v>
      </c>
      <c r="B5" s="2">
        <v>5</v>
      </c>
      <c r="C5" s="11">
        <v>29000</v>
      </c>
      <c r="D5" s="2">
        <v>5</v>
      </c>
      <c r="E5" s="11">
        <f>C5*D5/100</f>
        <v>1450</v>
      </c>
      <c r="F5" s="11">
        <f>E5*8%</f>
        <v>116</v>
      </c>
      <c r="G5" s="11">
        <v>1200</v>
      </c>
      <c r="H5" s="11">
        <f>SUM(E5:G5)</f>
        <v>2766</v>
      </c>
    </row>
    <row r="6" spans="1:8" x14ac:dyDescent="0.25">
      <c r="A6" s="9" t="s">
        <v>41</v>
      </c>
      <c r="B6" s="9"/>
      <c r="C6" s="9"/>
      <c r="D6" s="9"/>
      <c r="E6" s="9"/>
      <c r="F6" s="9"/>
      <c r="G6" s="9"/>
      <c r="H6" s="11">
        <f>SUM(H3:H5)</f>
        <v>11240.2</v>
      </c>
    </row>
    <row r="7" spans="1:8" x14ac:dyDescent="0.25">
      <c r="A7" s="9" t="s">
        <v>42</v>
      </c>
      <c r="B7" s="9"/>
      <c r="C7" s="9"/>
      <c r="D7" s="9"/>
      <c r="E7" s="9"/>
      <c r="F7" s="9"/>
      <c r="G7" s="9"/>
      <c r="H7" s="11">
        <f>H6*34%</f>
        <v>3821.6680000000006</v>
      </c>
    </row>
    <row r="8" spans="1:8" x14ac:dyDescent="0.25">
      <c r="A8" s="9" t="s">
        <v>43</v>
      </c>
      <c r="B8" s="9"/>
      <c r="C8" s="9"/>
      <c r="D8" s="9"/>
      <c r="E8" s="9"/>
      <c r="F8" s="9"/>
      <c r="G8" s="9"/>
      <c r="H8" s="11">
        <f>SUM(H6+H7)</f>
        <v>15061.868000000002</v>
      </c>
    </row>
  </sheetData>
  <mergeCells count="3">
    <mergeCell ref="A6:G6"/>
    <mergeCell ref="A7:G7"/>
    <mergeCell ref="A8:G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обучающийся</dc:creator>
  <cp:lastModifiedBy>Komak</cp:lastModifiedBy>
  <dcterms:created xsi:type="dcterms:W3CDTF">2015-06-05T18:19:34Z</dcterms:created>
  <dcterms:modified xsi:type="dcterms:W3CDTF">2023-06-02T19:14:46Z</dcterms:modified>
</cp:coreProperties>
</file>